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F:\15 IDEP MAYO 19 DE 2022\6 IDEP 2022\120_28_3_Plan_de_Accion_2022\V12 plan accion UNCSAB\"/>
    </mc:Choice>
  </mc:AlternateContent>
  <bookViews>
    <workbookView xWindow="-105" yWindow="-105" windowWidth="23250" windowHeight="12450" firstSheet="3" activeTab="3"/>
  </bookViews>
  <sheets>
    <sheet name="INVERSION PROYECTO 1039" sheetId="1" state="hidden" r:id="rId1"/>
    <sheet name=" FUNCIONAMIENTO V.14" sheetId="2" state="hidden" r:id="rId2"/>
    <sheet name="SEGPLAN2" sheetId="3" state="hidden" r:id="rId3"/>
    <sheet name="PP V12" sheetId="16" r:id="rId4"/>
    <sheet name="resumen" sheetId="6" state="hidden" r:id="rId5"/>
  </sheets>
  <externalReferences>
    <externalReference r:id="rId6"/>
  </externalReferences>
  <definedNames>
    <definedName name="_xlnm._FilterDatabase" localSheetId="0" hidden="1">'INVERSION PROYECTO 1039'!$A$11:$BE$52</definedName>
    <definedName name="_xlnm._FilterDatabase" localSheetId="2" hidden="1">SEGPLAN2!$A$12:$BK$136</definedName>
    <definedName name="_xlnm.Print_Area" localSheetId="3">'PP V12'!$A$1:$Y$95</definedName>
    <definedName name="_xlnm.Print_Area" localSheetId="2">SEGPLAN2!$A$1:$BK$139</definedName>
    <definedName name="listas">[1]listas!$C$1:$C$8</definedName>
    <definedName name="modalidad" localSheetId="3">#REF!</definedName>
    <definedName name="modalidad">#REF!</definedName>
    <definedName name="otro" localSheetId="1">#REF!</definedName>
    <definedName name="otro" localSheetId="3">#REF!</definedName>
    <definedName name="otro">#REF!</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W15" i="16" l="1"/>
  <c r="Q57" i="16"/>
  <c r="Q58" i="16"/>
  <c r="Q59" i="16"/>
  <c r="V65" i="16"/>
  <c r="W65" i="16"/>
  <c r="X65" i="16"/>
  <c r="V66" i="16"/>
  <c r="W66" i="16"/>
  <c r="X66" i="16"/>
  <c r="Q65" i="16"/>
  <c r="Q66" i="16"/>
  <c r="U65" i="16"/>
  <c r="U66" i="16"/>
  <c r="M65" i="16"/>
  <c r="M66" i="16"/>
  <c r="V73" i="16"/>
  <c r="W73" i="16"/>
  <c r="X73" i="16"/>
  <c r="U72" i="16"/>
  <c r="U73" i="16"/>
  <c r="U74" i="16"/>
  <c r="U75" i="16"/>
  <c r="Q72" i="16"/>
  <c r="Q73" i="16"/>
  <c r="Q74" i="16"/>
  <c r="Q75" i="16"/>
  <c r="M73" i="16"/>
  <c r="V15" i="16"/>
  <c r="X15" i="16"/>
  <c r="U15" i="16"/>
  <c r="Q15" i="16"/>
  <c r="M15" i="16"/>
  <c r="U79" i="16"/>
  <c r="U80" i="16"/>
  <c r="U81" i="16"/>
  <c r="Q79" i="16"/>
  <c r="Q80" i="16"/>
  <c r="Q81" i="16"/>
  <c r="U64" i="16"/>
  <c r="U67" i="16"/>
  <c r="U68" i="16"/>
  <c r="Q64" i="16"/>
  <c r="Q67" i="16"/>
  <c r="Q68" i="16"/>
  <c r="Q13" i="16"/>
  <c r="U13" i="16"/>
  <c r="M41" i="16"/>
  <c r="M47" i="16"/>
  <c r="V40" i="16"/>
  <c r="Y66" i="16" l="1"/>
  <c r="Y65" i="16"/>
  <c r="Y73" i="16"/>
  <c r="Y15" i="16"/>
  <c r="V42" i="16"/>
  <c r="V41" i="16"/>
  <c r="W41" i="16"/>
  <c r="X41" i="16"/>
  <c r="U42" i="16"/>
  <c r="W47" i="16"/>
  <c r="X47" i="16"/>
  <c r="V47" i="16"/>
  <c r="U47" i="16"/>
  <c r="U48" i="16"/>
  <c r="U49" i="16"/>
  <c r="U50" i="16"/>
  <c r="U41" i="16"/>
  <c r="U43" i="16"/>
  <c r="U44" i="16"/>
  <c r="V19" i="16"/>
  <c r="Y41" i="16" l="1"/>
  <c r="Y47" i="16"/>
  <c r="V13" i="16"/>
  <c r="K54" i="16" l="1"/>
  <c r="J54" i="16"/>
  <c r="Q85" i="16" l="1"/>
  <c r="Q86" i="16"/>
  <c r="Q87" i="16"/>
  <c r="U85" i="16"/>
  <c r="U86" i="16"/>
  <c r="U87" i="16"/>
  <c r="Q44" i="16"/>
  <c r="Q43" i="16"/>
  <c r="U53" i="16"/>
  <c r="U52" i="16"/>
  <c r="X53" i="16"/>
  <c r="W53" i="16"/>
  <c r="V53" i="16"/>
  <c r="M53" i="16"/>
  <c r="X52" i="16"/>
  <c r="W52" i="16"/>
  <c r="V52" i="16"/>
  <c r="M52" i="16"/>
  <c r="V54" i="16" l="1"/>
  <c r="M54" i="16"/>
  <c r="W54" i="16"/>
  <c r="Y52" i="16"/>
  <c r="Y53" i="16"/>
  <c r="T69" i="16"/>
  <c r="T70" i="16" s="1"/>
  <c r="S69" i="16"/>
  <c r="S70" i="16" s="1"/>
  <c r="R69" i="16"/>
  <c r="R70" i="16" s="1"/>
  <c r="P69" i="16"/>
  <c r="P70" i="16" s="1"/>
  <c r="O69" i="16"/>
  <c r="O70" i="16" s="1"/>
  <c r="N69" i="16"/>
  <c r="N70" i="16" s="1"/>
  <c r="L69" i="16"/>
  <c r="L70" i="16" s="1"/>
  <c r="K69" i="16"/>
  <c r="K70" i="16" s="1"/>
  <c r="J69" i="16"/>
  <c r="J70" i="16" s="1"/>
  <c r="T88" i="16"/>
  <c r="T89" i="16" s="1"/>
  <c r="S88" i="16"/>
  <c r="S89" i="16" s="1"/>
  <c r="R88" i="16"/>
  <c r="R89" i="16" s="1"/>
  <c r="P88" i="16"/>
  <c r="P89" i="16" s="1"/>
  <c r="O88" i="16"/>
  <c r="O89" i="16" s="1"/>
  <c r="N88" i="16"/>
  <c r="N89" i="16" s="1"/>
  <c r="L88" i="16"/>
  <c r="L89" i="16" s="1"/>
  <c r="K88" i="16"/>
  <c r="K89" i="16" s="1"/>
  <c r="J88" i="16"/>
  <c r="J89" i="16" s="1"/>
  <c r="T82" i="16"/>
  <c r="T83" i="16" s="1"/>
  <c r="S82" i="16"/>
  <c r="S83" i="16" s="1"/>
  <c r="R82" i="16"/>
  <c r="R83" i="16" s="1"/>
  <c r="P82" i="16"/>
  <c r="P83" i="16" s="1"/>
  <c r="O82" i="16"/>
  <c r="O83" i="16" s="1"/>
  <c r="N82" i="16"/>
  <c r="N83" i="16" s="1"/>
  <c r="L82" i="16"/>
  <c r="L83" i="16" s="1"/>
  <c r="K82" i="16"/>
  <c r="K83" i="16" s="1"/>
  <c r="T76" i="16"/>
  <c r="T77" i="16" s="1"/>
  <c r="S76" i="16"/>
  <c r="S77" i="16" s="1"/>
  <c r="R76" i="16"/>
  <c r="R77" i="16" s="1"/>
  <c r="P76" i="16"/>
  <c r="P77" i="16" s="1"/>
  <c r="O76" i="16"/>
  <c r="O77" i="16" s="1"/>
  <c r="N76" i="16"/>
  <c r="N77" i="16" s="1"/>
  <c r="L76" i="16"/>
  <c r="L77" i="16" s="1"/>
  <c r="K76" i="16"/>
  <c r="K77" i="16" s="1"/>
  <c r="J76" i="16"/>
  <c r="J77" i="16" s="1"/>
  <c r="T60" i="16"/>
  <c r="T61" i="16" s="1"/>
  <c r="S60" i="16"/>
  <c r="S61" i="16" s="1"/>
  <c r="R60" i="16"/>
  <c r="R61" i="16" s="1"/>
  <c r="P60" i="16"/>
  <c r="P61" i="16" s="1"/>
  <c r="O60" i="16"/>
  <c r="O61" i="16" s="1"/>
  <c r="N60" i="16"/>
  <c r="N61" i="16" s="1"/>
  <c r="L60" i="16"/>
  <c r="L61" i="16" s="1"/>
  <c r="K60" i="16"/>
  <c r="K61" i="16" s="1"/>
  <c r="J60" i="16"/>
  <c r="T51" i="16"/>
  <c r="T54" i="16" s="1"/>
  <c r="S51" i="16"/>
  <c r="S54" i="16" s="1"/>
  <c r="R51" i="16"/>
  <c r="R54" i="16" s="1"/>
  <c r="P51" i="16"/>
  <c r="P54" i="16" s="1"/>
  <c r="O51" i="16"/>
  <c r="O54" i="16" s="1"/>
  <c r="N51" i="16"/>
  <c r="N54" i="16" s="1"/>
  <c r="L51" i="16"/>
  <c r="L54" i="16" s="1"/>
  <c r="K51" i="16"/>
  <c r="T45" i="16"/>
  <c r="T55" i="16" s="1"/>
  <c r="S45" i="16"/>
  <c r="S55" i="16" s="1"/>
  <c r="R45" i="16"/>
  <c r="P45" i="16"/>
  <c r="P55" i="16" s="1"/>
  <c r="O45" i="16"/>
  <c r="N45" i="16"/>
  <c r="L45" i="16"/>
  <c r="K45" i="16"/>
  <c r="J45" i="16"/>
  <c r="T38" i="16"/>
  <c r="S38" i="16"/>
  <c r="R38" i="16"/>
  <c r="P38" i="16"/>
  <c r="O38" i="16"/>
  <c r="N38" i="16"/>
  <c r="L38" i="16"/>
  <c r="K38" i="16"/>
  <c r="T33" i="16"/>
  <c r="S33" i="16"/>
  <c r="R33" i="16"/>
  <c r="P33" i="16"/>
  <c r="O33" i="16"/>
  <c r="N33" i="16"/>
  <c r="L33" i="16"/>
  <c r="K33" i="16"/>
  <c r="T28" i="16"/>
  <c r="S28" i="16"/>
  <c r="R28" i="16"/>
  <c r="P28" i="16"/>
  <c r="O28" i="16"/>
  <c r="N28" i="16"/>
  <c r="T23" i="16"/>
  <c r="S23" i="16"/>
  <c r="R23" i="16"/>
  <c r="P23" i="16"/>
  <c r="O23" i="16"/>
  <c r="N23" i="16"/>
  <c r="L23" i="16"/>
  <c r="K23" i="16"/>
  <c r="T18" i="16"/>
  <c r="S18" i="16"/>
  <c r="R18" i="16"/>
  <c r="P18" i="16"/>
  <c r="O18" i="16"/>
  <c r="N18" i="16"/>
  <c r="Q17" i="16"/>
  <c r="U17" i="16"/>
  <c r="V17" i="16"/>
  <c r="W17" i="16"/>
  <c r="X17" i="16"/>
  <c r="X85" i="16"/>
  <c r="X86" i="16"/>
  <c r="X87" i="16"/>
  <c r="W85" i="16"/>
  <c r="W86" i="16"/>
  <c r="W87" i="16"/>
  <c r="V85" i="16"/>
  <c r="V86" i="16"/>
  <c r="V87" i="16"/>
  <c r="X79" i="16"/>
  <c r="X80" i="16"/>
  <c r="X81" i="16"/>
  <c r="W79" i="16"/>
  <c r="W80" i="16"/>
  <c r="W81" i="16"/>
  <c r="V79" i="16"/>
  <c r="V80" i="16"/>
  <c r="V81" i="16"/>
  <c r="X72" i="16"/>
  <c r="X74" i="16"/>
  <c r="X75" i="16"/>
  <c r="W72" i="16"/>
  <c r="W74" i="16"/>
  <c r="W75" i="16"/>
  <c r="V72" i="16"/>
  <c r="V74" i="16"/>
  <c r="V75" i="16"/>
  <c r="X64" i="16"/>
  <c r="X67" i="16"/>
  <c r="X68" i="16"/>
  <c r="W64" i="16"/>
  <c r="W67" i="16"/>
  <c r="W68" i="16"/>
  <c r="V64" i="16"/>
  <c r="V67" i="16"/>
  <c r="V68" i="16"/>
  <c r="X57" i="16"/>
  <c r="X58" i="16"/>
  <c r="X59" i="16"/>
  <c r="W57" i="16"/>
  <c r="W58" i="16"/>
  <c r="W59" i="16"/>
  <c r="V57" i="16"/>
  <c r="V58" i="16"/>
  <c r="V59" i="16"/>
  <c r="X48" i="16"/>
  <c r="X49" i="16"/>
  <c r="X50" i="16"/>
  <c r="W48" i="16"/>
  <c r="W49" i="16"/>
  <c r="W50" i="16"/>
  <c r="V48" i="16"/>
  <c r="V49" i="16"/>
  <c r="V50" i="16"/>
  <c r="X42" i="16"/>
  <c r="X43" i="16"/>
  <c r="X44" i="16"/>
  <c r="W42" i="16"/>
  <c r="W43" i="16"/>
  <c r="W44" i="16"/>
  <c r="V43" i="16"/>
  <c r="V44" i="16"/>
  <c r="X35" i="16"/>
  <c r="X36" i="16"/>
  <c r="X37" i="16"/>
  <c r="W35" i="16"/>
  <c r="W36" i="16"/>
  <c r="W37" i="16"/>
  <c r="V35" i="16"/>
  <c r="V36" i="16"/>
  <c r="V37" i="16"/>
  <c r="X30" i="16"/>
  <c r="X31" i="16"/>
  <c r="X32" i="16"/>
  <c r="W30" i="16"/>
  <c r="W31" i="16"/>
  <c r="W32" i="16"/>
  <c r="V30" i="16"/>
  <c r="V31" i="16"/>
  <c r="V32" i="16"/>
  <c r="X25" i="16"/>
  <c r="X26" i="16"/>
  <c r="X27" i="16"/>
  <c r="W25" i="16"/>
  <c r="W26" i="16"/>
  <c r="W27" i="16"/>
  <c r="V25" i="16"/>
  <c r="V26" i="16"/>
  <c r="V27" i="16"/>
  <c r="X20" i="16"/>
  <c r="X21" i="16"/>
  <c r="X22" i="16"/>
  <c r="W20" i="16"/>
  <c r="W21" i="16"/>
  <c r="W22" i="16"/>
  <c r="V20" i="16"/>
  <c r="V21" i="16"/>
  <c r="V22" i="16"/>
  <c r="W14" i="16"/>
  <c r="W16" i="16"/>
  <c r="W13" i="16"/>
  <c r="V14" i="16"/>
  <c r="V16" i="16"/>
  <c r="U14" i="16"/>
  <c r="U16" i="16"/>
  <c r="Q14" i="16"/>
  <c r="Q16" i="16"/>
  <c r="X14" i="16"/>
  <c r="X16" i="16"/>
  <c r="K55" i="16" l="1"/>
  <c r="R55" i="16"/>
  <c r="L55" i="16"/>
  <c r="N55" i="16"/>
  <c r="O55" i="16"/>
  <c r="K90" i="16"/>
  <c r="L90" i="16"/>
  <c r="P39" i="16"/>
  <c r="P62" i="16" s="1"/>
  <c r="Y54" i="16"/>
  <c r="N39" i="16"/>
  <c r="V18" i="16"/>
  <c r="Y85" i="16"/>
  <c r="S39" i="16"/>
  <c r="S62" i="16" s="1"/>
  <c r="T39" i="16"/>
  <c r="T62" i="16" s="1"/>
  <c r="Y68" i="16"/>
  <c r="Y35" i="16"/>
  <c r="Y81" i="16"/>
  <c r="Y48" i="16"/>
  <c r="Y72" i="16"/>
  <c r="Y37" i="16"/>
  <c r="R39" i="16"/>
  <c r="Y64" i="16"/>
  <c r="Y50" i="16"/>
  <c r="Y42" i="16"/>
  <c r="O39" i="16"/>
  <c r="Y57" i="16"/>
  <c r="R90" i="16"/>
  <c r="N90" i="16"/>
  <c r="Y20" i="16"/>
  <c r="Y44" i="16"/>
  <c r="Y43" i="16"/>
  <c r="Y58" i="16"/>
  <c r="Y75" i="16"/>
  <c r="Y74" i="16"/>
  <c r="Y87" i="16"/>
  <c r="Y86" i="16"/>
  <c r="Q18" i="16"/>
  <c r="Y26" i="16"/>
  <c r="O90" i="16"/>
  <c r="S90" i="16"/>
  <c r="Y79" i="16"/>
  <c r="W18" i="16"/>
  <c r="Y36" i="16"/>
  <c r="Y49" i="16"/>
  <c r="Y67" i="16"/>
  <c r="Y80" i="16"/>
  <c r="P90" i="16"/>
  <c r="T90" i="16"/>
  <c r="Y31" i="16"/>
  <c r="Y27" i="16"/>
  <c r="Y30" i="16"/>
  <c r="Y59" i="16"/>
  <c r="Y21" i="16"/>
  <c r="Y25" i="16"/>
  <c r="Y32" i="16"/>
  <c r="Y17" i="16"/>
  <c r="Y22" i="16"/>
  <c r="Y16" i="16"/>
  <c r="Y14" i="16"/>
  <c r="M85" i="16"/>
  <c r="M86" i="16"/>
  <c r="M87" i="16"/>
  <c r="J82" i="16"/>
  <c r="J83" i="16" s="1"/>
  <c r="J90" i="16" s="1"/>
  <c r="M79" i="16"/>
  <c r="M80" i="16"/>
  <c r="M81" i="16"/>
  <c r="M72" i="16"/>
  <c r="M74" i="16"/>
  <c r="M75" i="16"/>
  <c r="M64" i="16"/>
  <c r="M67" i="16"/>
  <c r="M68" i="16"/>
  <c r="J61" i="16"/>
  <c r="M57" i="16"/>
  <c r="M58" i="16"/>
  <c r="M59" i="16"/>
  <c r="M50" i="16"/>
  <c r="M49" i="16"/>
  <c r="M48" i="16"/>
  <c r="J51" i="16"/>
  <c r="J55" i="16" s="1"/>
  <c r="M44" i="16"/>
  <c r="M43" i="16"/>
  <c r="M42" i="16"/>
  <c r="M37" i="16"/>
  <c r="M36" i="16"/>
  <c r="M35" i="16"/>
  <c r="J38" i="16"/>
  <c r="J28" i="16"/>
  <c r="J33" i="16"/>
  <c r="M30" i="16"/>
  <c r="M31" i="16"/>
  <c r="M32" i="16"/>
  <c r="L28" i="16"/>
  <c r="K28" i="16"/>
  <c r="M25" i="16"/>
  <c r="M26" i="16"/>
  <c r="M27" i="16"/>
  <c r="J23" i="16"/>
  <c r="M20" i="16"/>
  <c r="M21" i="16"/>
  <c r="M22" i="16"/>
  <c r="M16" i="16"/>
  <c r="M17" i="16"/>
  <c r="L18" i="16"/>
  <c r="K18" i="16"/>
  <c r="J18" i="16"/>
  <c r="M14" i="16"/>
  <c r="R62" i="16" l="1"/>
  <c r="R91" i="16" s="1"/>
  <c r="K39" i="16"/>
  <c r="K62" i="16" s="1"/>
  <c r="K91" i="16" s="1"/>
  <c r="N62" i="16"/>
  <c r="N91" i="16" s="1"/>
  <c r="O62" i="16"/>
  <c r="O91" i="16" s="1"/>
  <c r="L39" i="16"/>
  <c r="L62" i="16" s="1"/>
  <c r="L91" i="16" s="1"/>
  <c r="P91" i="16"/>
  <c r="J39" i="16"/>
  <c r="J62" i="16" s="1"/>
  <c r="J91" i="16" s="1"/>
  <c r="T91" i="16"/>
  <c r="S91" i="16"/>
  <c r="M84" i="16"/>
  <c r="M88" i="16" s="1"/>
  <c r="M89" i="16" s="1"/>
  <c r="M71" i="16"/>
  <c r="M76" i="16" s="1"/>
  <c r="M77" i="16" s="1"/>
  <c r="M78" i="16"/>
  <c r="M82" i="16" s="1"/>
  <c r="M83" i="16" s="1"/>
  <c r="V63" i="16"/>
  <c r="V69" i="16" s="1"/>
  <c r="V70" i="16" s="1"/>
  <c r="V56" i="16"/>
  <c r="V60" i="16" s="1"/>
  <c r="V61" i="16" s="1"/>
  <c r="U24" i="16"/>
  <c r="U28" i="16" s="1"/>
  <c r="X84" i="16"/>
  <c r="X88" i="16" s="1"/>
  <c r="X89" i="16" s="1"/>
  <c r="X78" i="16"/>
  <c r="X82" i="16" s="1"/>
  <c r="X83" i="16" s="1"/>
  <c r="X71" i="16"/>
  <c r="X76" i="16" s="1"/>
  <c r="X77" i="16" s="1"/>
  <c r="X63" i="16"/>
  <c r="X69" i="16" s="1"/>
  <c r="X70" i="16" s="1"/>
  <c r="X56" i="16"/>
  <c r="X60" i="16" s="1"/>
  <c r="X61" i="16" s="1"/>
  <c r="X46" i="16"/>
  <c r="X51" i="16" s="1"/>
  <c r="X54" i="16" s="1"/>
  <c r="X40" i="16"/>
  <c r="X45" i="16" s="1"/>
  <c r="X34" i="16"/>
  <c r="X38" i="16" s="1"/>
  <c r="X29" i="16"/>
  <c r="X33" i="16" s="1"/>
  <c r="X24" i="16"/>
  <c r="X28" i="16" s="1"/>
  <c r="X19" i="16"/>
  <c r="X23" i="16" s="1"/>
  <c r="X13" i="16"/>
  <c r="X18" i="16" s="1"/>
  <c r="W84" i="16"/>
  <c r="W88" i="16" s="1"/>
  <c r="W89" i="16" s="1"/>
  <c r="W78" i="16"/>
  <c r="W82" i="16" s="1"/>
  <c r="W83" i="16" s="1"/>
  <c r="W71" i="16"/>
  <c r="W76" i="16" s="1"/>
  <c r="W77" i="16" s="1"/>
  <c r="W63" i="16"/>
  <c r="W69" i="16" s="1"/>
  <c r="W70" i="16" s="1"/>
  <c r="W56" i="16"/>
  <c r="W60" i="16" s="1"/>
  <c r="W61" i="16" s="1"/>
  <c r="W46" i="16"/>
  <c r="W51" i="16" s="1"/>
  <c r="W40" i="16"/>
  <c r="W45" i="16" s="1"/>
  <c r="W34" i="16"/>
  <c r="W38" i="16" s="1"/>
  <c r="W29" i="16"/>
  <c r="W33" i="16" s="1"/>
  <c r="W24" i="16"/>
  <c r="W28" i="16" s="1"/>
  <c r="W19" i="16"/>
  <c r="W23" i="16" s="1"/>
  <c r="V84" i="16"/>
  <c r="V88" i="16" s="1"/>
  <c r="V89" i="16" s="1"/>
  <c r="V78" i="16"/>
  <c r="V82" i="16" s="1"/>
  <c r="V83" i="16" s="1"/>
  <c r="V71" i="16"/>
  <c r="V76" i="16" s="1"/>
  <c r="V77" i="16" s="1"/>
  <c r="V46" i="16"/>
  <c r="V51" i="16" s="1"/>
  <c r="V45" i="16"/>
  <c r="V34" i="16"/>
  <c r="V38" i="16" s="1"/>
  <c r="V29" i="16"/>
  <c r="V33" i="16" s="1"/>
  <c r="V24" i="16"/>
  <c r="V28" i="16" s="1"/>
  <c r="V23" i="16"/>
  <c r="U29" i="16"/>
  <c r="U33" i="16" s="1"/>
  <c r="U84" i="16"/>
  <c r="U88" i="16" s="1"/>
  <c r="U89" i="16" s="1"/>
  <c r="U78" i="16"/>
  <c r="U82" i="16" s="1"/>
  <c r="U83" i="16" s="1"/>
  <c r="U71" i="16"/>
  <c r="U76" i="16" s="1"/>
  <c r="U77" i="16" s="1"/>
  <c r="U63" i="16"/>
  <c r="U69" i="16" s="1"/>
  <c r="U70" i="16" s="1"/>
  <c r="U56" i="16"/>
  <c r="U60" i="16" s="1"/>
  <c r="U61" i="16" s="1"/>
  <c r="U46" i="16"/>
  <c r="U51" i="16" s="1"/>
  <c r="U54" i="16" s="1"/>
  <c r="U40" i="16"/>
  <c r="U45" i="16" s="1"/>
  <c r="U34" i="16"/>
  <c r="U38" i="16" s="1"/>
  <c r="U19" i="16"/>
  <c r="U23" i="16" s="1"/>
  <c r="U18" i="16"/>
  <c r="Q40" i="16"/>
  <c r="Q45" i="16" s="1"/>
  <c r="Q19" i="16"/>
  <c r="Q23" i="16" s="1"/>
  <c r="Q84" i="16"/>
  <c r="Q88" i="16" s="1"/>
  <c r="Q89" i="16" s="1"/>
  <c r="Q78" i="16"/>
  <c r="Q82" i="16" s="1"/>
  <c r="Q83" i="16" s="1"/>
  <c r="Q71" i="16"/>
  <c r="Q76" i="16" s="1"/>
  <c r="Q77" i="16" s="1"/>
  <c r="Q63" i="16"/>
  <c r="Q69" i="16" s="1"/>
  <c r="Q70" i="16" s="1"/>
  <c r="Q56" i="16"/>
  <c r="Q60" i="16" s="1"/>
  <c r="Q61" i="16" s="1"/>
  <c r="Q46" i="16"/>
  <c r="Q51" i="16" s="1"/>
  <c r="Q54" i="16" s="1"/>
  <c r="Q34" i="16"/>
  <c r="Q38" i="16" s="1"/>
  <c r="Q29" i="16"/>
  <c r="Q33" i="16" s="1"/>
  <c r="Q24" i="16"/>
  <c r="Q28" i="16" s="1"/>
  <c r="M63" i="16"/>
  <c r="M69" i="16" s="1"/>
  <c r="M70" i="16" s="1"/>
  <c r="M56" i="16"/>
  <c r="M60" i="16" s="1"/>
  <c r="M61" i="16" s="1"/>
  <c r="M46" i="16"/>
  <c r="M51" i="16" s="1"/>
  <c r="M40" i="16"/>
  <c r="M45" i="16" s="1"/>
  <c r="M34" i="16"/>
  <c r="M38" i="16" s="1"/>
  <c r="M29" i="16"/>
  <c r="M33" i="16" s="1"/>
  <c r="M24" i="16"/>
  <c r="M28" i="16" s="1"/>
  <c r="M19" i="16"/>
  <c r="M23" i="16" s="1"/>
  <c r="M13" i="16"/>
  <c r="M18" i="16" s="1"/>
  <c r="Y16" i="3"/>
  <c r="Z16" i="3"/>
  <c r="AA16" i="3"/>
  <c r="AB16" i="3"/>
  <c r="AB19" i="3"/>
  <c r="Y19" i="3"/>
  <c r="Z19" i="3"/>
  <c r="AA19" i="3"/>
  <c r="AB22" i="3"/>
  <c r="Y22" i="3"/>
  <c r="Z22" i="3"/>
  <c r="AA22" i="3"/>
  <c r="Y24" i="3"/>
  <c r="AB24" i="3"/>
  <c r="Z24" i="3"/>
  <c r="AA24" i="3"/>
  <c r="AB25" i="3"/>
  <c r="AB26" i="3"/>
  <c r="Y27" i="3"/>
  <c r="Z27" i="3"/>
  <c r="AA27" i="3"/>
  <c r="Y30" i="3"/>
  <c r="Z30" i="3"/>
  <c r="AA30" i="3"/>
  <c r="AB30" i="3"/>
  <c r="AB33" i="3"/>
  <c r="Y33" i="3"/>
  <c r="Z33" i="3"/>
  <c r="AA33" i="3"/>
  <c r="Y38" i="3"/>
  <c r="Z38" i="3"/>
  <c r="AA38" i="3"/>
  <c r="AB38" i="3"/>
  <c r="AB42" i="3"/>
  <c r="Y42" i="3"/>
  <c r="Y52" i="3"/>
  <c r="Y47" i="3"/>
  <c r="Z42" i="3"/>
  <c r="AA42" i="3"/>
  <c r="Z47" i="3"/>
  <c r="Z52" i="3" s="1"/>
  <c r="AA47" i="3"/>
  <c r="AA52" i="3" s="1"/>
  <c r="AB52" i="3"/>
  <c r="AB58" i="3"/>
  <c r="Z58" i="3"/>
  <c r="Z63" i="3"/>
  <c r="AA58" i="3"/>
  <c r="AA63" i="3"/>
  <c r="AB69" i="3"/>
  <c r="Y69" i="3"/>
  <c r="Z69" i="3"/>
  <c r="AA69" i="3"/>
  <c r="AB74" i="3"/>
  <c r="Y74" i="3"/>
  <c r="Z74" i="3"/>
  <c r="AA74" i="3"/>
  <c r="AB84" i="3"/>
  <c r="Y84" i="3"/>
  <c r="Z84" i="3"/>
  <c r="Z89" i="3"/>
  <c r="AA84" i="3"/>
  <c r="Y89" i="3"/>
  <c r="AA89" i="3"/>
  <c r="Z100" i="3"/>
  <c r="Z105" i="3"/>
  <c r="AA100" i="3"/>
  <c r="AB105" i="3"/>
  <c r="Y105" i="3"/>
  <c r="AA105" i="3"/>
  <c r="Y107" i="3"/>
  <c r="BJ107" i="3"/>
  <c r="Y108" i="3"/>
  <c r="Y109" i="3"/>
  <c r="AB109" i="3" s="1"/>
  <c r="X110" i="3"/>
  <c r="X117" i="3" s="1"/>
  <c r="Z110" i="3"/>
  <c r="AA110" i="3"/>
  <c r="AA117" i="3"/>
  <c r="AA121" i="3"/>
  <c r="AA127" i="3"/>
  <c r="AA131" i="3"/>
  <c r="Y111" i="3"/>
  <c r="AB111" i="3" s="1"/>
  <c r="Y112" i="3"/>
  <c r="AB112" i="3" s="1"/>
  <c r="Y113" i="3"/>
  <c r="AB113" i="3" s="1"/>
  <c r="Y114" i="3"/>
  <c r="AB114" i="3" s="1"/>
  <c r="Y115" i="3"/>
  <c r="AB116" i="3"/>
  <c r="Z117" i="3"/>
  <c r="Y118" i="3"/>
  <c r="AB118" i="3" s="1"/>
  <c r="Y119" i="3"/>
  <c r="AB119" i="3" s="1"/>
  <c r="Y120" i="3"/>
  <c r="AB120" i="3" s="1"/>
  <c r="Z121" i="3"/>
  <c r="Y122" i="3"/>
  <c r="Y123" i="3"/>
  <c r="Y124" i="3"/>
  <c r="AB124" i="3" s="1"/>
  <c r="Y125" i="3"/>
  <c r="AB125" i="3" s="1"/>
  <c r="Y126" i="3"/>
  <c r="AB126" i="3" s="1"/>
  <c r="Z127" i="3"/>
  <c r="AB128" i="3"/>
  <c r="AB129" i="3"/>
  <c r="AB130" i="3"/>
  <c r="Y131" i="3"/>
  <c r="Z131" i="3"/>
  <c r="AD132" i="3"/>
  <c r="AE132" i="3"/>
  <c r="AF132" i="3"/>
  <c r="AG132" i="3"/>
  <c r="AH132" i="3"/>
  <c r="AI132" i="3"/>
  <c r="AJ132" i="3"/>
  <c r="AK132" i="3"/>
  <c r="AL132" i="3"/>
  <c r="AM132" i="3"/>
  <c r="AN132" i="3"/>
  <c r="AU135" i="3"/>
  <c r="AW135" i="3"/>
  <c r="AX135" i="3"/>
  <c r="AB47" i="3"/>
  <c r="AB100" i="3"/>
  <c r="AB89" i="3"/>
  <c r="AB63" i="3"/>
  <c r="AB64" i="3" s="1"/>
  <c r="Y100" i="3"/>
  <c r="Y63" i="3"/>
  <c r="Y58" i="3"/>
  <c r="H35" i="6"/>
  <c r="F35" i="6"/>
  <c r="C35" i="6"/>
  <c r="D35" i="6"/>
  <c r="I34" i="6"/>
  <c r="G34" i="6"/>
  <c r="D34" i="6"/>
  <c r="E34" i="6" s="1"/>
  <c r="I33" i="6"/>
  <c r="G33" i="6"/>
  <c r="D33" i="6"/>
  <c r="E33" i="6" s="1"/>
  <c r="H32" i="6"/>
  <c r="C32" i="6"/>
  <c r="F32" i="6"/>
  <c r="I31" i="6"/>
  <c r="G31" i="6"/>
  <c r="I30" i="6"/>
  <c r="G30" i="6"/>
  <c r="D30" i="6"/>
  <c r="E30" i="6" s="1"/>
  <c r="D29" i="6"/>
  <c r="E29" i="6" s="1"/>
  <c r="I29" i="6"/>
  <c r="G29" i="6"/>
  <c r="H22" i="6"/>
  <c r="C22" i="6"/>
  <c r="F22" i="6"/>
  <c r="D22" i="6"/>
  <c r="I21" i="6"/>
  <c r="G21" i="6"/>
  <c r="D21" i="6"/>
  <c r="E21" i="6" s="1"/>
  <c r="I20" i="6"/>
  <c r="G20" i="6"/>
  <c r="D20" i="6"/>
  <c r="E20" i="6" s="1"/>
  <c r="H19" i="6"/>
  <c r="C19" i="6"/>
  <c r="F19" i="6"/>
  <c r="D19" i="6"/>
  <c r="I18" i="6"/>
  <c r="G18" i="6"/>
  <c r="I17" i="6"/>
  <c r="G17" i="6"/>
  <c r="D17" i="6"/>
  <c r="E17" i="6" s="1"/>
  <c r="I16" i="6"/>
  <c r="G16" i="6"/>
  <c r="D16" i="6"/>
  <c r="E16" i="6" s="1"/>
  <c r="H9" i="6"/>
  <c r="H6" i="6"/>
  <c r="F9" i="6"/>
  <c r="C9" i="6"/>
  <c r="D9" i="6"/>
  <c r="I8" i="6"/>
  <c r="G8" i="6"/>
  <c r="D8" i="6"/>
  <c r="E8" i="6" s="1"/>
  <c r="I7" i="6"/>
  <c r="G7" i="6"/>
  <c r="D7" i="6"/>
  <c r="E7" i="6" s="1"/>
  <c r="C6" i="6"/>
  <c r="F6" i="6"/>
  <c r="D6" i="6"/>
  <c r="I5" i="6"/>
  <c r="G5" i="6"/>
  <c r="I4" i="6"/>
  <c r="G4" i="6"/>
  <c r="D4" i="6"/>
  <c r="E4" i="6" s="1"/>
  <c r="I3" i="6"/>
  <c r="G3" i="6"/>
  <c r="D3" i="6"/>
  <c r="K117" i="2"/>
  <c r="AC116" i="2"/>
  <c r="AC117" i="2" s="1"/>
  <c r="AU107" i="2"/>
  <c r="BF106" i="2"/>
  <c r="BA106" i="2"/>
  <c r="AZ106" i="2"/>
  <c r="AY106" i="2"/>
  <c r="K104" i="2"/>
  <c r="AC104" i="2" s="1"/>
  <c r="AF104" i="2" s="1"/>
  <c r="AC102" i="2"/>
  <c r="K103" i="2"/>
  <c r="AR101" i="2"/>
  <c r="AQ101" i="2"/>
  <c r="AP101" i="2"/>
  <c r="AJ101" i="2"/>
  <c r="AI101" i="2"/>
  <c r="AH101" i="2"/>
  <c r="AG101" i="2"/>
  <c r="AC100" i="2"/>
  <c r="AF100" i="2" s="1"/>
  <c r="AM100" i="2" s="1"/>
  <c r="K99" i="2"/>
  <c r="K101" i="2" s="1"/>
  <c r="AC98" i="2"/>
  <c r="AF98" i="2" s="1"/>
  <c r="AK98" i="2" s="1"/>
  <c r="AL98" i="2" s="1"/>
  <c r="AM98" i="2" s="1"/>
  <c r="AN98" i="2" s="1"/>
  <c r="AN101" i="2" s="1"/>
  <c r="AT97" i="2"/>
  <c r="AS97" i="2"/>
  <c r="AQ97" i="2"/>
  <c r="AO97" i="2"/>
  <c r="AN97" i="2"/>
  <c r="AM97" i="2"/>
  <c r="AL97" i="2"/>
  <c r="AK97" i="2"/>
  <c r="AJ97" i="2"/>
  <c r="AI97" i="2"/>
  <c r="AH97" i="2"/>
  <c r="AG97" i="2"/>
  <c r="AE97" i="2"/>
  <c r="AD97" i="2"/>
  <c r="K97" i="2"/>
  <c r="AC96" i="2"/>
  <c r="AF96" i="2" s="1"/>
  <c r="AP96" i="2" s="1"/>
  <c r="AU96" i="2" s="1"/>
  <c r="AC95" i="2"/>
  <c r="AF95" i="2" s="1"/>
  <c r="AR95" i="2" s="1"/>
  <c r="AU95" i="2" s="1"/>
  <c r="AT94" i="2"/>
  <c r="AS94" i="2"/>
  <c r="AR94" i="2"/>
  <c r="AP94" i="2"/>
  <c r="AN94" i="2"/>
  <c r="AL94" i="2"/>
  <c r="AJ94" i="2"/>
  <c r="AH94" i="2"/>
  <c r="K94" i="2"/>
  <c r="BI93" i="2"/>
  <c r="BB93" i="2"/>
  <c r="AC93" i="2"/>
  <c r="AF93" i="2" s="1"/>
  <c r="AG93" i="2" s="1"/>
  <c r="AG94" i="2" s="1"/>
  <c r="AT92" i="2"/>
  <c r="AS92" i="2"/>
  <c r="AR92" i="2"/>
  <c r="AP92" i="2"/>
  <c r="AN92" i="2"/>
  <c r="AL92" i="2"/>
  <c r="AJ92" i="2"/>
  <c r="AH92" i="2"/>
  <c r="K92" i="2"/>
  <c r="BI91" i="2"/>
  <c r="BB91" i="2"/>
  <c r="AC91" i="2"/>
  <c r="AC92" i="2" s="1"/>
  <c r="AF92" i="2" s="1"/>
  <c r="AC89" i="2"/>
  <c r="K90" i="2"/>
  <c r="BI89" i="2"/>
  <c r="BB89" i="2"/>
  <c r="AT88" i="2"/>
  <c r="AS88" i="2"/>
  <c r="BI87" i="2"/>
  <c r="BB87" i="2"/>
  <c r="AC87" i="2"/>
  <c r="AF87" i="2" s="1"/>
  <c r="AH87" i="2" s="1"/>
  <c r="AH88" i="2" s="1"/>
  <c r="K86" i="2"/>
  <c r="AC86" i="2" s="1"/>
  <c r="K85" i="2"/>
  <c r="AC85" i="2" s="1"/>
  <c r="AF85" i="2" s="1"/>
  <c r="AR85" i="2" s="1"/>
  <c r="K84" i="2"/>
  <c r="BI83" i="2"/>
  <c r="BB83" i="2"/>
  <c r="AC83" i="2"/>
  <c r="AF83" i="2" s="1"/>
  <c r="AH83" i="2" s="1"/>
  <c r="AI83" i="2" s="1"/>
  <c r="AJ83" i="2" s="1"/>
  <c r="AK83" i="2" s="1"/>
  <c r="AL83" i="2" s="1"/>
  <c r="AM83" i="2" s="1"/>
  <c r="AN83" i="2" s="1"/>
  <c r="AO83" i="2" s="1"/>
  <c r="AP83" i="2" s="1"/>
  <c r="AQ83" i="2" s="1"/>
  <c r="AR83" i="2" s="1"/>
  <c r="AC82" i="2"/>
  <c r="AF82" i="2" s="1"/>
  <c r="AH82" i="2" s="1"/>
  <c r="AC81" i="2"/>
  <c r="AF81" i="2" s="1"/>
  <c r="AH81" i="2" s="1"/>
  <c r="AC80" i="2"/>
  <c r="AF80" i="2" s="1"/>
  <c r="AH80" i="2" s="1"/>
  <c r="AI80" i="2" s="1"/>
  <c r="AC79" i="2"/>
  <c r="K78" i="2"/>
  <c r="AC78" i="2" s="1"/>
  <c r="AF78" i="2" s="1"/>
  <c r="AC77" i="2"/>
  <c r="AF77" i="2" s="1"/>
  <c r="AR77" i="2" s="1"/>
  <c r="AR78" i="2" s="1"/>
  <c r="AT76" i="2"/>
  <c r="AS76" i="2"/>
  <c r="AR76" i="2"/>
  <c r="AQ76" i="2"/>
  <c r="AP76" i="2"/>
  <c r="AO76" i="2"/>
  <c r="AN76" i="2"/>
  <c r="AU75" i="2"/>
  <c r="AU76" i="2" s="1"/>
  <c r="K75" i="2"/>
  <c r="AT74" i="2"/>
  <c r="AS74" i="2"/>
  <c r="AR74" i="2"/>
  <c r="AQ74" i="2"/>
  <c r="AP74" i="2"/>
  <c r="AO74" i="2"/>
  <c r="AN74" i="2"/>
  <c r="AM74" i="2"/>
  <c r="K74" i="2"/>
  <c r="AU73" i="2"/>
  <c r="AU74" i="2" s="1"/>
  <c r="AC73" i="2"/>
  <c r="AF73" i="2" s="1"/>
  <c r="AL72" i="2"/>
  <c r="AK72" i="2"/>
  <c r="AJ72" i="2"/>
  <c r="AI72" i="2"/>
  <c r="K72" i="2"/>
  <c r="AU71" i="2"/>
  <c r="AC71" i="2"/>
  <c r="AF71" i="2" s="1"/>
  <c r="AU70" i="2"/>
  <c r="AC70" i="2"/>
  <c r="AF70" i="2" s="1"/>
  <c r="AT69" i="2"/>
  <c r="AK69" i="2"/>
  <c r="AJ69" i="2"/>
  <c r="AI69" i="2"/>
  <c r="AH69" i="2"/>
  <c r="AG69" i="2"/>
  <c r="AC68" i="2"/>
  <c r="AF68" i="2" s="1"/>
  <c r="AC67" i="2"/>
  <c r="AF67" i="2" s="1"/>
  <c r="AC66" i="2"/>
  <c r="AF66" i="2" s="1"/>
  <c r="K65" i="2"/>
  <c r="AC65" i="2" s="1"/>
  <c r="AF65" i="2" s="1"/>
  <c r="AL65" i="2" s="1"/>
  <c r="AM65" i="2" s="1"/>
  <c r="AN65" i="2" s="1"/>
  <c r="AO65" i="2" s="1"/>
  <c r="AP65" i="2" s="1"/>
  <c r="AQ65" i="2" s="1"/>
  <c r="AR65" i="2" s="1"/>
  <c r="AS65" i="2" s="1"/>
  <c r="K64" i="2"/>
  <c r="AT63" i="2"/>
  <c r="AS63" i="2"/>
  <c r="AR63" i="2"/>
  <c r="AQ63" i="2"/>
  <c r="AP63" i="2"/>
  <c r="AO63" i="2"/>
  <c r="AN63" i="2"/>
  <c r="AM63" i="2"/>
  <c r="AL63" i="2"/>
  <c r="AK63" i="2"/>
  <c r="AJ63" i="2"/>
  <c r="AG63" i="2"/>
  <c r="AH63" i="2"/>
  <c r="AI63" i="2"/>
  <c r="AU62" i="2"/>
  <c r="AC62" i="2"/>
  <c r="AF62" i="2" s="1"/>
  <c r="AC61" i="2"/>
  <c r="AF61" i="2" s="1"/>
  <c r="AC60" i="2"/>
  <c r="AF60" i="2" s="1"/>
  <c r="BI59" i="2"/>
  <c r="BB59" i="2"/>
  <c r="AC59" i="2"/>
  <c r="AF59" i="2" s="1"/>
  <c r="AU58" i="2"/>
  <c r="K58" i="2"/>
  <c r="K63" i="2" s="1"/>
  <c r="AS57" i="2"/>
  <c r="BI56" i="2"/>
  <c r="BB56" i="2"/>
  <c r="K56" i="2"/>
  <c r="K57" i="2" s="1"/>
  <c r="K55" i="2"/>
  <c r="BI54" i="2"/>
  <c r="BB54" i="2"/>
  <c r="AC54" i="2"/>
  <c r="AF54" i="2" s="1"/>
  <c r="AG54" i="2" s="1"/>
  <c r="AT53" i="2"/>
  <c r="AR53" i="2"/>
  <c r="AP53" i="2"/>
  <c r="AO53" i="2"/>
  <c r="AN53" i="2"/>
  <c r="AM53" i="2"/>
  <c r="AL53" i="2"/>
  <c r="AK53" i="2"/>
  <c r="AJ53" i="2"/>
  <c r="AH53" i="2"/>
  <c r="AG53" i="2"/>
  <c r="AC52" i="2"/>
  <c r="AF52" i="2" s="1"/>
  <c r="AQ52" i="2" s="1"/>
  <c r="AU52" i="2" s="1"/>
  <c r="AC51" i="2"/>
  <c r="AF51" i="2" s="1"/>
  <c r="AQ51" i="2" s="1"/>
  <c r="AU51" i="2" s="1"/>
  <c r="AC50" i="2"/>
  <c r="AF50" i="2" s="1"/>
  <c r="AU49" i="2"/>
  <c r="K49" i="2"/>
  <c r="AC49" i="2" s="1"/>
  <c r="AF49" i="2" s="1"/>
  <c r="AU48" i="2"/>
  <c r="AC48" i="2"/>
  <c r="AF48" i="2" s="1"/>
  <c r="BI47" i="2"/>
  <c r="BB47" i="2"/>
  <c r="AC47" i="2"/>
  <c r="AF47" i="2" s="1"/>
  <c r="BI46" i="2"/>
  <c r="BB46" i="2"/>
  <c r="AS46" i="2"/>
  <c r="AS44" i="2"/>
  <c r="K46" i="2"/>
  <c r="AC46" i="2" s="1"/>
  <c r="AF46" i="2" s="1"/>
  <c r="AI46" i="2" s="1"/>
  <c r="K45" i="2"/>
  <c r="AC45" i="2" s="1"/>
  <c r="AF45" i="2" s="1"/>
  <c r="BI44" i="2"/>
  <c r="BB44" i="2"/>
  <c r="K44" i="2"/>
  <c r="AE43" i="2"/>
  <c r="AE105" i="2" s="1"/>
  <c r="AD43" i="2"/>
  <c r="AD14" i="2"/>
  <c r="AC42" i="2"/>
  <c r="AF42" i="2" s="1"/>
  <c r="AM42" i="2" s="1"/>
  <c r="AN42" i="2" s="1"/>
  <c r="AO42" i="2" s="1"/>
  <c r="AP42" i="2" s="1"/>
  <c r="AQ42" i="2" s="1"/>
  <c r="AR42" i="2" s="1"/>
  <c r="AC41" i="2"/>
  <c r="AF41" i="2" s="1"/>
  <c r="BI40" i="2"/>
  <c r="BB40" i="2"/>
  <c r="K40" i="2"/>
  <c r="AC40" i="2" s="1"/>
  <c r="AF40" i="2" s="1"/>
  <c r="AH40" i="2" s="1"/>
  <c r="BI39" i="2"/>
  <c r="BI15" i="2"/>
  <c r="BI18" i="2"/>
  <c r="BI32" i="2"/>
  <c r="BI34" i="2"/>
  <c r="BI35" i="2"/>
  <c r="BI36" i="2"/>
  <c r="BI38" i="2"/>
  <c r="AC39" i="2"/>
  <c r="AF39" i="2" s="1"/>
  <c r="BB38" i="2"/>
  <c r="K38" i="2"/>
  <c r="AC38" i="2" s="1"/>
  <c r="AF38" i="2" s="1"/>
  <c r="AH38" i="2" s="1"/>
  <c r="AC37" i="2"/>
  <c r="AF37" i="2" s="1"/>
  <c r="BB36" i="2"/>
  <c r="K36" i="2"/>
  <c r="BB35" i="2"/>
  <c r="AC35" i="2"/>
  <c r="AF35" i="2" s="1"/>
  <c r="BB34" i="2"/>
  <c r="K34" i="2"/>
  <c r="AC34" i="2" s="1"/>
  <c r="AT33" i="2"/>
  <c r="AS33" i="2"/>
  <c r="K33" i="2"/>
  <c r="BB32" i="2"/>
  <c r="AC32" i="2"/>
  <c r="K31" i="2"/>
  <c r="AC30" i="2"/>
  <c r="AF30" i="2" s="1"/>
  <c r="AK30" i="2" s="1"/>
  <c r="K29" i="2"/>
  <c r="AC28" i="2"/>
  <c r="K27" i="2"/>
  <c r="AC26" i="2"/>
  <c r="K25" i="2"/>
  <c r="AC24" i="2"/>
  <c r="AC25" i="2" s="1"/>
  <c r="AF25" i="2" s="1"/>
  <c r="K23" i="2"/>
  <c r="AC22" i="2"/>
  <c r="AC23" i="2" s="1"/>
  <c r="AF23" i="2" s="1"/>
  <c r="AU21" i="2"/>
  <c r="AU20" i="2"/>
  <c r="AC20" i="2"/>
  <c r="AS19" i="2"/>
  <c r="AL19" i="2"/>
  <c r="AJ19" i="2"/>
  <c r="AI19" i="2"/>
  <c r="K19" i="2"/>
  <c r="BB18" i="2"/>
  <c r="AM18" i="2"/>
  <c r="AN18" i="2" s="1"/>
  <c r="AO18" i="2" s="1"/>
  <c r="AO19" i="2" s="1"/>
  <c r="AK18" i="2"/>
  <c r="AK19" i="2" s="1"/>
  <c r="AC18" i="2"/>
  <c r="AT17" i="2"/>
  <c r="AS17" i="2"/>
  <c r="K17" i="2"/>
  <c r="AC16" i="2"/>
  <c r="AF16" i="2" s="1"/>
  <c r="AH16" i="2" s="1"/>
  <c r="BB15" i="2"/>
  <c r="AC15" i="2"/>
  <c r="AF15" i="2" s="1"/>
  <c r="AH15" i="2" s="1"/>
  <c r="AI15" i="2" s="1"/>
  <c r="AJ15" i="2" s="1"/>
  <c r="AK15" i="2" s="1"/>
  <c r="AL15" i="2" s="1"/>
  <c r="AM15" i="2" s="1"/>
  <c r="AN15" i="2" s="1"/>
  <c r="AO15" i="2" s="1"/>
  <c r="AP15" i="2" s="1"/>
  <c r="K14" i="2"/>
  <c r="AC13" i="2"/>
  <c r="K12" i="2"/>
  <c r="AC11" i="2"/>
  <c r="K10" i="2"/>
  <c r="AC9" i="2"/>
  <c r="AF9" i="2" s="1"/>
  <c r="AK9" i="2" s="1"/>
  <c r="AK10" i="2" s="1"/>
  <c r="BA49" i="1"/>
  <c r="AT49" i="1"/>
  <c r="AO49" i="1"/>
  <c r="AC49" i="1"/>
  <c r="AA49" i="1"/>
  <c r="AA50" i="1" s="1"/>
  <c r="AA51" i="1" s="1"/>
  <c r="Z49" i="1"/>
  <c r="Z50" i="1" s="1"/>
  <c r="Z51" i="1" s="1"/>
  <c r="AB48" i="1"/>
  <c r="Y47" i="1"/>
  <c r="AB47" i="1" s="1"/>
  <c r="Y46" i="1"/>
  <c r="AB46" i="1" s="1"/>
  <c r="AB45" i="1"/>
  <c r="BD44" i="1"/>
  <c r="AW44" i="1"/>
  <c r="AB44" i="1"/>
  <c r="BD43" i="1"/>
  <c r="AW43" i="1"/>
  <c r="AN43" i="1"/>
  <c r="AB43" i="1"/>
  <c r="BD42" i="1"/>
  <c r="AW42" i="1"/>
  <c r="Y42" i="1"/>
  <c r="AB42" i="1" s="1"/>
  <c r="AJ42" i="1" s="1"/>
  <c r="BD41" i="1"/>
  <c r="AW41" i="1"/>
  <c r="AB41" i="1"/>
  <c r="BD40" i="1"/>
  <c r="AW40" i="1"/>
  <c r="Y40" i="1"/>
  <c r="AB40" i="1" s="1"/>
  <c r="BD39" i="1"/>
  <c r="AW39" i="1"/>
  <c r="AB39" i="1"/>
  <c r="BD38" i="1"/>
  <c r="AW38" i="1"/>
  <c r="Y38" i="1"/>
  <c r="AB38" i="1" s="1"/>
  <c r="AI38" i="1" s="1"/>
  <c r="BD37" i="1"/>
  <c r="AW37" i="1"/>
  <c r="AB37" i="1"/>
  <c r="AI37" i="1" s="1"/>
  <c r="BD36" i="1"/>
  <c r="AW36" i="1"/>
  <c r="AB36" i="1"/>
  <c r="BD35" i="1"/>
  <c r="AW35" i="1"/>
  <c r="Y35" i="1"/>
  <c r="AD35" i="1" s="1"/>
  <c r="AD21" i="1"/>
  <c r="AF21" i="1" s="1"/>
  <c r="AF28" i="1"/>
  <c r="AG28" i="1" s="1"/>
  <c r="AH28" i="1" s="1"/>
  <c r="AE29" i="1"/>
  <c r="AF29" i="1" s="1"/>
  <c r="AG29" i="1" s="1"/>
  <c r="AH29" i="1" s="1"/>
  <c r="AI29" i="1" s="1"/>
  <c r="AJ29" i="1" s="1"/>
  <c r="AK29" i="1" s="1"/>
  <c r="AL29" i="1" s="1"/>
  <c r="AM29" i="1" s="1"/>
  <c r="AE30" i="1"/>
  <c r="BD34" i="1"/>
  <c r="AW34" i="1"/>
  <c r="AJ34" i="1"/>
  <c r="Y34" i="1"/>
  <c r="AB34" i="1" s="1"/>
  <c r="BD33" i="1"/>
  <c r="AW33" i="1"/>
  <c r="Y33" i="1"/>
  <c r="AB33" i="1" s="1"/>
  <c r="BD32" i="1"/>
  <c r="AW32" i="1"/>
  <c r="Y32" i="1"/>
  <c r="AB32" i="1" s="1"/>
  <c r="Y31" i="1"/>
  <c r="AB31" i="1" s="1"/>
  <c r="BD30" i="1"/>
  <c r="AW30" i="1"/>
  <c r="Y30" i="1"/>
  <c r="AB30" i="1" s="1"/>
  <c r="BD29" i="1"/>
  <c r="AW29" i="1"/>
  <c r="Y29" i="1"/>
  <c r="AB29" i="1" s="1"/>
  <c r="BD28" i="1"/>
  <c r="AW28" i="1"/>
  <c r="Y28" i="1"/>
  <c r="AB28" i="1" s="1"/>
  <c r="BD27" i="1"/>
  <c r="AW27" i="1"/>
  <c r="Y27" i="1"/>
  <c r="AB27" i="1" s="1"/>
  <c r="BD26" i="1"/>
  <c r="AW26" i="1"/>
  <c r="AB26" i="1"/>
  <c r="BD25" i="1"/>
  <c r="AW25" i="1"/>
  <c r="AB25" i="1"/>
  <c r="BD24" i="1"/>
  <c r="AW24" i="1"/>
  <c r="AB24" i="1"/>
  <c r="BD23" i="1"/>
  <c r="AW23" i="1"/>
  <c r="Y23" i="1"/>
  <c r="AB23" i="1" s="1"/>
  <c r="BD22" i="1"/>
  <c r="AW22" i="1"/>
  <c r="AK22" i="1"/>
  <c r="AL22" i="1" s="1"/>
  <c r="Y22" i="1"/>
  <c r="AB22" i="1" s="1"/>
  <c r="AB12" i="1"/>
  <c r="AG12" i="1" s="1"/>
  <c r="Y13" i="1"/>
  <c r="AB13" i="1" s="1"/>
  <c r="AB14" i="1"/>
  <c r="Y15" i="1"/>
  <c r="AB15" i="1" s="1"/>
  <c r="AP15" i="1" s="1"/>
  <c r="Y16" i="1"/>
  <c r="AB16" i="1" s="1"/>
  <c r="Y17" i="1"/>
  <c r="AB17" i="1" s="1"/>
  <c r="Y18" i="1"/>
  <c r="AB18" i="1" s="1"/>
  <c r="Y19" i="1"/>
  <c r="AB19" i="1" s="1"/>
  <c r="Y20" i="1"/>
  <c r="AB20" i="1" s="1"/>
  <c r="Y21" i="1"/>
  <c r="AB21" i="1" s="1"/>
  <c r="BD21" i="1"/>
  <c r="AW21" i="1"/>
  <c r="AE21" i="1"/>
  <c r="AG21" i="1" s="1"/>
  <c r="AI21" i="1" s="1"/>
  <c r="BD20" i="1"/>
  <c r="AW20" i="1"/>
  <c r="BD19" i="1"/>
  <c r="AW19" i="1"/>
  <c r="BD18" i="1"/>
  <c r="AW18" i="1"/>
  <c r="BD17" i="1"/>
  <c r="AW17" i="1"/>
  <c r="BD16" i="1"/>
  <c r="AW16" i="1"/>
  <c r="BD15" i="1"/>
  <c r="AW15" i="1"/>
  <c r="BD13" i="1"/>
  <c r="AW13" i="1"/>
  <c r="BD12" i="1"/>
  <c r="AW12" i="1"/>
  <c r="A12" i="1"/>
  <c r="E3" i="6"/>
  <c r="AC94" i="2"/>
  <c r="AF94" i="2" s="1"/>
  <c r="AF79" i="2"/>
  <c r="AH79" i="2" s="1"/>
  <c r="AB122" i="3"/>
  <c r="AB108" i="3"/>
  <c r="Y64" i="3" l="1"/>
  <c r="AA53" i="3"/>
  <c r="AC74" i="2"/>
  <c r="AF74" i="2" s="1"/>
  <c r="AF24" i="2"/>
  <c r="AK24" i="2" s="1"/>
  <c r="X55" i="16"/>
  <c r="W55" i="16"/>
  <c r="W39" i="16"/>
  <c r="M55" i="16"/>
  <c r="AA132" i="3"/>
  <c r="AA90" i="3"/>
  <c r="V90" i="16"/>
  <c r="V39" i="16"/>
  <c r="M39" i="16"/>
  <c r="M90" i="16"/>
  <c r="K69" i="2"/>
  <c r="H36" i="6"/>
  <c r="I35" i="6"/>
  <c r="V55" i="16"/>
  <c r="X39" i="16"/>
  <c r="X90" i="16"/>
  <c r="G19" i="6"/>
  <c r="AU72" i="2"/>
  <c r="W90" i="16"/>
  <c r="G35" i="6"/>
  <c r="AA64" i="3"/>
  <c r="AC64" i="2"/>
  <c r="AF64" i="2" s="1"/>
  <c r="AL64" i="2" s="1"/>
  <c r="Z90" i="3"/>
  <c r="AR97" i="2"/>
  <c r="AL101" i="2"/>
  <c r="AC55" i="2"/>
  <c r="AF55" i="2" s="1"/>
  <c r="AU63" i="2"/>
  <c r="AA106" i="3"/>
  <c r="U55" i="16"/>
  <c r="AB90" i="3"/>
  <c r="AE49" i="1"/>
  <c r="C23" i="6"/>
  <c r="Z64" i="3"/>
  <c r="Q39" i="16"/>
  <c r="Q55" i="16"/>
  <c r="AB35" i="1"/>
  <c r="AG35" i="1" s="1"/>
  <c r="U39" i="16"/>
  <c r="Q90" i="16"/>
  <c r="U90" i="16"/>
  <c r="Y13" i="16"/>
  <c r="Y18" i="16" s="1"/>
  <c r="I22" i="6"/>
  <c r="AL85" i="2"/>
  <c r="AM85" i="2" s="1"/>
  <c r="AN85" i="2" s="1"/>
  <c r="G6" i="6"/>
  <c r="I19" i="6"/>
  <c r="E22" i="6"/>
  <c r="K88" i="2"/>
  <c r="AM19" i="2"/>
  <c r="AC56" i="2"/>
  <c r="AF56" i="2" s="1"/>
  <c r="AG56" i="2" s="1"/>
  <c r="AH56" i="2" s="1"/>
  <c r="AU97" i="2"/>
  <c r="I9" i="6"/>
  <c r="Y90" i="3"/>
  <c r="Z53" i="3"/>
  <c r="Y106" i="3"/>
  <c r="Z75" i="3"/>
  <c r="AB27" i="3"/>
  <c r="AB39" i="3" s="1"/>
  <c r="K53" i="2"/>
  <c r="G9" i="6"/>
  <c r="G22" i="6"/>
  <c r="AB121" i="3"/>
  <c r="AC31" i="2"/>
  <c r="AF31" i="2" s="1"/>
  <c r="H23" i="6"/>
  <c r="AO98" i="2"/>
  <c r="AO101" i="2" s="1"/>
  <c r="AP97" i="2"/>
  <c r="Z106" i="3"/>
  <c r="Y127" i="3"/>
  <c r="AA75" i="3"/>
  <c r="AD49" i="1"/>
  <c r="AU9" i="2"/>
  <c r="AP18" i="2"/>
  <c r="AP19" i="2" s="1"/>
  <c r="AF91" i="2"/>
  <c r="AG91" i="2" s="1"/>
  <c r="AG92" i="2" s="1"/>
  <c r="AC97" i="2"/>
  <c r="AF97" i="2" s="1"/>
  <c r="Y53" i="3"/>
  <c r="Y39" i="3"/>
  <c r="E32" i="6"/>
  <c r="AF30" i="1"/>
  <c r="AG30" i="1" s="1"/>
  <c r="AH30" i="1" s="1"/>
  <c r="AI30" i="1" s="1"/>
  <c r="AJ30" i="1" s="1"/>
  <c r="AK30" i="1" s="1"/>
  <c r="AL30" i="1" s="1"/>
  <c r="AM30" i="1" s="1"/>
  <c r="AS53" i="2"/>
  <c r="AB75" i="3"/>
  <c r="AK25" i="2"/>
  <c r="AU25" i="2" s="1"/>
  <c r="AU24" i="2"/>
  <c r="AU30" i="2"/>
  <c r="AK31" i="2"/>
  <c r="AU31" i="2" s="1"/>
  <c r="AU100" i="2"/>
  <c r="AM101" i="2"/>
  <c r="AH54" i="2"/>
  <c r="AG55" i="2"/>
  <c r="AB123" i="3"/>
  <c r="AB127" i="3" s="1"/>
  <c r="AB106" i="3"/>
  <c r="AC44" i="2"/>
  <c r="AF44" i="2" s="1"/>
  <c r="AB131" i="3"/>
  <c r="Y121" i="3"/>
  <c r="AI87" i="2"/>
  <c r="AC58" i="2"/>
  <c r="AF58" i="2" s="1"/>
  <c r="I32" i="6"/>
  <c r="Z39" i="3"/>
  <c r="D32" i="6"/>
  <c r="D36" i="6" s="1"/>
  <c r="AU44" i="2"/>
  <c r="AU77" i="2"/>
  <c r="AU78" i="2" s="1"/>
  <c r="BI106" i="2"/>
  <c r="AC84" i="2"/>
  <c r="AF84" i="2" s="1"/>
  <c r="AC57" i="2"/>
  <c r="AF57" i="2" s="1"/>
  <c r="F10" i="6"/>
  <c r="BD49" i="1"/>
  <c r="Y117" i="3"/>
  <c r="AU42" i="2"/>
  <c r="F23" i="6"/>
  <c r="G23" i="6" s="1"/>
  <c r="BB106" i="2"/>
  <c r="AD105" i="2"/>
  <c r="C36" i="6"/>
  <c r="I36" i="6" s="1"/>
  <c r="Z132" i="3"/>
  <c r="AC99" i="2"/>
  <c r="E35" i="6"/>
  <c r="Y75" i="3"/>
  <c r="Y56" i="16"/>
  <c r="Y60" i="16" s="1"/>
  <c r="Y61" i="16" s="1"/>
  <c r="Y29" i="16"/>
  <c r="Y33" i="16" s="1"/>
  <c r="Y40" i="16"/>
  <c r="Y45" i="16" s="1"/>
  <c r="Y46" i="16"/>
  <c r="Y51" i="16" s="1"/>
  <c r="Y24" i="16"/>
  <c r="Y28" i="16" s="1"/>
  <c r="Y19" i="16"/>
  <c r="Y23" i="16" s="1"/>
  <c r="Y84" i="16"/>
  <c r="Y88" i="16" s="1"/>
  <c r="Y89" i="16" s="1"/>
  <c r="Y71" i="16"/>
  <c r="Y76" i="16" s="1"/>
  <c r="Y77" i="16" s="1"/>
  <c r="Y78" i="16"/>
  <c r="Y82" i="16" s="1"/>
  <c r="Y83" i="16" s="1"/>
  <c r="Y63" i="16"/>
  <c r="Y69" i="16" s="1"/>
  <c r="Y70" i="16" s="1"/>
  <c r="AI79" i="2"/>
  <c r="AH84" i="2"/>
  <c r="AH17" i="2"/>
  <c r="AI16" i="2"/>
  <c r="AC75" i="2"/>
  <c r="K76" i="2"/>
  <c r="AI82" i="2"/>
  <c r="AJ82" i="2" s="1"/>
  <c r="AK82" i="2" s="1"/>
  <c r="AL82" i="2" s="1"/>
  <c r="AM82" i="2" s="1"/>
  <c r="AN82" i="2" s="1"/>
  <c r="AO82" i="2" s="1"/>
  <c r="AP82" i="2" s="1"/>
  <c r="AQ82" i="2" s="1"/>
  <c r="AR82" i="2" s="1"/>
  <c r="AF11" i="2"/>
  <c r="AP11" i="2" s="1"/>
  <c r="AC12" i="2"/>
  <c r="AF12" i="2" s="1"/>
  <c r="AU46" i="2"/>
  <c r="AI53" i="2"/>
  <c r="AQ15" i="1"/>
  <c r="AP49" i="1"/>
  <c r="AI40" i="2"/>
  <c r="AJ40" i="2" s="1"/>
  <c r="AK40" i="2" s="1"/>
  <c r="AL40" i="2" s="1"/>
  <c r="AM40" i="2" s="1"/>
  <c r="AN40" i="2" s="1"/>
  <c r="AO40" i="2" s="1"/>
  <c r="AP40" i="2" s="1"/>
  <c r="AQ40" i="2" s="1"/>
  <c r="AR40" i="2" s="1"/>
  <c r="AS40" i="2" s="1"/>
  <c r="AG57" i="2"/>
  <c r="AF102" i="2"/>
  <c r="AC103" i="2"/>
  <c r="E6" i="6"/>
  <c r="C10" i="6"/>
  <c r="E9" i="6"/>
  <c r="D10" i="6"/>
  <c r="H10" i="6"/>
  <c r="I6" i="6"/>
  <c r="AQ15" i="2"/>
  <c r="AG13" i="1"/>
  <c r="F36" i="6"/>
  <c r="G32" i="6"/>
  <c r="AJ80" i="2"/>
  <c r="AK80" i="2" s="1"/>
  <c r="AL80" i="2" s="1"/>
  <c r="AM80" i="2" s="1"/>
  <c r="AN80" i="2" s="1"/>
  <c r="AO80" i="2" s="1"/>
  <c r="AP80" i="2" s="1"/>
  <c r="AQ80" i="2" s="1"/>
  <c r="AR80" i="2" s="1"/>
  <c r="AF34" i="2"/>
  <c r="AH34" i="2" s="1"/>
  <c r="AU10" i="2"/>
  <c r="AT105" i="2"/>
  <c r="AT106" i="2" s="1"/>
  <c r="AF20" i="2"/>
  <c r="AC21" i="2"/>
  <c r="AF21" i="2" s="1"/>
  <c r="AC36" i="2"/>
  <c r="AF36" i="2" s="1"/>
  <c r="AH36" i="2" s="1"/>
  <c r="K43" i="2"/>
  <c r="AI81" i="2"/>
  <c r="AJ81" i="2" s="1"/>
  <c r="AK81" i="2" s="1"/>
  <c r="AL81" i="2" s="1"/>
  <c r="AM81" i="2" s="1"/>
  <c r="AN81" i="2" s="1"/>
  <c r="AO81" i="2" s="1"/>
  <c r="AP81" i="2" s="1"/>
  <c r="AQ81" i="2" s="1"/>
  <c r="AR81" i="2" s="1"/>
  <c r="AF86" i="2"/>
  <c r="AC88" i="2"/>
  <c r="AF88" i="2" s="1"/>
  <c r="AI93" i="2"/>
  <c r="AU83" i="2"/>
  <c r="Y49" i="1"/>
  <c r="Y50" i="1" s="1"/>
  <c r="Y51" i="1" s="1"/>
  <c r="AC19" i="2"/>
  <c r="AF19" i="2" s="1"/>
  <c r="AF18" i="2"/>
  <c r="AC29" i="2"/>
  <c r="AF29" i="2" s="1"/>
  <c r="AF28" i="2"/>
  <c r="AK28" i="2" s="1"/>
  <c r="AI38" i="2"/>
  <c r="AJ38" i="2" s="1"/>
  <c r="AK38" i="2" s="1"/>
  <c r="AL38" i="2" s="1"/>
  <c r="AM38" i="2" s="1"/>
  <c r="AN38" i="2" s="1"/>
  <c r="AO38" i="2" s="1"/>
  <c r="AP38" i="2" s="1"/>
  <c r="AQ38" i="2" s="1"/>
  <c r="AR38" i="2" s="1"/>
  <c r="AS38" i="2" s="1"/>
  <c r="AQ53" i="2"/>
  <c r="AI28" i="1"/>
  <c r="AJ28" i="1" s="1"/>
  <c r="AN19" i="2"/>
  <c r="AF13" i="2"/>
  <c r="AN13" i="2" s="1"/>
  <c r="AC14" i="2"/>
  <c r="AF14" i="2" s="1"/>
  <c r="AC27" i="2"/>
  <c r="AF27" i="2" s="1"/>
  <c r="AF26" i="2"/>
  <c r="AK26" i="2" s="1"/>
  <c r="AF32" i="2"/>
  <c r="AG32" i="2" s="1"/>
  <c r="AC33" i="2"/>
  <c r="AF33" i="2" s="1"/>
  <c r="AU65" i="2"/>
  <c r="D23" i="6"/>
  <c r="E23" i="6" s="1"/>
  <c r="E19" i="6"/>
  <c r="Y34" i="16"/>
  <c r="Y38" i="16" s="1"/>
  <c r="AC10" i="2"/>
  <c r="AC72" i="2"/>
  <c r="AF72" i="2" s="1"/>
  <c r="AW49" i="1"/>
  <c r="AF22" i="2"/>
  <c r="AK22" i="2" s="1"/>
  <c r="AF89" i="2"/>
  <c r="AG89" i="2" s="1"/>
  <c r="AC90" i="2"/>
  <c r="AF90" i="2" s="1"/>
  <c r="AB115" i="3"/>
  <c r="AB117" i="3" s="1"/>
  <c r="AB107" i="3"/>
  <c r="AB110" i="3" s="1"/>
  <c r="Y110" i="3"/>
  <c r="AC17" i="2"/>
  <c r="AF17" i="2" s="1"/>
  <c r="AA39" i="3"/>
  <c r="AB53" i="3"/>
  <c r="AC69" i="2" l="1"/>
  <c r="Y55" i="16"/>
  <c r="X62" i="16"/>
  <c r="X91" i="16" s="1"/>
  <c r="W62" i="16"/>
  <c r="W91" i="16" s="1"/>
  <c r="M62" i="16"/>
  <c r="M91" i="16" s="1"/>
  <c r="AQ18" i="2"/>
  <c r="AQ19" i="2" s="1"/>
  <c r="Y90" i="16"/>
  <c r="V62" i="16"/>
  <c r="V91" i="16" s="1"/>
  <c r="AF69" i="2"/>
  <c r="AI91" i="2"/>
  <c r="Y39" i="16"/>
  <c r="I23" i="6"/>
  <c r="Q62" i="16"/>
  <c r="Q91" i="16" s="1"/>
  <c r="U62" i="16"/>
  <c r="U91" i="16" s="1"/>
  <c r="AH49" i="1"/>
  <c r="E36" i="6"/>
  <c r="G36" i="6"/>
  <c r="AB49" i="1"/>
  <c r="AB50" i="1" s="1"/>
  <c r="AB51" i="1" s="1"/>
  <c r="AG49" i="1"/>
  <c r="AA133" i="3"/>
  <c r="AA134" i="3" s="1"/>
  <c r="K105" i="2"/>
  <c r="AU98" i="2"/>
  <c r="Y132" i="3"/>
  <c r="Y133" i="3" s="1"/>
  <c r="G10" i="6"/>
  <c r="Z133" i="3"/>
  <c r="Z134" i="3" s="1"/>
  <c r="AF49" i="1"/>
  <c r="AC63" i="2"/>
  <c r="AF63" i="2" s="1"/>
  <c r="AU82" i="2"/>
  <c r="AF99" i="2"/>
  <c r="AK99" i="2" s="1"/>
  <c r="AC101" i="2"/>
  <c r="AF101" i="2" s="1"/>
  <c r="AU38" i="2"/>
  <c r="AC53" i="2"/>
  <c r="AF53" i="2" s="1"/>
  <c r="AU53" i="2"/>
  <c r="AI88" i="2"/>
  <c r="AJ87" i="2"/>
  <c r="AU80" i="2"/>
  <c r="E10" i="6"/>
  <c r="AU40" i="2"/>
  <c r="AH55" i="2"/>
  <c r="AI54" i="2"/>
  <c r="AU22" i="2"/>
  <c r="AK23" i="2"/>
  <c r="AU23" i="2" s="1"/>
  <c r="AF10" i="2"/>
  <c r="AK28" i="1"/>
  <c r="AJ49" i="1"/>
  <c r="AU28" i="2"/>
  <c r="AK29" i="2"/>
  <c r="AU29" i="2" s="1"/>
  <c r="AO85" i="2"/>
  <c r="AI92" i="2"/>
  <c r="AK91" i="2"/>
  <c r="AI49" i="1"/>
  <c r="AF75" i="2"/>
  <c r="AC76" i="2"/>
  <c r="AF76" i="2" s="1"/>
  <c r="AD130" i="3"/>
  <c r="Y134" i="3"/>
  <c r="AR15" i="2"/>
  <c r="AU15" i="2" s="1"/>
  <c r="AL102" i="2"/>
  <c r="AF103" i="2"/>
  <c r="AJ16" i="2"/>
  <c r="AI17" i="2"/>
  <c r="AG33" i="2"/>
  <c r="AH32" i="2"/>
  <c r="AN14" i="2"/>
  <c r="AU13" i="2"/>
  <c r="AI36" i="2"/>
  <c r="AJ36" i="2" s="1"/>
  <c r="AK36" i="2" s="1"/>
  <c r="AL36" i="2" s="1"/>
  <c r="AM36" i="2" s="1"/>
  <c r="AN36" i="2" s="1"/>
  <c r="AO36" i="2" s="1"/>
  <c r="AP36" i="2" s="1"/>
  <c r="AQ36" i="2" s="1"/>
  <c r="AR36" i="2" s="1"/>
  <c r="AS36" i="2" s="1"/>
  <c r="AC43" i="2"/>
  <c r="AF43" i="2" s="1"/>
  <c r="AJ79" i="2"/>
  <c r="AI84" i="2"/>
  <c r="AB132" i="3"/>
  <c r="AB133" i="3" s="1"/>
  <c r="AH89" i="2"/>
  <c r="AG90" i="2"/>
  <c r="AK27" i="2"/>
  <c r="AU27" i="2" s="1"/>
  <c r="AU26" i="2"/>
  <c r="AI94" i="2"/>
  <c r="AK93" i="2"/>
  <c r="AU81" i="2"/>
  <c r="AH43" i="2"/>
  <c r="AI34" i="2"/>
  <c r="AM64" i="2"/>
  <c r="AL69" i="2"/>
  <c r="I10" i="6"/>
  <c r="AH57" i="2"/>
  <c r="AI56" i="2"/>
  <c r="AP12" i="2"/>
  <c r="AU11" i="2"/>
  <c r="AR18" i="2" l="1"/>
  <c r="Y62" i="16"/>
  <c r="Y91" i="16" s="1"/>
  <c r="AU36" i="2"/>
  <c r="AK87" i="2"/>
  <c r="AJ88" i="2"/>
  <c r="AJ54" i="2"/>
  <c r="AI55" i="2"/>
  <c r="AU99" i="2"/>
  <c r="AU101" i="2" s="1"/>
  <c r="AK101" i="2"/>
  <c r="AH90" i="2"/>
  <c r="AI89" i="2"/>
  <c r="AH33" i="2"/>
  <c r="AI32" i="2"/>
  <c r="AP85" i="2"/>
  <c r="AD131" i="3"/>
  <c r="AB134" i="3"/>
  <c r="AC132" i="3" s="1"/>
  <c r="AJ56" i="2"/>
  <c r="AI57" i="2"/>
  <c r="AM69" i="2"/>
  <c r="AN64" i="2"/>
  <c r="AK94" i="2"/>
  <c r="AM93" i="2"/>
  <c r="AG105" i="2"/>
  <c r="AG106" i="2" s="1"/>
  <c r="AJ17" i="2"/>
  <c r="AK16" i="2"/>
  <c r="AU102" i="2"/>
  <c r="AU103" i="2" s="1"/>
  <c r="AL103" i="2"/>
  <c r="AL28" i="1"/>
  <c r="AK49" i="1"/>
  <c r="AC105" i="2"/>
  <c r="AC106" i="2" s="1"/>
  <c r="AI43" i="2"/>
  <c r="AJ34" i="2"/>
  <c r="AK79" i="2"/>
  <c r="AJ84" i="2"/>
  <c r="AR19" i="2"/>
  <c r="AU19" i="2" s="1"/>
  <c r="AU18" i="2"/>
  <c r="AM91" i="2"/>
  <c r="AK92" i="2"/>
  <c r="AF105" i="2"/>
  <c r="AF106" i="2" s="1"/>
  <c r="AU12" i="2"/>
  <c r="AU14" i="2"/>
  <c r="AK54" i="2" l="1"/>
  <c r="AJ55" i="2"/>
  <c r="AL87" i="2"/>
  <c r="AK88" i="2"/>
  <c r="AJ43" i="2"/>
  <c r="AK34" i="2"/>
  <c r="AI33" i="2"/>
  <c r="AJ32" i="2"/>
  <c r="AH105" i="2"/>
  <c r="AH106" i="2" s="1"/>
  <c r="AK84" i="2"/>
  <c r="AL79" i="2"/>
  <c r="AL16" i="2"/>
  <c r="AK17" i="2"/>
  <c r="AO64" i="2"/>
  <c r="AN69" i="2"/>
  <c r="AQ85" i="2"/>
  <c r="AO93" i="2"/>
  <c r="AM94" i="2"/>
  <c r="AM28" i="1"/>
  <c r="AL49" i="1"/>
  <c r="AJ57" i="2"/>
  <c r="AK56" i="2"/>
  <c r="AM92" i="2"/>
  <c r="AO91" i="2"/>
  <c r="AJ89" i="2"/>
  <c r="AI90" i="2"/>
  <c r="AL88" i="2" l="1"/>
  <c r="AM87" i="2"/>
  <c r="AL54" i="2"/>
  <c r="AK55" i="2"/>
  <c r="AK32" i="2"/>
  <c r="AJ33" i="2"/>
  <c r="AK89" i="2"/>
  <c r="AJ90" i="2"/>
  <c r="AK57" i="2"/>
  <c r="AL56" i="2"/>
  <c r="AI105" i="2"/>
  <c r="AI106" i="2" s="1"/>
  <c r="AQ93" i="2"/>
  <c r="AQ94" i="2" s="1"/>
  <c r="AO94" i="2"/>
  <c r="AU85" i="2"/>
  <c r="AM79" i="2"/>
  <c r="AL84" i="2"/>
  <c r="AM49" i="1"/>
  <c r="AN28" i="1"/>
  <c r="AN49" i="1" s="1"/>
  <c r="AM16" i="2"/>
  <c r="AL17" i="2"/>
  <c r="AL34" i="2"/>
  <c r="AK43" i="2"/>
  <c r="AQ91" i="2"/>
  <c r="AO92" i="2"/>
  <c r="AO69" i="2"/>
  <c r="AP64" i="2"/>
  <c r="AM54" i="2" l="1"/>
  <c r="AL55" i="2"/>
  <c r="AN87" i="2"/>
  <c r="AM88" i="2"/>
  <c r="AP69" i="2"/>
  <c r="AQ64" i="2"/>
  <c r="AN16" i="2"/>
  <c r="AM17" i="2"/>
  <c r="AL57" i="2"/>
  <c r="AM56" i="2"/>
  <c r="AK90" i="2"/>
  <c r="AL89" i="2"/>
  <c r="AJ105" i="2"/>
  <c r="AJ106" i="2" s="1"/>
  <c r="AM34" i="2"/>
  <c r="AL43" i="2"/>
  <c r="AM84" i="2"/>
  <c r="AN79" i="2"/>
  <c r="AQ92" i="2"/>
  <c r="AU91" i="2"/>
  <c r="AU92" i="2" s="1"/>
  <c r="AU93" i="2"/>
  <c r="AU94" i="2" s="1"/>
  <c r="AK33" i="2"/>
  <c r="AL32" i="2"/>
  <c r="AO87" i="2" l="1"/>
  <c r="AN88" i="2"/>
  <c r="AM55" i="2"/>
  <c r="AN54" i="2"/>
  <c r="AQ69" i="2"/>
  <c r="AR64" i="2"/>
  <c r="AO16" i="2"/>
  <c r="AN17" i="2"/>
  <c r="AL33" i="2"/>
  <c r="AM32" i="2"/>
  <c r="AL90" i="2"/>
  <c r="AM89" i="2"/>
  <c r="AK105" i="2"/>
  <c r="AK106" i="2" s="1"/>
  <c r="AO79" i="2"/>
  <c r="AN84" i="2"/>
  <c r="AM43" i="2"/>
  <c r="AN34" i="2"/>
  <c r="AM57" i="2"/>
  <c r="AN56" i="2"/>
  <c r="AN55" i="2" l="1"/>
  <c r="AO54" i="2"/>
  <c r="AP87" i="2"/>
  <c r="AO88" i="2"/>
  <c r="AN89" i="2"/>
  <c r="AM90" i="2"/>
  <c r="AN57" i="2"/>
  <c r="AO56" i="2"/>
  <c r="AP16" i="2"/>
  <c r="AO17" i="2"/>
  <c r="AO84" i="2"/>
  <c r="AP79" i="2"/>
  <c r="AN32" i="2"/>
  <c r="AM33" i="2"/>
  <c r="AS64" i="2"/>
  <c r="AR69" i="2"/>
  <c r="AO34" i="2"/>
  <c r="AN43" i="2"/>
  <c r="AL105" i="2"/>
  <c r="AL106" i="2" s="1"/>
  <c r="AP88" i="2" l="1"/>
  <c r="AQ87" i="2"/>
  <c r="AO55" i="2"/>
  <c r="AP54" i="2"/>
  <c r="AP34" i="2"/>
  <c r="AO43" i="2"/>
  <c r="AO32" i="2"/>
  <c r="AN33" i="2"/>
  <c r="AQ16" i="2"/>
  <c r="AP17" i="2"/>
  <c r="AS69" i="2"/>
  <c r="AU64" i="2"/>
  <c r="AU69" i="2" s="1"/>
  <c r="AQ79" i="2"/>
  <c r="AP84" i="2"/>
  <c r="AM105" i="2"/>
  <c r="AM106" i="2" s="1"/>
  <c r="AP56" i="2"/>
  <c r="AO57" i="2"/>
  <c r="AO89" i="2"/>
  <c r="AN90" i="2"/>
  <c r="AQ54" i="2" l="1"/>
  <c r="AP55" i="2"/>
  <c r="AR87" i="2"/>
  <c r="AR88" i="2" s="1"/>
  <c r="AQ88" i="2"/>
  <c r="AQ84" i="2"/>
  <c r="AR79" i="2"/>
  <c r="AR16" i="2"/>
  <c r="AQ17" i="2"/>
  <c r="AN105" i="2"/>
  <c r="AN106" i="2" s="1"/>
  <c r="AO90" i="2"/>
  <c r="AP89" i="2"/>
  <c r="AO33" i="2"/>
  <c r="AP32" i="2"/>
  <c r="AQ56" i="2"/>
  <c r="AP57" i="2"/>
  <c r="AP43" i="2"/>
  <c r="AQ34" i="2"/>
  <c r="AU88" i="2" l="1"/>
  <c r="AO105" i="2"/>
  <c r="AO106" i="2" s="1"/>
  <c r="AU87" i="2"/>
  <c r="AQ55" i="2"/>
  <c r="AR54" i="2"/>
  <c r="AQ32" i="2"/>
  <c r="AP33" i="2"/>
  <c r="AQ89" i="2"/>
  <c r="AP90" i="2"/>
  <c r="AR17" i="2"/>
  <c r="AU16" i="2"/>
  <c r="AU17" i="2" s="1"/>
  <c r="AQ43" i="2"/>
  <c r="AR34" i="2"/>
  <c r="AR84" i="2"/>
  <c r="AU84" i="2" s="1"/>
  <c r="AU79" i="2"/>
  <c r="AR56" i="2"/>
  <c r="AQ57" i="2"/>
  <c r="AP105" i="2" l="1"/>
  <c r="AP106" i="2" s="1"/>
  <c r="AR55" i="2"/>
  <c r="AU55" i="2" s="1"/>
  <c r="AU54" i="2"/>
  <c r="AR57" i="2"/>
  <c r="AU57" i="2" s="1"/>
  <c r="AU56" i="2"/>
  <c r="AQ90" i="2"/>
  <c r="AR89" i="2"/>
  <c r="AS34" i="2"/>
  <c r="AR43" i="2"/>
  <c r="AR32" i="2"/>
  <c r="AQ33" i="2"/>
  <c r="AR90" i="2" l="1"/>
  <c r="AU90" i="2" s="1"/>
  <c r="AU89" i="2"/>
  <c r="AS43" i="2"/>
  <c r="AU34" i="2"/>
  <c r="AQ105" i="2"/>
  <c r="AQ106" i="2" s="1"/>
  <c r="AR33" i="2"/>
  <c r="AU32" i="2"/>
  <c r="AS105" i="2" l="1"/>
  <c r="AS106" i="2" s="1"/>
  <c r="AU43" i="2"/>
  <c r="AU33" i="2"/>
  <c r="AU105" i="2" s="1"/>
  <c r="AR105" i="2"/>
  <c r="AR106" i="2" s="1"/>
  <c r="AU106" i="2" l="1"/>
</calcChain>
</file>

<file path=xl/comments1.xml><?xml version="1.0" encoding="utf-8"?>
<comments xmlns="http://schemas.openxmlformats.org/spreadsheetml/2006/main">
  <authors>
    <author/>
  </authors>
  <commentList>
    <comment ref="A5" authorId="0" shapeId="0">
      <text>
        <r>
          <rPr>
            <sz val="11"/>
            <color rgb="FF222222"/>
            <rFont val="Calibri"/>
            <family val="2"/>
          </rPr>
          <t>======
ID#AAAAJuSgM5s
Martha Cecilia Quintero Barreiro    (2020-06-26 15:29:36)
Nombre del Plan de Desarrollo vigente</t>
        </r>
      </text>
    </comment>
    <comment ref="B10" authorId="0" shapeId="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text>
        <r>
          <rPr>
            <sz val="11"/>
            <color rgb="FF222222"/>
            <rFont val="Calibri"/>
            <family val="2"/>
          </rPr>
          <t>======
ID#AAAAJuSgM8Q
Martha Cecilia Quintero Barreiro    (2020-06-26 15:29:36)
Componente del proyecto de Inversión se encuentra en el Plan de Acción de la vigencia</t>
        </r>
      </text>
    </comment>
    <comment ref="D10" authorId="0" shapeId="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text>
        <r>
          <rPr>
            <sz val="11"/>
            <color rgb="FF222222"/>
            <rFont val="Calibri"/>
            <family val="2"/>
          </rPr>
          <t>======
ID#AAAAJuSgM7k
Martha Cecilia Quintero Barreiro    (2020-06-26 15:29:36)
Nombre de la meta de la vigencia  se encuentra en el plan de acción de la vigencia</t>
        </r>
      </text>
    </comment>
    <comment ref="F10" authorId="0" shapeId="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text>
        <r>
          <rPr>
            <sz val="11"/>
            <color rgb="FF222222"/>
            <rFont val="Calibri"/>
            <family val="2"/>
          </rPr>
          <t>======
ID#AAAAJuSgM8M
Martha Cecilia Quintero Barreiro    (2020-06-26 15:29:36)
Nombre del Objeto contrctual</t>
        </r>
      </text>
    </comment>
    <comment ref="I10" authorId="0" shapeId="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text>
        <r>
          <rPr>
            <sz val="11"/>
            <color rgb="FF222222"/>
            <rFont val="Calibri"/>
            <family val="2"/>
          </rPr>
          <t>======
ID#AAAAJuSgM3o
Martha Cecilia Quintero Barreiro    (2020-06-26 15:29:36)
Nombre del supervisor o responsable del objeto contractual</t>
        </r>
      </text>
    </comment>
    <comment ref="K10" authorId="0" shapeId="0">
      <text>
        <r>
          <rPr>
            <sz val="11"/>
            <color rgb="FF222222"/>
            <rFont val="Calibri"/>
            <family val="2"/>
          </rPr>
          <t>======
ID#AAAAJuSgM6g
Martha Cecilia Quintero Barreiro    (2020-06-26 15:29:36)
Correo electrónico del responsable</t>
        </r>
      </text>
    </comment>
    <comment ref="L10" authorId="0" shapeId="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text>
        <r>
          <rPr>
            <sz val="11"/>
            <color rgb="FF222222"/>
            <rFont val="Calibri"/>
            <family val="2"/>
          </rPr>
          <t>======
ID#AAAAJuSgM4I
Martha Cecilia Quintero Barreiro    (2020-06-26 15:29:36)
Asesoria en contabilidad</t>
        </r>
      </text>
    </comment>
    <comment ref="N10" authorId="0" shapeId="0">
      <text>
        <r>
          <rPr>
            <sz val="11"/>
            <color rgb="FF222222"/>
            <rFont val="Calibri"/>
            <family val="2"/>
          </rPr>
          <t>======
ID#AAAAJuSgM8I
Martha Cecilia Quintero Barreiro    (2020-06-26 15:29:36)
Asesoria en Contabilidad</t>
        </r>
      </text>
    </comment>
    <comment ref="R11" authorId="0" shapeId="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text>
        <r>
          <rPr>
            <sz val="11"/>
            <color rgb="FF222222"/>
            <rFont val="Calibri"/>
            <family val="2"/>
          </rPr>
          <t>======
ID#AAAAJuSgM34
Martha Cecilia Quintero Barreiro    (2020-06-26 15:29:36)
Tiempo de duración para la ejecución del contrato</t>
        </r>
      </text>
    </comment>
    <comment ref="U11" authorId="0" shapeId="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text>
        <r>
          <rPr>
            <sz val="11"/>
            <color rgb="FF222222"/>
            <rFont val="Calibri"/>
            <family val="2"/>
          </rPr>
          <t>======
ID#AAAAJuSgM7g
Martha Cecilia Quintero Barreiro    (2020-06-26 15:29:36)
Elegir la modalidad en la lista desplegable</t>
        </r>
      </text>
    </comment>
    <comment ref="W11" authorId="0" shapeId="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text>
        <r>
          <rPr>
            <sz val="11"/>
            <color rgb="FF222222"/>
            <rFont val="Calibri"/>
            <family val="2"/>
          </rPr>
          <t>======
ID#AAAAJuSgM40
Martha Cecilia Quintero Barreiro    (2020-06-26 15:29:36)
Son los recursos asignados por el Distrito al IDEP</t>
        </r>
      </text>
    </comment>
    <comment ref="AB11" authorId="0" shapeId="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authors>
    <author/>
  </authors>
  <commentList>
    <comment ref="L7" authorId="0" shapeId="0">
      <text>
        <r>
          <rPr>
            <sz val="11"/>
            <color rgb="FF222222"/>
            <rFont val="Calibri"/>
            <family val="2"/>
          </rPr>
          <t>======
ID#AAAAJuSgM8U
Martha Cecilia Quintero Barreiro    (2020-06-26 15:29:36)
Nombre del Objeto contrctual</t>
        </r>
      </text>
    </comment>
    <comment ref="M7" authorId="0" shapeId="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text>
        <r>
          <rPr>
            <sz val="11"/>
            <color rgb="FF222222"/>
            <rFont val="Calibri"/>
            <family val="2"/>
          </rPr>
          <t>======
ID#AAAAJuSgM4E
Martha Cecilia Quintero Barreiro    (2020-06-26 15:29:36)
Nombre del supervisor o responsable del objeto contractual</t>
        </r>
      </text>
    </comment>
    <comment ref="P7" authorId="0" shapeId="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text>
        <r>
          <rPr>
            <sz val="11"/>
            <color rgb="FF222222"/>
            <rFont val="Calibri"/>
            <family val="2"/>
          </rPr>
          <t>======
ID#AAAAJuSgM30
Martha Cecilia Quintero Barreiro    (2020-06-26 15:29:36)
Asesoria en contabilidad</t>
        </r>
      </text>
    </comment>
    <comment ref="R7" authorId="0" shapeId="0">
      <text>
        <r>
          <rPr>
            <sz val="11"/>
            <color rgb="FF222222"/>
            <rFont val="Calibri"/>
            <family val="2"/>
          </rPr>
          <t>======
ID#AAAAJuSgM4Y
Martha Cecilia Quintero Barreiro    (2020-06-26 15:29:36)
Asesoria en Contabilidad</t>
        </r>
      </text>
    </comment>
    <comment ref="V8" authorId="0" shapeId="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text>
        <r>
          <rPr>
            <sz val="11"/>
            <color rgb="FF222222"/>
            <rFont val="Calibri"/>
            <family val="2"/>
          </rPr>
          <t>======
ID#AAAAJuSgM78
Martha Cecilia Quintero Barreiro    (2020-06-26 15:29:36)
Tiempo de duración para la ejecución del contrato</t>
        </r>
      </text>
    </comment>
    <comment ref="Y8" authorId="0" shapeId="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text>
        <r>
          <rPr>
            <sz val="11"/>
            <color rgb="FF222222"/>
            <rFont val="Calibri"/>
            <family val="2"/>
          </rPr>
          <t>======
ID#AAAAJuSgM5A
Martha Cecilia Quintero Barreiro    (2020-06-26 15:29:36)
Elegir la modalidad en la lista desplegable</t>
        </r>
      </text>
    </comment>
    <comment ref="AA8" authorId="0" shapeId="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text>
        <r>
          <rPr>
            <sz val="11"/>
            <color rgb="FF222222"/>
            <rFont val="Calibri"/>
            <family val="2"/>
          </rPr>
          <t>======
ID#AAAAJuSgM3Q
Martha Cecilia Quintero Barreiro    (2020-06-26 15:29:36)
Son los recursos asignados por el Distrito al IDEP</t>
        </r>
      </text>
    </comment>
    <comment ref="AD8" authorId="0" shapeId="0">
      <text>
        <r>
          <rPr>
            <sz val="11"/>
            <color rgb="FF222222"/>
            <rFont val="Calibri"/>
            <family val="2"/>
          </rPr>
          <t>======
ID#AAAAJuSgM5g
Martha Cecilia Quintero Barreiro    (2020-06-26 15:29:36)
Son los recursos adquiridos  por convenios con otras entidades</t>
        </r>
      </text>
    </comment>
    <comment ref="AE8" authorId="0" shapeId="0">
      <text>
        <r>
          <rPr>
            <sz val="11"/>
            <color rgb="FF222222"/>
            <rFont val="Calibri"/>
            <family val="2"/>
          </rPr>
          <t>======
ID#AAAAJuSgM5I
Martha Cecilia Quintero Barreiro    (2020-06-26 15:29:36)
Recursos asignados de los excedentes financieros</t>
        </r>
      </text>
    </comment>
    <comment ref="AF8" authorId="0" shapeId="0">
      <text>
        <r>
          <rPr>
            <sz val="11"/>
            <color rgb="FF222222"/>
            <rFont val="Calibri"/>
            <family val="2"/>
          </rPr>
          <t>======
ID#AAAAJuSgM4U
Martha Cecilia Quintero Barreiro    (2020-06-26 15:29:36)
Total recursos asignados</t>
        </r>
      </text>
    </comment>
    <comment ref="W15" authorId="0" shapeId="0">
      <text>
        <r>
          <rPr>
            <sz val="11"/>
            <color rgb="FF222222"/>
            <rFont val="Calibri"/>
            <family val="2"/>
          </rPr>
          <t>======
ID#AAAAJuSgM74
Adriana Correa Guarín    (2020-06-26 15:29:36)
Pasaron solicitud de CDP, febrero 5/2019</t>
        </r>
      </text>
    </comment>
    <comment ref="W16" authorId="0" shapeId="0">
      <text>
        <r>
          <rPr>
            <sz val="11"/>
            <color rgb="FF222222"/>
            <rFont val="Calibri"/>
            <family val="2"/>
          </rPr>
          <t>======
ID#AAAAJuSgM4g
Adriana Correa Guarín    (2020-06-26 15:29:36)
Pasaron solicitud de CDP, febrero 5/2019</t>
        </r>
      </text>
    </comment>
    <comment ref="V20" authorId="0" shapeId="0">
      <text>
        <r>
          <rPr>
            <sz val="11"/>
            <color rgb="FF222222"/>
            <rFont val="Calibri"/>
            <family val="2"/>
          </rPr>
          <t>======
ID#AAAAJuSgM7I
Adriana Díaz Izquierdo    (2020-06-26 15:29:36)
REVISAR FECHAS FUINALIZACION DE CONTRATO DEL 2018</t>
        </r>
      </text>
    </comment>
    <comment ref="W22" authorId="0" shapeId="0">
      <text>
        <r>
          <rPr>
            <sz val="11"/>
            <color rgb="FF222222"/>
            <rFont val="Calibri"/>
            <family val="2"/>
          </rPr>
          <t>======
ID#AAAAJuSgM4A
Adriana Díaz Izquierdo    (2020-06-26 15:29:36)
REVISAR FECHAS CON RESPECTO FINALIZACION CONTRATO 2018</t>
        </r>
      </text>
    </comment>
    <comment ref="W24" authorId="0" shapeId="0">
      <text>
        <r>
          <rPr>
            <sz val="11"/>
            <color rgb="FF222222"/>
            <rFont val="Calibri"/>
            <family val="2"/>
          </rPr>
          <t>======
ID#AAAAJuSgM6Y
Adriana Díaz Izquierdo    (2020-06-26 15:29:36)
REVISAR FECHAS CON RESPECTO FINALIZACION CONTRATO 2018</t>
        </r>
      </text>
    </comment>
    <comment ref="W26" authorId="0" shapeId="0">
      <text>
        <r>
          <rPr>
            <sz val="11"/>
            <color rgb="FF222222"/>
            <rFont val="Calibri"/>
            <family val="2"/>
          </rPr>
          <t>======
ID#AAAAJuSgM4Q
Adriana Díaz Izquierdo    (2020-06-26 15:29:36)
REVISAR FECHAS CON RESPECTO FINALIZACION CONTRATO 2018</t>
        </r>
      </text>
    </comment>
    <comment ref="W28" authorId="0" shapeId="0">
      <text>
        <r>
          <rPr>
            <sz val="11"/>
            <color rgb="FF222222"/>
            <rFont val="Calibri"/>
            <family val="2"/>
          </rPr>
          <t>======
ID#AAAAJuSgM48
Adriana Díaz Izquierdo    (2020-06-26 15:29:36)
REVISAR FECHAS CON RESPECTO FINALIZACION CONTRATO 2018</t>
        </r>
      </text>
    </comment>
    <comment ref="W30" authorId="0" shapeId="0">
      <text>
        <r>
          <rPr>
            <sz val="11"/>
            <color rgb="FF222222"/>
            <rFont val="Calibri"/>
            <family val="2"/>
          </rPr>
          <t>======
ID#AAAAJuSgM7E
Adriana Díaz Izquierdo    (2020-06-26 15:29:36)
REVISAR FECHAS CON RESPECTO FINALIZACION CONTRATO 2018</t>
        </r>
      </text>
    </comment>
    <comment ref="AA34" authorId="0" shapeId="0">
      <text>
        <r>
          <rPr>
            <sz val="11"/>
            <color rgb="FF222222"/>
            <rFont val="Calibri"/>
            <family val="2"/>
          </rPr>
          <t>======
ID#AAAAJuSgM6s
Adriana Díaz Izquierdo    (2020-06-26 15:29:36)
buscar el codigo es otro</t>
        </r>
      </text>
    </comment>
    <comment ref="AA35" authorId="0" shapeId="0">
      <text>
        <r>
          <rPr>
            <sz val="11"/>
            <color rgb="FF222222"/>
            <rFont val="Calibri"/>
            <family val="2"/>
          </rPr>
          <t>======
ID#AAAAJuSgM5Y
Adriana Díaz Izquierdo    (2020-06-26 15:29:36)
buscar el codigo es otro</t>
        </r>
      </text>
    </comment>
    <comment ref="AA36" authorId="0" shapeId="0">
      <text>
        <r>
          <rPr>
            <sz val="11"/>
            <color rgb="FF222222"/>
            <rFont val="Calibri"/>
            <family val="2"/>
          </rPr>
          <t>======
ID#AAAAJuSgM58
Adriana Díaz Izquierdo    (2020-06-26 15:29:36)
buscar el codigo es otro</t>
        </r>
      </text>
    </comment>
    <comment ref="AA37" authorId="0" shapeId="0">
      <text>
        <r>
          <rPr>
            <sz val="11"/>
            <color rgb="FF222222"/>
            <rFont val="Calibri"/>
            <family val="2"/>
          </rPr>
          <t>======
ID#AAAAJuSgM6E
Adriana Díaz Izquierdo    (2020-06-26 15:29:36)
buscar el codigo es otro</t>
        </r>
      </text>
    </comment>
    <comment ref="AA38" authorId="0" shapeId="0">
      <text>
        <r>
          <rPr>
            <sz val="11"/>
            <color rgb="FF222222"/>
            <rFont val="Calibri"/>
            <family val="2"/>
          </rPr>
          <t>======
ID#AAAAJuSgM7o
Adriana Díaz Izquierdo    (2020-06-26 15:29:36)
buscar el codigo es otro</t>
        </r>
      </text>
    </comment>
    <comment ref="AA39" authorId="0" shapeId="0">
      <text>
        <r>
          <rPr>
            <sz val="11"/>
            <color rgb="FF222222"/>
            <rFont val="Calibri"/>
            <family val="2"/>
          </rPr>
          <t>======
ID#AAAAJuSgM4w
Adriana Díaz Izquierdo    (2020-06-26 15:29:36)
buscar el codigo es otro</t>
        </r>
      </text>
    </comment>
    <comment ref="AA40" authorId="0" shapeId="0">
      <text>
        <r>
          <rPr>
            <sz val="11"/>
            <color rgb="FF222222"/>
            <rFont val="Calibri"/>
            <family val="2"/>
          </rPr>
          <t>======
ID#AAAAJuSgM5o
Adriana Díaz Izquierdo    (2020-06-26 15:29:36)
buscar el codigo es otro</t>
        </r>
      </text>
    </comment>
    <comment ref="AA41" authorId="0" shapeId="0">
      <text>
        <r>
          <rPr>
            <sz val="11"/>
            <color rgb="FF222222"/>
            <rFont val="Calibri"/>
            <family val="2"/>
          </rPr>
          <t>======
ID#AAAAJuSgM44
Adriana Díaz Izquierdo    (2020-06-26 15:29:36)
buscar el codigo es otro</t>
        </r>
      </text>
    </comment>
    <comment ref="AA42" authorId="0" shapeId="0">
      <text>
        <r>
          <rPr>
            <sz val="11"/>
            <color rgb="FF222222"/>
            <rFont val="Calibri"/>
            <family val="2"/>
          </rPr>
          <t>======
ID#AAAAJuSgM60
Adriana Díaz Izquierdo    (2020-06-26 15:29:36)
buscar el codigo es otro</t>
        </r>
      </text>
    </comment>
    <comment ref="Z58" authorId="0" shapeId="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authors>
    <author/>
    <author>IDEP</author>
  </authors>
  <commentList>
    <comment ref="A11" authorId="0" shapeId="0">
      <text>
        <r>
          <rPr>
            <sz val="11"/>
            <color rgb="FF222222"/>
            <rFont val="Calibri"/>
            <family val="2"/>
          </rPr>
          <t>======
ID#AAAAJuSgM7Q
    (2020-06-26 15:29:36)
Número y nombre del proyecto estratégico del Plan de Desarrollo vigente, definido en el  "Documento proyecto"</t>
        </r>
      </text>
    </comment>
    <comment ref="B11" authorId="0" shapeId="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text>
        <r>
          <rPr>
            <sz val="11"/>
            <color rgb="FF222222"/>
            <rFont val="Calibri"/>
            <family val="2"/>
          </rPr>
          <t>======
ID#AAAAJuSgM6A
    (2020-06-26 15:29:36)
Componente del proyecto de Inversión se encuentra en el Plan de Acción de la vigencia</t>
        </r>
      </text>
    </comment>
    <comment ref="D11" authorId="0" shapeId="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text>
        <r>
          <rPr>
            <sz val="11"/>
            <color rgb="FF222222"/>
            <rFont val="Calibri"/>
            <family val="2"/>
          </rPr>
          <t>======
ID#AAAAJuSgM64
    (2020-06-26 15:29:36)
Asesoría en Contabilidad</t>
        </r>
      </text>
    </comment>
    <comment ref="R12" authorId="0" shapeId="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text>
        <r>
          <rPr>
            <sz val="11"/>
            <color rgb="FF222222"/>
            <rFont val="Calibri"/>
            <family val="2"/>
          </rPr>
          <t>======
ID#AAAAJuSgM68
    (2020-06-26 15:29:36)
Mes en el que el oferente  presenta la oferta en el SECOP II</t>
        </r>
      </text>
    </comment>
    <comment ref="T12" authorId="0" shapeId="0">
      <text>
        <r>
          <rPr>
            <sz val="11"/>
            <color rgb="FF222222"/>
            <rFont val="Calibri"/>
            <family val="2"/>
          </rPr>
          <t>======
ID#AAAAJuSgM6w
    (2020-06-26 15:29:36)
Tiempo de duración para la ejecución del contrato</t>
        </r>
      </text>
    </comment>
    <comment ref="U12" authorId="0" shapeId="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text>
        <r>
          <rPr>
            <sz val="11"/>
            <color rgb="FF222222"/>
            <rFont val="Calibri"/>
            <family val="2"/>
          </rPr>
          <t>======
ID#AAAAJuSgM4c
    (2020-06-26 15:29:36)
Elegir la modalidad en la lista desplegable</t>
        </r>
      </text>
    </comment>
    <comment ref="W12" authorId="0" shapeId="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text>
        <r>
          <rPr>
            <sz val="11"/>
            <color rgb="FF222222"/>
            <rFont val="Calibri"/>
            <family val="2"/>
          </rPr>
          <t>======
ID#AAAAJuSgM50
Martha Cecilia Quintero Barreiro    (2020-06-26 15:29:36)
Son los recursos asignados por el Distrito al IDEP</t>
        </r>
      </text>
    </comment>
    <comment ref="Z12" authorId="0" shapeId="0">
      <text>
        <r>
          <rPr>
            <sz val="11"/>
            <color rgb="FF222222"/>
            <rFont val="Calibri"/>
            <family val="2"/>
          </rPr>
          <t>======
ID#AAAAJuSgM5w
Martha Cecilia Quintero Barreiro    (2020-06-26 15:29:36)
Son los recursos adquiridos  por convenios con otras entidades</t>
        </r>
      </text>
    </comment>
    <comment ref="AA12" authorId="0" shapeId="0">
      <text>
        <r>
          <rPr>
            <sz val="11"/>
            <color rgb="FF222222"/>
            <rFont val="Calibri"/>
            <family val="2"/>
          </rPr>
          <t>======
ID#AAAAJuSgM5Q
    (2020-06-26 15:29:36)
Recursos asignados de los excedentes financieros</t>
        </r>
      </text>
    </comment>
    <comment ref="AB12" authorId="0" shapeId="0">
      <text>
        <r>
          <rPr>
            <sz val="11"/>
            <color rgb="FF222222"/>
            <rFont val="Calibri"/>
            <family val="2"/>
          </rPr>
          <t>======
ID#AAAAJuSgM70
    (2020-06-26 15:29:36)
Total recursos asignados</t>
        </r>
      </text>
    </comment>
    <comment ref="Y39" authorId="1" shapeId="0">
      <text>
        <r>
          <rPr>
            <b/>
            <sz val="9"/>
            <color indexed="81"/>
            <rFont val="Tahoma"/>
            <family val="2"/>
          </rPr>
          <t>IDEP:</t>
        </r>
        <r>
          <rPr>
            <sz val="9"/>
            <color indexed="81"/>
            <rFont val="Tahoma"/>
            <family val="2"/>
          </rPr>
          <t xml:space="preserve">
$2.100 millones</t>
        </r>
      </text>
    </comment>
    <comment ref="Y53" authorId="1" shapeId="0">
      <text>
        <r>
          <rPr>
            <b/>
            <sz val="9"/>
            <color indexed="81"/>
            <rFont val="Tahoma"/>
            <family val="2"/>
          </rPr>
          <t>IDEP:</t>
        </r>
        <r>
          <rPr>
            <sz val="9"/>
            <color indexed="81"/>
            <rFont val="Tahoma"/>
            <family val="2"/>
          </rPr>
          <t xml:space="preserve">
$456 millones</t>
        </r>
      </text>
    </comment>
    <comment ref="Y64" authorId="1" shapeId="0">
      <text>
        <r>
          <rPr>
            <b/>
            <sz val="9"/>
            <color indexed="81"/>
            <rFont val="Tahoma"/>
            <family val="2"/>
          </rPr>
          <t>IDEP:</t>
        </r>
        <r>
          <rPr>
            <sz val="9"/>
            <color indexed="81"/>
            <rFont val="Tahoma"/>
            <family val="2"/>
          </rPr>
          <t xml:space="preserve">
$480 millones</t>
        </r>
      </text>
    </comment>
    <comment ref="Y75" authorId="1" shapeId="0">
      <text>
        <r>
          <rPr>
            <b/>
            <sz val="9"/>
            <color indexed="81"/>
            <rFont val="Tahoma"/>
            <family val="2"/>
          </rPr>
          <t>IDEP:</t>
        </r>
        <r>
          <rPr>
            <sz val="9"/>
            <color indexed="81"/>
            <rFont val="Tahoma"/>
            <family val="2"/>
          </rPr>
          <t xml:space="preserve">
$500 millones</t>
        </r>
      </text>
    </comment>
    <comment ref="Y90" authorId="1" shapeId="0">
      <text>
        <r>
          <rPr>
            <b/>
            <sz val="9"/>
            <color indexed="81"/>
            <rFont val="Tahoma"/>
            <family val="2"/>
          </rPr>
          <t>IDEP:</t>
        </r>
        <r>
          <rPr>
            <sz val="9"/>
            <color indexed="81"/>
            <rFont val="Tahoma"/>
            <family val="2"/>
          </rPr>
          <t xml:space="preserve">
$2.306 millones</t>
        </r>
      </text>
    </comment>
    <comment ref="Y106" authorId="1" shapeId="0">
      <text>
        <r>
          <rPr>
            <b/>
            <sz val="9"/>
            <color indexed="81"/>
            <rFont val="Tahoma"/>
            <family val="2"/>
          </rPr>
          <t>IDEP:</t>
        </r>
        <r>
          <rPr>
            <sz val="9"/>
            <color indexed="81"/>
            <rFont val="Tahoma"/>
            <family val="2"/>
          </rPr>
          <t xml:space="preserve">
$2.439 millones</t>
        </r>
      </text>
    </comment>
    <comment ref="Y132" authorId="1" shapeId="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<sst xmlns="http://schemas.openxmlformats.org/spreadsheetml/2006/main" count="2829" uniqueCount="729">
  <si>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</si>
  <si>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</si>
  <si>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</si>
  <si>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</si>
  <si>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</si>
  <si>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</si>
  <si>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</si>
  <si>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</si>
  <si>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</si>
  <si>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</si>
  <si>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</si>
  <si>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</si>
  <si>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</si>
  <si>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</si>
  <si>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</si>
  <si>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</si>
  <si>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</si>
  <si>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</si>
  <si>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</si>
  <si>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</si>
  <si>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</si>
  <si>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</si>
  <si>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</si>
  <si>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</si>
  <si>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</si>
  <si>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</si>
  <si>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</si>
  <si>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</si>
  <si>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</si>
  <si>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</si>
  <si>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</si>
  <si>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</si>
  <si>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</si>
  <si>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</si>
  <si>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</si>
  <si>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</si>
  <si>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</si>
  <si>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</si>
  <si>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</si>
  <si>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</si>
  <si>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</si>
  <si>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</si>
  <si>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</si>
  <si>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</si>
  <si>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</si>
  <si>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</si>
  <si>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</si>
  <si>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</si>
  <si>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</si>
  <si>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</si>
  <si>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</si>
  <si>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</si>
  <si>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</si>
  <si>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</si>
  <si>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</si>
  <si>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</si>
  <si>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</si>
  <si>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</si>
  <si>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</si>
  <si>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</si>
  <si>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</si>
  <si>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</si>
  <si>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</si>
  <si>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</si>
  <si>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</si>
  <si>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</si>
  <si>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</si>
  <si>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</si>
  <si>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</si>
  <si>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</si>
  <si>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</si>
  <si>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</si>
  <si>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</si>
  <si>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</si>
  <si>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</si>
  <si>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</si>
  <si>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</si>
  <si>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</si>
  <si>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</si>
  <si>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</si>
  <si>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</si>
  <si>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</si>
  <si>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</si>
  <si>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</si>
  <si>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</si>
  <si>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</si>
  <si>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</si>
  <si>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</si>
  <si>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</si>
  <si>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</si>
  <si>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</si>
  <si>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</si>
  <si>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</si>
  <si>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</si>
  <si>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</si>
  <si>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</si>
  <si>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</si>
  <si>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</si>
  <si>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</si>
  <si>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</si>
  <si>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</si>
  <si>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</si>
  <si>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</si>
  <si>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</si>
  <si>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</si>
  <si>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</si>
  <si>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</si>
  <si>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</si>
  <si>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</si>
  <si>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</si>
  <si>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</si>
  <si>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</si>
  <si>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</si>
  <si>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</si>
  <si>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</si>
  <si>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</si>
  <si>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</si>
  <si>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</si>
  <si>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</si>
  <si>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</si>
  <si>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</si>
  <si>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</si>
  <si>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</si>
  <si>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</si>
  <si>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</si>
  <si>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</si>
  <si>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</si>
  <si>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</si>
  <si>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</si>
  <si>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</si>
  <si>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</si>
  <si>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</si>
  <si>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</si>
  <si>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</si>
  <si>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</si>
  <si>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</si>
  <si>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</si>
  <si>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</si>
  <si>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</si>
  <si>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</si>
  <si>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</si>
  <si>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</si>
  <si>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</si>
  <si>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</si>
  <si>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</si>
  <si>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</si>
  <si>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</si>
  <si>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</si>
  <si>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</si>
  <si>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</si>
  <si>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</si>
  <si>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</si>
  <si>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</si>
  <si>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</si>
  <si>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</si>
  <si>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</si>
  <si>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</si>
  <si>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</si>
  <si>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</si>
  <si>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</si>
  <si>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</si>
  <si>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</si>
  <si>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</si>
  <si>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</si>
  <si>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</si>
  <si>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</si>
  <si>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</si>
  <si>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</si>
  <si>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</si>
  <si>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</si>
  <si>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</si>
  <si>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</si>
  <si>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</si>
  <si>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</si>
  <si>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</si>
  <si>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</si>
  <si>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</si>
  <si>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</si>
  <si>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</si>
  <si>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</si>
  <si>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</si>
  <si>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</si>
  <si>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</si>
  <si>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</si>
  <si>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</si>
  <si>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</si>
  <si>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</si>
  <si>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</si>
  <si>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</si>
  <si>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</si>
  <si>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</si>
  <si>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</si>
  <si>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</si>
  <si>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</si>
  <si>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</si>
  <si>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</si>
  <si>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</si>
  <si>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</si>
  <si>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</si>
  <si>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</si>
  <si>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</si>
  <si>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</si>
  <si>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</si>
  <si>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</si>
  <si>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</si>
  <si>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</si>
  <si>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</si>
  <si>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</si>
  <si>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</si>
  <si>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</si>
  <si>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</si>
  <si>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</si>
  <si>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</si>
  <si>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</si>
  <si>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</si>
  <si>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</si>
  <si>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</si>
  <si>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</si>
  <si>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</si>
  <si>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</si>
  <si>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</si>
  <si>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</si>
  <si>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</si>
  <si>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</si>
  <si>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</si>
  <si>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</si>
  <si>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</si>
  <si>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</si>
  <si>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</si>
  <si>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</si>
  <si>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</si>
  <si>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</si>
  <si>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</si>
  <si>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</si>
  <si>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</si>
  <si>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</si>
  <si>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</si>
  <si>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</si>
  <si>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</si>
  <si>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</si>
  <si>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</si>
  <si>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</si>
  <si>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</si>
  <si>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</si>
  <si>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</si>
  <si>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</si>
  <si>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</si>
  <si>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</si>
  <si>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</si>
  <si>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</si>
  <si>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</si>
  <si>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</si>
  <si>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</si>
  <si>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</si>
  <si>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</si>
  <si>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</si>
  <si>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</si>
  <si>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</si>
  <si>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</si>
  <si>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</si>
  <si>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</si>
  <si>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</si>
  <si>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</si>
  <si>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</si>
  <si>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</si>
  <si>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</si>
  <si>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</si>
  <si>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</si>
  <si>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</si>
  <si>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</si>
  <si>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</si>
  <si>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</si>
  <si>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</si>
  <si>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</si>
  <si>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</si>
  <si>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</si>
  <si>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</si>
  <si>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</si>
  <si>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</si>
  <si>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</si>
  <si>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</si>
  <si>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</si>
  <si>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</si>
  <si>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</si>
  <si>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</si>
  <si>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</si>
  <si>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</si>
  <si>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</si>
  <si>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</si>
  <si>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</si>
  <si>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</si>
  <si>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</si>
  <si>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</si>
  <si>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</si>
  <si>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</si>
  <si>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</si>
  <si>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</si>
  <si>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</si>
  <si>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</si>
  <si>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</si>
  <si>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</si>
  <si>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</si>
  <si>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</si>
  <si>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</si>
  <si>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</si>
  <si>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</si>
  <si>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</si>
  <si>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</si>
  <si>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</si>
  <si>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</si>
  <si>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</si>
  <si>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</si>
  <si>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</si>
  <si>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</si>
  <si>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</si>
  <si>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</si>
  <si>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</si>
  <si>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</si>
  <si>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</si>
  <si>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</si>
  <si>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</si>
  <si>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</si>
  <si>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</si>
  <si>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</si>
  <si>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</si>
  <si>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</si>
  <si>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</si>
  <si>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</si>
  <si>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</si>
  <si>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</si>
  <si>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</si>
  <si>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</si>
  <si>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</si>
  <si>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</si>
  <si>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</si>
  <si>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</si>
  <si>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</si>
  <si>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</si>
  <si>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</si>
  <si>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</si>
  <si>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</si>
  <si>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</si>
  <si>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</si>
  <si>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</si>
  <si>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</si>
  <si>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</si>
  <si>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</si>
  <si>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</si>
  <si>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</si>
  <si>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</si>
  <si>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</si>
  <si>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</si>
  <si>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</si>
  <si>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</si>
  <si>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</si>
  <si>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</si>
  <si>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</si>
  <si>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</si>
  <si>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</si>
  <si>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</si>
  <si>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</si>
  <si>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</si>
  <si>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</si>
  <si>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</si>
  <si>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</si>
  <si>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</si>
  <si>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</si>
  <si>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</si>
  <si>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</si>
  <si>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</si>
  <si>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</si>
  <si>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</si>
  <si>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</si>
  <si>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</si>
  <si>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</si>
  <si>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</si>
  <si>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</si>
  <si>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</si>
  <si>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</si>
  <si>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</si>
  <si>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</si>
  <si>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</si>
  <si>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</si>
  <si>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</si>
  <si>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</si>
  <si>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</si>
  <si>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</si>
  <si>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</si>
  <si>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</si>
  <si>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</si>
  <si>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</si>
  <si>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</si>
  <si>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</si>
  <si>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</si>
  <si>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</si>
  <si>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</si>
  <si>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</si>
  <si>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</si>
  <si>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</si>
  <si>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</si>
  <si>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</si>
  <si>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</si>
  <si>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</si>
  <si>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</si>
  <si>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</si>
  <si>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</si>
  <si>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</si>
  <si>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</si>
  <si>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</si>
  <si>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</si>
  <si>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</si>
  <si>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</si>
  <si>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</si>
  <si>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</si>
  <si>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</si>
  <si>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</si>
  <si>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</si>
  <si>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</si>
  <si>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</si>
  <si>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</si>
  <si>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</si>
  <si>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</si>
  <si>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</si>
  <si>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</si>
  <si>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</si>
  <si>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</si>
  <si>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</si>
  <si>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</si>
  <si>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</si>
  <si>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</si>
  <si>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</si>
  <si>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</si>
  <si>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</si>
  <si>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</si>
  <si>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</si>
  <si>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</si>
  <si>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</si>
  <si>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</si>
  <si>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</si>
  <si>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</si>
  <si>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</si>
  <si>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</si>
  <si>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</si>
  <si>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</si>
  <si>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</si>
  <si>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</si>
  <si>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</si>
  <si>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</si>
  <si>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</si>
  <si>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</si>
  <si>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</si>
  <si>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</si>
  <si>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</si>
  <si>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</si>
  <si>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</si>
  <si>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</si>
  <si>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</si>
  <si>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</si>
  <si>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</si>
  <si>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</si>
  <si>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</si>
  <si>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</si>
  <si>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</si>
  <si>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</si>
  <si>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</si>
  <si>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</si>
  <si>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</si>
  <si>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</si>
  <si>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</si>
  <si>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</si>
  <si>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</si>
  <si>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</si>
  <si>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</si>
  <si>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</si>
  <si>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</si>
  <si>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</si>
  <si>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</si>
  <si>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</si>
  <si>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</si>
  <si>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</si>
  <si>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</si>
  <si>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</si>
  <si>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</si>
  <si>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</si>
  <si>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</si>
  <si>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</si>
  <si>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</si>
  <si>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</si>
  <si>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</si>
  <si>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</si>
  <si>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</si>
  <si>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</si>
  <si>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</si>
  <si>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</si>
  <si>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</si>
  <si>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</si>
  <si>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</si>
  <si>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</si>
  <si>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</si>
  <si>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</si>
  <si>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</si>
  <si>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</si>
  <si>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</si>
  <si>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</si>
  <si>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</si>
  <si>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</si>
  <si>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</si>
  <si>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</si>
  <si>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</si>
  <si>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</si>
  <si>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</si>
  <si>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</si>
  <si>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</si>
  <si>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</si>
  <si>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</si>
  <si>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</si>
  <si>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</si>
  <si>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</si>
  <si>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</si>
  <si>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</si>
  <si>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</si>
  <si>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</si>
  <si>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</si>
  <si>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</si>
  <si>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</si>
  <si>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</si>
  <si>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</si>
  <si>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</si>
  <si>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</si>
  <si>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</si>
  <si>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</si>
  <si>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</si>
  <si>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</si>
  <si>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</si>
  <si>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</si>
  <si>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</si>
  <si>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</si>
  <si>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</si>
  <si>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</si>
  <si>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</si>
  <si>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</si>
  <si>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</si>
  <si>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</si>
  <si>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</si>
  <si>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</si>
  <si>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</si>
  <si>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</si>
  <si>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</si>
  <si>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</si>
  <si>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</si>
  <si>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</si>
  <si>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</si>
  <si>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</si>
  <si>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</si>
  <si>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</si>
  <si>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</si>
  <si>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</si>
  <si>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</si>
  <si>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</si>
  <si>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</si>
  <si>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</si>
  <si>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</si>
  <si>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</si>
  <si>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</si>
  <si>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</si>
  <si>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</si>
  <si>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</si>
  <si>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</si>
  <si>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</si>
  <si>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</si>
  <si>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</si>
  <si>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</si>
  <si>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</si>
  <si>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</si>
  <si>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</si>
  <si>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</si>
  <si>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</si>
  <si>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</si>
  <si>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</si>
  <si>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</si>
  <si>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</si>
  <si>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</si>
  <si>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</si>
  <si>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</si>
  <si>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</si>
  <si>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</si>
  <si>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</si>
  <si>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</si>
  <si>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</si>
  <si>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</si>
  <si>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</si>
  <si>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</si>
  <si>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</si>
  <si>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</si>
  <si>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</si>
  <si>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</si>
  <si>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</si>
  <si>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</si>
  <si>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</si>
  <si>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</si>
  <si>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</si>
  <si>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</si>
  <si>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</si>
  <si>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</si>
  <si>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</si>
  <si>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</si>
  <si>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</si>
  <si>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</si>
  <si>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</si>
  <si>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</si>
  <si>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</si>
  <si>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</si>
  <si>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</si>
  <si>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</si>
  <si>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</si>
  <si>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</si>
  <si>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</si>
  <si>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</si>
  <si>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</si>
  <si>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</si>
  <si>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</si>
  <si>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</si>
  <si>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</si>
  <si>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</si>
  <si>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</si>
  <si>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</si>
  <si>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</si>
  <si>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</si>
  <si>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</si>
  <si>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</si>
  <si>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RESPONSABLE</t>
  </si>
  <si>
    <t>RECURSOS ACTUAL</t>
  </si>
  <si>
    <t xml:space="preserve">TOTAL </t>
  </si>
  <si>
    <t>Recursos Administrados</t>
  </si>
  <si>
    <t>Recursos de libre Destinación</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</si>
  <si>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</si>
  <si>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</si>
  <si>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</si>
  <si>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</si>
  <si>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 xml:space="preserve">Total Meta 1  Producir 5 investigaciones socioeducativas para contribuir al cumplimiento de las metas sectoriales de cierre de brechas y de transformación pedagógica en el marco del ODS 4 </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</si>
  <si>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</si>
  <si>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</si>
  <si>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Total Meta 4 Implementar 1 estrategia articulada de promoción y apoyo a colectivos, redes, y docentes investigadores e innovadores de los colegios públicos de Bogotá</t>
  </si>
  <si>
    <t>Total Meta 6 Implementar 1 estrategia eficaz y efectiva de socialización, divulgación  y gestión del conocimiento derivado de las investigaciones y publicaciones del IDEP y de los docentes del Distrito</t>
  </si>
  <si>
    <t>RECURSOS CONTRACRÉDITOS</t>
  </si>
  <si>
    <t xml:space="preserve">RECURSOS CRÉDITOS </t>
  </si>
  <si>
    <t>Subdirectora Académica</t>
  </si>
  <si>
    <t>Código PEP</t>
  </si>
  <si>
    <t xml:space="preserve">Rubro Presupuestal
CÓDIGO POSPRE
</t>
  </si>
  <si>
    <t>Versión: 8</t>
  </si>
  <si>
    <t>NOMBRE CONCEPTO PRESUPUESTAL
NOMBRE POSPRE</t>
  </si>
  <si>
    <t>Fecha de Aprobación: 28/12/2021</t>
  </si>
  <si>
    <t>Meta vigencia 2022</t>
  </si>
  <si>
    <t>Actividad 2022</t>
  </si>
  <si>
    <t xml:space="preserve"> Investigación Gestión educativa y territorio: Transformaciones Pedagógicas para el cierre de brechas 2022</t>
  </si>
  <si>
    <t>PM/0219/0112/22010657553</t>
  </si>
  <si>
    <t>0232020200885210</t>
  </si>
  <si>
    <t>Servicios de Investigación</t>
  </si>
  <si>
    <t>O232020200883990</t>
  </si>
  <si>
    <t>Otros servicios profesionales, técnicos y empresariales n.c.p.</t>
  </si>
  <si>
    <t xml:space="preserve"> Investigación influencia de las técnicas somáticas en las prácticas pedagógicas y bienestar emocional en contextos escolares 2022</t>
  </si>
  <si>
    <t>Investigación Educación media y jóvenes: experiencias significativas en Bogotà 2022</t>
  </si>
  <si>
    <t>Investigación Sistematización de experiencias de producción de conocimiento a través de la Investigación en la escuela 2022</t>
  </si>
  <si>
    <t>Investigación Arte, educación y  género 2022</t>
  </si>
  <si>
    <t>Total Actividad Estrategia 1:   Investigación Gestión educativa y territorio: Transformaciones Pedagógicas para el cierre de brechas 2022</t>
  </si>
  <si>
    <t>Asesora 105-02</t>
  </si>
  <si>
    <t>Total Actividad:   Investigación influencia de las técnicas somáticas en las prácticas pedagógicas y bienestar emocional en contextos escolares 2022</t>
  </si>
  <si>
    <t>Total Actividad:  Investigación Educación media y jóvenes: experiencias significativas en Bogotà 2022</t>
  </si>
  <si>
    <t>Total Actividad:   Investigación Sistematización de experiencias de producción de conocimiento a través de la Investigación en la escuela 2022</t>
  </si>
  <si>
    <t>Total Actividad:  Investigación Arte, educación y  género 2022</t>
  </si>
  <si>
    <t>PM/0219/0112/22010417553</t>
  </si>
  <si>
    <t xml:space="preserve"> Investigación Índice del Derecho a la Educación 2022</t>
  </si>
  <si>
    <t>Total Actividad:  Investigación Índice del Derecho a la Educación 2022</t>
  </si>
  <si>
    <t>Investigación Carrera Docente y el Maestro investigador: Una ruta hacia la transformación pedagógica 2022</t>
  </si>
  <si>
    <t>Asesor 105-02</t>
  </si>
  <si>
    <t>Total Actividad:  Investigación Carrera Docente y el Maestro investigador: Una ruta hacia la transformación pedagógica 2022</t>
  </si>
  <si>
    <t>PM/0219/0113/22010057553</t>
  </si>
  <si>
    <t>O232020200992920</t>
  </si>
  <si>
    <t>Servicios de apoyo educativo</t>
  </si>
  <si>
    <t>Estrategia 3: Transferencia de conocimiento 2022</t>
  </si>
  <si>
    <t>Total Actividad:  Estrategia 3: Transferencia de conocimiento 2022</t>
  </si>
  <si>
    <t>Estrategia 4: Promoción y apoyo 2022</t>
  </si>
  <si>
    <t>PM/0219/0114/22010497553</t>
  </si>
  <si>
    <t>Asesor 105-03</t>
  </si>
  <si>
    <t>Subdirectora Academica</t>
  </si>
  <si>
    <t>Total Actividad:  Estrategia 4: Promoción y apoyo 2022</t>
  </si>
  <si>
    <t>Estrategia 5: Maestros y maestras que inspiran 2022</t>
  </si>
  <si>
    <t>PM/0219/0114/22010747553</t>
  </si>
  <si>
    <t>Total Actividad:  Estrategia 5: Maestros y maestras que inspiran 2022</t>
  </si>
  <si>
    <t>Estrategia 6: Comunicación, Divulgación y Gestión del Conocimiento 2022</t>
  </si>
  <si>
    <t>PM/0219/0114/22010487553</t>
  </si>
  <si>
    <t>Total Actividad:  Estrategia 6: Comunicación, Divulgación y Gestión del Conocimiento 2022</t>
  </si>
  <si>
    <t>Estrategia 7: Fortalecimiento a la gestión institucional 2022</t>
  </si>
  <si>
    <t>O232020200885999</t>
  </si>
  <si>
    <t>Otros servicios de apoyo n.c.p.</t>
  </si>
  <si>
    <t>O232020200883132</t>
  </si>
  <si>
    <t>'Servicios de soporte en tecnologías de la información (TI)</t>
  </si>
  <si>
    <t>O232020200773311</t>
  </si>
  <si>
    <t xml:space="preserve">Derechos de uso de programas informáticos
</t>
  </si>
  <si>
    <t>Total  Actividad Estrategia 7: Fortalecimiento a la gestión institucional 2022</t>
  </si>
  <si>
    <t xml:space="preserve">Producir 5 investigaciones socioeducativas para contribuir al cumplimiento de las metas sectoriales de cierre de brechas y de transformación pedagógica en el marco del ODS 4 </t>
  </si>
  <si>
    <t>PM/0219/0114/22010017553</t>
  </si>
  <si>
    <t>SALDO PENDIENTE POR RECAUDAR_Investigación Gestión educativa y territorio: Transformaciones Pedagógicas para el cierre de brechas 2022-</t>
  </si>
  <si>
    <t>SALDO PENDIENTE POR RECAUDAR_Investigación Gestión educativa y territorio: Transformaciones Pedagógicas para el cierre de brechas 2022</t>
  </si>
  <si>
    <t>SALDO PENDIENTE POR RECAUDAR_ Investigación influencia de las técnicas somáticas en las prácticas pedagógicas y bienestar emocional en contextos escolares 2022</t>
  </si>
  <si>
    <t>SALDO PENDIENTE POR RECAUDAR_Investigación Educación media y jóvenes: experiencias significativas en Bogotà 2022</t>
  </si>
  <si>
    <t>SALDO PENDIENTE POR RECAUDAR_Investigación Sistematización de experiencias de producción de conocimiento a través de la Investigación en la escuela 2022</t>
  </si>
  <si>
    <t>SALDO PENDIENTE POR RECAUDAR_Investigación Arte, educación y  género 2022</t>
  </si>
  <si>
    <t>SALDO PENDIENTE POR RECAUDAR_ Investigación Índice del Derecho a la Educación 2022</t>
  </si>
  <si>
    <t>SALDO PENDIENTE POR RECAUDAR_Investigación Carrera Docente y el Maestro investigador: Una ruta hacia la transformación pedagógica 2022</t>
  </si>
  <si>
    <t>SALDO PENDIENTE POR RECAUDAR_Estrategia 3: Transferencia de conocimiento 2022</t>
  </si>
  <si>
    <t>SALDO PENDIENTE POR RECAUDAR_Estrategia 4: Promoción y apoyo 2022</t>
  </si>
  <si>
    <t>SALDO PENDIENTE POR RECAUDAR_Estrategia 5: Maestros y maestras que inspiran 2022</t>
  </si>
  <si>
    <t>SALDO PENDIENTE POR RECAUDAR_Estrategia 6: Comunicación, Divulgación y Gestión del Conocimiento 2022</t>
  </si>
  <si>
    <t>Recursos Convenio SED-PUJ 2345-2021-Diagnóstico y caracterización de jardines infantiles privados de Bogotá 2022</t>
  </si>
  <si>
    <t>Total Actividad:  Recursos Convenio SED-PUJ 2345-2021-Diagnóstico y caracterización de jardines infantiles privados de Bogotá 2022</t>
  </si>
  <si>
    <t>Total Meta 2 Producir 3 Investigaciones para optimizar la gestión de la información y el conocimiento producido a través de los procesos de seguimiento a la política sectorial para su uso y apropiación por parte de los grupos de interés</t>
  </si>
  <si>
    <r>
      <t>PROGRAMACIÓN PRESUPUESTAL PROYECTO DE INVERSIÓN 2022
UN NUEVO CONTRATO SOCIAL Y AMBIENTAL PARA LA BOGOTA DEL SIGLO XXI</t>
    </r>
    <r>
      <rPr>
        <b/>
        <sz val="11"/>
        <color theme="2" tint="-0.499984740745262"/>
        <rFont val="Arial"/>
        <family val="2"/>
      </rPr>
      <t xml:space="preserve"> </t>
    </r>
  </si>
  <si>
    <t>Producir 3 Investigaciones para optimizar la gestión de la información y el conocimiento producido a través de los procesos de seguimiento a la política sectorial para su uso y apropiación por parte de los grupos de interés</t>
  </si>
  <si>
    <t>Profesional Especializado 222-06</t>
  </si>
  <si>
    <t xml:space="preserve">Recursos Convenio No. 3959127 SED-IDEP 2022 - Investigación Gestión educativa y territorio </t>
  </si>
  <si>
    <t>Recursos Convenio No. 3959127 SED-IDEP 2022 -Estrategia Promoción y apoyo 2022</t>
  </si>
  <si>
    <t>Recursos Convenio No. 3959127 SED-IDEP 2022 -Estrategia Maestros y maestras que inspiran 2022</t>
  </si>
  <si>
    <t>RUTH AMANDA CORTÉS SALCEDO</t>
  </si>
  <si>
    <t>Subdirectora Académica ( E )</t>
  </si>
  <si>
    <t>Nota: El presente movimiento presupuestal con la modificación del PAA solicitada con radicado  No.00106-817-0001504</t>
  </si>
  <si>
    <t>Versión: 12
FECHA:29/09/2022</t>
  </si>
  <si>
    <t xml:space="preserve">Directora General </t>
  </si>
  <si>
    <t>Cecilia Rincón Verdugo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</si>
</sst>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5" formatCode="&quot;$&quot;#,##0;\-&quot;$&quot;#,##0"/>
    <numFmt numFmtId="6" formatCode="&quot;$&quot;#,##0;[Red]\-&quot;$&quot;#,##0"/>
    <numFmt numFmtId="7" formatCode="&quot;$&quot;#,##0.00;\-&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00_-;\-&quot;$&quot;\ * #,##0.00_-;_-&quot;$&quot;\ * &quot;-&quot;??_-;_-@_-"/>
    <numFmt numFmtId="165" formatCode="_(* #,##0_);_(* \(#,##0\);_(* &quot;-&quot;_);_(@_)"/>
    <numFmt numFmtId="166" formatCode="_(&quot;$&quot;\ * #,##0.00_);_(&quot;$&quot;\ * \(#,##0.00\);_(&quot;$&quot;\ * &quot;-&quot;??_);_(@_)"/>
    <numFmt numFmtId="167" formatCode="&quot;$&quot;\ #,##0"/>
    <numFmt numFmtId="168" formatCode="_(* #,##0_);_(* \(#,##0\);_(* &quot;-&quot;??_);_(@_)"/>
    <numFmt numFmtId="169" formatCode="_-&quot;$&quot;* #,##0_-;\-&quot;$&quot;* #,##0_-;_-&quot;$&quot;* &quot;-&quot;??_-;_-@"/>
    <numFmt numFmtId="170" formatCode="d/m/yyyy"/>
    <numFmt numFmtId="171" formatCode="_(&quot;$&quot;\ * #,##0_);_(&quot;$&quot;\ * \(#,##0\);_(&quot;$&quot;\ * &quot;-&quot;??_);_(@_)"/>
    <numFmt numFmtId="172" formatCode="_(&quot;$ &quot;* #,##0_);_(&quot;$ &quot;* \(#,##0\);_(&quot;$ &quot;* \-_);_(@_)"/>
    <numFmt numFmtId="173" formatCode="#,##0;[Red]#,##0"/>
    <numFmt numFmtId="174" formatCode="#,##0_ ;\-#,##0\ "/>
    <numFmt numFmtId="175" formatCode="_-&quot;$&quot;* #,##0_-;\-&quot;$&quot;* #,##0_-;_-&quot;$&quot;* &quot;-&quot;_-;_-@"/>
    <numFmt numFmtId="176" formatCode="_-* #,##0_-;\-* #,##0_-;_-* &quot;-&quot;_-;_-@"/>
    <numFmt numFmtId="177" formatCode="_-* #,##0.00_-;\-* #,##0.00_-;_-* &quot;-&quot;??_-;_-@"/>
    <numFmt numFmtId="178" formatCode="_(&quot;$&quot;\ * #,##0.000_);_(&quot;$&quot;\ * \(#,##0.000\);_(&quot;$&quot;\ * &quot;-&quot;??_);_(@_)"/>
    <numFmt numFmtId="179" formatCode="_(&quot;$&quot;\ * #,##0.0_);_(&quot;$&quot;\ * \(#,##0.0\);_(&quot;$&quot;\ * &quot;-&quot;??_);_(@_)"/>
    <numFmt numFmtId="180" formatCode="d\.m"/>
    <numFmt numFmtId="181" formatCode="_-&quot;$&quot;\ * #,##0_-;\-&quot;$&quot;\ * #,##0_-;_-&quot;$&quot;\ * &quot;-&quot;??_-;_-@_-"/>
    <numFmt numFmtId="182" formatCode="_(* #,##0_);_(* \(#,##0\);_(* \-??_);_(@_)"/>
    <numFmt numFmtId="183" formatCode="_-&quot;$&quot;* #,##0_-;\-&quot;$&quot;* #,##0_-;_-&quot;$&quot;* &quot;-&quot;??_-;_-@_-"/>
  </numFmts>
  <fonts count="92">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
      <b/>
      <sz val="11"/>
      <color theme="2" tint="-0.499984740745262"/>
      <name val="Arial"/>
      <family val="2"/>
    </font>
    <font>
      <sz val="7"/>
      <color theme="1"/>
      <name val="Arial"/>
      <family val="2"/>
    </font>
    <font>
      <sz val="7"/>
      <color rgb="FF000000"/>
      <name val="Arial"/>
      <family val="2"/>
    </font>
    <font>
      <b/>
      <sz val="8"/>
      <color indexed="63"/>
      <name val="Calibri"/>
      <family val="2"/>
      <charset val="1"/>
    </font>
    <font>
      <b/>
      <sz val="8"/>
      <name val="Calibri"/>
      <family val="2"/>
      <charset val="1"/>
    </font>
    <font>
      <b/>
      <sz val="9"/>
      <name val="Calibri"/>
      <family val="2"/>
      <charset val="1"/>
    </font>
    <font>
      <sz val="7"/>
      <name val="Arial"/>
      <family val="2"/>
    </font>
    <font>
      <sz val="10"/>
      <color rgb="FF222222"/>
      <name val="Calibri"/>
      <family val="2"/>
    </font>
    <font>
      <b/>
      <sz val="10"/>
      <name val="Arial"/>
      <family val="2"/>
    </font>
    <font>
      <b/>
      <sz val="9"/>
      <color indexed="63"/>
      <name val="Calibri"/>
      <family val="2"/>
    </font>
    <font>
      <sz val="14"/>
      <color indexed="63"/>
      <name val="Calibri"/>
      <family val="2"/>
      <charset val="1"/>
    </font>
    <font>
      <sz val="8"/>
      <name val="Arial"/>
      <family val="2"/>
    </font>
  </fonts>
  <fills count="43">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
      <patternFill patternType="solid">
        <fgColor rgb="FF92D050"/>
        <bgColor indexed="34"/>
      </patternFill>
    </fill>
    <fill>
      <patternFill patternType="solid">
        <fgColor theme="8" tint="0.39997558519241921"/>
        <bgColor indexed="64"/>
      </patternFill>
    </fill>
  </fills>
  <borders count="97">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3">
    <xf numFmtId="0" fontId="0" fillId="0" borderId="0"/>
    <xf numFmtId="0" fontId="18" fillId="0" borderId="0" applyNumberFormat="0" applyFill="0" applyBorder="0" applyAlignment="0" applyProtection="0"/>
    <xf numFmtId="0" fontId="4" fillId="0" borderId="58"/>
    <xf numFmtId="166" fontId="3" fillId="0" borderId="58" applyFont="0" applyFill="0" applyBorder="0" applyAlignment="0" applyProtection="0"/>
    <xf numFmtId="0" fontId="48" fillId="0" borderId="58" applyNumberFormat="0" applyFill="0" applyBorder="0" applyAlignment="0" applyProtection="0"/>
    <xf numFmtId="42" fontId="54" fillId="0" borderId="0" applyFont="0" applyFill="0" applyBorder="0" applyAlignment="0" applyProtection="0"/>
    <xf numFmtId="44" fontId="57" fillId="0" borderId="0" applyFont="0" applyFill="0" applyBorder="0" applyAlignment="0" applyProtection="0"/>
    <xf numFmtId="0" fontId="45" fillId="0" borderId="58"/>
    <xf numFmtId="0" fontId="18" fillId="0" borderId="58" applyNumberFormat="0" applyFill="0" applyBorder="0" applyAlignment="0" applyProtection="0"/>
    <xf numFmtId="42" fontId="45" fillId="0" borderId="58" applyFont="0" applyFill="0" applyBorder="0" applyAlignment="0" applyProtection="0"/>
    <xf numFmtId="166" fontId="2" fillId="0" borderId="58" applyFont="0" applyFill="0" applyBorder="0" applyAlignment="0" applyProtection="0"/>
    <xf numFmtId="44" fontId="45" fillId="0" borderId="58" applyFont="0" applyFill="0" applyBorder="0" applyAlignment="0" applyProtection="0"/>
    <xf numFmtId="0" fontId="2" fillId="0" borderId="58"/>
    <xf numFmtId="9" fontId="60" fillId="0" borderId="0" applyFont="0" applyFill="0" applyBorder="0" applyAlignment="0" applyProtection="0"/>
    <xf numFmtId="172" fontId="64" fillId="0" borderId="58"/>
    <xf numFmtId="0" fontId="1" fillId="0" borderId="58"/>
    <xf numFmtId="41" fontId="1" fillId="0" borderId="58" applyFont="0" applyFill="0" applyBorder="0" applyAlignment="0" applyProtection="0"/>
    <xf numFmtId="164" fontId="1" fillId="0" borderId="58" applyFont="0" applyFill="0" applyBorder="0" applyAlignment="0" applyProtection="0"/>
    <xf numFmtId="166" fontId="1" fillId="0" borderId="58" applyFont="0" applyFill="0" applyBorder="0" applyAlignment="0" applyProtection="0"/>
    <xf numFmtId="43" fontId="1" fillId="0" borderId="58" applyFont="0" applyFill="0" applyBorder="0" applyAlignment="0" applyProtection="0"/>
    <xf numFmtId="0" fontId="76" fillId="0" borderId="58"/>
    <xf numFmtId="41" fontId="76" fillId="0" borderId="58" applyFont="0" applyFill="0" applyBorder="0" applyAlignment="0" applyProtection="0"/>
    <xf numFmtId="0" fontId="76" fillId="0" borderId="58"/>
  </cellStyleXfs>
  <cellXfs count="1012">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68" fontId="6" fillId="4" borderId="15" xfId="0" applyNumberFormat="1" applyFont="1" applyFill="1" applyBorder="1" applyAlignment="1">
      <alignment horizontal="center" vertical="center" wrapText="1" readingOrder="1"/>
    </xf>
    <xf numFmtId="168" fontId="6" fillId="4" borderId="16" xfId="0" applyNumberFormat="1" applyFont="1" applyFill="1" applyBorder="1" applyAlignment="1">
      <alignment horizontal="center" vertical="center" wrapText="1" readingOrder="1"/>
    </xf>
    <xf numFmtId="168" fontId="6" fillId="4" borderId="17" xfId="0" applyNumberFormat="1" applyFont="1" applyFill="1" applyBorder="1" applyAlignment="1">
      <alignment horizontal="center" vertical="center" wrapText="1" readingOrder="1"/>
    </xf>
    <xf numFmtId="168" fontId="10" fillId="4" borderId="17" xfId="0" applyNumberFormat="1" applyFont="1" applyFill="1" applyBorder="1" applyAlignment="1">
      <alignment horizontal="center" vertical="center" wrapText="1" readingOrder="1"/>
    </xf>
    <xf numFmtId="168" fontId="6" fillId="4" borderId="16" xfId="0" applyNumberFormat="1" applyFont="1" applyFill="1" applyBorder="1" applyAlignment="1">
      <alignment horizontal="center" vertical="center" wrapText="1"/>
    </xf>
    <xf numFmtId="168"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68" fontId="6" fillId="4" borderId="19" xfId="0" applyNumberFormat="1" applyFont="1" applyFill="1" applyBorder="1" applyAlignment="1">
      <alignment horizontal="center" vertical="center" wrapText="1" readingOrder="1"/>
    </xf>
    <xf numFmtId="168" fontId="6" fillId="4" borderId="20" xfId="0" applyNumberFormat="1" applyFont="1" applyFill="1" applyBorder="1" applyAlignment="1">
      <alignment horizontal="center" vertical="center" wrapText="1" readingOrder="1"/>
    </xf>
    <xf numFmtId="168"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67"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67" fontId="10" fillId="5" borderId="16" xfId="0" applyNumberFormat="1" applyFont="1" applyFill="1" applyBorder="1" applyAlignment="1">
      <alignment horizontal="center" vertical="center" wrapText="1"/>
    </xf>
    <xf numFmtId="167" fontId="10" fillId="5" borderId="16" xfId="0" applyNumberFormat="1" applyFont="1" applyFill="1" applyBorder="1" applyAlignment="1">
      <alignment vertical="center" wrapText="1"/>
    </xf>
    <xf numFmtId="170"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67" fontId="10" fillId="6" borderId="16" xfId="0" applyNumberFormat="1" applyFont="1" applyFill="1" applyBorder="1" applyAlignment="1">
      <alignment horizontal="center" vertical="center" wrapText="1"/>
    </xf>
    <xf numFmtId="167"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1" fontId="13" fillId="0" borderId="16" xfId="0" applyNumberFormat="1" applyFont="1" applyBorder="1" applyAlignment="1">
      <alignment horizontal="center" vertical="center" wrapText="1"/>
    </xf>
    <xf numFmtId="169" fontId="13" fillId="0" borderId="16" xfId="0" applyNumberFormat="1" applyFont="1" applyBorder="1" applyAlignment="1">
      <alignment horizontal="center" vertical="center"/>
    </xf>
    <xf numFmtId="169" fontId="5" fillId="8" borderId="16" xfId="0" applyNumberFormat="1" applyFont="1" applyFill="1" applyBorder="1" applyAlignment="1">
      <alignment horizontal="center" vertical="center"/>
    </xf>
    <xf numFmtId="169"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69" fontId="13" fillId="0" borderId="16" xfId="0" applyNumberFormat="1" applyFont="1" applyBorder="1" applyAlignment="1">
      <alignment vertical="center"/>
    </xf>
    <xf numFmtId="170" fontId="13" fillId="0" borderId="16" xfId="0" applyNumberFormat="1" applyFont="1" applyBorder="1" applyAlignment="1">
      <alignment vertical="center"/>
    </xf>
    <xf numFmtId="0" fontId="13" fillId="0" borderId="16" xfId="0" applyFont="1" applyBorder="1" applyAlignment="1">
      <alignment vertical="center" wrapText="1"/>
    </xf>
    <xf numFmtId="169" fontId="13" fillId="0" borderId="3" xfId="0" applyNumberFormat="1" applyFont="1" applyBorder="1" applyAlignment="1">
      <alignment vertical="center"/>
    </xf>
    <xf numFmtId="169"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68"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69" fontId="13" fillId="0" borderId="16" xfId="0" applyNumberFormat="1" applyFont="1" applyBorder="1" applyAlignment="1">
      <alignment vertical="center" wrapText="1"/>
    </xf>
    <xf numFmtId="169"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1" fontId="13" fillId="9" borderId="16" xfId="0" applyNumberFormat="1" applyFont="1" applyFill="1" applyBorder="1" applyAlignment="1">
      <alignment horizontal="center" vertical="center" wrapText="1"/>
    </xf>
    <xf numFmtId="169"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69"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69"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69" fontId="13" fillId="8" borderId="16" xfId="0" applyNumberFormat="1" applyFont="1" applyFill="1" applyBorder="1" applyAlignment="1">
      <alignment horizontal="center" vertical="center"/>
    </xf>
    <xf numFmtId="169"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68" fontId="5" fillId="0" borderId="16" xfId="0" applyNumberFormat="1" applyFont="1" applyBorder="1" applyAlignment="1">
      <alignment horizontal="center" vertical="center" wrapText="1"/>
    </xf>
    <xf numFmtId="169" fontId="13" fillId="8" borderId="16" xfId="0" applyNumberFormat="1" applyFont="1" applyFill="1" applyBorder="1" applyAlignment="1">
      <alignment horizontal="right" vertical="center" wrapText="1"/>
    </xf>
    <xf numFmtId="171"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69"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1"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69" fontId="13" fillId="0" borderId="0" xfId="0" applyNumberFormat="1" applyFont="1" applyAlignment="1">
      <alignment horizontal="center" vertical="center"/>
    </xf>
    <xf numFmtId="169"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69"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69" fontId="13" fillId="9" borderId="19" xfId="0" applyNumberFormat="1" applyFont="1" applyFill="1" applyBorder="1" applyAlignment="1">
      <alignment horizontal="right" vertical="center" wrapText="1"/>
    </xf>
    <xf numFmtId="171" fontId="13" fillId="9" borderId="19" xfId="0" applyNumberFormat="1" applyFont="1" applyFill="1" applyBorder="1" applyAlignment="1">
      <alignment horizontal="center" vertical="center" wrapText="1"/>
    </xf>
    <xf numFmtId="170"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69" fontId="6" fillId="10" borderId="19" xfId="0" applyNumberFormat="1" applyFont="1" applyFill="1" applyBorder="1" applyAlignment="1">
      <alignment vertical="center" wrapText="1"/>
    </xf>
    <xf numFmtId="168" fontId="6" fillId="10" borderId="19" xfId="0" applyNumberFormat="1" applyFont="1" applyFill="1" applyBorder="1" applyAlignment="1">
      <alignment vertical="center" wrapText="1"/>
    </xf>
    <xf numFmtId="0" fontId="5" fillId="0" borderId="16" xfId="0" applyFont="1" applyBorder="1"/>
    <xf numFmtId="171"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69" fontId="6" fillId="11" borderId="16" xfId="0" applyNumberFormat="1" applyFont="1" applyFill="1" applyBorder="1" applyAlignment="1">
      <alignment horizontal="center" vertical="center" wrapText="1"/>
    </xf>
    <xf numFmtId="168" fontId="6" fillId="11" borderId="16" xfId="0" applyNumberFormat="1" applyFont="1" applyFill="1" applyBorder="1" applyAlignment="1">
      <alignment horizontal="left" vertical="center" wrapText="1"/>
    </xf>
    <xf numFmtId="169"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69" fontId="6" fillId="12" borderId="16" xfId="0" applyNumberFormat="1" applyFont="1" applyFill="1" applyBorder="1" applyAlignment="1">
      <alignment horizontal="center" vertical="center"/>
    </xf>
    <xf numFmtId="169" fontId="6" fillId="12" borderId="16" xfId="0" applyNumberFormat="1" applyFont="1" applyFill="1" applyBorder="1" applyAlignment="1">
      <alignment horizontal="right" vertical="center" wrapText="1"/>
    </xf>
    <xf numFmtId="169" fontId="5" fillId="0" borderId="0" xfId="0" applyNumberFormat="1" applyFont="1"/>
    <xf numFmtId="169"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2" fontId="5" fillId="0" borderId="0" xfId="0" applyNumberFormat="1" applyFont="1" applyAlignment="1">
      <alignment horizontal="left" vertical="center"/>
    </xf>
    <xf numFmtId="172" fontId="5" fillId="0" borderId="0" xfId="0" applyNumberFormat="1" applyFont="1" applyAlignment="1">
      <alignment horizontal="center" vertical="center"/>
    </xf>
    <xf numFmtId="172" fontId="5" fillId="2" borderId="1" xfId="0" applyNumberFormat="1" applyFont="1" applyFill="1" applyBorder="1" applyAlignment="1">
      <alignment horizontal="center" vertical="center" wrapText="1"/>
    </xf>
    <xf numFmtId="172" fontId="5" fillId="2" borderId="1" xfId="0" applyNumberFormat="1" applyFont="1" applyFill="1" applyBorder="1" applyAlignment="1">
      <alignment horizontal="center" vertical="center"/>
    </xf>
    <xf numFmtId="172" fontId="5" fillId="2" borderId="1" xfId="0" applyNumberFormat="1" applyFont="1" applyFill="1" applyBorder="1" applyAlignment="1">
      <alignment vertical="center"/>
    </xf>
    <xf numFmtId="169"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69" fontId="16" fillId="8" borderId="1" xfId="0" applyNumberFormat="1" applyFont="1" applyFill="1" applyBorder="1" applyAlignment="1">
      <alignment vertical="center"/>
    </xf>
    <xf numFmtId="0" fontId="21" fillId="0" borderId="0" xfId="0" applyFont="1"/>
    <xf numFmtId="168" fontId="22" fillId="0" borderId="0" xfId="0" applyNumberFormat="1" applyFont="1"/>
    <xf numFmtId="171"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2" fontId="5" fillId="0" borderId="0" xfId="0" applyNumberFormat="1" applyFont="1" applyAlignment="1">
      <alignment vertical="center"/>
    </xf>
    <xf numFmtId="169"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2"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69"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68"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68" fontId="6" fillId="14" borderId="16" xfId="0" applyNumberFormat="1" applyFont="1" applyFill="1" applyBorder="1" applyAlignment="1">
      <alignment horizontal="center" vertical="center" wrapText="1" readingOrder="1"/>
    </xf>
    <xf numFmtId="168" fontId="6" fillId="14" borderId="15" xfId="0" applyNumberFormat="1" applyFont="1" applyFill="1" applyBorder="1" applyAlignment="1">
      <alignment horizontal="center" vertical="center" wrapText="1" readingOrder="1"/>
    </xf>
    <xf numFmtId="168" fontId="6" fillId="14" borderId="20" xfId="0" applyNumberFormat="1" applyFont="1" applyFill="1" applyBorder="1" applyAlignment="1">
      <alignment horizontal="center" vertical="center" wrapText="1" readingOrder="1"/>
    </xf>
    <xf numFmtId="168" fontId="6" fillId="14" borderId="15" xfId="0" applyNumberFormat="1" applyFont="1" applyFill="1" applyBorder="1" applyAlignment="1">
      <alignment horizontal="center" vertical="center" wrapText="1"/>
    </xf>
    <xf numFmtId="167"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0"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3"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0" fontId="5" fillId="0" borderId="16" xfId="0" applyNumberFormat="1" applyFont="1" applyBorder="1" applyAlignment="1">
      <alignment horizontal="center" vertical="center" wrapText="1"/>
    </xf>
    <xf numFmtId="174" fontId="5" fillId="8" borderId="16" xfId="0" applyNumberFormat="1" applyFont="1" applyFill="1" applyBorder="1" applyAlignment="1">
      <alignment horizontal="center" vertical="center" wrapText="1"/>
    </xf>
    <xf numFmtId="169" fontId="5" fillId="8" borderId="16" xfId="0" applyNumberFormat="1" applyFont="1" applyFill="1" applyBorder="1" applyAlignment="1">
      <alignment horizontal="left" vertical="center" wrapText="1"/>
    </xf>
    <xf numFmtId="169"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69" fontId="6" fillId="4" borderId="16" xfId="0" applyNumberFormat="1" applyFont="1" applyFill="1" applyBorder="1" applyAlignment="1">
      <alignment vertical="center" wrapText="1"/>
    </xf>
    <xf numFmtId="169" fontId="5" fillId="4" borderId="16" xfId="0" applyNumberFormat="1" applyFont="1" applyFill="1" applyBorder="1" applyAlignment="1">
      <alignment horizontal="left" vertical="center" wrapText="1"/>
    </xf>
    <xf numFmtId="169" fontId="6" fillId="4" borderId="16" xfId="0" applyNumberFormat="1" applyFont="1" applyFill="1" applyBorder="1" applyAlignment="1">
      <alignment horizontal="left" vertical="center"/>
    </xf>
    <xf numFmtId="0" fontId="5" fillId="4" borderId="16" xfId="0" applyFont="1" applyFill="1" applyBorder="1"/>
    <xf numFmtId="169" fontId="5" fillId="4" borderId="16" xfId="0" applyNumberFormat="1" applyFont="1" applyFill="1" applyBorder="1"/>
    <xf numFmtId="0" fontId="5" fillId="8" borderId="16" xfId="0" applyFont="1" applyFill="1" applyBorder="1" applyAlignment="1">
      <alignment horizontal="left" vertical="center" wrapText="1"/>
    </xf>
    <xf numFmtId="173"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69"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3" fontId="6" fillId="4" borderId="16" xfId="0" applyNumberFormat="1" applyFont="1" applyFill="1" applyBorder="1" applyAlignment="1">
      <alignment vertical="center" wrapText="1"/>
    </xf>
    <xf numFmtId="169"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3" fontId="5" fillId="0" borderId="21" xfId="0" applyNumberFormat="1" applyFont="1" applyBorder="1" applyAlignment="1">
      <alignment horizontal="right" vertical="center" wrapText="1"/>
    </xf>
    <xf numFmtId="169"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4" fontId="5" fillId="0" borderId="16" xfId="0" applyNumberFormat="1" applyFont="1" applyBorder="1" applyAlignment="1">
      <alignment horizontal="center" vertical="center" wrapText="1"/>
    </xf>
    <xf numFmtId="169" fontId="5" fillId="0" borderId="16" xfId="0" applyNumberFormat="1" applyFont="1" applyBorder="1" applyAlignment="1">
      <alignment horizontal="left" vertical="center" wrapText="1"/>
    </xf>
    <xf numFmtId="175" fontId="5" fillId="0" borderId="16" xfId="0" applyNumberFormat="1" applyFont="1" applyBorder="1" applyAlignment="1">
      <alignment vertical="center"/>
    </xf>
    <xf numFmtId="170" fontId="5" fillId="0" borderId="16" xfId="0" applyNumberFormat="1" applyFont="1" applyBorder="1" applyAlignment="1">
      <alignment horizontal="center" vertical="center"/>
    </xf>
    <xf numFmtId="176" fontId="5" fillId="0" borderId="16" xfId="0" applyNumberFormat="1" applyFont="1" applyBorder="1" applyAlignment="1">
      <alignment horizontal="center" vertical="center" wrapText="1"/>
    </xf>
    <xf numFmtId="169" fontId="5" fillId="4" borderId="17" xfId="0" applyNumberFormat="1" applyFont="1" applyFill="1" applyBorder="1" applyAlignment="1">
      <alignment horizontal="left" vertical="center"/>
    </xf>
    <xf numFmtId="175" fontId="5" fillId="4" borderId="16" xfId="0" applyNumberFormat="1" applyFont="1" applyFill="1" applyBorder="1"/>
    <xf numFmtId="0" fontId="27" fillId="0" borderId="16" xfId="0" applyFont="1" applyBorder="1" applyAlignment="1">
      <alignment horizontal="center" vertical="center" wrapText="1"/>
    </xf>
    <xf numFmtId="175" fontId="5" fillId="0" borderId="16" xfId="0" applyNumberFormat="1" applyFont="1" applyBorder="1" applyAlignment="1">
      <alignment horizontal="center" vertical="center"/>
    </xf>
    <xf numFmtId="173"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4" fontId="5" fillId="4" borderId="16" xfId="0" applyNumberFormat="1" applyFont="1" applyFill="1" applyBorder="1" applyAlignment="1">
      <alignment horizontal="center" vertical="center" wrapText="1"/>
    </xf>
    <xf numFmtId="169"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69" fontId="5" fillId="8" borderId="16" xfId="0" applyNumberFormat="1" applyFont="1" applyFill="1" applyBorder="1" applyAlignment="1">
      <alignment horizontal="left" vertical="center"/>
    </xf>
    <xf numFmtId="169" fontId="5" fillId="8" borderId="17" xfId="0" applyNumberFormat="1" applyFont="1" applyFill="1" applyBorder="1" applyAlignment="1">
      <alignment horizontal="left" vertical="center"/>
    </xf>
    <xf numFmtId="173"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69" fontId="5" fillId="8" borderId="17" xfId="0" applyNumberFormat="1" applyFont="1" applyFill="1" applyBorder="1" applyAlignment="1">
      <alignment horizontal="center" vertical="center" wrapText="1"/>
    </xf>
    <xf numFmtId="169" fontId="5" fillId="4" borderId="16" xfId="0" applyNumberFormat="1" applyFont="1" applyFill="1" applyBorder="1" applyAlignment="1">
      <alignment horizontal="center" vertical="center"/>
    </xf>
    <xf numFmtId="169"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3"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69" fontId="6" fillId="4" borderId="17" xfId="0" applyNumberFormat="1" applyFont="1" applyFill="1" applyBorder="1" applyAlignment="1">
      <alignment horizontal="left" vertical="center"/>
    </xf>
    <xf numFmtId="177" fontId="5" fillId="0" borderId="16" xfId="0" applyNumberFormat="1" applyFont="1" applyBorder="1" applyAlignment="1">
      <alignment horizontal="left" vertical="center" wrapText="1"/>
    </xf>
    <xf numFmtId="174" fontId="5" fillId="8" borderId="12" xfId="0" applyNumberFormat="1" applyFont="1" applyFill="1" applyBorder="1" applyAlignment="1">
      <alignment horizontal="center" vertical="center" wrapText="1"/>
    </xf>
    <xf numFmtId="7" fontId="5" fillId="0" borderId="16" xfId="0" applyNumberFormat="1" applyFont="1" applyBorder="1" applyAlignment="1">
      <alignment vertical="center"/>
    </xf>
    <xf numFmtId="169"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4" fontId="5" fillId="4" borderId="12" xfId="0" applyNumberFormat="1" applyFont="1" applyFill="1" applyBorder="1" applyAlignment="1">
      <alignment horizontal="center" vertical="center" wrapText="1"/>
    </xf>
    <xf numFmtId="169"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5" fontId="5" fillId="4" borderId="16" xfId="0" applyNumberFormat="1" applyFont="1" applyFill="1" applyBorder="1" applyAlignment="1">
      <alignment vertical="center"/>
    </xf>
    <xf numFmtId="176" fontId="5" fillId="8" borderId="16" xfId="0" applyNumberFormat="1" applyFont="1" applyFill="1" applyBorder="1"/>
    <xf numFmtId="170" fontId="5" fillId="8" borderId="16" xfId="0" applyNumberFormat="1" applyFont="1" applyFill="1" applyBorder="1" applyAlignment="1">
      <alignment horizontal="center" vertical="center"/>
    </xf>
    <xf numFmtId="176" fontId="5" fillId="0" borderId="16" xfId="0" applyNumberFormat="1" applyFont="1" applyBorder="1"/>
    <xf numFmtId="165" fontId="5" fillId="8" borderId="16" xfId="0" applyNumberFormat="1" applyFont="1" applyFill="1" applyBorder="1"/>
    <xf numFmtId="0" fontId="31" fillId="0" borderId="16" xfId="0" applyFont="1" applyBorder="1" applyAlignment="1">
      <alignment vertical="center" wrapText="1"/>
    </xf>
    <xf numFmtId="169" fontId="5" fillId="0" borderId="16" xfId="0" applyNumberFormat="1" applyFont="1" applyBorder="1"/>
    <xf numFmtId="167" fontId="5" fillId="0" borderId="16" xfId="0" applyNumberFormat="1" applyFont="1" applyBorder="1" applyAlignment="1">
      <alignment vertical="center" wrapText="1"/>
    </xf>
    <xf numFmtId="167"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4" fontId="5" fillId="0" borderId="21" xfId="0" applyNumberFormat="1" applyFont="1" applyBorder="1" applyAlignment="1">
      <alignment horizontal="center" vertical="center" wrapText="1"/>
    </xf>
    <xf numFmtId="169" fontId="5" fillId="0" borderId="21" xfId="0" applyNumberFormat="1" applyFont="1" applyBorder="1" applyAlignment="1">
      <alignment horizontal="center" vertical="center" wrapText="1"/>
    </xf>
    <xf numFmtId="171" fontId="5" fillId="0" borderId="21" xfId="0" applyNumberFormat="1" applyFont="1" applyBorder="1" applyAlignment="1">
      <alignment horizontal="center" vertical="center" wrapText="1"/>
    </xf>
    <xf numFmtId="169" fontId="5" fillId="8" borderId="15" xfId="0" applyNumberFormat="1" applyFont="1" applyFill="1" applyBorder="1" applyAlignment="1">
      <alignment horizontal="left" vertical="center"/>
    </xf>
    <xf numFmtId="169" fontId="5" fillId="8" borderId="20" xfId="0" applyNumberFormat="1" applyFont="1" applyFill="1" applyBorder="1" applyAlignment="1">
      <alignment horizontal="left" vertical="center"/>
    </xf>
    <xf numFmtId="169"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0" fontId="34" fillId="0" borderId="39" xfId="0" applyNumberFormat="1" applyFont="1" applyBorder="1" applyAlignment="1">
      <alignment horizontal="left" vertical="top" wrapText="1"/>
    </xf>
    <xf numFmtId="169" fontId="5" fillId="8" borderId="12" xfId="0" applyNumberFormat="1" applyFont="1" applyFill="1" applyBorder="1" applyAlignment="1">
      <alignment horizontal="left" vertical="center" wrapText="1"/>
    </xf>
    <xf numFmtId="168"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69" fontId="5" fillId="0" borderId="16" xfId="0" applyNumberFormat="1" applyFont="1" applyBorder="1" applyAlignment="1">
      <alignment horizontal="left" vertical="center"/>
    </xf>
    <xf numFmtId="169"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67"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3"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69"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67"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3"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69" fontId="6" fillId="15" borderId="16" xfId="0" applyNumberFormat="1" applyFont="1" applyFill="1" applyBorder="1" applyAlignment="1">
      <alignment horizontal="left" vertical="center"/>
    </xf>
    <xf numFmtId="169" fontId="6" fillId="15" borderId="17" xfId="0" applyNumberFormat="1" applyFont="1" applyFill="1" applyBorder="1" applyAlignment="1">
      <alignment horizontal="left" vertical="center"/>
    </xf>
    <xf numFmtId="169"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67"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69" fontId="6" fillId="0" borderId="16" xfId="0" applyNumberFormat="1" applyFont="1" applyBorder="1" applyAlignment="1">
      <alignment horizontal="left" vertical="center"/>
    </xf>
    <xf numFmtId="169"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3" fontId="6" fillId="4" borderId="19" xfId="0" applyNumberFormat="1" applyFont="1" applyFill="1" applyBorder="1" applyAlignment="1">
      <alignment vertical="center" wrapText="1"/>
    </xf>
    <xf numFmtId="173"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3"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69"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3" fontId="5" fillId="0" borderId="24" xfId="0" applyNumberFormat="1" applyFont="1" applyBorder="1" applyAlignment="1">
      <alignment horizontal="center" vertical="center" wrapText="1"/>
    </xf>
    <xf numFmtId="173" fontId="5" fillId="0" borderId="24" xfId="0" applyNumberFormat="1" applyFont="1" applyBorder="1" applyAlignment="1">
      <alignment vertical="center" wrapText="1"/>
    </xf>
    <xf numFmtId="173"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4" fontId="5" fillId="0" borderId="24" xfId="0" applyNumberFormat="1" applyFont="1" applyBorder="1" applyAlignment="1">
      <alignment horizontal="center" vertical="center" wrapText="1"/>
    </xf>
    <xf numFmtId="169" fontId="5" fillId="0" borderId="24" xfId="0" applyNumberFormat="1" applyFont="1" applyBorder="1" applyAlignment="1">
      <alignment horizontal="center" vertical="center" wrapText="1"/>
    </xf>
    <xf numFmtId="171" fontId="5" fillId="0" borderId="24" xfId="0" applyNumberFormat="1" applyFont="1" applyBorder="1" applyAlignment="1">
      <alignment horizontal="center" vertical="center" wrapText="1"/>
    </xf>
    <xf numFmtId="169" fontId="5" fillId="8" borderId="19" xfId="0" applyNumberFormat="1" applyFont="1" applyFill="1" applyBorder="1" applyAlignment="1">
      <alignment horizontal="left" vertical="center"/>
    </xf>
    <xf numFmtId="169" fontId="5" fillId="8" borderId="44" xfId="0" applyNumberFormat="1" applyFont="1" applyFill="1" applyBorder="1" applyAlignment="1">
      <alignment horizontal="left" vertical="center"/>
    </xf>
    <xf numFmtId="5" fontId="5" fillId="0" borderId="16" xfId="0" applyNumberFormat="1" applyFont="1" applyBorder="1" applyAlignment="1">
      <alignment vertical="center"/>
    </xf>
    <xf numFmtId="7" fontId="34" fillId="0" borderId="39" xfId="0" applyNumberFormat="1" applyFont="1" applyBorder="1" applyAlignment="1">
      <alignment horizontal="center" vertical="top" wrapText="1"/>
    </xf>
    <xf numFmtId="173" fontId="5" fillId="4" borderId="16" xfId="0" applyNumberFormat="1" applyFont="1" applyFill="1" applyBorder="1" applyAlignment="1">
      <alignment horizontal="center" vertical="center" wrapText="1"/>
    </xf>
    <xf numFmtId="173" fontId="5" fillId="4" borderId="16" xfId="0" applyNumberFormat="1" applyFont="1" applyFill="1" applyBorder="1" applyAlignment="1">
      <alignment vertical="center" wrapText="1"/>
    </xf>
    <xf numFmtId="173"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1"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1" fontId="5" fillId="0" borderId="16" xfId="0" applyNumberFormat="1" applyFont="1" applyBorder="1" applyAlignment="1">
      <alignment horizontal="center" vertical="center" wrapText="1"/>
    </xf>
    <xf numFmtId="175" fontId="5" fillId="0" borderId="16" xfId="0" applyNumberFormat="1" applyFont="1" applyBorder="1"/>
    <xf numFmtId="175"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3" fontId="5" fillId="8" borderId="15" xfId="0" applyNumberFormat="1" applyFont="1" applyFill="1" applyBorder="1" applyAlignment="1">
      <alignment horizontal="right" vertical="center" wrapText="1"/>
    </xf>
    <xf numFmtId="169" fontId="5" fillId="8" borderId="16" xfId="0" applyNumberFormat="1" applyFont="1" applyFill="1" applyBorder="1" applyAlignment="1">
      <alignment horizontal="center" vertical="center" wrapText="1"/>
    </xf>
    <xf numFmtId="171"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69"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1" fontId="5" fillId="0" borderId="16" xfId="0" applyNumberFormat="1" applyFont="1" applyBorder="1" applyAlignment="1">
      <alignment vertical="center" wrapText="1"/>
    </xf>
    <xf numFmtId="169" fontId="6" fillId="4" borderId="15" xfId="0" applyNumberFormat="1" applyFont="1" applyFill="1" applyBorder="1" applyAlignment="1">
      <alignment vertical="center" wrapText="1"/>
    </xf>
    <xf numFmtId="169" fontId="6" fillId="4" borderId="16" xfId="0" applyNumberFormat="1" applyFont="1" applyFill="1" applyBorder="1" applyAlignment="1">
      <alignment horizontal="center" vertical="center" wrapText="1"/>
    </xf>
    <xf numFmtId="173"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69"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69"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69" fontId="24" fillId="2" borderId="1" xfId="0" applyNumberFormat="1" applyFont="1" applyFill="1" applyBorder="1" applyAlignment="1">
      <alignment vertical="center"/>
    </xf>
    <xf numFmtId="171"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69" fontId="24" fillId="0" borderId="16" xfId="0" applyNumberFormat="1" applyFont="1" applyBorder="1" applyAlignment="1">
      <alignment horizontal="center" vertical="center"/>
    </xf>
    <xf numFmtId="0" fontId="24" fillId="0" borderId="0" xfId="0" applyFont="1" applyAlignment="1">
      <alignment vertical="center"/>
    </xf>
    <xf numFmtId="169" fontId="24" fillId="0" borderId="24" xfId="0" applyNumberFormat="1" applyFont="1" applyBorder="1" applyAlignment="1">
      <alignment horizontal="center" vertical="center"/>
    </xf>
    <xf numFmtId="169" fontId="24" fillId="8" borderId="19" xfId="0" applyNumberFormat="1" applyFont="1" applyFill="1" applyBorder="1" applyAlignment="1">
      <alignment horizontal="center" vertical="center"/>
    </xf>
    <xf numFmtId="169"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69"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3" fontId="5" fillId="8" borderId="1" xfId="0" applyNumberFormat="1" applyFont="1" applyFill="1" applyBorder="1" applyAlignment="1">
      <alignment vertical="center"/>
    </xf>
    <xf numFmtId="173" fontId="5" fillId="0" borderId="0" xfId="0" applyNumberFormat="1" applyFont="1"/>
    <xf numFmtId="167"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3" fontId="5" fillId="4" borderId="19" xfId="0" applyNumberFormat="1" applyFont="1" applyFill="1" applyBorder="1" applyAlignment="1">
      <alignment vertical="center" wrapText="1"/>
    </xf>
    <xf numFmtId="168" fontId="5" fillId="8" borderId="1" xfId="0" applyNumberFormat="1" applyFont="1" applyFill="1" applyBorder="1" applyAlignment="1">
      <alignment vertical="center"/>
    </xf>
    <xf numFmtId="168" fontId="5" fillId="3" borderId="1" xfId="0" applyNumberFormat="1" applyFont="1" applyFill="1" applyBorder="1" applyAlignment="1">
      <alignment vertical="center"/>
    </xf>
    <xf numFmtId="168" fontId="5" fillId="8" borderId="1" xfId="0" applyNumberFormat="1" applyFont="1" applyFill="1" applyBorder="1" applyAlignment="1">
      <alignment vertical="center" wrapText="1"/>
    </xf>
    <xf numFmtId="168" fontId="6" fillId="14" borderId="18" xfId="0" applyNumberFormat="1" applyFont="1" applyFill="1" applyBorder="1" applyAlignment="1">
      <alignment horizontal="center" vertical="center" wrapText="1"/>
    </xf>
    <xf numFmtId="168" fontId="5" fillId="0" borderId="0" xfId="0" applyNumberFormat="1" applyFont="1" applyAlignment="1">
      <alignment vertical="center"/>
    </xf>
    <xf numFmtId="168" fontId="5" fillId="0" borderId="0" xfId="0" applyNumberFormat="1" applyFont="1" applyAlignment="1">
      <alignment vertical="center" wrapText="1"/>
    </xf>
    <xf numFmtId="168" fontId="6" fillId="14" borderId="15" xfId="0" applyNumberFormat="1" applyFont="1" applyFill="1" applyBorder="1" applyAlignment="1">
      <alignment vertical="center" wrapText="1"/>
    </xf>
    <xf numFmtId="167"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68" fontId="6" fillId="14" borderId="19" xfId="0" applyNumberFormat="1" applyFont="1" applyFill="1" applyBorder="1" applyAlignment="1">
      <alignment horizontal="center" vertical="center" wrapText="1" readingOrder="1"/>
    </xf>
    <xf numFmtId="171" fontId="5" fillId="8" borderId="1" xfId="0" applyNumberFormat="1" applyFont="1" applyFill="1" applyBorder="1" applyAlignment="1">
      <alignment vertical="center"/>
    </xf>
    <xf numFmtId="171"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1" fontId="5" fillId="17" borderId="16" xfId="0" applyNumberFormat="1" applyFont="1" applyFill="1" applyBorder="1" applyAlignment="1">
      <alignment horizontal="left" vertical="center" wrapText="1"/>
    </xf>
    <xf numFmtId="171" fontId="5" fillId="8" borderId="16" xfId="0" applyNumberFormat="1" applyFont="1" applyFill="1" applyBorder="1" applyAlignment="1">
      <alignment vertical="center"/>
    </xf>
    <xf numFmtId="171"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2" fontId="24" fillId="2" borderId="1" xfId="0" applyNumberFormat="1" applyFont="1" applyFill="1" applyBorder="1" applyAlignment="1">
      <alignment vertical="center"/>
    </xf>
    <xf numFmtId="169" fontId="24" fillId="0" borderId="16" xfId="0" applyNumberFormat="1" applyFont="1" applyBorder="1" applyAlignment="1">
      <alignment horizontal="center" vertical="center" wrapText="1"/>
    </xf>
    <xf numFmtId="169"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68"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69"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69"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69"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69"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1" fontId="40" fillId="0" borderId="16" xfId="0" applyNumberFormat="1" applyFont="1" applyFill="1" applyBorder="1" applyAlignment="1">
      <alignment horizontal="left" vertical="center" wrapText="1"/>
    </xf>
    <xf numFmtId="178" fontId="5" fillId="0" borderId="16" xfId="0" applyNumberFormat="1" applyFont="1" applyFill="1" applyBorder="1" applyAlignment="1">
      <alignment horizontal="left" vertical="center" wrapText="1"/>
    </xf>
    <xf numFmtId="171" fontId="5" fillId="0" borderId="16" xfId="0" applyNumberFormat="1" applyFont="1" applyFill="1" applyBorder="1" applyAlignment="1">
      <alignment horizontal="left" vertical="center" wrapText="1"/>
    </xf>
    <xf numFmtId="170"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1"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1"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1" fontId="5" fillId="0" borderId="50" xfId="0" applyNumberFormat="1" applyFont="1" applyFill="1" applyBorder="1" applyAlignment="1">
      <alignment horizontal="left" vertical="center" wrapText="1"/>
    </xf>
    <xf numFmtId="171"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6" fontId="40" fillId="0" borderId="16" xfId="0" applyNumberFormat="1" applyFont="1" applyFill="1" applyBorder="1" applyAlignment="1">
      <alignment horizontal="left" vertical="center" wrapText="1"/>
    </xf>
    <xf numFmtId="179"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1" fontId="46" fillId="0" borderId="69" xfId="3" applyNumberFormat="1" applyFont="1" applyFill="1" applyBorder="1" applyAlignment="1">
      <alignment horizontal="left" vertical="center" wrapText="1"/>
    </xf>
    <xf numFmtId="178"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78" fontId="40" fillId="0" borderId="16" xfId="0" applyNumberFormat="1" applyFont="1" applyFill="1" applyBorder="1" applyAlignment="1">
      <alignment horizontal="left" vertical="center" wrapText="1"/>
    </xf>
    <xf numFmtId="171" fontId="40" fillId="0" borderId="1" xfId="0" applyNumberFormat="1" applyFont="1" applyFill="1" applyBorder="1" applyAlignment="1">
      <alignment vertical="center"/>
    </xf>
    <xf numFmtId="0" fontId="40" fillId="0" borderId="1" xfId="0" applyFont="1" applyFill="1" applyBorder="1" applyAlignment="1">
      <alignment vertical="center"/>
    </xf>
    <xf numFmtId="170"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68"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1"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1" fontId="5" fillId="0" borderId="58" xfId="0" applyNumberFormat="1" applyFont="1" applyFill="1" applyBorder="1" applyAlignment="1">
      <alignment vertical="center"/>
    </xf>
    <xf numFmtId="0" fontId="5" fillId="0" borderId="58" xfId="0" applyFont="1" applyFill="1" applyBorder="1" applyAlignment="1">
      <alignment vertical="center"/>
    </xf>
    <xf numFmtId="171" fontId="0" fillId="0" borderId="0" xfId="0" applyNumberFormat="1" applyFont="1" applyFill="1" applyAlignment="1"/>
    <xf numFmtId="171"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1" fontId="5" fillId="0" borderId="69" xfId="0" applyNumberFormat="1" applyFont="1" applyFill="1" applyBorder="1" applyAlignment="1">
      <alignment horizontal="center" vertical="center" wrapText="1"/>
    </xf>
    <xf numFmtId="168" fontId="5" fillId="0" borderId="21" xfId="0" applyNumberFormat="1" applyFont="1" applyFill="1" applyBorder="1" applyAlignment="1">
      <alignment horizontal="center" vertical="center" wrapText="1"/>
    </xf>
    <xf numFmtId="168" fontId="5" fillId="0" borderId="69" xfId="0" applyNumberFormat="1" applyFont="1" applyFill="1" applyBorder="1" applyAlignment="1">
      <alignment horizontal="center" vertical="center" wrapText="1"/>
    </xf>
    <xf numFmtId="171" fontId="5" fillId="0" borderId="69" xfId="0" applyNumberFormat="1" applyFont="1" applyFill="1" applyBorder="1" applyAlignment="1">
      <alignment horizontal="right" vertical="center" wrapText="1"/>
    </xf>
    <xf numFmtId="6"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1" fontId="5" fillId="23" borderId="69" xfId="0" applyNumberFormat="1" applyFont="1" applyFill="1" applyBorder="1" applyAlignment="1">
      <alignment horizontal="right" vertical="center" wrapText="1"/>
    </xf>
    <xf numFmtId="6" fontId="50" fillId="0" borderId="69" xfId="0" applyNumberFormat="1" applyFont="1" applyFill="1" applyBorder="1" applyAlignment="1">
      <alignment horizontal="right" vertical="center" wrapText="1"/>
    </xf>
    <xf numFmtId="171" fontId="5" fillId="0" borderId="16" xfId="0" applyNumberFormat="1" applyFont="1" applyFill="1" applyBorder="1" applyAlignment="1">
      <alignment horizontal="left" vertical="center"/>
    </xf>
    <xf numFmtId="171"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1"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1" fontId="5" fillId="0" borderId="21" xfId="0" applyNumberFormat="1" applyFont="1" applyFill="1" applyBorder="1" applyAlignment="1">
      <alignment horizontal="left" vertical="center" wrapText="1"/>
    </xf>
    <xf numFmtId="171" fontId="5" fillId="23" borderId="50" xfId="0" applyNumberFormat="1" applyFont="1" applyFill="1" applyBorder="1" applyAlignment="1">
      <alignment horizontal="left" vertical="center" wrapText="1"/>
    </xf>
    <xf numFmtId="171" fontId="5" fillId="23" borderId="16" xfId="0" applyNumberFormat="1" applyFont="1" applyFill="1" applyBorder="1" applyAlignment="1">
      <alignment horizontal="left" vertical="center" wrapText="1"/>
    </xf>
    <xf numFmtId="6" fontId="5" fillId="23" borderId="69" xfId="0" applyNumberFormat="1" applyFont="1" applyFill="1" applyBorder="1" applyAlignment="1">
      <alignment horizontal="right" vertical="center" wrapText="1"/>
    </xf>
    <xf numFmtId="178" fontId="5" fillId="23" borderId="16" xfId="0" applyNumberFormat="1" applyFont="1" applyFill="1" applyBorder="1" applyAlignment="1">
      <alignment horizontal="left" vertical="center" wrapText="1"/>
    </xf>
    <xf numFmtId="171" fontId="5" fillId="23" borderId="58" xfId="0" applyNumberFormat="1" applyFont="1" applyFill="1" applyBorder="1" applyAlignment="1">
      <alignment vertical="center"/>
    </xf>
    <xf numFmtId="0" fontId="5" fillId="23" borderId="58" xfId="0" applyFont="1" applyFill="1" applyBorder="1" applyAlignment="1">
      <alignment vertical="center"/>
    </xf>
    <xf numFmtId="170"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1" fontId="39" fillId="23" borderId="16" xfId="0" applyNumberFormat="1" applyFont="1" applyFill="1" applyBorder="1" applyAlignment="1">
      <alignment horizontal="left" vertical="center" wrapText="1"/>
    </xf>
    <xf numFmtId="171" fontId="5" fillId="23" borderId="1" xfId="0" applyNumberFormat="1" applyFont="1" applyFill="1" applyBorder="1" applyAlignment="1">
      <alignment vertical="center"/>
    </xf>
    <xf numFmtId="0" fontId="5" fillId="23" borderId="1" xfId="0" applyFont="1" applyFill="1" applyBorder="1" applyAlignment="1">
      <alignment vertical="center"/>
    </xf>
    <xf numFmtId="171" fontId="5" fillId="23" borderId="24" xfId="0" applyNumberFormat="1" applyFont="1" applyFill="1" applyBorder="1" applyAlignment="1">
      <alignment horizontal="left" vertical="center"/>
    </xf>
    <xf numFmtId="171" fontId="39" fillId="23" borderId="24" xfId="0" applyNumberFormat="1" applyFont="1" applyFill="1" applyBorder="1" applyAlignment="1">
      <alignment horizontal="left" vertical="center"/>
    </xf>
    <xf numFmtId="171"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1" fontId="5" fillId="22" borderId="24" xfId="0" applyNumberFormat="1" applyFont="1" applyFill="1" applyBorder="1" applyAlignment="1">
      <alignment horizontal="left" vertical="center"/>
    </xf>
    <xf numFmtId="171" fontId="5" fillId="22" borderId="16" xfId="0" applyNumberFormat="1" applyFont="1" applyFill="1" applyBorder="1" applyAlignment="1">
      <alignment horizontal="left" vertical="center"/>
    </xf>
    <xf numFmtId="171"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1"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69"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1"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1" fontId="51" fillId="26" borderId="16" xfId="0" applyNumberFormat="1" applyFont="1" applyFill="1" applyBorder="1" applyAlignment="1">
      <alignment horizontal="left" vertical="center" wrapText="1"/>
    </xf>
    <xf numFmtId="178" fontId="51" fillId="26" borderId="16" xfId="0" applyNumberFormat="1" applyFont="1" applyFill="1" applyBorder="1" applyAlignment="1">
      <alignment horizontal="left" vertical="center" wrapText="1"/>
    </xf>
    <xf numFmtId="171" fontId="51" fillId="26" borderId="1" xfId="0" applyNumberFormat="1" applyFont="1" applyFill="1" applyBorder="1" applyAlignment="1">
      <alignment vertical="center"/>
    </xf>
    <xf numFmtId="0" fontId="51" fillId="26" borderId="1" xfId="0" applyFont="1" applyFill="1" applyBorder="1" applyAlignment="1">
      <alignment vertical="center"/>
    </xf>
    <xf numFmtId="170"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1" fontId="5" fillId="26" borderId="16" xfId="0" applyNumberFormat="1" applyFont="1" applyFill="1" applyBorder="1" applyAlignment="1">
      <alignment horizontal="left" vertical="center" wrapText="1"/>
    </xf>
    <xf numFmtId="178" fontId="5" fillId="26" borderId="16" xfId="0" applyNumberFormat="1" applyFont="1" applyFill="1" applyBorder="1" applyAlignment="1">
      <alignment horizontal="left" vertical="center" wrapText="1"/>
    </xf>
    <xf numFmtId="170"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1" fontId="5" fillId="26" borderId="58" xfId="0" applyNumberFormat="1" applyFont="1" applyFill="1" applyBorder="1" applyAlignment="1">
      <alignment vertical="center"/>
    </xf>
    <xf numFmtId="0" fontId="5" fillId="26" borderId="58" xfId="0" applyFont="1" applyFill="1" applyBorder="1" applyAlignment="1">
      <alignment vertical="center"/>
    </xf>
    <xf numFmtId="171"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0"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0"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6" fontId="39" fillId="23" borderId="69" xfId="0" applyNumberFormat="1" applyFont="1" applyFill="1" applyBorder="1" applyAlignment="1">
      <alignment horizontal="right" vertical="center" wrapText="1"/>
    </xf>
    <xf numFmtId="171"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1"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42"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68"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68"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1" fontId="5" fillId="26" borderId="69" xfId="0" applyNumberFormat="1" applyFont="1" applyFill="1" applyBorder="1" applyAlignment="1">
      <alignment horizontal="center" vertical="center" wrapText="1"/>
    </xf>
    <xf numFmtId="171"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1" fontId="5" fillId="26" borderId="16" xfId="0" applyNumberFormat="1" applyFont="1" applyFill="1" applyBorder="1" applyAlignment="1">
      <alignment horizontal="center" vertical="center" wrapText="1"/>
    </xf>
    <xf numFmtId="171"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68"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1"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6" fontId="40" fillId="0" borderId="69" xfId="0" applyNumberFormat="1" applyFont="1" applyBorder="1" applyAlignment="1">
      <alignment horizontal="right" vertical="center" wrapText="1"/>
    </xf>
    <xf numFmtId="6"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6" fontId="40" fillId="26" borderId="69" xfId="0" applyNumberFormat="1" applyFont="1" applyFill="1" applyBorder="1" applyAlignment="1">
      <alignment horizontal="right" vertical="center" wrapText="1"/>
    </xf>
    <xf numFmtId="181"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1"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1" fontId="40" fillId="0" borderId="16" xfId="0" applyNumberFormat="1" applyFont="1" applyBorder="1" applyAlignment="1">
      <alignment horizontal="left" vertical="center" wrapText="1"/>
    </xf>
    <xf numFmtId="171"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1" fontId="40" fillId="0" borderId="70" xfId="6" applyNumberFormat="1" applyFont="1" applyFill="1" applyBorder="1" applyAlignment="1">
      <alignment vertical="center"/>
    </xf>
    <xf numFmtId="171"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1" fontId="40" fillId="0" borderId="21" xfId="0" applyNumberFormat="1" applyFont="1" applyBorder="1" applyAlignment="1">
      <alignment horizontal="left" vertical="center" wrapText="1"/>
    </xf>
    <xf numFmtId="171" fontId="40" fillId="0" borderId="69" xfId="0" applyNumberFormat="1" applyFont="1" applyBorder="1" applyAlignment="1">
      <alignment horizontal="left" vertical="center" wrapText="1"/>
    </xf>
    <xf numFmtId="171"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68"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68"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68"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1"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2" fontId="16" fillId="30" borderId="69" xfId="14" applyNumberFormat="1" applyFont="1" applyFill="1" applyBorder="1" applyAlignment="1" applyProtection="1">
      <alignment horizontal="center" vertical="center" wrapText="1"/>
    </xf>
    <xf numFmtId="172" fontId="70" fillId="35" borderId="58" xfId="14" applyFont="1" applyFill="1" applyAlignment="1">
      <alignment horizontal="center" vertical="center"/>
    </xf>
    <xf numFmtId="0" fontId="65" fillId="0" borderId="58" xfId="15" applyFont="1"/>
    <xf numFmtId="0" fontId="67" fillId="0" borderId="58" xfId="15" applyFont="1"/>
    <xf numFmtId="0" fontId="47" fillId="0" borderId="83" xfId="15" applyFont="1" applyBorder="1" applyAlignment="1">
      <alignment vertical="center"/>
    </xf>
    <xf numFmtId="0" fontId="47" fillId="0" borderId="85" xfId="15" applyFont="1" applyBorder="1" applyAlignment="1">
      <alignment vertical="center"/>
    </xf>
    <xf numFmtId="0" fontId="69" fillId="2" borderId="58" xfId="15" applyFont="1" applyFill="1" applyAlignment="1">
      <alignment vertical="center"/>
    </xf>
    <xf numFmtId="182" fontId="13" fillId="0" borderId="58" xfId="19" applyNumberFormat="1" applyFont="1" applyBorder="1" applyAlignment="1" applyProtection="1">
      <alignment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3" fontId="77" fillId="0" borderId="58" xfId="17" applyNumberFormat="1" applyFont="1" applyAlignment="1">
      <alignment vertical="center"/>
    </xf>
    <xf numFmtId="0" fontId="78" fillId="0" borderId="58" xfId="15" applyFont="1" applyAlignment="1">
      <alignment horizontal="right" vertical="center"/>
    </xf>
    <xf numFmtId="183" fontId="67" fillId="0" borderId="58" xfId="6" applyNumberFormat="1" applyFont="1" applyBorder="1"/>
    <xf numFmtId="182" fontId="70" fillId="0" borderId="58" xfId="19" applyNumberFormat="1" applyFont="1" applyBorder="1" applyAlignment="1" applyProtection="1">
      <alignment horizontal="center" vertical="center" wrapText="1"/>
    </xf>
    <xf numFmtId="0" fontId="75" fillId="0" borderId="58" xfId="15" applyFont="1" applyAlignment="1">
      <alignment horizontal="center" vertical="center" wrapText="1"/>
    </xf>
    <xf numFmtId="0" fontId="70" fillId="35" borderId="90" xfId="15" applyFont="1" applyFill="1" applyBorder="1" applyAlignment="1">
      <alignment horizontal="center" vertical="center" wrapText="1"/>
    </xf>
    <xf numFmtId="172" fontId="70" fillId="0" borderId="58" xfId="14" applyFont="1" applyAlignment="1">
      <alignment vertical="center"/>
    </xf>
    <xf numFmtId="172" fontId="16" fillId="0" borderId="58" xfId="15" applyNumberFormat="1" applyFont="1" applyAlignment="1">
      <alignment vertical="center"/>
    </xf>
    <xf numFmtId="172" fontId="70" fillId="35" borderId="58" xfId="14" applyFont="1" applyFill="1" applyBorder="1" applyAlignment="1">
      <alignment horizontal="center" vertical="center"/>
    </xf>
    <xf numFmtId="0" fontId="67" fillId="0" borderId="90" xfId="15" applyFont="1" applyBorder="1"/>
    <xf numFmtId="0" fontId="67" fillId="0" borderId="58" xfId="15" applyFont="1" applyBorder="1" applyAlignment="1">
      <alignment horizontal="left" wrapText="1"/>
    </xf>
    <xf numFmtId="172" fontId="70" fillId="31" borderId="94" xfId="14" applyFont="1" applyFill="1" applyBorder="1" applyAlignment="1">
      <alignment horizontal="center" vertical="center" wrapText="1"/>
    </xf>
    <xf numFmtId="172" fontId="70" fillId="31" borderId="94" xfId="14" applyFont="1" applyFill="1" applyBorder="1" applyAlignment="1">
      <alignment vertical="center" wrapText="1"/>
    </xf>
    <xf numFmtId="182" fontId="16" fillId="0" borderId="58" xfId="19" applyNumberFormat="1" applyFont="1" applyBorder="1" applyAlignment="1" applyProtection="1">
      <alignment vertical="center" wrapText="1"/>
    </xf>
    <xf numFmtId="0" fontId="83" fillId="0" borderId="58" xfId="15" applyFont="1"/>
    <xf numFmtId="0" fontId="84" fillId="0" borderId="58" xfId="15" applyFont="1"/>
    <xf numFmtId="0" fontId="85" fillId="0" borderId="58" xfId="15" applyFont="1"/>
    <xf numFmtId="182" fontId="70" fillId="0" borderId="58" xfId="19" applyNumberFormat="1" applyFont="1" applyBorder="1" applyAlignment="1" applyProtection="1">
      <alignment vertical="center"/>
    </xf>
    <xf numFmtId="0" fontId="75" fillId="0" borderId="58" xfId="15" applyFont="1" applyAlignment="1">
      <alignment vertical="center" wrapText="1"/>
    </xf>
    <xf numFmtId="0" fontId="70" fillId="35" borderId="58" xfId="15" applyFont="1" applyFill="1" applyBorder="1" applyAlignment="1">
      <alignment horizontal="center" vertical="center" wrapText="1"/>
    </xf>
    <xf numFmtId="0" fontId="71" fillId="0" borderId="96" xfId="15" applyFont="1" applyBorder="1" applyAlignment="1">
      <alignment vertical="center" wrapText="1"/>
    </xf>
    <xf numFmtId="0" fontId="16" fillId="0" borderId="96" xfId="0" applyFont="1" applyFill="1" applyBorder="1" applyAlignment="1">
      <alignment horizontal="left" vertical="center" wrapText="1"/>
    </xf>
    <xf numFmtId="172" fontId="79" fillId="40" borderId="94" xfId="14" applyNumberFormat="1" applyFont="1" applyFill="1" applyBorder="1" applyAlignment="1" applyProtection="1">
      <alignment horizontal="center" vertical="center" wrapText="1"/>
    </xf>
    <xf numFmtId="172" fontId="79" fillId="39" borderId="94" xfId="14" applyNumberFormat="1" applyFont="1" applyFill="1" applyBorder="1" applyAlignment="1" applyProtection="1">
      <alignment horizontal="center" vertical="center" wrapText="1"/>
    </xf>
    <xf numFmtId="172" fontId="70" fillId="41" borderId="94" xfId="14" applyFont="1" applyFill="1" applyBorder="1" applyAlignment="1">
      <alignment horizontal="center" vertical="center" wrapText="1"/>
    </xf>
    <xf numFmtId="172" fontId="70" fillId="41" borderId="94" xfId="14" applyFont="1" applyFill="1" applyBorder="1" applyAlignment="1">
      <alignment vertical="center" wrapText="1"/>
    </xf>
    <xf numFmtId="0" fontId="16" fillId="26" borderId="96" xfId="15" applyFont="1" applyFill="1" applyBorder="1" applyAlignment="1">
      <alignment horizontal="left" vertical="center" wrapText="1"/>
    </xf>
    <xf numFmtId="1" fontId="16" fillId="0" borderId="96" xfId="0" quotePrefix="1" applyNumberFormat="1" applyFont="1" applyFill="1" applyBorder="1" applyAlignment="1">
      <alignment horizontal="center" vertical="center" wrapText="1"/>
    </xf>
    <xf numFmtId="0" fontId="81" fillId="0" borderId="96" xfId="0" applyFont="1" applyFill="1" applyBorder="1" applyAlignment="1">
      <alignment horizontal="left" vertical="center" wrapText="1"/>
    </xf>
    <xf numFmtId="0" fontId="82" fillId="0" borderId="96" xfId="0" applyFont="1" applyFill="1" applyBorder="1" applyAlignment="1">
      <alignment vertical="center" wrapText="1"/>
    </xf>
    <xf numFmtId="0" fontId="16" fillId="0" borderId="96" xfId="0" applyFont="1" applyFill="1" applyBorder="1" applyAlignment="1">
      <alignment horizontal="center" vertical="center" wrapText="1"/>
    </xf>
    <xf numFmtId="0" fontId="81" fillId="0" borderId="96" xfId="0" applyFont="1" applyFill="1" applyBorder="1" applyAlignment="1">
      <alignment horizontal="center" vertical="center" wrapText="1"/>
    </xf>
    <xf numFmtId="0" fontId="16" fillId="0" borderId="96" xfId="15" applyFont="1" applyBorder="1" applyAlignment="1">
      <alignment horizontal="left" vertical="center" wrapText="1"/>
    </xf>
    <xf numFmtId="0" fontId="16" fillId="0" borderId="96" xfId="0" applyFont="1" applyBorder="1" applyAlignment="1">
      <alignment vertical="center" wrapText="1"/>
    </xf>
    <xf numFmtId="0" fontId="86" fillId="0" borderId="96" xfId="0" applyFont="1" applyFill="1" applyBorder="1" applyAlignment="1">
      <alignment vertical="center" wrapText="1"/>
    </xf>
    <xf numFmtId="0" fontId="16" fillId="0" borderId="96" xfId="0" applyFont="1" applyBorder="1" applyAlignment="1">
      <alignment horizontal="left" vertical="center" wrapText="1"/>
    </xf>
    <xf numFmtId="0" fontId="71" fillId="0" borderId="96" xfId="15" applyFont="1" applyBorder="1" applyAlignment="1">
      <alignment horizontal="left" vertical="center" wrapText="1"/>
    </xf>
    <xf numFmtId="0" fontId="16" fillId="26" borderId="96" xfId="0" applyFont="1" applyFill="1" applyBorder="1" applyAlignment="1">
      <alignment horizontal="left" vertical="center" wrapText="1"/>
    </xf>
    <xf numFmtId="0" fontId="16" fillId="0" borderId="96" xfId="15" applyFont="1" applyBorder="1" applyAlignment="1">
      <alignment horizontal="center" vertical="center" wrapText="1"/>
    </xf>
    <xf numFmtId="0" fontId="16" fillId="30" borderId="96" xfId="0" applyFont="1" applyFill="1" applyBorder="1" applyAlignment="1">
      <alignment horizontal="left" vertical="center" wrapText="1"/>
    </xf>
    <xf numFmtId="0" fontId="82" fillId="0" borderId="96" xfId="0" applyFont="1" applyFill="1" applyBorder="1" applyAlignment="1">
      <alignment horizontal="center" vertical="center" wrapText="1"/>
    </xf>
    <xf numFmtId="0" fontId="16" fillId="0" borderId="96" xfId="0" quotePrefix="1" applyFont="1" applyFill="1" applyBorder="1" applyAlignment="1">
      <alignment horizontal="center" vertical="center" wrapText="1"/>
    </xf>
    <xf numFmtId="0" fontId="81" fillId="0" borderId="96" xfId="0" quotePrefix="1" applyFont="1" applyFill="1" applyBorder="1" applyAlignment="1">
      <alignment horizontal="left" vertical="center" wrapText="1"/>
    </xf>
    <xf numFmtId="0" fontId="84" fillId="42" borderId="58" xfId="15" applyFont="1" applyFill="1"/>
    <xf numFmtId="0" fontId="71" fillId="0" borderId="96" xfId="15" applyFont="1" applyFill="1" applyBorder="1" applyAlignment="1">
      <alignment vertical="center" wrapText="1"/>
    </xf>
    <xf numFmtId="0" fontId="16" fillId="0" borderId="96" xfId="15" applyFont="1" applyFill="1" applyBorder="1" applyAlignment="1">
      <alignment horizontal="left" vertical="center" wrapText="1"/>
    </xf>
    <xf numFmtId="0" fontId="67" fillId="0" borderId="58" xfId="15" applyFont="1" applyFill="1"/>
    <xf numFmtId="172" fontId="47" fillId="0" borderId="96" xfId="6" applyNumberFormat="1" applyFont="1" applyFill="1" applyBorder="1" applyAlignment="1">
      <alignment vertical="center"/>
    </xf>
    <xf numFmtId="172" fontId="13" fillId="30" borderId="96" xfId="14" applyFont="1" applyFill="1" applyBorder="1" applyAlignment="1">
      <alignment horizontal="center" vertical="center"/>
    </xf>
    <xf numFmtId="172" fontId="13" fillId="30" borderId="96" xfId="14" applyFont="1" applyFill="1" applyBorder="1" applyAlignment="1">
      <alignment horizontal="center" vertical="center" wrapText="1"/>
    </xf>
    <xf numFmtId="172" fontId="13" fillId="30" borderId="96" xfId="14" applyNumberFormat="1" applyFont="1" applyFill="1" applyBorder="1" applyAlignment="1" applyProtection="1">
      <alignment horizontal="center" vertical="center"/>
    </xf>
    <xf numFmtId="172" fontId="13" fillId="30" borderId="96" xfId="14" applyNumberFormat="1" applyFont="1" applyFill="1" applyBorder="1" applyAlignment="1" applyProtection="1">
      <alignment horizontal="center" vertical="center" wrapText="1"/>
    </xf>
    <xf numFmtId="181" fontId="13" fillId="0" borderId="96" xfId="0" applyNumberFormat="1" applyFont="1" applyFill="1" applyBorder="1" applyAlignment="1">
      <alignment horizontal="left" vertical="center"/>
    </xf>
    <xf numFmtId="172" fontId="13" fillId="0" borderId="96" xfId="14" applyFont="1" applyFill="1" applyBorder="1" applyAlignment="1">
      <alignment horizontal="center" vertical="center"/>
    </xf>
    <xf numFmtId="172" fontId="13" fillId="0" borderId="96" xfId="14" applyFont="1" applyFill="1" applyBorder="1" applyAlignment="1">
      <alignment horizontal="center" vertical="center" wrapText="1"/>
    </xf>
    <xf numFmtId="171" fontId="87" fillId="0" borderId="96" xfId="6" applyNumberFormat="1" applyFont="1" applyFill="1" applyBorder="1" applyAlignment="1">
      <alignment vertical="center"/>
    </xf>
    <xf numFmtId="172" fontId="13" fillId="0" borderId="96" xfId="14" applyNumberFormat="1" applyFont="1" applyFill="1" applyBorder="1" applyAlignment="1" applyProtection="1">
      <alignment horizontal="center" vertical="center"/>
    </xf>
    <xf numFmtId="172" fontId="13" fillId="0" borderId="96" xfId="14" applyNumberFormat="1" applyFont="1" applyFill="1" applyBorder="1" applyAlignment="1" applyProtection="1">
      <alignment horizontal="center" vertical="center" wrapText="1"/>
    </xf>
    <xf numFmtId="172" fontId="88" fillId="32" borderId="96" xfId="17" applyNumberFormat="1" applyFont="1" applyFill="1" applyBorder="1" applyAlignment="1">
      <alignment vertical="center"/>
    </xf>
    <xf numFmtId="172" fontId="47" fillId="0" borderId="96" xfId="17" applyNumberFormat="1" applyFont="1" applyFill="1" applyBorder="1" applyAlignment="1">
      <alignment vertical="center"/>
    </xf>
    <xf numFmtId="172" fontId="13" fillId="0" borderId="96" xfId="14" applyNumberFormat="1" applyFont="1" applyFill="1" applyBorder="1" applyAlignment="1" applyProtection="1">
      <alignment vertical="center" wrapText="1"/>
    </xf>
    <xf numFmtId="183" fontId="88" fillId="36" borderId="96" xfId="17" applyNumberFormat="1" applyFont="1" applyFill="1" applyBorder="1" applyAlignment="1">
      <alignment vertical="center" wrapText="1"/>
    </xf>
    <xf numFmtId="181" fontId="47" fillId="0" borderId="96" xfId="15" applyNumberFormat="1" applyFont="1" applyBorder="1" applyAlignment="1">
      <alignment horizontal="right" vertical="center" wrapText="1"/>
    </xf>
    <xf numFmtId="181" fontId="47" fillId="0" borderId="96" xfId="15" applyNumberFormat="1" applyFont="1" applyFill="1" applyBorder="1" applyAlignment="1">
      <alignment horizontal="right" vertical="center" wrapText="1"/>
    </xf>
    <xf numFmtId="171" fontId="69" fillId="0" borderId="96" xfId="0" applyNumberFormat="1" applyFont="1" applyFill="1" applyBorder="1" applyAlignment="1">
      <alignment horizontal="center" vertical="center" wrapText="1"/>
    </xf>
    <xf numFmtId="167" fontId="69" fillId="0" borderId="96" xfId="0" applyNumberFormat="1" applyFont="1" applyBorder="1" applyAlignment="1">
      <alignment vertical="center"/>
    </xf>
    <xf numFmtId="167" fontId="69" fillId="0" borderId="96" xfId="0" applyNumberFormat="1" applyFont="1" applyFill="1" applyBorder="1" applyAlignment="1">
      <alignment vertical="center"/>
    </xf>
    <xf numFmtId="172" fontId="88" fillId="42" borderId="96" xfId="17" applyNumberFormat="1" applyFont="1" applyFill="1" applyBorder="1" applyAlignment="1">
      <alignment vertical="center"/>
    </xf>
    <xf numFmtId="183" fontId="13" fillId="30" borderId="96" xfId="17" applyNumberFormat="1" applyFont="1" applyFill="1" applyBorder="1" applyAlignment="1">
      <alignment vertical="center" wrapText="1"/>
    </xf>
    <xf numFmtId="171" fontId="13" fillId="0" borderId="96" xfId="0" applyNumberFormat="1" applyFont="1" applyBorder="1" applyAlignment="1">
      <alignment horizontal="left" vertical="center" wrapText="1"/>
    </xf>
    <xf numFmtId="172" fontId="88" fillId="33" borderId="96" xfId="17" applyNumberFormat="1" applyFont="1" applyFill="1" applyBorder="1" applyAlignment="1">
      <alignment vertical="center"/>
    </xf>
    <xf numFmtId="172" fontId="47" fillId="30" borderId="96" xfId="14" applyFont="1" applyFill="1" applyBorder="1" applyAlignment="1">
      <alignment horizontal="center" vertical="center" wrapText="1"/>
    </xf>
    <xf numFmtId="183" fontId="13" fillId="0" borderId="96" xfId="6" applyNumberFormat="1" applyFont="1" applyFill="1" applyBorder="1" applyAlignment="1">
      <alignment vertical="center" wrapText="1"/>
    </xf>
    <xf numFmtId="172" fontId="13" fillId="0" borderId="96" xfId="14" applyFont="1" applyBorder="1" applyAlignment="1">
      <alignment horizontal="center" vertical="center" wrapText="1"/>
    </xf>
    <xf numFmtId="183" fontId="88" fillId="32" borderId="96" xfId="17" applyNumberFormat="1" applyFont="1" applyFill="1" applyBorder="1" applyAlignment="1">
      <alignment vertical="center"/>
    </xf>
    <xf numFmtId="181" fontId="88" fillId="36" borderId="96" xfId="17" applyNumberFormat="1" applyFont="1" applyFill="1" applyBorder="1" applyAlignment="1">
      <alignment vertical="center" wrapText="1"/>
    </xf>
    <xf numFmtId="172" fontId="88" fillId="34" borderId="96" xfId="15" applyNumberFormat="1" applyFont="1" applyFill="1" applyBorder="1" applyAlignment="1">
      <alignment horizontal="center" vertical="center" wrapText="1"/>
    </xf>
    <xf numFmtId="172" fontId="88" fillId="38" borderId="96" xfId="15" applyNumberFormat="1" applyFont="1" applyFill="1" applyBorder="1" applyAlignment="1">
      <alignment horizontal="center" vertical="center" wrapText="1"/>
    </xf>
    <xf numFmtId="183" fontId="89" fillId="0" borderId="58" xfId="15" applyNumberFormat="1" applyFont="1" applyAlignment="1">
      <alignment horizontal="center" vertical="center" wrapText="1"/>
    </xf>
    <xf numFmtId="171" fontId="13" fillId="0" borderId="96" xfId="0" applyNumberFormat="1" applyFont="1" applyFill="1" applyBorder="1" applyAlignment="1">
      <alignment horizontal="left" vertical="center" wrapText="1"/>
    </xf>
    <xf numFmtId="0" fontId="67" fillId="0" borderId="96" xfId="15" applyFont="1" applyBorder="1"/>
    <xf numFmtId="0" fontId="90" fillId="0" borderId="58" xfId="15" applyFont="1"/>
    <xf numFmtId="172" fontId="90" fillId="0" borderId="58" xfId="15" applyNumberFormat="1" applyFont="1"/>
    <xf numFmtId="181" fontId="64" fillId="0" borderId="58" xfId="15" applyNumberFormat="1" applyFont="1"/>
    <xf numFmtId="0" fontId="0" fillId="0" borderId="96" xfId="0" applyFill="1" applyBorder="1"/>
    <xf numFmtId="0" fontId="68" fillId="0" borderId="96" xfId="0" applyFont="1" applyFill="1" applyBorder="1" applyAlignment="1">
      <alignment vertical="center" wrapText="1"/>
    </xf>
    <xf numFmtId="172" fontId="47" fillId="0" borderId="96" xfId="14" applyFont="1" applyFill="1" applyBorder="1" applyAlignment="1">
      <alignment horizontal="center" vertical="center" wrapText="1"/>
    </xf>
    <xf numFmtId="0" fontId="91" fillId="0" borderId="96" xfId="0" applyFont="1" applyFill="1" applyBorder="1" applyAlignment="1">
      <alignment vertical="center" wrapText="1"/>
    </xf>
    <xf numFmtId="183" fontId="13" fillId="0" borderId="96" xfId="17" applyNumberFormat="1" applyFont="1" applyFill="1" applyBorder="1" applyAlignment="1">
      <alignment vertical="center" wrapText="1"/>
    </xf>
    <xf numFmtId="0" fontId="16" fillId="0" borderId="96" xfId="0" applyFont="1" applyFill="1" applyBorder="1" applyAlignment="1">
      <alignment vertical="center" wrapText="1"/>
    </xf>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67" fontId="8" fillId="0" borderId="3" xfId="0" applyNumberFormat="1" applyFont="1" applyBorder="1" applyAlignment="1">
      <alignment horizontal="left" vertical="center" wrapText="1"/>
    </xf>
    <xf numFmtId="0" fontId="7" fillId="0" borderId="4" xfId="0" applyFont="1" applyBorder="1"/>
    <xf numFmtId="0" fontId="7" fillId="0" borderId="5" xfId="0" applyFont="1" applyBorder="1"/>
    <xf numFmtId="0" fontId="8" fillId="0" borderId="3" xfId="0" applyFont="1" applyBorder="1" applyAlignment="1">
      <alignment horizontal="left" vertical="center" wrapText="1"/>
    </xf>
    <xf numFmtId="168"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7" fillId="0" borderId="13" xfId="0" applyFont="1" applyBorder="1"/>
    <xf numFmtId="0" fontId="5" fillId="0" borderId="3" xfId="0" applyFont="1" applyBorder="1" applyAlignment="1">
      <alignment horizontal="left" vertical="center"/>
    </xf>
    <xf numFmtId="167" fontId="10" fillId="5" borderId="3" xfId="0" applyNumberFormat="1" applyFont="1" applyFill="1" applyBorder="1" applyAlignment="1">
      <alignment horizontal="center" vertical="center" wrapText="1"/>
    </xf>
    <xf numFmtId="167"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168" fontId="6" fillId="4" borderId="3" xfId="0" applyNumberFormat="1" applyFont="1" applyFill="1" applyBorder="1" applyAlignment="1">
      <alignment horizontal="center" vertical="center" wrapText="1" readingOrder="1"/>
    </xf>
    <xf numFmtId="168" fontId="6" fillId="4" borderId="3" xfId="0" applyNumberFormat="1" applyFont="1" applyFill="1" applyBorder="1" applyAlignment="1">
      <alignment horizontal="center" vertical="center" wrapText="1"/>
    </xf>
    <xf numFmtId="169"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0" fontId="5" fillId="8" borderId="21" xfId="0" applyFont="1" applyFill="1" applyBorder="1" applyAlignment="1">
      <alignment horizontal="center" vertical="center" wrapText="1"/>
    </xf>
    <xf numFmtId="0" fontId="7" fillId="0" borderId="23" xfId="0" applyFont="1" applyBorder="1"/>
    <xf numFmtId="0" fontId="7" fillId="0" borderId="24" xfId="0" applyFont="1" applyBorder="1"/>
    <xf numFmtId="0" fontId="6" fillId="4" borderId="38"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0" borderId="21" xfId="0" applyFont="1" applyBorder="1" applyAlignment="1">
      <alignment horizontal="center" vertical="center" wrapText="1"/>
    </xf>
    <xf numFmtId="0" fontId="6" fillId="4" borderId="3"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4" fontId="5" fillId="0" borderId="21" xfId="0" applyNumberFormat="1" applyFont="1" applyBorder="1" applyAlignment="1">
      <alignment horizontal="center" vertical="center" wrapText="1"/>
    </xf>
    <xf numFmtId="0" fontId="5" fillId="8" borderId="26" xfId="0" applyFont="1" applyFill="1" applyBorder="1" applyAlignment="1">
      <alignment horizontal="center"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0" borderId="0" xfId="0" applyFont="1" applyAlignment="1">
      <alignment horizontal="center" vertical="center"/>
    </xf>
    <xf numFmtId="0" fontId="6" fillId="0" borderId="7" xfId="0" applyFont="1" applyBorder="1" applyAlignment="1">
      <alignment horizontal="center" vertical="center" wrapText="1"/>
    </xf>
    <xf numFmtId="169" fontId="5" fillId="0" borderId="3" xfId="0" applyNumberFormat="1" applyFont="1" applyBorder="1" applyAlignment="1">
      <alignment horizontal="left" vertical="center" wrapText="1"/>
    </xf>
    <xf numFmtId="169" fontId="5" fillId="0" borderId="6" xfId="0" applyNumberFormat="1" applyFont="1" applyBorder="1" applyAlignment="1">
      <alignment horizontal="left" vertical="center" wrapText="1"/>
    </xf>
    <xf numFmtId="0" fontId="6" fillId="0" borderId="3" xfId="0" applyFont="1" applyBorder="1" applyAlignment="1">
      <alignment horizontal="center" vertical="center"/>
    </xf>
    <xf numFmtId="168" fontId="6" fillId="14" borderId="6" xfId="0" applyNumberFormat="1" applyFont="1" applyFill="1" applyBorder="1" applyAlignment="1">
      <alignment horizontal="center" vertical="center" wrapText="1"/>
    </xf>
    <xf numFmtId="168" fontId="6" fillId="14" borderId="21" xfId="0" applyNumberFormat="1" applyFont="1" applyFill="1" applyBorder="1" applyAlignment="1">
      <alignment horizontal="center" vertical="center" wrapText="1"/>
    </xf>
    <xf numFmtId="168" fontId="6" fillId="14" borderId="21" xfId="0" applyNumberFormat="1" applyFont="1" applyFill="1" applyBorder="1" applyAlignment="1">
      <alignment horizontal="center" vertical="center" wrapText="1" readingOrder="1"/>
    </xf>
    <xf numFmtId="168" fontId="6" fillId="14" borderId="3" xfId="0" applyNumberFormat="1" applyFont="1" applyFill="1" applyBorder="1" applyAlignment="1">
      <alignment horizontal="center" vertical="center" wrapText="1"/>
    </xf>
    <xf numFmtId="169" fontId="6" fillId="14" borderId="3" xfId="0" applyNumberFormat="1" applyFont="1" applyFill="1" applyBorder="1" applyAlignment="1">
      <alignment horizontal="center" vertical="center" wrapText="1"/>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0" fontId="6" fillId="8" borderId="69" xfId="0" applyFont="1" applyFill="1" applyBorder="1" applyAlignment="1">
      <alignment horizontal="center" vertical="center" wrapText="1"/>
    </xf>
    <xf numFmtId="0" fontId="39" fillId="22" borderId="74"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6" fillId="0" borderId="3" xfId="0" applyFont="1" applyBorder="1" applyAlignment="1">
      <alignment vertical="center"/>
    </xf>
    <xf numFmtId="0" fontId="6" fillId="8" borderId="21" xfId="0" applyFont="1" applyFill="1" applyBorder="1" applyAlignment="1">
      <alignment horizontal="center" vertical="center" textRotation="90" wrapText="1"/>
    </xf>
    <xf numFmtId="0" fontId="6" fillId="8" borderId="57" xfId="0" applyFont="1" applyFill="1" applyBorder="1" applyAlignment="1">
      <alignment horizontal="center" vertical="center" textRotation="90" wrapText="1"/>
    </xf>
    <xf numFmtId="0" fontId="40" fillId="0" borderId="57" xfId="0" applyFont="1" applyBorder="1"/>
    <xf numFmtId="0" fontId="40" fillId="0" borderId="23"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6" xfId="0" applyFont="1" applyFill="1" applyBorder="1"/>
    <xf numFmtId="0" fontId="40" fillId="20" borderId="5" xfId="0" applyFont="1" applyFill="1" applyBorder="1"/>
    <xf numFmtId="0" fontId="40" fillId="20" borderId="58"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68" fontId="5" fillId="0" borderId="3" xfId="0" applyNumberFormat="1" applyFont="1" applyBorder="1" applyAlignment="1">
      <alignment horizontal="center" vertical="center"/>
    </xf>
    <xf numFmtId="0" fontId="6" fillId="19" borderId="69" xfId="0" applyFont="1" applyFill="1" applyBorder="1" applyAlignment="1">
      <alignment horizontal="center" vertical="center" wrapText="1"/>
    </xf>
    <xf numFmtId="0" fontId="40" fillId="20" borderId="69" xfId="0" applyFont="1" applyFill="1" applyBorder="1"/>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40" fillId="0" borderId="24" xfId="0" applyFont="1" applyBorder="1"/>
    <xf numFmtId="0" fontId="40" fillId="0" borderId="52" xfId="0" applyFont="1" applyBorder="1"/>
    <xf numFmtId="0" fontId="40" fillId="0" borderId="44" xfId="0" applyFont="1" applyBorder="1"/>
    <xf numFmtId="0" fontId="6" fillId="8" borderId="52" xfId="0" applyFont="1" applyFill="1" applyBorder="1" applyAlignment="1">
      <alignment horizontal="center" vertical="center" textRotation="90" wrapText="1"/>
    </xf>
    <xf numFmtId="0" fontId="5" fillId="22" borderId="79" xfId="0" applyFont="1" applyFill="1" applyBorder="1" applyAlignment="1">
      <alignment horizontal="center" vertical="center" wrapText="1"/>
    </xf>
    <xf numFmtId="0" fontId="5" fillId="22" borderId="77"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167"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168" fontId="10" fillId="14" borderId="21" xfId="0" applyNumberFormat="1" applyFont="1" applyFill="1" applyBorder="1" applyAlignment="1">
      <alignment horizontal="center" vertical="center" wrapText="1" readingOrder="1"/>
    </xf>
    <xf numFmtId="168" fontId="58" fillId="14" borderId="21" xfId="0" applyNumberFormat="1" applyFont="1" applyFill="1" applyBorder="1" applyAlignment="1">
      <alignment horizontal="center" vertical="center" wrapText="1"/>
    </xf>
    <xf numFmtId="0" fontId="7" fillId="0" borderId="24" xfId="0" applyFont="1" applyBorder="1" applyAlignment="1">
      <alignment horizontal="center" vertical="center"/>
    </xf>
    <xf numFmtId="168"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6" fillId="8" borderId="20" xfId="0" applyFont="1" applyFill="1" applyBorder="1" applyAlignment="1">
      <alignment horizontal="center" vertical="center" textRotation="90" wrapText="1"/>
    </xf>
    <xf numFmtId="168"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5" fillId="22" borderId="56" xfId="0" applyFont="1" applyFill="1" applyBorder="1" applyAlignment="1">
      <alignment horizontal="center" vertical="center" wrapText="1"/>
    </xf>
    <xf numFmtId="0" fontId="5" fillId="22" borderId="46"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8" fillId="0" borderId="69" xfId="0" applyFont="1" applyBorder="1" applyAlignment="1">
      <alignment horizontal="center" vertical="center" wrapText="1"/>
    </xf>
    <xf numFmtId="172" fontId="70" fillId="41" borderId="86" xfId="14" applyFont="1" applyFill="1" applyBorder="1" applyAlignment="1">
      <alignment horizontal="center" vertical="center" wrapText="1"/>
    </xf>
    <xf numFmtId="172" fontId="70" fillId="41" borderId="81" xfId="14" applyFont="1" applyFill="1" applyBorder="1" applyAlignment="1">
      <alignment horizontal="center" vertical="center" wrapText="1"/>
    </xf>
    <xf numFmtId="0" fontId="58" fillId="20" borderId="96" xfId="15" applyFont="1" applyFill="1" applyBorder="1" applyAlignment="1">
      <alignment horizontal="center" vertical="center" wrapText="1"/>
    </xf>
    <xf numFmtId="0" fontId="73" fillId="32" borderId="96" xfId="15" applyFont="1" applyFill="1" applyBorder="1" applyAlignment="1">
      <alignment horizontal="center" vertical="center" wrapText="1"/>
    </xf>
    <xf numFmtId="172" fontId="70" fillId="40" borderId="95" xfId="14" applyNumberFormat="1" applyFont="1" applyFill="1" applyBorder="1" applyAlignment="1" applyProtection="1">
      <alignment horizontal="center" vertical="center" wrapText="1"/>
    </xf>
    <xf numFmtId="182" fontId="70" fillId="31" borderId="86" xfId="19" applyNumberFormat="1" applyFont="1" applyFill="1" applyBorder="1" applyAlignment="1" applyProtection="1">
      <alignment horizontal="center" vertical="center" wrapText="1"/>
    </xf>
    <xf numFmtId="182" fontId="70" fillId="31" borderId="81" xfId="19" applyNumberFormat="1" applyFont="1" applyFill="1" applyBorder="1" applyAlignment="1" applyProtection="1">
      <alignment horizontal="center" vertical="center" wrapText="1"/>
    </xf>
    <xf numFmtId="0" fontId="73" fillId="42" borderId="96" xfId="15" applyFont="1" applyFill="1" applyBorder="1" applyAlignment="1">
      <alignment horizontal="center" vertical="center" wrapText="1"/>
    </xf>
    <xf numFmtId="0" fontId="16" fillId="0" borderId="91" xfId="15" applyFont="1" applyBorder="1" applyAlignment="1">
      <alignment horizontal="left" vertical="center"/>
    </xf>
    <xf numFmtId="0" fontId="16" fillId="0" borderId="93" xfId="15" applyFont="1" applyBorder="1" applyAlignment="1">
      <alignment horizontal="left" vertical="center"/>
    </xf>
    <xf numFmtId="0" fontId="16" fillId="0" borderId="95" xfId="15" applyFont="1" applyBorder="1" applyAlignment="1">
      <alignment horizontal="left" vertical="center"/>
    </xf>
    <xf numFmtId="0" fontId="12" fillId="0" borderId="74"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75" xfId="15" applyFont="1" applyBorder="1" applyAlignment="1">
      <alignment horizontal="center" vertical="center" wrapText="1"/>
    </xf>
    <xf numFmtId="0" fontId="66" fillId="2" borderId="69" xfId="15" applyFont="1" applyFill="1" applyBorder="1" applyAlignment="1">
      <alignment horizontal="left" vertical="center"/>
    </xf>
    <xf numFmtId="172" fontId="70" fillId="39" borderId="95" xfId="14" applyNumberFormat="1" applyFont="1" applyFill="1" applyBorder="1" applyAlignment="1" applyProtection="1">
      <alignment horizontal="center" vertical="center" wrapText="1"/>
    </xf>
    <xf numFmtId="172" fontId="70" fillId="39" borderId="94" xfId="14" applyNumberFormat="1" applyFont="1" applyFill="1" applyBorder="1" applyAlignment="1" applyProtection="1">
      <alignment horizontal="center" vertical="center" wrapText="1"/>
    </xf>
    <xf numFmtId="0" fontId="68" fillId="2" borderId="69" xfId="15" applyFont="1" applyFill="1" applyBorder="1" applyAlignment="1">
      <alignment horizontal="left" vertical="center"/>
    </xf>
    <xf numFmtId="0" fontId="68" fillId="2" borderId="83" xfId="15" applyFont="1" applyFill="1" applyBorder="1" applyAlignment="1">
      <alignment horizontal="left" vertical="center"/>
    </xf>
    <xf numFmtId="0" fontId="68" fillId="2" borderId="85" xfId="15" applyFont="1" applyFill="1" applyBorder="1" applyAlignment="1">
      <alignment horizontal="left" vertical="center"/>
    </xf>
    <xf numFmtId="172" fontId="70" fillId="31" borderId="83" xfId="14" applyFont="1" applyFill="1" applyBorder="1" applyAlignment="1">
      <alignment horizontal="center" vertical="center" wrapText="1"/>
    </xf>
    <xf numFmtId="172" fontId="70" fillId="31" borderId="85" xfId="14" applyFont="1" applyFill="1" applyBorder="1" applyAlignment="1">
      <alignment horizontal="center" vertical="center" wrapText="1"/>
    </xf>
    <xf numFmtId="172" fontId="70" fillId="31" borderId="84" xfId="14" applyFont="1" applyFill="1" applyBorder="1" applyAlignment="1">
      <alignment horizontal="center" vertical="center" wrapText="1"/>
    </xf>
    <xf numFmtId="172" fontId="70" fillId="31" borderId="86" xfId="14" applyFont="1" applyFill="1" applyBorder="1" applyAlignment="1">
      <alignment horizontal="center" vertical="center" wrapText="1"/>
    </xf>
    <xf numFmtId="172" fontId="70" fillId="31" borderId="81" xfId="14" applyFont="1" applyFill="1" applyBorder="1" applyAlignment="1">
      <alignment horizontal="center" vertical="center" wrapText="1"/>
    </xf>
    <xf numFmtId="172" fontId="70" fillId="40" borderId="94" xfId="14" applyNumberFormat="1" applyFont="1" applyFill="1" applyBorder="1" applyAlignment="1" applyProtection="1">
      <alignment horizontal="center" vertical="center" wrapText="1"/>
    </xf>
    <xf numFmtId="0" fontId="66" fillId="2" borderId="91" xfId="15" applyFont="1" applyFill="1" applyBorder="1" applyAlignment="1">
      <alignment horizontal="left" vertical="center" wrapText="1"/>
    </xf>
    <xf numFmtId="0" fontId="66" fillId="2" borderId="92" xfId="15" applyFont="1" applyFill="1" applyBorder="1" applyAlignment="1">
      <alignment horizontal="left" vertical="center" wrapText="1"/>
    </xf>
    <xf numFmtId="0" fontId="66" fillId="2" borderId="93" xfId="15" applyFont="1" applyFill="1" applyBorder="1" applyAlignment="1">
      <alignment horizontal="left" vertical="center" wrapText="1"/>
    </xf>
    <xf numFmtId="172" fontId="70" fillId="41" borderId="83" xfId="14" applyFont="1" applyFill="1" applyBorder="1" applyAlignment="1">
      <alignment horizontal="center" vertical="center" wrapText="1"/>
    </xf>
    <xf numFmtId="172" fontId="70" fillId="41" borderId="85" xfId="14" applyFont="1" applyFill="1" applyBorder="1" applyAlignment="1">
      <alignment horizontal="center" vertical="center" wrapText="1"/>
    </xf>
    <xf numFmtId="172" fontId="70" fillId="41" borderId="84" xfId="14" applyFont="1" applyFill="1" applyBorder="1" applyAlignment="1">
      <alignment horizontal="center" vertical="center" wrapText="1"/>
    </xf>
    <xf numFmtId="0" fontId="67" fillId="0" borderId="79" xfId="15" applyFont="1" applyBorder="1" applyAlignment="1">
      <alignment horizontal="left" vertical="top" wrapText="1"/>
    </xf>
    <xf numFmtId="0" fontId="72" fillId="37" borderId="96" xfId="15" applyFont="1" applyFill="1" applyBorder="1" applyAlignment="1">
      <alignment horizontal="left" vertical="center" wrapText="1"/>
    </xf>
    <xf numFmtId="0" fontId="16" fillId="0" borderId="96" xfId="15" applyFont="1" applyBorder="1" applyAlignment="1">
      <alignment horizontal="center" vertical="center" wrapText="1"/>
    </xf>
    <xf numFmtId="172" fontId="70" fillId="0" borderId="58" xfId="14" applyFont="1" applyAlignment="1">
      <alignment horizontal="center" vertical="center"/>
    </xf>
    <xf numFmtId="172" fontId="16" fillId="0" borderId="58" xfId="15" applyNumberFormat="1" applyFont="1" applyAlignment="1">
      <alignment horizontal="center" vertical="center"/>
    </xf>
    <xf numFmtId="0" fontId="74" fillId="0" borderId="58" xfId="15" applyFont="1" applyAlignment="1">
      <alignment horizontal="center" vertical="center"/>
    </xf>
    <xf numFmtId="172" fontId="70" fillId="0" borderId="58" xfId="14" applyFont="1" applyBorder="1" applyAlignment="1">
      <alignment horizontal="center" vertical="center"/>
    </xf>
    <xf numFmtId="172" fontId="16" fillId="0" borderId="58" xfId="15" applyNumberFormat="1" applyFont="1" applyBorder="1" applyAlignment="1">
      <alignment horizontal="center" vertical="center"/>
    </xf>
    <xf numFmtId="182" fontId="70" fillId="0" borderId="58" xfId="19" applyNumberFormat="1" applyFont="1" applyBorder="1" applyAlignment="1" applyProtection="1">
      <alignment horizontal="center" vertical="center"/>
    </xf>
    <xf numFmtId="182" fontId="70" fillId="0" borderId="79" xfId="19" applyNumberFormat="1" applyFont="1" applyBorder="1" applyAlignment="1" applyProtection="1">
      <alignment horizontal="center" vertical="center"/>
    </xf>
    <xf numFmtId="0" fontId="75" fillId="0" borderId="58" xfId="15" applyFont="1" applyAlignment="1">
      <alignment horizontal="center" vertical="center" wrapText="1"/>
    </xf>
    <xf numFmtId="0" fontId="65" fillId="0" borderId="89" xfId="15" applyFont="1" applyBorder="1" applyAlignment="1">
      <alignment horizontal="center"/>
    </xf>
    <xf numFmtId="0" fontId="65" fillId="0" borderId="79" xfId="15" applyFont="1" applyBorder="1" applyAlignment="1">
      <alignment horizontal="center"/>
    </xf>
    <xf numFmtId="0" fontId="65" fillId="0" borderId="87" xfId="15" applyFont="1" applyBorder="1" applyAlignment="1">
      <alignment horizontal="center"/>
    </xf>
    <xf numFmtId="0" fontId="65" fillId="0" borderId="74" xfId="15" applyFont="1" applyBorder="1" applyAlignment="1">
      <alignment horizontal="center"/>
    </xf>
    <xf numFmtId="0" fontId="65" fillId="0" borderId="58" xfId="15" applyFont="1" applyBorder="1" applyAlignment="1">
      <alignment horizontal="center"/>
    </xf>
    <xf numFmtId="0" fontId="65" fillId="0" borderId="75" xfId="15" applyFont="1" applyBorder="1" applyAlignment="1">
      <alignment horizontal="center"/>
    </xf>
    <xf numFmtId="0" fontId="65" fillId="0" borderId="82" xfId="15" applyFont="1" applyBorder="1" applyAlignment="1">
      <alignment horizontal="center"/>
    </xf>
    <xf numFmtId="0" fontId="65" fillId="0" borderId="90" xfId="15" applyFont="1" applyBorder="1" applyAlignment="1">
      <alignment horizontal="center"/>
    </xf>
    <xf numFmtId="0" fontId="65" fillId="0" borderId="88" xfId="15" applyFont="1" applyBorder="1" applyAlignment="1">
      <alignment horizontal="center"/>
    </xf>
    <xf numFmtId="0" fontId="72" fillId="33" borderId="96" xfId="15" applyFont="1" applyFill="1" applyBorder="1" applyAlignment="1">
      <alignment horizontal="center" vertical="center" wrapText="1"/>
    </xf>
    <xf numFmtId="0" fontId="73" fillId="33" borderId="96" xfId="15" applyFont="1" applyFill="1" applyBorder="1" applyAlignment="1">
      <alignment horizontal="center" vertical="center" wrapText="1"/>
    </xf>
    <xf numFmtId="170" fontId="42" fillId="0" borderId="59" xfId="0" applyNumberFormat="1" applyFont="1" applyBorder="1" applyAlignment="1">
      <alignment horizontal="center" vertical="center"/>
    </xf>
    <xf numFmtId="0" fontId="7" fillId="0" borderId="60" xfId="0" applyFont="1" applyBorder="1"/>
  </cellXfs>
  <cellStyles count="23">
    <cellStyle name="Hipervínculo" xfId="1" builtinId="8"/>
    <cellStyle name="Hipervínculo 2" xfId="4"/>
    <cellStyle name="Hipervínculo 3" xfId="8"/>
    <cellStyle name="Millares [0] 2" xfId="16"/>
    <cellStyle name="Millares [0] 2 2" xfId="21"/>
    <cellStyle name="Millares 2" xfId="19"/>
    <cellStyle name="Moneda" xfId="6" builtinId="4"/>
    <cellStyle name="Moneda [0]" xfId="5" builtinId="7"/>
    <cellStyle name="Moneda [0] 2" xfId="9"/>
    <cellStyle name="Moneda 2" xfId="11"/>
    <cellStyle name="Moneda 27" xfId="3"/>
    <cellStyle name="Moneda 27 2" xfId="10"/>
    <cellStyle name="Moneda 27 3" xfId="18"/>
    <cellStyle name="Moneda 3" xfId="17"/>
    <cellStyle name="Normal" xfId="0" builtinId="0"/>
    <cellStyle name="Normal 13" xfId="2"/>
    <cellStyle name="Normal 13 2" xfId="12"/>
    <cellStyle name="Normal 2" xfId="7"/>
    <cellStyle name="Normal 3" xfId="15"/>
    <cellStyle name="Normal 3 2" xfId="22"/>
    <cellStyle name="Normal 4" xfId="20"/>
    <cellStyle name="Porcentaje" xfId="13" builtinId="5"/>
    <cellStyle name="TableStyleLight1" xfId="14"/>
  </cellStyles>
  <dxfs count="0"/>
  <tableStyles count="0" defaultTableStyle="TableStyleMedium2" defaultPivotStyle="PivotStyleLight16"/>
  <colors>
    <mruColors>
      <color rgb="FFFFCCCC"/>
      <color rgb="FFFFCC99"/>
      <color rgb="FFFFCC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523462</xdr:colOff>
      <xdr:row>0</xdr:row>
      <xdr:rowOff>113473</xdr:rowOff>
    </xdr:from>
    <xdr:to>
      <xdr:col>2</xdr:col>
      <xdr:colOff>667797</xdr:colOff>
      <xdr:row>3</xdr:row>
      <xdr:rowOff>243012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056862" y="113473"/>
          <a:ext cx="868235" cy="605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548DD4"/>
  </sheetPr>
  <dimension ref="A1:BE1000"/>
  <sheetViews>
    <sheetView topLeftCell="A7" workbookViewId="0">
      <selection activeCell="A9" sqref="A9:D9"/>
    </sheetView>
  </sheetViews>
  <sheetFormatPr baseColWidth="10" defaultColWidth="14.42578125" defaultRowHeight="15" customHeight="1"/>
  <cols>
    <col min="1" max="1" width="10.7109375" customWidth="1"/>
    <col min="2" max="2" width="9.85546875" customWidth="1"/>
    <col min="3" max="3" width="10.28515625" customWidth="1"/>
    <col min="4" max="4" width="8.7109375" customWidth="1"/>
    <col min="5" max="5" width="9.28515625" customWidth="1"/>
    <col min="6" max="6" width="13.85546875" customWidth="1"/>
    <col min="7" max="7" width="7.28515625" customWidth="1"/>
    <col min="8" max="8" width="54.85546875" customWidth="1"/>
    <col min="9" max="9" width="12" customWidth="1"/>
    <col min="10" max="10" width="14.28515625" customWidth="1"/>
    <col min="11" max="11" width="22.140625" customWidth="1"/>
    <col min="12" max="12" width="10.28515625" customWidth="1"/>
    <col min="13" max="13" width="18" customWidth="1"/>
    <col min="14" max="14" width="17.42578125" customWidth="1"/>
    <col min="15" max="17" width="22.28515625" customWidth="1"/>
    <col min="18" max="18" width="10" customWidth="1"/>
    <col min="19" max="19" width="9" customWidth="1"/>
    <col min="20" max="20" width="8.85546875" customWidth="1"/>
    <col min="21" max="21" width="11" customWidth="1"/>
    <col min="22" max="22" width="13.85546875" customWidth="1"/>
    <col min="23" max="23" width="16.85546875" customWidth="1"/>
    <col min="24" max="24" width="19.7109375" customWidth="1"/>
    <col min="25" max="26" width="22.28515625" customWidth="1"/>
    <col min="27" max="27" width="19.42578125" customWidth="1"/>
    <col min="28" max="28" width="18.42578125" customWidth="1"/>
    <col min="29" max="29" width="11.42578125" hidden="1" customWidth="1"/>
    <col min="30" max="31" width="14.42578125" hidden="1" customWidth="1"/>
    <col min="32" max="32" width="16.85546875" hidden="1" customWidth="1"/>
    <col min="33" max="34" width="17.28515625" hidden="1" customWidth="1"/>
    <col min="35" max="35" width="16.85546875" hidden="1" customWidth="1"/>
    <col min="36" max="36" width="18" hidden="1" customWidth="1"/>
    <col min="37" max="40" width="16.85546875" hidden="1" customWidth="1"/>
    <col min="41" max="41" width="14.42578125" hidden="1" customWidth="1"/>
    <col min="42" max="42" width="18.140625" hidden="1" customWidth="1"/>
    <col min="43" max="43" width="26.42578125" hidden="1" customWidth="1"/>
    <col min="44" max="44" width="14.85546875" hidden="1" customWidth="1"/>
    <col min="45" max="45" width="11.42578125" hidden="1" customWidth="1"/>
    <col min="46" max="46" width="16.28515625" hidden="1" customWidth="1"/>
    <col min="47" max="48" width="11.42578125" hidden="1" customWidth="1"/>
    <col min="49" max="49" width="17.42578125" hidden="1" customWidth="1"/>
    <col min="50" max="52" width="11.42578125" hidden="1" customWidth="1"/>
    <col min="53" max="53" width="18.140625" hidden="1" customWidth="1"/>
    <col min="54" max="55" width="11.42578125" hidden="1" customWidth="1"/>
    <col min="56" max="56" width="22" hidden="1" customWidth="1"/>
    <col min="57" max="57" width="13" customWidth="1"/>
  </cols>
  <sheetData>
    <row r="1" spans="1:57" ht="15.75" customHeight="1">
      <c r="A1" s="1"/>
      <c r="B1" s="1"/>
      <c r="C1" s="1"/>
      <c r="D1" s="1"/>
      <c r="E1" s="800" t="s">
        <v>0</v>
      </c>
      <c r="F1" s="801"/>
      <c r="G1" s="801"/>
      <c r="H1" s="801"/>
      <c r="I1" s="801"/>
      <c r="J1" s="801"/>
      <c r="K1" s="801"/>
      <c r="L1" s="801"/>
      <c r="M1" s="801"/>
      <c r="N1" s="801"/>
      <c r="O1" s="801"/>
      <c r="P1" s="801"/>
      <c r="Q1" s="801"/>
      <c r="R1" s="801"/>
      <c r="S1" s="801"/>
      <c r="T1" s="801"/>
      <c r="U1" s="801"/>
      <c r="V1" s="801"/>
      <c r="W1" s="802"/>
      <c r="X1" s="3"/>
      <c r="Y1" s="805" t="s">
        <v>1</v>
      </c>
      <c r="Z1" s="806"/>
      <c r="AA1" s="806"/>
      <c r="AB1" s="807"/>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801"/>
      <c r="F2" s="801"/>
      <c r="G2" s="801"/>
      <c r="H2" s="801"/>
      <c r="I2" s="801"/>
      <c r="J2" s="801"/>
      <c r="K2" s="801"/>
      <c r="L2" s="801"/>
      <c r="M2" s="801"/>
      <c r="N2" s="801"/>
      <c r="O2" s="801"/>
      <c r="P2" s="801"/>
      <c r="Q2" s="801"/>
      <c r="R2" s="801"/>
      <c r="S2" s="801"/>
      <c r="T2" s="801"/>
      <c r="U2" s="801"/>
      <c r="V2" s="801"/>
      <c r="W2" s="802"/>
      <c r="X2" s="3"/>
      <c r="Y2" s="805" t="s">
        <v>2</v>
      </c>
      <c r="Z2" s="806"/>
      <c r="AA2" s="806"/>
      <c r="AB2" s="807"/>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801"/>
      <c r="F3" s="801"/>
      <c r="G3" s="801"/>
      <c r="H3" s="801"/>
      <c r="I3" s="801"/>
      <c r="J3" s="801"/>
      <c r="K3" s="801"/>
      <c r="L3" s="801"/>
      <c r="M3" s="801"/>
      <c r="N3" s="801"/>
      <c r="O3" s="801"/>
      <c r="P3" s="801"/>
      <c r="Q3" s="801"/>
      <c r="R3" s="801"/>
      <c r="S3" s="801"/>
      <c r="T3" s="801"/>
      <c r="U3" s="801"/>
      <c r="V3" s="801"/>
      <c r="W3" s="802"/>
      <c r="X3" s="3"/>
      <c r="Y3" s="808" t="s">
        <v>3</v>
      </c>
      <c r="Z3" s="806"/>
      <c r="AA3" s="806"/>
      <c r="AB3" s="807"/>
      <c r="AC3" s="809" t="s">
        <v>4</v>
      </c>
      <c r="AD3" s="810"/>
      <c r="AE3" s="810"/>
      <c r="AF3" s="810"/>
      <c r="AG3" s="810"/>
      <c r="AH3" s="810"/>
      <c r="AI3" s="810"/>
      <c r="AJ3" s="810"/>
      <c r="AK3" s="810"/>
      <c r="AL3" s="810"/>
      <c r="AM3" s="810"/>
      <c r="AN3" s="810"/>
      <c r="AO3" s="810"/>
      <c r="AP3" s="811"/>
      <c r="AQ3" s="4"/>
      <c r="AR3" s="4"/>
      <c r="AS3" s="4"/>
      <c r="AT3" s="5"/>
      <c r="AU3" s="5"/>
      <c r="AV3" s="5"/>
      <c r="AW3" s="5"/>
    </row>
    <row r="4" spans="1:57" ht="15.75" customHeight="1">
      <c r="A4" s="1"/>
      <c r="B4" s="1"/>
      <c r="C4" s="1"/>
      <c r="D4" s="6"/>
      <c r="E4" s="803"/>
      <c r="F4" s="803"/>
      <c r="G4" s="803"/>
      <c r="H4" s="803"/>
      <c r="I4" s="803"/>
      <c r="J4" s="803"/>
      <c r="K4" s="803"/>
      <c r="L4" s="803"/>
      <c r="M4" s="803"/>
      <c r="N4" s="803"/>
      <c r="O4" s="803"/>
      <c r="P4" s="803"/>
      <c r="Q4" s="803"/>
      <c r="R4" s="803"/>
      <c r="S4" s="803"/>
      <c r="T4" s="803"/>
      <c r="U4" s="803"/>
      <c r="V4" s="803"/>
      <c r="W4" s="804"/>
      <c r="X4" s="7"/>
      <c r="Y4" s="805" t="s">
        <v>5</v>
      </c>
      <c r="Z4" s="806"/>
      <c r="AA4" s="806"/>
      <c r="AB4" s="807"/>
      <c r="AC4" s="812"/>
      <c r="AD4" s="801"/>
      <c r="AE4" s="801"/>
      <c r="AF4" s="801"/>
      <c r="AG4" s="801"/>
      <c r="AH4" s="801"/>
      <c r="AI4" s="801"/>
      <c r="AJ4" s="801"/>
      <c r="AK4" s="801"/>
      <c r="AL4" s="801"/>
      <c r="AM4" s="801"/>
      <c r="AN4" s="801"/>
      <c r="AO4" s="801"/>
      <c r="AP4" s="802"/>
      <c r="AQ4" s="4"/>
      <c r="AR4" s="4"/>
      <c r="AS4" s="4"/>
      <c r="AT4" s="5"/>
      <c r="AU4" s="5"/>
      <c r="AV4" s="5"/>
      <c r="AW4" s="5"/>
    </row>
    <row r="5" spans="1:57" ht="12" customHeight="1">
      <c r="A5" s="8" t="s">
        <v>6</v>
      </c>
      <c r="B5" s="9"/>
      <c r="C5" s="9"/>
      <c r="D5" s="10"/>
      <c r="E5" s="814" t="s">
        <v>7</v>
      </c>
      <c r="F5" s="806"/>
      <c r="G5" s="806"/>
      <c r="H5" s="806"/>
      <c r="I5" s="806"/>
      <c r="J5" s="806"/>
      <c r="K5" s="806"/>
      <c r="L5" s="806"/>
      <c r="M5" s="806"/>
      <c r="N5" s="806"/>
      <c r="O5" s="806"/>
      <c r="P5" s="806"/>
      <c r="Q5" s="806"/>
      <c r="R5" s="806"/>
      <c r="S5" s="806"/>
      <c r="T5" s="806"/>
      <c r="U5" s="806"/>
      <c r="V5" s="806"/>
      <c r="W5" s="806"/>
      <c r="X5" s="806"/>
      <c r="Y5" s="806"/>
      <c r="Z5" s="806"/>
      <c r="AA5" s="806"/>
      <c r="AB5" s="815"/>
      <c r="AC5" s="812"/>
      <c r="AD5" s="801"/>
      <c r="AE5" s="801"/>
      <c r="AF5" s="801"/>
      <c r="AG5" s="801"/>
      <c r="AH5" s="801"/>
      <c r="AI5" s="801"/>
      <c r="AJ5" s="801"/>
      <c r="AK5" s="801"/>
      <c r="AL5" s="801"/>
      <c r="AM5" s="801"/>
      <c r="AN5" s="801"/>
      <c r="AO5" s="801"/>
      <c r="AP5" s="802"/>
      <c r="AQ5" s="4"/>
      <c r="AR5" s="4"/>
      <c r="AS5" s="4"/>
      <c r="AT5" s="5"/>
      <c r="AU5" s="5"/>
      <c r="AV5" s="5"/>
      <c r="AW5" s="5"/>
      <c r="AX5" s="5"/>
      <c r="AY5" s="5"/>
      <c r="AZ5" s="5"/>
      <c r="BA5" s="5"/>
      <c r="BB5" s="5"/>
      <c r="BC5" s="5"/>
      <c r="BD5" s="5"/>
      <c r="BE5" s="4"/>
    </row>
    <row r="6" spans="1:57" ht="12" customHeight="1">
      <c r="A6" s="819" t="s">
        <v>8</v>
      </c>
      <c r="B6" s="806"/>
      <c r="C6" s="806"/>
      <c r="D6" s="807"/>
      <c r="E6" s="819" t="s">
        <v>9</v>
      </c>
      <c r="F6" s="806"/>
      <c r="G6" s="806"/>
      <c r="H6" s="806"/>
      <c r="I6" s="806"/>
      <c r="J6" s="806"/>
      <c r="K6" s="806"/>
      <c r="L6" s="806"/>
      <c r="M6" s="806"/>
      <c r="N6" s="806"/>
      <c r="O6" s="806"/>
      <c r="P6" s="806"/>
      <c r="Q6" s="806"/>
      <c r="R6" s="806"/>
      <c r="S6" s="806"/>
      <c r="T6" s="806"/>
      <c r="U6" s="806"/>
      <c r="V6" s="806"/>
      <c r="W6" s="806"/>
      <c r="X6" s="806"/>
      <c r="Y6" s="806"/>
      <c r="Z6" s="806"/>
      <c r="AA6" s="806"/>
      <c r="AB6" s="806"/>
      <c r="AC6" s="812"/>
      <c r="AD6" s="801"/>
      <c r="AE6" s="801"/>
      <c r="AF6" s="801"/>
      <c r="AG6" s="801"/>
      <c r="AH6" s="801"/>
      <c r="AI6" s="801"/>
      <c r="AJ6" s="801"/>
      <c r="AK6" s="801"/>
      <c r="AL6" s="801"/>
      <c r="AM6" s="801"/>
      <c r="AN6" s="801"/>
      <c r="AO6" s="801"/>
      <c r="AP6" s="802"/>
      <c r="AQ6" s="4"/>
      <c r="AR6" s="4"/>
      <c r="AS6" s="4"/>
      <c r="AT6" s="5"/>
      <c r="AU6" s="5"/>
      <c r="AV6" s="5"/>
      <c r="AW6" s="5"/>
      <c r="AX6" s="5"/>
      <c r="AY6" s="5"/>
      <c r="AZ6" s="5"/>
      <c r="BA6" s="5"/>
      <c r="BB6" s="5"/>
      <c r="BC6" s="5"/>
      <c r="BD6" s="5"/>
      <c r="BE6" s="4"/>
    </row>
    <row r="7" spans="1:57" ht="12" customHeight="1">
      <c r="A7" s="816" t="s">
        <v>10</v>
      </c>
      <c r="B7" s="806"/>
      <c r="C7" s="806"/>
      <c r="D7" s="807"/>
      <c r="E7" s="816" t="s">
        <v>11</v>
      </c>
      <c r="F7" s="806"/>
      <c r="G7" s="806"/>
      <c r="H7" s="806"/>
      <c r="I7" s="806"/>
      <c r="J7" s="806"/>
      <c r="K7" s="806"/>
      <c r="L7" s="806"/>
      <c r="M7" s="806"/>
      <c r="N7" s="806"/>
      <c r="O7" s="806"/>
      <c r="P7" s="806"/>
      <c r="Q7" s="806"/>
      <c r="R7" s="806"/>
      <c r="S7" s="806"/>
      <c r="T7" s="806"/>
      <c r="U7" s="806"/>
      <c r="V7" s="806"/>
      <c r="W7" s="806"/>
      <c r="X7" s="806"/>
      <c r="Y7" s="806"/>
      <c r="Z7" s="806"/>
      <c r="AA7" s="806"/>
      <c r="AB7" s="806"/>
      <c r="AC7" s="812"/>
      <c r="AD7" s="801"/>
      <c r="AE7" s="801"/>
      <c r="AF7" s="801"/>
      <c r="AG7" s="801"/>
      <c r="AH7" s="801"/>
      <c r="AI7" s="801"/>
      <c r="AJ7" s="801"/>
      <c r="AK7" s="801"/>
      <c r="AL7" s="801"/>
      <c r="AM7" s="801"/>
      <c r="AN7" s="801"/>
      <c r="AO7" s="801"/>
      <c r="AP7" s="802"/>
      <c r="AQ7" s="4"/>
      <c r="AR7" s="4"/>
      <c r="AS7" s="4"/>
      <c r="AT7" s="5"/>
      <c r="AU7" s="5"/>
      <c r="AV7" s="5"/>
      <c r="AW7" s="5"/>
      <c r="AX7" s="5"/>
      <c r="AY7" s="5"/>
      <c r="AZ7" s="5"/>
      <c r="BA7" s="5"/>
      <c r="BB7" s="5"/>
      <c r="BC7" s="5"/>
      <c r="BD7" s="5"/>
      <c r="BE7" s="4"/>
    </row>
    <row r="8" spans="1:57" ht="12" customHeight="1">
      <c r="A8" s="816" t="s">
        <v>12</v>
      </c>
      <c r="B8" s="806"/>
      <c r="C8" s="806"/>
      <c r="D8" s="807"/>
      <c r="E8" s="816" t="s">
        <v>13</v>
      </c>
      <c r="F8" s="806"/>
      <c r="G8" s="806"/>
      <c r="H8" s="806"/>
      <c r="I8" s="806"/>
      <c r="J8" s="806"/>
      <c r="K8" s="806"/>
      <c r="L8" s="806"/>
      <c r="M8" s="806"/>
      <c r="N8" s="806"/>
      <c r="O8" s="806"/>
      <c r="P8" s="806"/>
      <c r="Q8" s="806"/>
      <c r="R8" s="806"/>
      <c r="S8" s="806"/>
      <c r="T8" s="806"/>
      <c r="U8" s="806"/>
      <c r="V8" s="806"/>
      <c r="W8" s="806"/>
      <c r="X8" s="806"/>
      <c r="Y8" s="806"/>
      <c r="Z8" s="806"/>
      <c r="AA8" s="806"/>
      <c r="AB8" s="806"/>
      <c r="AC8" s="812"/>
      <c r="AD8" s="801"/>
      <c r="AE8" s="801"/>
      <c r="AF8" s="801"/>
      <c r="AG8" s="801"/>
      <c r="AH8" s="801"/>
      <c r="AI8" s="801"/>
      <c r="AJ8" s="801"/>
      <c r="AK8" s="801"/>
      <c r="AL8" s="801"/>
      <c r="AM8" s="801"/>
      <c r="AN8" s="801"/>
      <c r="AO8" s="801"/>
      <c r="AP8" s="802"/>
      <c r="AQ8" s="4"/>
      <c r="AR8" s="4"/>
      <c r="AS8" s="4"/>
      <c r="AT8" s="5"/>
      <c r="AU8" s="5"/>
      <c r="AV8" s="5"/>
      <c r="AW8" s="5"/>
      <c r="AX8" s="5"/>
      <c r="AY8" s="5"/>
      <c r="AZ8" s="5"/>
      <c r="BA8" s="5"/>
      <c r="BB8" s="5"/>
      <c r="BC8" s="5"/>
      <c r="BD8" s="5"/>
      <c r="BE8" s="4"/>
    </row>
    <row r="9" spans="1:57" ht="27.75" customHeight="1">
      <c r="A9" s="816" t="s">
        <v>14</v>
      </c>
      <c r="B9" s="806"/>
      <c r="C9" s="806"/>
      <c r="D9" s="807"/>
      <c r="E9" s="816" t="s">
        <v>15</v>
      </c>
      <c r="F9" s="806"/>
      <c r="G9" s="806"/>
      <c r="H9" s="806"/>
      <c r="I9" s="806"/>
      <c r="J9" s="806"/>
      <c r="K9" s="806"/>
      <c r="L9" s="806"/>
      <c r="M9" s="806"/>
      <c r="N9" s="806"/>
      <c r="O9" s="806"/>
      <c r="P9" s="806"/>
      <c r="Q9" s="806"/>
      <c r="R9" s="806"/>
      <c r="S9" s="806"/>
      <c r="T9" s="806"/>
      <c r="U9" s="806"/>
      <c r="V9" s="806"/>
      <c r="W9" s="806"/>
      <c r="X9" s="806"/>
      <c r="Y9" s="806"/>
      <c r="Z9" s="806"/>
      <c r="AA9" s="806"/>
      <c r="AB9" s="806"/>
      <c r="AC9" s="813"/>
      <c r="AD9" s="803"/>
      <c r="AE9" s="803"/>
      <c r="AF9" s="803"/>
      <c r="AG9" s="803"/>
      <c r="AH9" s="803"/>
      <c r="AI9" s="803"/>
      <c r="AJ9" s="803"/>
      <c r="AK9" s="803"/>
      <c r="AL9" s="803"/>
      <c r="AM9" s="803"/>
      <c r="AN9" s="803"/>
      <c r="AO9" s="803"/>
      <c r="AP9" s="804"/>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820" t="s">
        <v>31</v>
      </c>
      <c r="Q10" s="807"/>
      <c r="R10" s="821" t="s">
        <v>32</v>
      </c>
      <c r="S10" s="806"/>
      <c r="T10" s="806"/>
      <c r="U10" s="806"/>
      <c r="V10" s="815"/>
      <c r="W10" s="16"/>
      <c r="X10" s="16"/>
      <c r="Y10" s="822" t="s">
        <v>33</v>
      </c>
      <c r="Z10" s="806"/>
      <c r="AA10" s="806"/>
      <c r="AB10" s="815"/>
      <c r="AC10" s="823">
        <v>2020</v>
      </c>
      <c r="AD10" s="806"/>
      <c r="AE10" s="806"/>
      <c r="AF10" s="806"/>
      <c r="AG10" s="806"/>
      <c r="AH10" s="806"/>
      <c r="AI10" s="806"/>
      <c r="AJ10" s="806"/>
      <c r="AK10" s="806"/>
      <c r="AL10" s="806"/>
      <c r="AM10" s="806"/>
      <c r="AN10" s="807"/>
      <c r="AO10" s="823">
        <v>2021</v>
      </c>
      <c r="AP10" s="807"/>
      <c r="AQ10" s="817" t="s">
        <v>34</v>
      </c>
      <c r="AR10" s="806"/>
      <c r="AS10" s="806"/>
      <c r="AT10" s="806"/>
      <c r="AU10" s="806"/>
      <c r="AV10" s="806"/>
      <c r="AW10" s="806"/>
      <c r="AX10" s="806"/>
      <c r="AY10" s="806"/>
      <c r="AZ10" s="807"/>
      <c r="BA10" s="818" t="s">
        <v>35</v>
      </c>
      <c r="BB10" s="806"/>
      <c r="BC10" s="806"/>
      <c r="BD10" s="807"/>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827" t="s">
        <v>210</v>
      </c>
      <c r="G49" s="806"/>
      <c r="H49" s="806"/>
      <c r="I49" s="806"/>
      <c r="J49" s="806"/>
      <c r="K49" s="806"/>
      <c r="L49" s="806"/>
      <c r="M49" s="806"/>
      <c r="N49" s="806"/>
      <c r="O49" s="806"/>
      <c r="P49" s="806"/>
      <c r="Q49" s="806"/>
      <c r="R49" s="806"/>
      <c r="S49" s="806"/>
      <c r="T49" s="806"/>
      <c r="U49" s="806"/>
      <c r="V49" s="807"/>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828" t="s">
        <v>211</v>
      </c>
      <c r="G50" s="806"/>
      <c r="H50" s="806"/>
      <c r="I50" s="806"/>
      <c r="J50" s="806"/>
      <c r="K50" s="806"/>
      <c r="L50" s="806"/>
      <c r="M50" s="806"/>
      <c r="N50" s="806"/>
      <c r="O50" s="806"/>
      <c r="P50" s="806"/>
      <c r="Q50" s="806"/>
      <c r="R50" s="806"/>
      <c r="S50" s="806"/>
      <c r="T50" s="806"/>
      <c r="U50" s="806"/>
      <c r="V50" s="807"/>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829" t="s">
        <v>212</v>
      </c>
      <c r="D51" s="806"/>
      <c r="E51" s="806"/>
      <c r="F51" s="806"/>
      <c r="G51" s="806"/>
      <c r="H51" s="806"/>
      <c r="I51" s="806"/>
      <c r="J51" s="806"/>
      <c r="K51" s="806"/>
      <c r="L51" s="806"/>
      <c r="M51" s="806"/>
      <c r="N51" s="806"/>
      <c r="O51" s="806"/>
      <c r="P51" s="806"/>
      <c r="Q51" s="806"/>
      <c r="R51" s="806"/>
      <c r="S51" s="806"/>
      <c r="T51" s="806"/>
      <c r="U51" s="806"/>
      <c r="V51" s="807"/>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830" t="s">
        <v>213</v>
      </c>
      <c r="B52" s="806"/>
      <c r="C52" s="806"/>
      <c r="D52" s="806"/>
      <c r="E52" s="806"/>
      <c r="F52" s="806"/>
      <c r="G52" s="806"/>
      <c r="H52" s="806"/>
      <c r="I52" s="806"/>
      <c r="J52" s="806"/>
      <c r="K52" s="806"/>
      <c r="L52" s="806"/>
      <c r="M52" s="806"/>
      <c r="N52" s="806"/>
      <c r="O52" s="806"/>
      <c r="P52" s="806"/>
      <c r="Q52" s="806"/>
      <c r="R52" s="806"/>
      <c r="S52" s="806"/>
      <c r="T52" s="806"/>
      <c r="U52" s="806"/>
      <c r="V52" s="807"/>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831"/>
      <c r="C54" s="825"/>
      <c r="D54" s="826"/>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832"/>
      <c r="B55" s="825"/>
      <c r="C55" s="825"/>
      <c r="D55" s="826"/>
      <c r="E55" s="832" t="s">
        <v>214</v>
      </c>
      <c r="F55" s="825"/>
      <c r="G55" s="825"/>
      <c r="H55" s="825"/>
      <c r="I55" s="826"/>
      <c r="J55" s="832" t="s">
        <v>215</v>
      </c>
      <c r="K55" s="825"/>
      <c r="L55" s="825"/>
      <c r="M55" s="825"/>
      <c r="N55" s="826"/>
      <c r="O55" s="149"/>
      <c r="P55" s="149"/>
      <c r="Q55" s="832" t="s">
        <v>216</v>
      </c>
      <c r="R55" s="825"/>
      <c r="S55" s="825"/>
      <c r="T55" s="825"/>
      <c r="U55" s="826"/>
      <c r="V55" s="150"/>
      <c r="W55" s="151"/>
      <c r="X55" s="151"/>
      <c r="Y55" s="832" t="s">
        <v>217</v>
      </c>
      <c r="Z55" s="825"/>
      <c r="AA55" s="826"/>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833"/>
      <c r="B56" s="825"/>
      <c r="C56" s="825"/>
      <c r="D56" s="826"/>
      <c r="E56" s="833" t="s">
        <v>218</v>
      </c>
      <c r="F56" s="825"/>
      <c r="G56" s="825"/>
      <c r="H56" s="825"/>
      <c r="I56" s="826"/>
      <c r="J56" s="834" t="s">
        <v>219</v>
      </c>
      <c r="K56" s="825"/>
      <c r="L56" s="825"/>
      <c r="M56" s="825"/>
      <c r="N56" s="826"/>
      <c r="O56" s="150"/>
      <c r="P56" s="150"/>
      <c r="Q56" s="834" t="s">
        <v>220</v>
      </c>
      <c r="R56" s="825"/>
      <c r="S56" s="825"/>
      <c r="T56" s="825"/>
      <c r="U56" s="826"/>
      <c r="V56" s="150"/>
      <c r="W56" s="153"/>
      <c r="X56" s="153"/>
      <c r="Y56" s="834" t="s">
        <v>192</v>
      </c>
      <c r="Z56" s="825"/>
      <c r="AA56" s="826"/>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824"/>
      <c r="Z57" s="825"/>
      <c r="AA57" s="825"/>
      <c r="AB57" s="826"/>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mergeCells count="38">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E1:W4"/>
    <mergeCell ref="Y1:AB1"/>
    <mergeCell ref="Y2:AB2"/>
    <mergeCell ref="Y3:AB3"/>
    <mergeCell ref="AC3:AP9"/>
    <mergeCell ref="Y4:AB4"/>
    <mergeCell ref="E5:AB5"/>
    <mergeCell ref="E9:AB9"/>
  </mergeCells>
  <dataValidations count="1">
    <dataValidation type="list" allowBlank="1" showErrorMessage="1" sqref="V12:V48">
      <formula1>listas</formula1>
    </dataValidation>
  </dataValidations>
  <hyperlinks>
    <hyperlink ref="K12" r:id="rId1"/>
    <hyperlink ref="K13" r:id="rId2"/>
    <hyperlink ref="K14" r:id="rId3"/>
    <hyperlink ref="K15" r:id="rId4"/>
    <hyperlink ref="K16" r:id="rId5"/>
    <hyperlink ref="K17" r:id="rId6"/>
    <hyperlink ref="K18" r:id="rId7"/>
    <hyperlink ref="K19" r:id="rId8"/>
    <hyperlink ref="K20" r:id="rId9"/>
    <hyperlink ref="K21" r:id="rId10"/>
    <hyperlink ref="K22" r:id="rId11"/>
    <hyperlink ref="K23" r:id="rId12"/>
    <hyperlink ref="K24" r:id="rId13"/>
    <hyperlink ref="K25" r:id="rId14"/>
    <hyperlink ref="K26" r:id="rId15"/>
    <hyperlink ref="K27" r:id="rId16"/>
    <hyperlink ref="K28" r:id="rId17"/>
    <hyperlink ref="K29" r:id="rId18"/>
    <hyperlink ref="K32" r:id="rId19"/>
    <hyperlink ref="K34" r:id="rId20"/>
    <hyperlink ref="K35" r:id="rId21"/>
    <hyperlink ref="K36" r:id="rId22"/>
    <hyperlink ref="K37" r:id="rId23"/>
    <hyperlink ref="K38" r:id="rId24"/>
    <hyperlink ref="K39" r:id="rId25"/>
    <hyperlink ref="K40" r:id="rId26"/>
    <hyperlink ref="K41" r:id="rId27"/>
    <hyperlink ref="K43" r:id="rId28"/>
    <hyperlink ref="K44" r:id="rId29"/>
    <hyperlink ref="K45" r:id="rId30"/>
    <hyperlink ref="K46" r:id="rId31"/>
    <hyperlink ref="K47" r:id="rId32"/>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C09"/>
  </sheetPr>
  <dimension ref="A1:BL1000"/>
  <sheetViews>
    <sheetView workbookViewId="0"/>
  </sheetViews>
  <sheetFormatPr baseColWidth="10" defaultColWidth="14.42578125" defaultRowHeight="15" customHeight="1"/>
  <cols>
    <col min="1" max="2" width="2.28515625" customWidth="1"/>
    <col min="3" max="6" width="3.42578125" customWidth="1"/>
    <col min="7" max="7" width="10.85546875" customWidth="1"/>
    <col min="8" max="9" width="6.42578125" customWidth="1"/>
    <col min="10" max="10" width="30.7109375" customWidth="1"/>
    <col min="11" max="11" width="15.85546875" customWidth="1"/>
    <col min="12" max="12" width="47.42578125" customWidth="1"/>
    <col min="13" max="13" width="27.42578125" customWidth="1"/>
    <col min="14" max="14" width="26.42578125" customWidth="1"/>
    <col min="15" max="15" width="19.7109375" customWidth="1"/>
    <col min="16" max="16" width="12.28515625" customWidth="1"/>
    <col min="17" max="17" width="26" customWidth="1"/>
    <col min="18" max="18" width="11.7109375" customWidth="1"/>
    <col min="19" max="19" width="19.85546875" customWidth="1"/>
    <col min="20" max="20" width="16" customWidth="1"/>
    <col min="21" max="21" width="18.28515625" customWidth="1"/>
    <col min="22" max="23" width="18.7109375" customWidth="1"/>
    <col min="24" max="24" width="13.42578125" customWidth="1"/>
    <col min="25" max="25" width="18.42578125" customWidth="1"/>
    <col min="26" max="26" width="15.85546875" customWidth="1"/>
    <col min="27" max="27" width="16.28515625" customWidth="1"/>
    <col min="28" max="28" width="16.28515625" hidden="1" customWidth="1"/>
    <col min="29" max="29" width="19.7109375" customWidth="1"/>
    <col min="30" max="30" width="15.42578125" customWidth="1"/>
    <col min="31" max="31" width="13.42578125" customWidth="1"/>
    <col min="32" max="32" width="23.28515625" customWidth="1"/>
    <col min="33" max="33" width="14.42578125" hidden="1" customWidth="1"/>
    <col min="34" max="34" width="16" hidden="1" customWidth="1"/>
    <col min="35" max="35" width="16.42578125" hidden="1" customWidth="1"/>
    <col min="36" max="36" width="15.7109375" hidden="1" customWidth="1"/>
    <col min="37" max="37" width="17.28515625" hidden="1" customWidth="1"/>
    <col min="38" max="38" width="16.42578125" hidden="1" customWidth="1"/>
    <col min="39" max="40" width="16" hidden="1" customWidth="1"/>
    <col min="41" max="41" width="16.42578125" hidden="1" customWidth="1"/>
    <col min="42" max="42" width="16" hidden="1" customWidth="1"/>
    <col min="43" max="46" width="16.42578125" hidden="1" customWidth="1"/>
    <col min="47" max="47" width="19.42578125" hidden="1" customWidth="1"/>
    <col min="48" max="48" width="25.140625" hidden="1" customWidth="1"/>
    <col min="49" max="49" width="18.42578125" hidden="1" customWidth="1"/>
    <col min="50" max="50" width="0.28515625" customWidth="1"/>
    <col min="51" max="51" width="22.140625" hidden="1" customWidth="1"/>
    <col min="52" max="52" width="22.7109375" hidden="1" customWidth="1"/>
    <col min="53" max="53" width="25.7109375" hidden="1" customWidth="1"/>
    <col min="54" max="54" width="19" hidden="1" customWidth="1"/>
    <col min="55" max="55" width="19.28515625" hidden="1" customWidth="1"/>
    <col min="56" max="56" width="21.28515625" hidden="1" customWidth="1"/>
    <col min="57" max="57" width="20.7109375" hidden="1" customWidth="1"/>
    <col min="58" max="58" width="27" hidden="1" customWidth="1"/>
    <col min="59" max="59" width="23" hidden="1" customWidth="1"/>
    <col min="60" max="60" width="20.140625" hidden="1" customWidth="1"/>
    <col min="61" max="61" width="20.85546875" hidden="1" customWidth="1"/>
    <col min="62" max="64" width="11.42578125" customWidth="1"/>
  </cols>
  <sheetData>
    <row r="1" spans="1:64" ht="12" customHeight="1">
      <c r="A1" s="856"/>
      <c r="B1" s="801"/>
      <c r="C1" s="801"/>
      <c r="D1" s="801"/>
      <c r="E1" s="801"/>
      <c r="F1" s="801"/>
      <c r="G1" s="801"/>
      <c r="H1" s="801"/>
      <c r="I1" s="801"/>
      <c r="J1" s="801"/>
      <c r="K1" s="802"/>
      <c r="L1" s="857" t="s">
        <v>221</v>
      </c>
      <c r="M1" s="810"/>
      <c r="N1" s="810"/>
      <c r="O1" s="810"/>
      <c r="P1" s="810"/>
      <c r="Q1" s="810"/>
      <c r="R1" s="810"/>
      <c r="S1" s="810"/>
      <c r="T1" s="810"/>
      <c r="U1" s="810"/>
      <c r="V1" s="810"/>
      <c r="W1" s="810"/>
      <c r="X1" s="810"/>
      <c r="Y1" s="810"/>
      <c r="Z1" s="810"/>
      <c r="AA1" s="159"/>
      <c r="AB1" s="159"/>
      <c r="AC1" s="858" t="s">
        <v>222</v>
      </c>
      <c r="AD1" s="806"/>
      <c r="AE1" s="806"/>
      <c r="AF1" s="807"/>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801"/>
      <c r="B2" s="801"/>
      <c r="C2" s="801"/>
      <c r="D2" s="801"/>
      <c r="E2" s="801"/>
      <c r="F2" s="801"/>
      <c r="G2" s="801"/>
      <c r="H2" s="801"/>
      <c r="I2" s="801"/>
      <c r="J2" s="801"/>
      <c r="K2" s="802"/>
      <c r="L2" s="801"/>
      <c r="M2" s="801"/>
      <c r="N2" s="801"/>
      <c r="O2" s="801"/>
      <c r="P2" s="801"/>
      <c r="Q2" s="801"/>
      <c r="R2" s="801"/>
      <c r="S2" s="801"/>
      <c r="T2" s="801"/>
      <c r="U2" s="801"/>
      <c r="V2" s="801"/>
      <c r="W2" s="801"/>
      <c r="X2" s="801"/>
      <c r="Y2" s="801"/>
      <c r="Z2" s="801"/>
      <c r="AA2" s="163"/>
      <c r="AB2" s="163"/>
      <c r="AC2" s="859" t="s">
        <v>223</v>
      </c>
      <c r="AD2" s="810"/>
      <c r="AE2" s="810"/>
      <c r="AF2" s="811"/>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801"/>
      <c r="B3" s="801"/>
      <c r="C3" s="801"/>
      <c r="D3" s="801"/>
      <c r="E3" s="801"/>
      <c r="F3" s="801"/>
      <c r="G3" s="801"/>
      <c r="H3" s="801"/>
      <c r="I3" s="801"/>
      <c r="J3" s="801"/>
      <c r="K3" s="802"/>
      <c r="L3" s="801"/>
      <c r="M3" s="801"/>
      <c r="N3" s="801"/>
      <c r="O3" s="801"/>
      <c r="P3" s="801"/>
      <c r="Q3" s="801"/>
      <c r="R3" s="801"/>
      <c r="S3" s="801"/>
      <c r="T3" s="801"/>
      <c r="U3" s="801"/>
      <c r="V3" s="801"/>
      <c r="W3" s="801"/>
      <c r="X3" s="801"/>
      <c r="Y3" s="801"/>
      <c r="Z3" s="801"/>
      <c r="AA3" s="163"/>
      <c r="AB3" s="163"/>
      <c r="AC3" s="813"/>
      <c r="AD3" s="803"/>
      <c r="AE3" s="803"/>
      <c r="AF3" s="804"/>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801"/>
      <c r="B4" s="801"/>
      <c r="C4" s="801"/>
      <c r="D4" s="801"/>
      <c r="E4" s="801"/>
      <c r="F4" s="801"/>
      <c r="G4" s="801"/>
      <c r="H4" s="801"/>
      <c r="I4" s="801"/>
      <c r="J4" s="801"/>
      <c r="K4" s="802"/>
      <c r="L4" s="801"/>
      <c r="M4" s="801"/>
      <c r="N4" s="801"/>
      <c r="O4" s="801"/>
      <c r="P4" s="801"/>
      <c r="Q4" s="801"/>
      <c r="R4" s="801"/>
      <c r="S4" s="801"/>
      <c r="T4" s="801"/>
      <c r="U4" s="801"/>
      <c r="V4" s="801"/>
      <c r="W4" s="801"/>
      <c r="X4" s="801"/>
      <c r="Y4" s="801"/>
      <c r="Z4" s="801"/>
      <c r="AA4" s="163"/>
      <c r="AB4" s="163"/>
      <c r="AC4" s="858" t="s">
        <v>224</v>
      </c>
      <c r="AD4" s="806"/>
      <c r="AE4" s="806"/>
      <c r="AF4" s="807"/>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801"/>
      <c r="B5" s="801"/>
      <c r="C5" s="801"/>
      <c r="D5" s="801"/>
      <c r="E5" s="801"/>
      <c r="F5" s="801"/>
      <c r="G5" s="801"/>
      <c r="H5" s="801"/>
      <c r="I5" s="801"/>
      <c r="J5" s="801"/>
      <c r="K5" s="802"/>
      <c r="L5" s="801"/>
      <c r="M5" s="801"/>
      <c r="N5" s="801"/>
      <c r="O5" s="801"/>
      <c r="P5" s="801"/>
      <c r="Q5" s="801"/>
      <c r="R5" s="801"/>
      <c r="S5" s="801"/>
      <c r="T5" s="801"/>
      <c r="U5" s="801"/>
      <c r="V5" s="801"/>
      <c r="W5" s="801"/>
      <c r="X5" s="801"/>
      <c r="Y5" s="801"/>
      <c r="Z5" s="801"/>
      <c r="AA5" s="163"/>
      <c r="AB5" s="163"/>
      <c r="AC5" s="858" t="s">
        <v>225</v>
      </c>
      <c r="AD5" s="806"/>
      <c r="AE5" s="806"/>
      <c r="AF5" s="807"/>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60" t="s">
        <v>226</v>
      </c>
      <c r="I6" s="806"/>
      <c r="J6" s="806"/>
      <c r="K6" s="806"/>
      <c r="L6" s="819">
        <v>2020</v>
      </c>
      <c r="M6" s="806"/>
      <c r="N6" s="806"/>
      <c r="O6" s="806"/>
      <c r="P6" s="806"/>
      <c r="Q6" s="806"/>
      <c r="R6" s="806"/>
      <c r="S6" s="806"/>
      <c r="T6" s="806"/>
      <c r="U6" s="806"/>
      <c r="V6" s="806"/>
      <c r="W6" s="806"/>
      <c r="X6" s="806"/>
      <c r="Y6" s="806"/>
      <c r="Z6" s="806"/>
      <c r="AA6" s="806"/>
      <c r="AB6" s="806"/>
      <c r="AC6" s="806"/>
      <c r="AD6" s="806"/>
      <c r="AE6" s="806"/>
      <c r="AF6" s="807"/>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61" t="s">
        <v>227</v>
      </c>
      <c r="B7" s="810"/>
      <c r="C7" s="810"/>
      <c r="D7" s="810"/>
      <c r="E7" s="810"/>
      <c r="F7" s="810"/>
      <c r="G7" s="810"/>
      <c r="H7" s="811"/>
      <c r="I7" s="862" t="s">
        <v>22</v>
      </c>
      <c r="J7" s="863" t="s">
        <v>228</v>
      </c>
      <c r="K7" s="863" t="s">
        <v>229</v>
      </c>
      <c r="L7" s="863" t="s">
        <v>23</v>
      </c>
      <c r="M7" s="863" t="s">
        <v>24</v>
      </c>
      <c r="N7" s="863" t="s">
        <v>25</v>
      </c>
      <c r="O7" s="863" t="s">
        <v>230</v>
      </c>
      <c r="P7" s="863" t="s">
        <v>27</v>
      </c>
      <c r="Q7" s="863" t="s">
        <v>231</v>
      </c>
      <c r="R7" s="863" t="s">
        <v>29</v>
      </c>
      <c r="S7" s="863" t="s">
        <v>30</v>
      </c>
      <c r="T7" s="864" t="s">
        <v>31</v>
      </c>
      <c r="U7" s="807"/>
      <c r="V7" s="864" t="s">
        <v>32</v>
      </c>
      <c r="W7" s="806"/>
      <c r="X7" s="806"/>
      <c r="Y7" s="806"/>
      <c r="Z7" s="806"/>
      <c r="AA7" s="807"/>
      <c r="AB7" s="165"/>
      <c r="AC7" s="865" t="s">
        <v>33</v>
      </c>
      <c r="AD7" s="806"/>
      <c r="AE7" s="806"/>
      <c r="AF7" s="807"/>
      <c r="AG7" s="866" t="s">
        <v>232</v>
      </c>
      <c r="AH7" s="867"/>
      <c r="AI7" s="867"/>
      <c r="AJ7" s="867"/>
      <c r="AK7" s="867"/>
      <c r="AL7" s="867"/>
      <c r="AM7" s="867"/>
      <c r="AN7" s="867"/>
      <c r="AO7" s="867"/>
      <c r="AP7" s="867"/>
      <c r="AQ7" s="867"/>
      <c r="AR7" s="868"/>
      <c r="AS7" s="869" t="s">
        <v>233</v>
      </c>
      <c r="AT7" s="870"/>
      <c r="AU7" s="166" t="s">
        <v>4</v>
      </c>
      <c r="AV7" s="817" t="s">
        <v>34</v>
      </c>
      <c r="AW7" s="806"/>
      <c r="AX7" s="806"/>
      <c r="AY7" s="806"/>
      <c r="AZ7" s="806"/>
      <c r="BA7" s="806"/>
      <c r="BB7" s="806"/>
      <c r="BC7" s="806"/>
      <c r="BD7" s="806"/>
      <c r="BE7" s="807"/>
      <c r="BF7" s="818" t="s">
        <v>35</v>
      </c>
      <c r="BG7" s="806"/>
      <c r="BH7" s="806"/>
      <c r="BI7" s="807"/>
      <c r="BJ7" s="5"/>
      <c r="BK7" s="5"/>
      <c r="BL7" s="5"/>
    </row>
    <row r="8" spans="1:64" ht="51" customHeight="1">
      <c r="A8" s="813"/>
      <c r="B8" s="803"/>
      <c r="C8" s="803"/>
      <c r="D8" s="803"/>
      <c r="E8" s="803"/>
      <c r="F8" s="803"/>
      <c r="G8" s="803"/>
      <c r="H8" s="804"/>
      <c r="I8" s="837"/>
      <c r="J8" s="837"/>
      <c r="K8" s="837"/>
      <c r="L8" s="837"/>
      <c r="M8" s="837"/>
      <c r="N8" s="837"/>
      <c r="O8" s="837"/>
      <c r="P8" s="837"/>
      <c r="Q8" s="837"/>
      <c r="R8" s="837"/>
      <c r="S8" s="837"/>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38"/>
      <c r="M10" s="806"/>
      <c r="N10" s="806"/>
      <c r="O10" s="806"/>
      <c r="P10" s="806"/>
      <c r="Q10" s="806"/>
      <c r="R10" s="806"/>
      <c r="S10" s="806"/>
      <c r="T10" s="806"/>
      <c r="U10" s="806"/>
      <c r="V10" s="806"/>
      <c r="W10" s="806"/>
      <c r="X10" s="806"/>
      <c r="Y10" s="806"/>
      <c r="Z10" s="807"/>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38"/>
      <c r="M12" s="806"/>
      <c r="N12" s="806"/>
      <c r="O12" s="806"/>
      <c r="P12" s="806"/>
      <c r="Q12" s="806"/>
      <c r="R12" s="806"/>
      <c r="S12" s="806"/>
      <c r="T12" s="806"/>
      <c r="U12" s="806"/>
      <c r="V12" s="806"/>
      <c r="W12" s="806"/>
      <c r="X12" s="806"/>
      <c r="Y12" s="806"/>
      <c r="Z12" s="807"/>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38"/>
      <c r="M14" s="806"/>
      <c r="N14" s="806"/>
      <c r="O14" s="806"/>
      <c r="P14" s="806"/>
      <c r="Q14" s="806"/>
      <c r="R14" s="806"/>
      <c r="S14" s="806"/>
      <c r="T14" s="806"/>
      <c r="U14" s="806"/>
      <c r="V14" s="806"/>
      <c r="W14" s="806"/>
      <c r="X14" s="806"/>
      <c r="Y14" s="806"/>
      <c r="Z14" s="807"/>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38"/>
      <c r="M17" s="806"/>
      <c r="N17" s="806"/>
      <c r="O17" s="806"/>
      <c r="P17" s="806"/>
      <c r="Q17" s="806"/>
      <c r="R17" s="806"/>
      <c r="S17" s="806"/>
      <c r="T17" s="806"/>
      <c r="U17" s="806"/>
      <c r="V17" s="806"/>
      <c r="W17" s="806"/>
      <c r="X17" s="806"/>
      <c r="Y17" s="806"/>
      <c r="Z17" s="807"/>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35" t="s">
        <v>300</v>
      </c>
      <c r="M22" s="835">
        <v>84131501</v>
      </c>
      <c r="N22" s="835" t="s">
        <v>290</v>
      </c>
      <c r="O22" s="839" t="s">
        <v>172</v>
      </c>
      <c r="P22" s="835">
        <v>10101</v>
      </c>
      <c r="Q22" s="835" t="s">
        <v>151</v>
      </c>
      <c r="R22" s="835" t="s">
        <v>291</v>
      </c>
      <c r="S22" s="835" t="s">
        <v>292</v>
      </c>
      <c r="T22" s="835" t="s">
        <v>82</v>
      </c>
      <c r="U22" s="835" t="s">
        <v>293</v>
      </c>
      <c r="V22" s="219" t="s">
        <v>51</v>
      </c>
      <c r="W22" s="219" t="s">
        <v>52</v>
      </c>
      <c r="X22" s="186">
        <v>12</v>
      </c>
      <c r="Y22" s="181">
        <v>1</v>
      </c>
      <c r="Z22" s="181" t="s">
        <v>113</v>
      </c>
      <c r="AA22" s="181" t="s">
        <v>296</v>
      </c>
      <c r="AB22" s="835"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36"/>
      <c r="M23" s="836"/>
      <c r="N23" s="836"/>
      <c r="O23" s="836"/>
      <c r="P23" s="836"/>
      <c r="Q23" s="836"/>
      <c r="R23" s="836"/>
      <c r="S23" s="836"/>
      <c r="T23" s="836"/>
      <c r="U23" s="836"/>
      <c r="V23" s="233"/>
      <c r="W23" s="233"/>
      <c r="X23" s="232"/>
      <c r="Y23" s="193"/>
      <c r="Z23" s="193"/>
      <c r="AA23" s="193"/>
      <c r="AB23" s="836"/>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36"/>
      <c r="M24" s="836"/>
      <c r="N24" s="836"/>
      <c r="O24" s="836"/>
      <c r="P24" s="836"/>
      <c r="Q24" s="836"/>
      <c r="R24" s="836"/>
      <c r="S24" s="836"/>
      <c r="T24" s="836"/>
      <c r="U24" s="836"/>
      <c r="V24" s="188" t="s">
        <v>51</v>
      </c>
      <c r="W24" s="188" t="s">
        <v>52</v>
      </c>
      <c r="X24" s="186">
        <v>12</v>
      </c>
      <c r="Y24" s="181">
        <v>1</v>
      </c>
      <c r="Z24" s="181" t="s">
        <v>113</v>
      </c>
      <c r="AA24" s="181" t="s">
        <v>296</v>
      </c>
      <c r="AB24" s="836"/>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36"/>
      <c r="M25" s="836"/>
      <c r="N25" s="836"/>
      <c r="O25" s="836"/>
      <c r="P25" s="836"/>
      <c r="Q25" s="836"/>
      <c r="R25" s="836"/>
      <c r="S25" s="836"/>
      <c r="T25" s="836"/>
      <c r="U25" s="836"/>
      <c r="V25" s="233"/>
      <c r="W25" s="233"/>
      <c r="X25" s="232"/>
      <c r="Y25" s="193"/>
      <c r="Z25" s="193"/>
      <c r="AA25" s="193"/>
      <c r="AB25" s="836"/>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36"/>
      <c r="M26" s="836"/>
      <c r="N26" s="836"/>
      <c r="O26" s="836"/>
      <c r="P26" s="836"/>
      <c r="Q26" s="836"/>
      <c r="R26" s="836"/>
      <c r="S26" s="836"/>
      <c r="T26" s="836"/>
      <c r="U26" s="836"/>
      <c r="V26" s="188" t="s">
        <v>51</v>
      </c>
      <c r="W26" s="188" t="s">
        <v>52</v>
      </c>
      <c r="X26" s="186">
        <v>12</v>
      </c>
      <c r="Y26" s="181">
        <v>1</v>
      </c>
      <c r="Z26" s="181" t="s">
        <v>113</v>
      </c>
      <c r="AA26" s="181" t="s">
        <v>296</v>
      </c>
      <c r="AB26" s="836"/>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36"/>
      <c r="M27" s="836"/>
      <c r="N27" s="836"/>
      <c r="O27" s="836"/>
      <c r="P27" s="836"/>
      <c r="Q27" s="836"/>
      <c r="R27" s="836"/>
      <c r="S27" s="836"/>
      <c r="T27" s="836"/>
      <c r="U27" s="836"/>
      <c r="V27" s="233"/>
      <c r="W27" s="233"/>
      <c r="X27" s="232"/>
      <c r="Y27" s="193"/>
      <c r="Z27" s="193"/>
      <c r="AA27" s="193"/>
      <c r="AB27" s="836"/>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36"/>
      <c r="M28" s="836"/>
      <c r="N28" s="836"/>
      <c r="O28" s="836"/>
      <c r="P28" s="836"/>
      <c r="Q28" s="836"/>
      <c r="R28" s="836"/>
      <c r="S28" s="836"/>
      <c r="T28" s="836"/>
      <c r="U28" s="836"/>
      <c r="V28" s="188" t="s">
        <v>51</v>
      </c>
      <c r="W28" s="188" t="s">
        <v>52</v>
      </c>
      <c r="X28" s="186">
        <v>12</v>
      </c>
      <c r="Y28" s="181">
        <v>1</v>
      </c>
      <c r="Z28" s="181" t="s">
        <v>113</v>
      </c>
      <c r="AA28" s="181" t="s">
        <v>296</v>
      </c>
      <c r="AB28" s="836"/>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36"/>
      <c r="M29" s="836"/>
      <c r="N29" s="836"/>
      <c r="O29" s="836"/>
      <c r="P29" s="836"/>
      <c r="Q29" s="836"/>
      <c r="R29" s="836"/>
      <c r="S29" s="836"/>
      <c r="T29" s="836"/>
      <c r="U29" s="836"/>
      <c r="V29" s="233"/>
      <c r="W29" s="233"/>
      <c r="X29" s="232"/>
      <c r="Y29" s="193"/>
      <c r="Z29" s="193"/>
      <c r="AA29" s="193"/>
      <c r="AB29" s="836"/>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37"/>
      <c r="M30" s="837"/>
      <c r="N30" s="837"/>
      <c r="O30" s="837"/>
      <c r="P30" s="837"/>
      <c r="Q30" s="837"/>
      <c r="R30" s="837"/>
      <c r="S30" s="837"/>
      <c r="T30" s="837"/>
      <c r="U30" s="837"/>
      <c r="V30" s="188" t="s">
        <v>51</v>
      </c>
      <c r="W30" s="188" t="s">
        <v>52</v>
      </c>
      <c r="X30" s="186">
        <v>12</v>
      </c>
      <c r="Y30" s="181">
        <v>1</v>
      </c>
      <c r="Z30" s="181" t="s">
        <v>113</v>
      </c>
      <c r="AA30" s="181" t="s">
        <v>296</v>
      </c>
      <c r="AB30" s="837"/>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41"/>
      <c r="M31" s="806"/>
      <c r="N31" s="806"/>
      <c r="O31" s="806"/>
      <c r="P31" s="806"/>
      <c r="Q31" s="806"/>
      <c r="R31" s="806"/>
      <c r="S31" s="806"/>
      <c r="T31" s="806"/>
      <c r="U31" s="806"/>
      <c r="V31" s="806"/>
      <c r="W31" s="806"/>
      <c r="X31" s="806"/>
      <c r="Y31" s="806"/>
      <c r="Z31" s="806"/>
      <c r="AA31" s="807"/>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38"/>
      <c r="M33" s="806"/>
      <c r="N33" s="806"/>
      <c r="O33" s="806"/>
      <c r="P33" s="806"/>
      <c r="Q33" s="806"/>
      <c r="R33" s="806"/>
      <c r="S33" s="806"/>
      <c r="T33" s="806"/>
      <c r="U33" s="806"/>
      <c r="V33" s="806"/>
      <c r="W33" s="806"/>
      <c r="X33" s="806"/>
      <c r="Y33" s="806"/>
      <c r="Z33" s="807"/>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41" t="s">
        <v>48</v>
      </c>
      <c r="M55" s="806"/>
      <c r="N55" s="806"/>
      <c r="O55" s="806"/>
      <c r="P55" s="806"/>
      <c r="Q55" s="806"/>
      <c r="R55" s="806"/>
      <c r="S55" s="806"/>
      <c r="T55" s="806"/>
      <c r="U55" s="806"/>
      <c r="V55" s="806"/>
      <c r="W55" s="806"/>
      <c r="X55" s="806"/>
      <c r="Y55" s="806"/>
      <c r="Z55" s="806"/>
      <c r="AA55" s="807"/>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42"/>
      <c r="M88" s="843"/>
      <c r="N88" s="843"/>
      <c r="O88" s="843"/>
      <c r="P88" s="843"/>
      <c r="Q88" s="843"/>
      <c r="R88" s="843"/>
      <c r="S88" s="843"/>
      <c r="T88" s="843"/>
      <c r="U88" s="843"/>
      <c r="V88" s="843"/>
      <c r="W88" s="843"/>
      <c r="X88" s="843"/>
      <c r="Y88" s="843"/>
      <c r="Z88" s="843"/>
      <c r="AA88" s="844"/>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42" t="s">
        <v>48</v>
      </c>
      <c r="M97" s="843"/>
      <c r="N97" s="843"/>
      <c r="O97" s="843"/>
      <c r="P97" s="843"/>
      <c r="Q97" s="843"/>
      <c r="R97" s="843"/>
      <c r="S97" s="843"/>
      <c r="T97" s="843"/>
      <c r="U97" s="843"/>
      <c r="V97" s="843"/>
      <c r="W97" s="843"/>
      <c r="X97" s="843"/>
      <c r="Y97" s="843"/>
      <c r="Z97" s="843"/>
      <c r="AA97" s="845"/>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40" t="s">
        <v>506</v>
      </c>
      <c r="M98" s="80" t="s">
        <v>507</v>
      </c>
      <c r="N98" s="840" t="s">
        <v>240</v>
      </c>
      <c r="O98" s="312" t="s">
        <v>241</v>
      </c>
      <c r="P98" s="59">
        <v>10106</v>
      </c>
      <c r="Q98" s="80" t="s">
        <v>242</v>
      </c>
      <c r="R98" s="59" t="s">
        <v>502</v>
      </c>
      <c r="S98" s="202" t="s">
        <v>503</v>
      </c>
      <c r="T98" s="61" t="s">
        <v>97</v>
      </c>
      <c r="U98" s="202" t="s">
        <v>112</v>
      </c>
      <c r="V98" s="846" t="s">
        <v>294</v>
      </c>
      <c r="W98" s="846" t="s">
        <v>53</v>
      </c>
      <c r="X98" s="219">
        <v>7</v>
      </c>
      <c r="Y98" s="61">
        <v>1</v>
      </c>
      <c r="Z98" s="840" t="s">
        <v>84</v>
      </c>
      <c r="AA98" s="840" t="s">
        <v>85</v>
      </c>
      <c r="AB98" s="840"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36"/>
      <c r="M99" s="80" t="s">
        <v>510</v>
      </c>
      <c r="N99" s="836"/>
      <c r="O99" s="312" t="s">
        <v>241</v>
      </c>
      <c r="P99" s="59">
        <v>10106</v>
      </c>
      <c r="Q99" s="80" t="s">
        <v>242</v>
      </c>
      <c r="R99" s="185" t="s">
        <v>502</v>
      </c>
      <c r="S99" s="235" t="s">
        <v>503</v>
      </c>
      <c r="T99" s="186" t="s">
        <v>97</v>
      </c>
      <c r="U99" s="235" t="s">
        <v>112</v>
      </c>
      <c r="V99" s="836"/>
      <c r="W99" s="836"/>
      <c r="X99" s="219">
        <v>7</v>
      </c>
      <c r="Y99" s="61">
        <v>1</v>
      </c>
      <c r="Z99" s="836"/>
      <c r="AA99" s="836"/>
      <c r="AB99" s="836"/>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37"/>
      <c r="M100" s="80">
        <v>93141808</v>
      </c>
      <c r="N100" s="837"/>
      <c r="O100" s="312" t="s">
        <v>241</v>
      </c>
      <c r="P100" s="59">
        <v>10106</v>
      </c>
      <c r="Q100" s="80" t="s">
        <v>242</v>
      </c>
      <c r="R100" s="185" t="s">
        <v>502</v>
      </c>
      <c r="S100" s="235" t="s">
        <v>503</v>
      </c>
      <c r="T100" s="186" t="s">
        <v>97</v>
      </c>
      <c r="U100" s="235" t="s">
        <v>112</v>
      </c>
      <c r="V100" s="837"/>
      <c r="W100" s="837"/>
      <c r="X100" s="219">
        <v>7</v>
      </c>
      <c r="Y100" s="61">
        <v>1</v>
      </c>
      <c r="Z100" s="837"/>
      <c r="AA100" s="837"/>
      <c r="AB100" s="837"/>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48"/>
      <c r="B105" s="849"/>
      <c r="C105" s="849"/>
      <c r="D105" s="849"/>
      <c r="E105" s="849"/>
      <c r="F105" s="849"/>
      <c r="G105" s="849"/>
      <c r="H105" s="849"/>
      <c r="I105" s="849"/>
      <c r="J105" s="850"/>
      <c r="K105" s="361">
        <f>K10+K12+K14+K17+K19+K23+K25+K27+K29+K31+K33+K43+K53+K55+K57+K63+K69+K72+K74+K76+K78+K84+K88+K90+K92+K94+K97+K101+K103+K104</f>
        <v>1006146728</v>
      </c>
      <c r="L105" s="851"/>
      <c r="M105" s="806"/>
      <c r="N105" s="806"/>
      <c r="O105" s="806"/>
      <c r="P105" s="806"/>
      <c r="Q105" s="806"/>
      <c r="R105" s="806"/>
      <c r="S105" s="806"/>
      <c r="T105" s="806"/>
      <c r="U105" s="806"/>
      <c r="V105" s="806"/>
      <c r="W105" s="806"/>
      <c r="X105" s="806"/>
      <c r="Y105" s="806"/>
      <c r="Z105" s="806"/>
      <c r="AA105" s="807"/>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52" t="s">
        <v>517</v>
      </c>
      <c r="B106" s="806"/>
      <c r="C106" s="806"/>
      <c r="D106" s="806"/>
      <c r="E106" s="806"/>
      <c r="F106" s="806"/>
      <c r="G106" s="806"/>
      <c r="H106" s="806"/>
      <c r="I106" s="806"/>
      <c r="J106" s="806"/>
      <c r="K106" s="806"/>
      <c r="L106" s="806"/>
      <c r="M106" s="806"/>
      <c r="N106" s="806"/>
      <c r="O106" s="806"/>
      <c r="P106" s="806"/>
      <c r="Q106" s="806"/>
      <c r="R106" s="806"/>
      <c r="S106" s="806"/>
      <c r="T106" s="806"/>
      <c r="U106" s="806"/>
      <c r="V106" s="806"/>
      <c r="W106" s="806"/>
      <c r="X106" s="806"/>
      <c r="Y106" s="806"/>
      <c r="Z106" s="806"/>
      <c r="AA106" s="807"/>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53" t="s">
        <v>214</v>
      </c>
      <c r="F107" s="849"/>
      <c r="G107" s="849"/>
      <c r="H107" s="849"/>
      <c r="I107" s="849"/>
      <c r="J107" s="854"/>
      <c r="K107" s="369"/>
      <c r="L107" s="369"/>
      <c r="M107" s="853" t="s">
        <v>215</v>
      </c>
      <c r="N107" s="849"/>
      <c r="O107" s="849"/>
      <c r="P107" s="854"/>
      <c r="Q107" s="370"/>
      <c r="R107" s="853" t="s">
        <v>518</v>
      </c>
      <c r="S107" s="849"/>
      <c r="T107" s="849"/>
      <c r="U107" s="849"/>
      <c r="V107" s="854"/>
      <c r="W107" s="855" t="s">
        <v>217</v>
      </c>
      <c r="X107" s="825"/>
      <c r="Y107" s="825"/>
      <c r="Z107" s="826"/>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833" t="s">
        <v>218</v>
      </c>
      <c r="F108" s="825"/>
      <c r="G108" s="825"/>
      <c r="H108" s="825"/>
      <c r="I108" s="825"/>
      <c r="J108" s="826"/>
      <c r="K108" s="153"/>
      <c r="L108" s="153"/>
      <c r="M108" s="833" t="s">
        <v>219</v>
      </c>
      <c r="N108" s="825"/>
      <c r="O108" s="825"/>
      <c r="P108" s="826"/>
      <c r="Q108" s="153"/>
      <c r="R108" s="833" t="s">
        <v>220</v>
      </c>
      <c r="S108" s="825"/>
      <c r="T108" s="825"/>
      <c r="U108" s="825"/>
      <c r="V108" s="826"/>
      <c r="W108" s="834" t="s">
        <v>192</v>
      </c>
      <c r="X108" s="825"/>
      <c r="Y108" s="825"/>
      <c r="Z108" s="826"/>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47"/>
      <c r="M109" s="825"/>
      <c r="N109" s="825"/>
      <c r="O109" s="826"/>
      <c r="P109" s="385"/>
      <c r="Q109" s="386"/>
      <c r="R109" s="847"/>
      <c r="S109" s="825"/>
      <c r="T109" s="825"/>
      <c r="U109" s="826"/>
      <c r="V109" s="4"/>
      <c r="W109" s="847"/>
      <c r="X109" s="825"/>
      <c r="Y109" s="826"/>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AG7:AR7"/>
    <mergeCell ref="AS7:AT7"/>
    <mergeCell ref="AV7:BE7"/>
    <mergeCell ref="BF7:BI7"/>
    <mergeCell ref="N7:N8"/>
    <mergeCell ref="O7:O8"/>
    <mergeCell ref="P7:P8"/>
    <mergeCell ref="Q7:Q8"/>
    <mergeCell ref="R7:R8"/>
    <mergeCell ref="S7:S8"/>
    <mergeCell ref="T7:U7"/>
    <mergeCell ref="L6:AF6"/>
    <mergeCell ref="H6:K6"/>
    <mergeCell ref="A7:H8"/>
    <mergeCell ref="I7:I8"/>
    <mergeCell ref="J7:J8"/>
    <mergeCell ref="K7:K8"/>
    <mergeCell ref="L7:L8"/>
    <mergeCell ref="M7:M8"/>
    <mergeCell ref="V7:AA7"/>
    <mergeCell ref="AC7:AF7"/>
    <mergeCell ref="A1:K5"/>
    <mergeCell ref="L1:Z5"/>
    <mergeCell ref="AC1:AF1"/>
    <mergeCell ref="AC2:AF3"/>
    <mergeCell ref="AC4:AF4"/>
    <mergeCell ref="AC5:AF5"/>
    <mergeCell ref="A105:J105"/>
    <mergeCell ref="L105:AA105"/>
    <mergeCell ref="A106:AA106"/>
    <mergeCell ref="E107:J107"/>
    <mergeCell ref="E108:J108"/>
    <mergeCell ref="R107:V107"/>
    <mergeCell ref="W107:Z107"/>
    <mergeCell ref="M107:P107"/>
    <mergeCell ref="M108:P108"/>
    <mergeCell ref="L109:O109"/>
    <mergeCell ref="R108:V108"/>
    <mergeCell ref="W108:Z108"/>
    <mergeCell ref="R109:U109"/>
    <mergeCell ref="W109:Y109"/>
    <mergeCell ref="Z98:Z100"/>
    <mergeCell ref="AA98:AA100"/>
    <mergeCell ref="AB98:AB100"/>
    <mergeCell ref="L31:AA31"/>
    <mergeCell ref="L33:Z33"/>
    <mergeCell ref="L55:AA55"/>
    <mergeCell ref="L88:AA88"/>
    <mergeCell ref="L97:AA97"/>
    <mergeCell ref="L98:L100"/>
    <mergeCell ref="N98:N100"/>
    <mergeCell ref="V98:V100"/>
    <mergeCell ref="W98:W100"/>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s>
  <dataValidations count="1">
    <dataValidation type="list" allowBlank="1" showErrorMessage="1" sqref="Z9 Z11 Z13 Z18:Z19 Y20:Z30 Z34:Z43 Z49:Z53 Z58:Z69 Z73:Z76 Z85:Z86 Z95">
      <formula1>listas</formula1>
    </dataValidation>
  </dataValidations>
  <hyperlinks>
    <hyperlink ref="O9" r:id="rId1"/>
    <hyperlink ref="O11" r:id="rId2"/>
    <hyperlink ref="O13" r:id="rId3"/>
    <hyperlink ref="O15" r:id="rId4"/>
    <hyperlink ref="O16" r:id="rId5"/>
    <hyperlink ref="O18" r:id="rId6"/>
    <hyperlink ref="O20" r:id="rId7"/>
    <hyperlink ref="O22" r:id="rId8"/>
    <hyperlink ref="O32" r:id="rId9"/>
    <hyperlink ref="O34" r:id="rId10"/>
    <hyperlink ref="O35" r:id="rId11"/>
    <hyperlink ref="O36" r:id="rId12"/>
    <hyperlink ref="O37" r:id="rId13"/>
    <hyperlink ref="O38" r:id="rId14"/>
    <hyperlink ref="O39" r:id="rId15"/>
    <hyperlink ref="O40" r:id="rId16"/>
    <hyperlink ref="O41" r:id="rId17"/>
    <hyperlink ref="O42" r:id="rId18"/>
    <hyperlink ref="O44" r:id="rId19"/>
    <hyperlink ref="O45" r:id="rId20"/>
    <hyperlink ref="O46" r:id="rId21"/>
    <hyperlink ref="O47" r:id="rId22"/>
    <hyperlink ref="O48" r:id="rId23"/>
    <hyperlink ref="O49" r:id="rId24"/>
    <hyperlink ref="O50" r:id="rId25"/>
    <hyperlink ref="O51" r:id="rId26"/>
    <hyperlink ref="O52" r:id="rId27"/>
    <hyperlink ref="O54" r:id="rId28"/>
    <hyperlink ref="O56" r:id="rId29"/>
    <hyperlink ref="O58" r:id="rId30"/>
    <hyperlink ref="O59" r:id="rId31"/>
    <hyperlink ref="O60" r:id="rId32"/>
    <hyperlink ref="O61" r:id="rId33"/>
    <hyperlink ref="O62" r:id="rId34"/>
    <hyperlink ref="O64" r:id="rId35"/>
    <hyperlink ref="O65" r:id="rId36"/>
    <hyperlink ref="O66" r:id="rId37"/>
    <hyperlink ref="O67" r:id="rId38"/>
    <hyperlink ref="O68" r:id="rId39"/>
    <hyperlink ref="O70" r:id="rId40"/>
    <hyperlink ref="O71" r:id="rId41"/>
    <hyperlink ref="O73" r:id="rId42"/>
    <hyperlink ref="O75" r:id="rId43"/>
    <hyperlink ref="O77" r:id="rId44"/>
    <hyperlink ref="O81" r:id="rId45"/>
    <hyperlink ref="O85" r:id="rId46"/>
    <hyperlink ref="O86" r:id="rId47"/>
    <hyperlink ref="O87" r:id="rId48"/>
    <hyperlink ref="O89" r:id="rId49"/>
    <hyperlink ref="O91" r:id="rId50"/>
    <hyperlink ref="O93" r:id="rId51"/>
    <hyperlink ref="O95" r:id="rId52"/>
    <hyperlink ref="O96" r:id="rId53"/>
    <hyperlink ref="O102" r:id="rId54"/>
    <hyperlink ref="O104" r:id="rId55"/>
    <hyperlink ref="O116" r:id="rId56"/>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2578125" defaultRowHeight="15" customHeight="1"/>
  <cols>
    <col min="1" max="1" width="11.42578125" customWidth="1"/>
    <col min="2" max="2" width="10.42578125" customWidth="1"/>
    <col min="3" max="3" width="9.28515625" hidden="1" customWidth="1"/>
    <col min="4" max="4" width="12.28515625" customWidth="1"/>
    <col min="5" max="5" width="15.28515625" customWidth="1"/>
    <col min="6" max="6" width="10.85546875" customWidth="1"/>
    <col min="7" max="7" width="9.85546875" customWidth="1"/>
    <col min="8" max="8" width="40.140625" style="668" customWidth="1"/>
    <col min="9" max="9" width="11.42578125" customWidth="1"/>
    <col min="10" max="10" width="13.7109375" customWidth="1"/>
    <col min="11" max="11" width="11.42578125" customWidth="1"/>
    <col min="12" max="12" width="18.140625" customWidth="1"/>
    <col min="13" max="13" width="13.42578125" customWidth="1"/>
    <col min="14" max="14" width="11.42578125" style="459" customWidth="1"/>
    <col min="15" max="15" width="15" customWidth="1"/>
    <col min="16" max="16" width="9.85546875" customWidth="1"/>
    <col min="17" max="17" width="14.140625" customWidth="1"/>
    <col min="18" max="18" width="11.85546875" style="459" customWidth="1"/>
    <col min="19" max="20" width="12" style="459" customWidth="1"/>
    <col min="21" max="21" width="13.28515625" style="459" customWidth="1"/>
    <col min="22" max="22" width="11.42578125" customWidth="1"/>
    <col min="23" max="23" width="11.7109375" customWidth="1"/>
    <col min="24" max="24" width="27.7109375" customWidth="1"/>
    <col min="25" max="25" width="19" customWidth="1"/>
    <col min="26" max="26" width="17.42578125" customWidth="1"/>
    <col min="27" max="27" width="16" customWidth="1"/>
    <col min="28" max="28" width="19.28515625" customWidth="1"/>
    <col min="29" max="29" width="16.140625" customWidth="1"/>
    <col min="30" max="30" width="15.7109375" bestFit="1" customWidth="1"/>
    <col min="31" max="31" width="14.140625" customWidth="1"/>
    <col min="32" max="32" width="14.85546875" customWidth="1"/>
    <col min="33" max="33" width="14.7109375" customWidth="1"/>
    <col min="34" max="34" width="14.42578125" customWidth="1"/>
    <col min="35" max="35" width="15.7109375" customWidth="1"/>
    <col min="36" max="36" width="15" customWidth="1"/>
    <col min="37" max="37" width="13.28515625" customWidth="1"/>
    <col min="38" max="38" width="15.140625" customWidth="1"/>
    <col min="39" max="39" width="14.140625" customWidth="1"/>
    <col min="40" max="40" width="15.140625" customWidth="1"/>
    <col min="41" max="41" width="20.140625" customWidth="1"/>
    <col min="42" max="42" width="17.140625" customWidth="1"/>
    <col min="43" max="43" width="15.42578125" customWidth="1"/>
    <col min="44" max="45" width="11.42578125" customWidth="1"/>
    <col min="46" max="46" width="27.28515625" hidden="1" customWidth="1"/>
    <col min="47" max="48" width="11.42578125" hidden="1" customWidth="1"/>
    <col min="49" max="49" width="14.7109375" hidden="1" customWidth="1"/>
    <col min="50" max="51" width="11.42578125" hidden="1" customWidth="1"/>
    <col min="52" max="52" width="15.42578125" hidden="1" customWidth="1"/>
    <col min="53" max="54" width="11.42578125" hidden="1" customWidth="1"/>
    <col min="55" max="55" width="13.7109375" hidden="1" customWidth="1"/>
    <col min="56" max="56" width="17.42578125" hidden="1" customWidth="1"/>
    <col min="57" max="58" width="11.42578125" hidden="1" customWidth="1"/>
    <col min="59" max="59" width="15.28515625" hidden="1" customWidth="1"/>
    <col min="60" max="60" width="11.42578125" hidden="1" customWidth="1"/>
    <col min="61" max="61" width="0" hidden="1" customWidth="1"/>
    <col min="62" max="62" width="22.85546875" hidden="1" customWidth="1"/>
    <col min="63" max="63" width="23" customWidth="1"/>
  </cols>
  <sheetData>
    <row r="1" spans="1:60" ht="30" customHeight="1">
      <c r="A1" s="934"/>
      <c r="B1" s="810"/>
      <c r="C1" s="810"/>
      <c r="D1" s="811"/>
      <c r="E1" s="909" t="s">
        <v>571</v>
      </c>
      <c r="F1" s="910"/>
      <c r="G1" s="910"/>
      <c r="H1" s="910"/>
      <c r="I1" s="910"/>
      <c r="J1" s="910"/>
      <c r="K1" s="910"/>
      <c r="L1" s="910"/>
      <c r="M1" s="910"/>
      <c r="N1" s="910"/>
      <c r="O1" s="910"/>
      <c r="P1" s="910"/>
      <c r="Q1" s="910"/>
      <c r="R1" s="910"/>
      <c r="S1" s="910"/>
      <c r="T1" s="910"/>
      <c r="U1" s="910"/>
      <c r="V1" s="910"/>
      <c r="W1" s="911"/>
      <c r="X1" s="391"/>
      <c r="Y1" s="918" t="s">
        <v>1</v>
      </c>
      <c r="Z1" s="806"/>
      <c r="AA1" s="806"/>
      <c r="AB1" s="807"/>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812"/>
      <c r="B2" s="801"/>
      <c r="C2" s="801"/>
      <c r="D2" s="802"/>
      <c r="E2" s="912"/>
      <c r="F2" s="913"/>
      <c r="G2" s="913"/>
      <c r="H2" s="913"/>
      <c r="I2" s="913"/>
      <c r="J2" s="913"/>
      <c r="K2" s="913"/>
      <c r="L2" s="913"/>
      <c r="M2" s="913"/>
      <c r="N2" s="913"/>
      <c r="O2" s="913"/>
      <c r="P2" s="913"/>
      <c r="Q2" s="913"/>
      <c r="R2" s="913"/>
      <c r="S2" s="913"/>
      <c r="T2" s="913"/>
      <c r="U2" s="913"/>
      <c r="V2" s="913"/>
      <c r="W2" s="914"/>
      <c r="X2" s="391"/>
      <c r="Y2" s="918" t="s">
        <v>2</v>
      </c>
      <c r="Z2" s="806"/>
      <c r="AA2" s="806"/>
      <c r="AB2" s="807"/>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812"/>
      <c r="B3" s="801"/>
      <c r="C3" s="801"/>
      <c r="D3" s="802"/>
      <c r="E3" s="912"/>
      <c r="F3" s="913"/>
      <c r="G3" s="913"/>
      <c r="H3" s="913"/>
      <c r="I3" s="913"/>
      <c r="J3" s="913"/>
      <c r="K3" s="913"/>
      <c r="L3" s="913"/>
      <c r="M3" s="913"/>
      <c r="N3" s="913"/>
      <c r="O3" s="913"/>
      <c r="P3" s="913"/>
      <c r="Q3" s="913"/>
      <c r="R3" s="913"/>
      <c r="S3" s="913"/>
      <c r="T3" s="913"/>
      <c r="U3" s="913"/>
      <c r="V3" s="913"/>
      <c r="W3" s="914"/>
      <c r="X3" s="391"/>
      <c r="Y3" s="919" t="s">
        <v>3</v>
      </c>
      <c r="Z3" s="806"/>
      <c r="AA3" s="806"/>
      <c r="AB3" s="807"/>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813"/>
      <c r="B4" s="803"/>
      <c r="C4" s="803"/>
      <c r="D4" s="804"/>
      <c r="E4" s="915"/>
      <c r="F4" s="916"/>
      <c r="G4" s="916"/>
      <c r="H4" s="916"/>
      <c r="I4" s="916"/>
      <c r="J4" s="916"/>
      <c r="K4" s="916"/>
      <c r="L4" s="916"/>
      <c r="M4" s="916"/>
      <c r="N4" s="916"/>
      <c r="O4" s="916"/>
      <c r="P4" s="916"/>
      <c r="Q4" s="916"/>
      <c r="R4" s="916"/>
      <c r="S4" s="916"/>
      <c r="T4" s="916"/>
      <c r="U4" s="916"/>
      <c r="V4" s="916"/>
      <c r="W4" s="917"/>
      <c r="X4" s="391"/>
      <c r="Y4" s="918" t="s">
        <v>5</v>
      </c>
      <c r="Z4" s="806"/>
      <c r="AA4" s="806"/>
      <c r="AB4" s="807"/>
      <c r="AC4" s="923" t="s">
        <v>4</v>
      </c>
      <c r="AD4" s="924"/>
      <c r="AE4" s="924"/>
      <c r="AF4" s="924"/>
      <c r="AG4" s="924"/>
      <c r="AH4" s="924"/>
      <c r="AI4" s="924"/>
      <c r="AJ4" s="924"/>
      <c r="AK4" s="924"/>
      <c r="AL4" s="924"/>
      <c r="AM4" s="924"/>
      <c r="AN4" s="924"/>
      <c r="AO4" s="924"/>
      <c r="AP4" s="924"/>
      <c r="AQ4" s="924"/>
      <c r="AR4" s="924"/>
      <c r="AS4" s="925"/>
      <c r="AT4" s="208"/>
      <c r="AU4" s="208"/>
      <c r="AV4" s="208"/>
      <c r="AW4" s="208"/>
      <c r="AX4" s="208"/>
      <c r="AY4" s="208"/>
      <c r="AZ4" s="208"/>
      <c r="BA4" s="208"/>
      <c r="BB4" s="208"/>
      <c r="BC4" s="386"/>
      <c r="BD4" s="208"/>
      <c r="BE4" s="208"/>
      <c r="BF4" s="208"/>
      <c r="BG4" s="208"/>
      <c r="BH4" s="208"/>
    </row>
    <row r="5" spans="1:60" ht="18" customHeight="1">
      <c r="A5" s="879" t="s">
        <v>6</v>
      </c>
      <c r="B5" s="806"/>
      <c r="C5" s="806"/>
      <c r="D5" s="814" t="s">
        <v>520</v>
      </c>
      <c r="E5" s="806"/>
      <c r="F5" s="806"/>
      <c r="G5" s="806"/>
      <c r="H5" s="806"/>
      <c r="I5" s="806"/>
      <c r="J5" s="806"/>
      <c r="K5" s="806"/>
      <c r="L5" s="806"/>
      <c r="M5" s="806"/>
      <c r="N5" s="806"/>
      <c r="O5" s="806"/>
      <c r="P5" s="806"/>
      <c r="Q5" s="806"/>
      <c r="R5" s="806"/>
      <c r="S5" s="806"/>
      <c r="T5" s="806"/>
      <c r="U5" s="806"/>
      <c r="V5" s="806"/>
      <c r="W5" s="806"/>
      <c r="X5" s="806"/>
      <c r="Y5" s="806"/>
      <c r="Z5" s="806"/>
      <c r="AA5" s="806"/>
      <c r="AB5" s="807"/>
      <c r="AC5" s="812"/>
      <c r="AD5" s="801"/>
      <c r="AE5" s="801"/>
      <c r="AF5" s="801"/>
      <c r="AG5" s="801"/>
      <c r="AH5" s="801"/>
      <c r="AI5" s="801"/>
      <c r="AJ5" s="801"/>
      <c r="AK5" s="801"/>
      <c r="AL5" s="801"/>
      <c r="AM5" s="801"/>
      <c r="AN5" s="801"/>
      <c r="AO5" s="801"/>
      <c r="AP5" s="801"/>
      <c r="AQ5" s="801"/>
      <c r="AR5" s="801"/>
      <c r="AS5" s="926"/>
      <c r="AT5" s="208"/>
      <c r="AU5" s="208"/>
      <c r="AV5" s="208"/>
      <c r="AW5" s="208"/>
      <c r="AX5" s="208"/>
      <c r="AY5" s="208"/>
      <c r="AZ5" s="208"/>
      <c r="BA5" s="208"/>
      <c r="BB5" s="208"/>
      <c r="BC5" s="386"/>
      <c r="BD5" s="208"/>
      <c r="BE5" s="208"/>
      <c r="BF5" s="208"/>
      <c r="BG5" s="208"/>
      <c r="BH5" s="208"/>
    </row>
    <row r="6" spans="1:60" ht="18" customHeight="1">
      <c r="A6" s="879" t="s">
        <v>521</v>
      </c>
      <c r="B6" s="806"/>
      <c r="C6" s="806"/>
      <c r="D6" s="814" t="s">
        <v>522</v>
      </c>
      <c r="E6" s="806"/>
      <c r="F6" s="806"/>
      <c r="G6" s="806"/>
      <c r="H6" s="806"/>
      <c r="I6" s="806"/>
      <c r="J6" s="806"/>
      <c r="K6" s="806"/>
      <c r="L6" s="806"/>
      <c r="M6" s="806"/>
      <c r="N6" s="806"/>
      <c r="O6" s="806"/>
      <c r="P6" s="806"/>
      <c r="Q6" s="806"/>
      <c r="R6" s="806"/>
      <c r="S6" s="806"/>
      <c r="T6" s="806"/>
      <c r="U6" s="806"/>
      <c r="V6" s="806"/>
      <c r="W6" s="806"/>
      <c r="X6" s="806"/>
      <c r="Y6" s="806"/>
      <c r="Z6" s="806"/>
      <c r="AA6" s="806"/>
      <c r="AB6" s="807"/>
      <c r="AC6" s="812"/>
      <c r="AD6" s="801"/>
      <c r="AE6" s="801"/>
      <c r="AF6" s="801"/>
      <c r="AG6" s="801"/>
      <c r="AH6" s="801"/>
      <c r="AI6" s="801"/>
      <c r="AJ6" s="801"/>
      <c r="AK6" s="801"/>
      <c r="AL6" s="801"/>
      <c r="AM6" s="801"/>
      <c r="AN6" s="801"/>
      <c r="AO6" s="801"/>
      <c r="AP6" s="801"/>
      <c r="AQ6" s="801"/>
      <c r="AR6" s="801"/>
      <c r="AS6" s="926"/>
      <c r="AT6" s="208"/>
      <c r="AU6" s="208"/>
      <c r="AV6" s="208"/>
      <c r="AW6" s="208"/>
      <c r="AX6" s="208"/>
      <c r="AY6" s="208"/>
      <c r="AZ6" s="208"/>
      <c r="BA6" s="208"/>
      <c r="BB6" s="208"/>
      <c r="BC6" s="386"/>
      <c r="BD6" s="208"/>
      <c r="BE6" s="208"/>
      <c r="BF6" s="208"/>
      <c r="BG6" s="208"/>
      <c r="BH6" s="208"/>
    </row>
    <row r="7" spans="1:60" ht="18" customHeight="1">
      <c r="A7" s="879" t="s">
        <v>523</v>
      </c>
      <c r="B7" s="806"/>
      <c r="C7" s="806"/>
      <c r="D7" s="814" t="s">
        <v>524</v>
      </c>
      <c r="E7" s="806"/>
      <c r="F7" s="806"/>
      <c r="G7" s="806"/>
      <c r="H7" s="806"/>
      <c r="I7" s="806"/>
      <c r="J7" s="806"/>
      <c r="K7" s="806"/>
      <c r="L7" s="806"/>
      <c r="M7" s="806"/>
      <c r="N7" s="806"/>
      <c r="O7" s="806"/>
      <c r="P7" s="806"/>
      <c r="Q7" s="806"/>
      <c r="R7" s="806"/>
      <c r="S7" s="806"/>
      <c r="T7" s="806"/>
      <c r="U7" s="806"/>
      <c r="V7" s="806"/>
      <c r="W7" s="806"/>
      <c r="X7" s="806"/>
      <c r="Y7" s="806"/>
      <c r="Z7" s="806"/>
      <c r="AA7" s="806"/>
      <c r="AB7" s="807"/>
      <c r="AC7" s="812"/>
      <c r="AD7" s="801"/>
      <c r="AE7" s="801"/>
      <c r="AF7" s="801"/>
      <c r="AG7" s="801"/>
      <c r="AH7" s="801"/>
      <c r="AI7" s="801"/>
      <c r="AJ7" s="801"/>
      <c r="AK7" s="801"/>
      <c r="AL7" s="801"/>
      <c r="AM7" s="801"/>
      <c r="AN7" s="801"/>
      <c r="AO7" s="801"/>
      <c r="AP7" s="801"/>
      <c r="AQ7" s="801"/>
      <c r="AR7" s="801"/>
      <c r="AS7" s="926"/>
      <c r="AT7" s="208"/>
      <c r="AU7" s="208"/>
      <c r="AV7" s="208"/>
      <c r="AW7" s="208"/>
      <c r="AX7" s="208"/>
      <c r="AY7" s="208"/>
      <c r="AZ7" s="208"/>
      <c r="BA7" s="208"/>
      <c r="BB7" s="208"/>
      <c r="BC7" s="386"/>
      <c r="BD7" s="208"/>
      <c r="BE7" s="208"/>
      <c r="BF7" s="208"/>
      <c r="BG7" s="208"/>
      <c r="BH7" s="208"/>
    </row>
    <row r="8" spans="1:60" ht="18" customHeight="1">
      <c r="A8" s="879" t="s">
        <v>525</v>
      </c>
      <c r="B8" s="806"/>
      <c r="C8" s="806"/>
      <c r="D8" s="814" t="s">
        <v>526</v>
      </c>
      <c r="E8" s="806"/>
      <c r="F8" s="806"/>
      <c r="G8" s="806"/>
      <c r="H8" s="806"/>
      <c r="I8" s="806"/>
      <c r="J8" s="806"/>
      <c r="K8" s="806"/>
      <c r="L8" s="806"/>
      <c r="M8" s="806"/>
      <c r="N8" s="806"/>
      <c r="O8" s="806"/>
      <c r="P8" s="806"/>
      <c r="Q8" s="806"/>
      <c r="R8" s="806"/>
      <c r="S8" s="806"/>
      <c r="T8" s="806"/>
      <c r="U8" s="806"/>
      <c r="V8" s="806"/>
      <c r="W8" s="806"/>
      <c r="X8" s="806"/>
      <c r="Y8" s="806"/>
      <c r="Z8" s="806"/>
      <c r="AA8" s="806"/>
      <c r="AB8" s="807"/>
      <c r="AC8" s="812"/>
      <c r="AD8" s="801"/>
      <c r="AE8" s="801"/>
      <c r="AF8" s="801"/>
      <c r="AG8" s="801"/>
      <c r="AH8" s="801"/>
      <c r="AI8" s="801"/>
      <c r="AJ8" s="801"/>
      <c r="AK8" s="801"/>
      <c r="AL8" s="801"/>
      <c r="AM8" s="801"/>
      <c r="AN8" s="801"/>
      <c r="AO8" s="801"/>
      <c r="AP8" s="801"/>
      <c r="AQ8" s="801"/>
      <c r="AR8" s="801"/>
      <c r="AS8" s="926"/>
      <c r="AT8" s="208"/>
      <c r="AU8" s="208"/>
      <c r="AV8" s="208"/>
      <c r="AW8" s="208"/>
      <c r="AX8" s="208"/>
      <c r="AY8" s="208"/>
      <c r="AZ8" s="208"/>
      <c r="BA8" s="208"/>
      <c r="BB8" s="208"/>
      <c r="BC8" s="386"/>
      <c r="BD8" s="208"/>
      <c r="BE8" s="208"/>
      <c r="BF8" s="208"/>
      <c r="BG8" s="208"/>
      <c r="BH8" s="208"/>
    </row>
    <row r="9" spans="1:60" ht="28.5" customHeight="1">
      <c r="A9" s="890" t="s">
        <v>527</v>
      </c>
      <c r="B9" s="891"/>
      <c r="C9" s="891"/>
      <c r="D9" s="892" t="s">
        <v>528</v>
      </c>
      <c r="E9" s="806"/>
      <c r="F9" s="806"/>
      <c r="G9" s="806"/>
      <c r="H9" s="806"/>
      <c r="I9" s="806"/>
      <c r="J9" s="806"/>
      <c r="K9" s="806"/>
      <c r="L9" s="806"/>
      <c r="M9" s="806"/>
      <c r="N9" s="806"/>
      <c r="O9" s="806"/>
      <c r="P9" s="806"/>
      <c r="Q9" s="806"/>
      <c r="R9" s="806"/>
      <c r="S9" s="806"/>
      <c r="T9" s="806"/>
      <c r="U9" s="806"/>
      <c r="V9" s="806"/>
      <c r="W9" s="806"/>
      <c r="X9" s="806"/>
      <c r="Y9" s="806"/>
      <c r="Z9" s="806"/>
      <c r="AA9" s="806"/>
      <c r="AB9" s="807"/>
      <c r="AC9" s="813"/>
      <c r="AD9" s="803"/>
      <c r="AE9" s="803"/>
      <c r="AF9" s="803"/>
      <c r="AG9" s="803"/>
      <c r="AH9" s="803"/>
      <c r="AI9" s="803"/>
      <c r="AJ9" s="803"/>
      <c r="AK9" s="803"/>
      <c r="AL9" s="803"/>
      <c r="AM9" s="803"/>
      <c r="AN9" s="803"/>
      <c r="AO9" s="803"/>
      <c r="AP9" s="803"/>
      <c r="AQ9" s="803"/>
      <c r="AR9" s="803"/>
      <c r="AS9" s="927"/>
      <c r="AT9" s="208"/>
      <c r="AU9" s="208"/>
      <c r="AV9" s="208"/>
      <c r="AW9" s="208"/>
      <c r="AX9" s="208"/>
      <c r="AY9" s="208"/>
      <c r="AZ9" s="208"/>
      <c r="BA9" s="208"/>
      <c r="BB9" s="208"/>
      <c r="BC9" s="386"/>
      <c r="BD9" s="208"/>
      <c r="BE9" s="208"/>
      <c r="BF9" s="208"/>
      <c r="BG9" s="208"/>
      <c r="BH9" s="208"/>
    </row>
    <row r="10" spans="1:60" ht="6.75" hidden="1" customHeight="1">
      <c r="A10" s="893"/>
      <c r="B10" s="806"/>
      <c r="C10" s="806"/>
      <c r="D10" s="806"/>
      <c r="E10" s="806"/>
      <c r="F10" s="806"/>
      <c r="G10" s="806"/>
      <c r="H10" s="806"/>
      <c r="I10" s="806"/>
      <c r="J10" s="806"/>
      <c r="K10" s="806"/>
      <c r="L10" s="806"/>
      <c r="M10" s="806"/>
      <c r="N10" s="806"/>
      <c r="O10" s="806"/>
      <c r="P10" s="806"/>
      <c r="Q10" s="806"/>
      <c r="R10" s="806"/>
      <c r="S10" s="806"/>
      <c r="T10" s="806"/>
      <c r="U10" s="806"/>
      <c r="V10" s="806"/>
      <c r="W10" s="806"/>
      <c r="X10" s="806"/>
      <c r="Y10" s="806"/>
      <c r="Z10" s="806"/>
      <c r="AA10" s="807"/>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63" t="s">
        <v>525</v>
      </c>
      <c r="B11" s="863" t="s">
        <v>529</v>
      </c>
      <c r="C11" s="863" t="s">
        <v>18</v>
      </c>
      <c r="D11" s="863" t="s">
        <v>530</v>
      </c>
      <c r="E11" s="863" t="s">
        <v>572</v>
      </c>
      <c r="F11" s="863" t="s">
        <v>577</v>
      </c>
      <c r="G11" s="920" t="s">
        <v>22</v>
      </c>
      <c r="H11" s="921" t="s">
        <v>23</v>
      </c>
      <c r="I11" s="863" t="s">
        <v>24</v>
      </c>
      <c r="J11" s="863" t="s">
        <v>25</v>
      </c>
      <c r="K11" s="863" t="s">
        <v>26</v>
      </c>
      <c r="L11" s="863" t="s">
        <v>27</v>
      </c>
      <c r="M11" s="863" t="s">
        <v>231</v>
      </c>
      <c r="N11" s="863" t="s">
        <v>531</v>
      </c>
      <c r="O11" s="863" t="s">
        <v>30</v>
      </c>
      <c r="P11" s="930" t="s">
        <v>31</v>
      </c>
      <c r="Q11" s="807"/>
      <c r="R11" s="864" t="s">
        <v>32</v>
      </c>
      <c r="S11" s="806"/>
      <c r="T11" s="806"/>
      <c r="U11" s="806"/>
      <c r="V11" s="815"/>
      <c r="W11" s="396"/>
      <c r="X11" s="396"/>
      <c r="Y11" s="864" t="s">
        <v>33</v>
      </c>
      <c r="Z11" s="806"/>
      <c r="AA11" s="806"/>
      <c r="AB11" s="807"/>
      <c r="AC11" s="928" t="s">
        <v>575</v>
      </c>
      <c r="AD11" s="806"/>
      <c r="AE11" s="806"/>
      <c r="AF11" s="806"/>
      <c r="AG11" s="806"/>
      <c r="AH11" s="806"/>
      <c r="AI11" s="806"/>
      <c r="AJ11" s="806"/>
      <c r="AK11" s="806"/>
      <c r="AL11" s="806"/>
      <c r="AM11" s="806"/>
      <c r="AN11" s="807"/>
      <c r="AO11" s="928" t="s">
        <v>576</v>
      </c>
      <c r="AP11" s="806"/>
      <c r="AQ11" s="806"/>
      <c r="AR11" s="806"/>
      <c r="AS11" s="807"/>
      <c r="AT11" s="397"/>
      <c r="AU11" s="397"/>
      <c r="AV11" s="397"/>
      <c r="AW11" s="397"/>
      <c r="AX11" s="397"/>
      <c r="AY11" s="397"/>
      <c r="AZ11" s="397"/>
      <c r="BA11" s="397"/>
      <c r="BB11" s="397"/>
      <c r="BC11" s="398"/>
      <c r="BD11" s="397"/>
      <c r="BE11" s="397"/>
      <c r="BF11" s="397"/>
      <c r="BG11" s="397"/>
      <c r="BH11" s="397"/>
    </row>
    <row r="12" spans="1:60" ht="71.25" customHeight="1">
      <c r="A12" s="837"/>
      <c r="B12" s="837"/>
      <c r="C12" s="837"/>
      <c r="D12" s="837"/>
      <c r="E12" s="837"/>
      <c r="F12" s="837"/>
      <c r="G12" s="837"/>
      <c r="H12" s="922"/>
      <c r="I12" s="837"/>
      <c r="J12" s="837"/>
      <c r="K12" s="837"/>
      <c r="L12" s="837"/>
      <c r="M12" s="837"/>
      <c r="N12" s="922"/>
      <c r="O12" s="837"/>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817" t="s">
        <v>618</v>
      </c>
      <c r="AU12" s="806"/>
      <c r="AV12" s="806"/>
      <c r="AW12" s="806"/>
      <c r="AX12" s="806"/>
      <c r="AY12" s="806"/>
      <c r="AZ12" s="806"/>
      <c r="BA12" s="806"/>
      <c r="BB12" s="806"/>
      <c r="BC12" s="807"/>
      <c r="BD12" s="818" t="s">
        <v>35</v>
      </c>
      <c r="BE12" s="806"/>
      <c r="BF12" s="806"/>
      <c r="BG12" s="807"/>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80" t="s">
        <v>534</v>
      </c>
      <c r="B14" s="896" t="s">
        <v>570</v>
      </c>
      <c r="C14" s="880"/>
      <c r="D14" s="880" t="s">
        <v>535</v>
      </c>
      <c r="E14" s="929" t="s">
        <v>573</v>
      </c>
      <c r="F14" s="871"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881"/>
      <c r="B15" s="897"/>
      <c r="C15" s="881"/>
      <c r="D15" s="881"/>
      <c r="E15" s="901"/>
      <c r="F15" s="871"/>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82"/>
      <c r="B16" s="882"/>
      <c r="C16" s="882"/>
      <c r="D16" s="882"/>
      <c r="E16" s="899"/>
      <c r="F16" s="871"/>
      <c r="G16" s="872" t="s">
        <v>210</v>
      </c>
      <c r="H16" s="873"/>
      <c r="I16" s="873"/>
      <c r="J16" s="873"/>
      <c r="K16" s="873"/>
      <c r="L16" s="873"/>
      <c r="M16" s="873"/>
      <c r="N16" s="873"/>
      <c r="O16" s="873"/>
      <c r="P16" s="873"/>
      <c r="Q16" s="873"/>
      <c r="R16" s="873"/>
      <c r="S16" s="873"/>
      <c r="T16" s="873"/>
      <c r="U16" s="873"/>
      <c r="V16" s="873"/>
      <c r="W16" s="873"/>
      <c r="X16" s="874"/>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82"/>
      <c r="B17" s="882"/>
      <c r="C17" s="882"/>
      <c r="D17" s="882"/>
      <c r="E17" s="882"/>
      <c r="F17" s="906"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82"/>
      <c r="B18" s="882"/>
      <c r="C18" s="882"/>
      <c r="D18" s="882"/>
      <c r="E18" s="882"/>
      <c r="F18" s="907"/>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82"/>
      <c r="B19" s="882"/>
      <c r="C19" s="882"/>
      <c r="D19" s="882"/>
      <c r="E19" s="882"/>
      <c r="F19" s="908"/>
      <c r="G19" s="943" t="s">
        <v>210</v>
      </c>
      <c r="H19" s="873"/>
      <c r="I19" s="873"/>
      <c r="J19" s="873"/>
      <c r="K19" s="873"/>
      <c r="L19" s="873"/>
      <c r="M19" s="873"/>
      <c r="N19" s="873"/>
      <c r="O19" s="873"/>
      <c r="P19" s="873"/>
      <c r="Q19" s="873"/>
      <c r="R19" s="873"/>
      <c r="S19" s="873"/>
      <c r="T19" s="873"/>
      <c r="U19" s="873"/>
      <c r="V19" s="873"/>
      <c r="W19" s="873"/>
      <c r="X19" s="874"/>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82"/>
      <c r="B20" s="882"/>
      <c r="C20" s="882"/>
      <c r="D20" s="882"/>
      <c r="E20" s="882"/>
      <c r="F20" s="906"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82"/>
      <c r="B21" s="882"/>
      <c r="C21" s="882"/>
      <c r="D21" s="882"/>
      <c r="E21" s="882"/>
      <c r="F21" s="907"/>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82"/>
      <c r="B22" s="882"/>
      <c r="C22" s="882"/>
      <c r="D22" s="882"/>
      <c r="E22" s="882"/>
      <c r="F22" s="908"/>
      <c r="G22" s="943" t="s">
        <v>210</v>
      </c>
      <c r="H22" s="873"/>
      <c r="I22" s="873"/>
      <c r="J22" s="873"/>
      <c r="K22" s="873"/>
      <c r="L22" s="873"/>
      <c r="M22" s="873"/>
      <c r="N22" s="873"/>
      <c r="O22" s="873"/>
      <c r="P22" s="873"/>
      <c r="Q22" s="873"/>
      <c r="R22" s="873"/>
      <c r="S22" s="873"/>
      <c r="T22" s="873"/>
      <c r="U22" s="873"/>
      <c r="V22" s="873"/>
      <c r="W22" s="873"/>
      <c r="X22" s="874"/>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83"/>
      <c r="B23" s="883"/>
      <c r="C23" s="883"/>
      <c r="D23" s="883"/>
      <c r="E23" s="883"/>
      <c r="F23" s="906"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83"/>
      <c r="B24" s="883"/>
      <c r="C24" s="883"/>
      <c r="D24" s="883"/>
      <c r="E24" s="883"/>
      <c r="F24" s="908"/>
      <c r="G24" s="943" t="s">
        <v>210</v>
      </c>
      <c r="H24" s="873"/>
      <c r="I24" s="873"/>
      <c r="J24" s="873"/>
      <c r="K24" s="873"/>
      <c r="L24" s="873"/>
      <c r="M24" s="873"/>
      <c r="N24" s="873"/>
      <c r="O24" s="873"/>
      <c r="P24" s="873"/>
      <c r="Q24" s="873"/>
      <c r="R24" s="873"/>
      <c r="S24" s="873"/>
      <c r="T24" s="873"/>
      <c r="U24" s="873"/>
      <c r="V24" s="873"/>
      <c r="W24" s="873"/>
      <c r="X24" s="874"/>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82"/>
      <c r="B25" s="882"/>
      <c r="C25" s="882"/>
      <c r="D25" s="882"/>
      <c r="E25" s="882"/>
      <c r="F25" s="906"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82"/>
      <c r="B26" s="882"/>
      <c r="C26" s="882"/>
      <c r="D26" s="882"/>
      <c r="E26" s="882"/>
      <c r="F26" s="907"/>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82"/>
      <c r="B27" s="882"/>
      <c r="C27" s="882"/>
      <c r="D27" s="882"/>
      <c r="E27" s="882"/>
      <c r="F27" s="908"/>
      <c r="G27" s="943" t="s">
        <v>210</v>
      </c>
      <c r="H27" s="873"/>
      <c r="I27" s="873"/>
      <c r="J27" s="873"/>
      <c r="K27" s="873"/>
      <c r="L27" s="873"/>
      <c r="M27" s="873"/>
      <c r="N27" s="873"/>
      <c r="O27" s="873"/>
      <c r="P27" s="873"/>
      <c r="Q27" s="873"/>
      <c r="R27" s="873"/>
      <c r="S27" s="873"/>
      <c r="T27" s="873"/>
      <c r="U27" s="873"/>
      <c r="V27" s="873"/>
      <c r="W27" s="873"/>
      <c r="X27" s="874"/>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82"/>
      <c r="B28" s="882"/>
      <c r="C28" s="882"/>
      <c r="D28" s="882"/>
      <c r="E28" s="882"/>
      <c r="F28" s="906"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82"/>
      <c r="B29" s="882"/>
      <c r="C29" s="882"/>
      <c r="D29" s="882"/>
      <c r="E29" s="882"/>
      <c r="F29" s="907"/>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82"/>
      <c r="B30" s="882"/>
      <c r="C30" s="882"/>
      <c r="D30" s="882"/>
      <c r="E30" s="882"/>
      <c r="F30" s="908"/>
      <c r="G30" s="943" t="s">
        <v>210</v>
      </c>
      <c r="H30" s="873"/>
      <c r="I30" s="873"/>
      <c r="J30" s="873"/>
      <c r="K30" s="873"/>
      <c r="L30" s="873"/>
      <c r="M30" s="873"/>
      <c r="N30" s="873"/>
      <c r="O30" s="873"/>
      <c r="P30" s="873"/>
      <c r="Q30" s="873"/>
      <c r="R30" s="873"/>
      <c r="S30" s="873"/>
      <c r="T30" s="873"/>
      <c r="U30" s="873"/>
      <c r="V30" s="873"/>
      <c r="W30" s="873"/>
      <c r="X30" s="874"/>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82"/>
      <c r="B31" s="882"/>
      <c r="C31" s="882"/>
      <c r="D31" s="882"/>
      <c r="E31" s="882"/>
      <c r="F31" s="906"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82"/>
      <c r="B32" s="882"/>
      <c r="C32" s="882"/>
      <c r="D32" s="882"/>
      <c r="E32" s="882"/>
      <c r="F32" s="907"/>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82"/>
      <c r="B33" s="882"/>
      <c r="C33" s="882"/>
      <c r="D33" s="882"/>
      <c r="E33" s="882"/>
      <c r="F33" s="908"/>
      <c r="G33" s="943" t="s">
        <v>210</v>
      </c>
      <c r="H33" s="873"/>
      <c r="I33" s="873"/>
      <c r="J33" s="873"/>
      <c r="K33" s="873"/>
      <c r="L33" s="873"/>
      <c r="M33" s="873"/>
      <c r="N33" s="873"/>
      <c r="O33" s="873"/>
      <c r="P33" s="873"/>
      <c r="Q33" s="873"/>
      <c r="R33" s="873"/>
      <c r="S33" s="873"/>
      <c r="T33" s="873"/>
      <c r="U33" s="873"/>
      <c r="V33" s="873"/>
      <c r="W33" s="873"/>
      <c r="X33" s="874"/>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82"/>
      <c r="B34" s="882"/>
      <c r="C34" s="882"/>
      <c r="D34" s="882"/>
      <c r="E34" s="899"/>
      <c r="F34" s="946"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82"/>
      <c r="B35" s="882"/>
      <c r="C35" s="882"/>
      <c r="D35" s="882"/>
      <c r="E35" s="899"/>
      <c r="F35" s="947"/>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82"/>
      <c r="B36" s="882"/>
      <c r="C36" s="882"/>
      <c r="D36" s="882"/>
      <c r="E36" s="899"/>
      <c r="F36" s="947"/>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82"/>
      <c r="B37" s="882"/>
      <c r="C37" s="882"/>
      <c r="D37" s="882"/>
      <c r="E37" s="899"/>
      <c r="F37" s="947"/>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82"/>
      <c r="B38" s="882"/>
      <c r="C38" s="882"/>
      <c r="D38" s="882"/>
      <c r="E38" s="899"/>
      <c r="F38" s="948"/>
      <c r="G38" s="944" t="s">
        <v>210</v>
      </c>
      <c r="H38" s="944"/>
      <c r="I38" s="944"/>
      <c r="J38" s="944"/>
      <c r="K38" s="944"/>
      <c r="L38" s="944"/>
      <c r="M38" s="944"/>
      <c r="N38" s="944"/>
      <c r="O38" s="944"/>
      <c r="P38" s="944"/>
      <c r="Q38" s="944"/>
      <c r="R38" s="944"/>
      <c r="S38" s="944"/>
      <c r="T38" s="944"/>
      <c r="U38" s="944"/>
      <c r="V38" s="944"/>
      <c r="W38" s="944"/>
      <c r="X38" s="945"/>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83"/>
      <c r="B39" s="883"/>
      <c r="C39" s="883"/>
      <c r="D39" s="884" t="s">
        <v>579</v>
      </c>
      <c r="E39" s="885"/>
      <c r="F39" s="888"/>
      <c r="G39" s="885"/>
      <c r="H39" s="889"/>
      <c r="I39" s="885"/>
      <c r="J39" s="889"/>
      <c r="K39" s="889"/>
      <c r="L39" s="885"/>
      <c r="M39" s="885"/>
      <c r="N39" s="885"/>
      <c r="O39" s="885"/>
      <c r="P39" s="885"/>
      <c r="Q39" s="885"/>
      <c r="R39" s="885"/>
      <c r="S39" s="885"/>
      <c r="T39" s="885"/>
      <c r="U39" s="885"/>
      <c r="V39" s="885"/>
      <c r="W39" s="887"/>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83"/>
      <c r="B40" s="883"/>
      <c r="C40" s="883"/>
      <c r="D40" s="877" t="s">
        <v>536</v>
      </c>
      <c r="E40" s="875" t="s">
        <v>574</v>
      </c>
      <c r="F40" s="871"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83"/>
      <c r="B41" s="883"/>
      <c r="C41" s="883"/>
      <c r="D41" s="878"/>
      <c r="E41" s="876"/>
      <c r="F41" s="871"/>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83"/>
      <c r="B42" s="883"/>
      <c r="C42" s="883"/>
      <c r="D42" s="878"/>
      <c r="E42" s="876"/>
      <c r="F42" s="871"/>
      <c r="G42" s="873" t="s">
        <v>210</v>
      </c>
      <c r="H42" s="873"/>
      <c r="I42" s="873"/>
      <c r="J42" s="873"/>
      <c r="K42" s="873"/>
      <c r="L42" s="873"/>
      <c r="M42" s="873"/>
      <c r="N42" s="873"/>
      <c r="O42" s="873"/>
      <c r="P42" s="873"/>
      <c r="Q42" s="873"/>
      <c r="R42" s="873"/>
      <c r="S42" s="873"/>
      <c r="T42" s="873"/>
      <c r="U42" s="873"/>
      <c r="V42" s="873"/>
      <c r="W42" s="873"/>
      <c r="X42" s="874"/>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83"/>
      <c r="B43" s="883"/>
      <c r="C43" s="883"/>
      <c r="D43" s="878"/>
      <c r="E43" s="876"/>
      <c r="F43" s="871"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82"/>
      <c r="B44" s="882"/>
      <c r="C44" s="882"/>
      <c r="D44" s="878"/>
      <c r="E44" s="876"/>
      <c r="F44" s="871"/>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82"/>
      <c r="B45" s="882"/>
      <c r="C45" s="882"/>
      <c r="D45" s="878"/>
      <c r="E45" s="876"/>
      <c r="F45" s="871"/>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82"/>
      <c r="B46" s="882"/>
      <c r="C46" s="882"/>
      <c r="D46" s="878"/>
      <c r="E46" s="876"/>
      <c r="F46" s="871"/>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82"/>
      <c r="B47" s="882"/>
      <c r="C47" s="882"/>
      <c r="D47" s="878"/>
      <c r="E47" s="876"/>
      <c r="F47" s="871"/>
      <c r="G47" s="944" t="s">
        <v>210</v>
      </c>
      <c r="H47" s="944"/>
      <c r="I47" s="944"/>
      <c r="J47" s="944"/>
      <c r="K47" s="944"/>
      <c r="L47" s="944"/>
      <c r="M47" s="944"/>
      <c r="N47" s="944"/>
      <c r="O47" s="944"/>
      <c r="P47" s="944"/>
      <c r="Q47" s="944"/>
      <c r="R47" s="944"/>
      <c r="S47" s="944"/>
      <c r="T47" s="944"/>
      <c r="U47" s="944"/>
      <c r="V47" s="944"/>
      <c r="W47" s="944"/>
      <c r="X47" s="945"/>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82"/>
      <c r="B48" s="882"/>
      <c r="C48" s="882"/>
      <c r="D48" s="878"/>
      <c r="E48" s="876"/>
      <c r="F48" s="871"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82"/>
      <c r="B49" s="882"/>
      <c r="C49" s="882"/>
      <c r="D49" s="878"/>
      <c r="E49" s="876"/>
      <c r="F49" s="871"/>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82"/>
      <c r="B50" s="882"/>
      <c r="C50" s="882"/>
      <c r="D50" s="878"/>
      <c r="E50" s="876"/>
      <c r="F50" s="871"/>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83"/>
      <c r="B51" s="883"/>
      <c r="C51" s="883"/>
      <c r="D51" s="878"/>
      <c r="E51" s="876"/>
      <c r="F51" s="871"/>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82"/>
      <c r="B52" s="882"/>
      <c r="C52" s="882"/>
      <c r="D52" s="878"/>
      <c r="E52" s="876"/>
      <c r="F52" s="871"/>
      <c r="G52" s="873" t="s">
        <v>210</v>
      </c>
      <c r="H52" s="873"/>
      <c r="I52" s="873"/>
      <c r="J52" s="873"/>
      <c r="K52" s="873"/>
      <c r="L52" s="873"/>
      <c r="M52" s="873"/>
      <c r="N52" s="873"/>
      <c r="O52" s="873"/>
      <c r="P52" s="873"/>
      <c r="Q52" s="873"/>
      <c r="R52" s="873"/>
      <c r="S52" s="873"/>
      <c r="T52" s="873"/>
      <c r="U52" s="873"/>
      <c r="V52" s="873"/>
      <c r="W52" s="873"/>
      <c r="X52" s="945"/>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83"/>
      <c r="B53" s="883"/>
      <c r="C53" s="899"/>
      <c r="D53" s="894" t="s">
        <v>578</v>
      </c>
      <c r="E53" s="895"/>
      <c r="F53" s="895"/>
      <c r="G53" s="895"/>
      <c r="H53" s="895"/>
      <c r="I53" s="895"/>
      <c r="J53" s="895"/>
      <c r="K53" s="895"/>
      <c r="L53" s="895"/>
      <c r="M53" s="895"/>
      <c r="N53" s="895"/>
      <c r="O53" s="895"/>
      <c r="P53" s="895"/>
      <c r="Q53" s="895"/>
      <c r="R53" s="895"/>
      <c r="S53" s="895"/>
      <c r="T53" s="895"/>
      <c r="U53" s="895"/>
      <c r="V53" s="895"/>
      <c r="W53" s="895"/>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83"/>
      <c r="B54" s="883"/>
      <c r="C54" s="883"/>
      <c r="D54" s="881" t="s">
        <v>537</v>
      </c>
      <c r="E54" s="901" t="s">
        <v>574</v>
      </c>
      <c r="F54" s="948"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82"/>
      <c r="B55" s="882"/>
      <c r="C55" s="882"/>
      <c r="D55" s="881"/>
      <c r="E55" s="901"/>
      <c r="F55" s="871"/>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83"/>
      <c r="B56" s="883"/>
      <c r="C56" s="883"/>
      <c r="D56" s="883"/>
      <c r="E56" s="899"/>
      <c r="F56" s="871"/>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83"/>
      <c r="B57" s="883"/>
      <c r="C57" s="883"/>
      <c r="D57" s="883"/>
      <c r="E57" s="899"/>
      <c r="F57" s="871"/>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82"/>
      <c r="B58" s="882"/>
      <c r="C58" s="882"/>
      <c r="D58" s="882"/>
      <c r="E58" s="899"/>
      <c r="F58" s="871"/>
      <c r="G58" s="902" t="s">
        <v>210</v>
      </c>
      <c r="H58" s="902"/>
      <c r="I58" s="902"/>
      <c r="J58" s="902"/>
      <c r="K58" s="902"/>
      <c r="L58" s="902"/>
      <c r="M58" s="902"/>
      <c r="N58" s="902"/>
      <c r="O58" s="902"/>
      <c r="P58" s="902"/>
      <c r="Q58" s="902"/>
      <c r="R58" s="902"/>
      <c r="S58" s="902"/>
      <c r="T58" s="902"/>
      <c r="U58" s="902"/>
      <c r="V58" s="902"/>
      <c r="W58" s="902"/>
      <c r="X58" s="951"/>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82"/>
      <c r="B59" s="882"/>
      <c r="C59" s="882"/>
      <c r="D59" s="882"/>
      <c r="E59" s="899"/>
      <c r="F59" s="871"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82"/>
      <c r="B60" s="882"/>
      <c r="C60" s="882"/>
      <c r="D60" s="882"/>
      <c r="E60" s="899"/>
      <c r="F60" s="871"/>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82"/>
      <c r="B61" s="882"/>
      <c r="C61" s="882"/>
      <c r="D61" s="882"/>
      <c r="E61" s="899"/>
      <c r="F61" s="871"/>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82"/>
      <c r="B62" s="882"/>
      <c r="C62" s="882"/>
      <c r="D62" s="882"/>
      <c r="E62" s="899"/>
      <c r="F62" s="871"/>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83"/>
      <c r="B63" s="883"/>
      <c r="C63" s="883"/>
      <c r="D63" s="882"/>
      <c r="E63" s="899"/>
      <c r="F63" s="871"/>
      <c r="G63" s="902" t="s">
        <v>210</v>
      </c>
      <c r="H63" s="902"/>
      <c r="I63" s="902"/>
      <c r="J63" s="902"/>
      <c r="K63" s="902"/>
      <c r="L63" s="902"/>
      <c r="M63" s="902"/>
      <c r="N63" s="902"/>
      <c r="O63" s="902"/>
      <c r="P63" s="902"/>
      <c r="Q63" s="902"/>
      <c r="R63" s="902"/>
      <c r="S63" s="902"/>
      <c r="T63" s="902"/>
      <c r="U63" s="902"/>
      <c r="V63" s="902"/>
      <c r="W63" s="902"/>
      <c r="X63" s="903"/>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83"/>
      <c r="B64" s="898"/>
      <c r="C64" s="900"/>
      <c r="D64" s="894" t="s">
        <v>580</v>
      </c>
      <c r="E64" s="895"/>
      <c r="F64" s="895"/>
      <c r="G64" s="895"/>
      <c r="H64" s="895"/>
      <c r="I64" s="895"/>
      <c r="J64" s="895"/>
      <c r="K64" s="895"/>
      <c r="L64" s="895"/>
      <c r="M64" s="895"/>
      <c r="N64" s="895"/>
      <c r="O64" s="895"/>
      <c r="P64" s="895"/>
      <c r="Q64" s="895"/>
      <c r="R64" s="895"/>
      <c r="S64" s="895"/>
      <c r="T64" s="895"/>
      <c r="U64" s="895"/>
      <c r="V64" s="895"/>
      <c r="W64" s="895"/>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83"/>
      <c r="B65" s="896" t="s">
        <v>569</v>
      </c>
      <c r="C65" s="880"/>
      <c r="D65" s="881" t="s">
        <v>538</v>
      </c>
      <c r="E65" s="901" t="s">
        <v>538</v>
      </c>
      <c r="F65" s="948"/>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83"/>
      <c r="B66" s="883"/>
      <c r="C66" s="883"/>
      <c r="D66" s="883"/>
      <c r="E66" s="899"/>
      <c r="F66" s="871"/>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83"/>
      <c r="B67" s="883"/>
      <c r="C67" s="883"/>
      <c r="D67" s="883"/>
      <c r="E67" s="899"/>
      <c r="F67" s="871"/>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83"/>
      <c r="B68" s="883"/>
      <c r="C68" s="883"/>
      <c r="D68" s="883"/>
      <c r="E68" s="899"/>
      <c r="F68" s="871"/>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83"/>
      <c r="B69" s="883"/>
      <c r="C69" s="883"/>
      <c r="D69" s="883"/>
      <c r="E69" s="899"/>
      <c r="F69" s="871"/>
      <c r="G69" s="904" t="s">
        <v>210</v>
      </c>
      <c r="H69" s="904"/>
      <c r="I69" s="904"/>
      <c r="J69" s="904"/>
      <c r="K69" s="904"/>
      <c r="L69" s="904"/>
      <c r="M69" s="904"/>
      <c r="N69" s="904"/>
      <c r="O69" s="904"/>
      <c r="P69" s="904"/>
      <c r="Q69" s="904"/>
      <c r="R69" s="904"/>
      <c r="S69" s="904"/>
      <c r="T69" s="904"/>
      <c r="U69" s="904"/>
      <c r="V69" s="904"/>
      <c r="W69" s="904"/>
      <c r="X69" s="905"/>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83"/>
      <c r="B70" s="883"/>
      <c r="C70" s="883"/>
      <c r="D70" s="883"/>
      <c r="E70" s="899"/>
      <c r="F70" s="871"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82"/>
      <c r="B71" s="882"/>
      <c r="C71" s="882"/>
      <c r="D71" s="882"/>
      <c r="E71" s="899"/>
      <c r="F71" s="871"/>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82"/>
      <c r="B72" s="882"/>
      <c r="C72" s="882"/>
      <c r="D72" s="882"/>
      <c r="E72" s="899"/>
      <c r="F72" s="871"/>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83"/>
      <c r="B73" s="883"/>
      <c r="C73" s="883"/>
      <c r="D73" s="883"/>
      <c r="E73" s="899"/>
      <c r="F73" s="871"/>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83"/>
      <c r="B74" s="883"/>
      <c r="C74" s="883"/>
      <c r="D74" s="898"/>
      <c r="E74" s="899"/>
      <c r="F74" s="871"/>
      <c r="G74" s="904" t="s">
        <v>210</v>
      </c>
      <c r="H74" s="904"/>
      <c r="I74" s="904"/>
      <c r="J74" s="904"/>
      <c r="K74" s="904"/>
      <c r="L74" s="904"/>
      <c r="M74" s="904"/>
      <c r="N74" s="904"/>
      <c r="O74" s="904"/>
      <c r="P74" s="904"/>
      <c r="Q74" s="904"/>
      <c r="R74" s="904"/>
      <c r="S74" s="904"/>
      <c r="T74" s="904"/>
      <c r="U74" s="904"/>
      <c r="V74" s="904"/>
      <c r="W74" s="904"/>
      <c r="X74" s="905"/>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83"/>
      <c r="B75" s="883"/>
      <c r="C75" s="883"/>
      <c r="D75" s="884" t="s">
        <v>581</v>
      </c>
      <c r="E75" s="885"/>
      <c r="F75" s="888"/>
      <c r="G75" s="885"/>
      <c r="H75" s="885"/>
      <c r="I75" s="885"/>
      <c r="J75" s="885"/>
      <c r="K75" s="885"/>
      <c r="L75" s="885"/>
      <c r="M75" s="885"/>
      <c r="N75" s="885"/>
      <c r="O75" s="885"/>
      <c r="P75" s="885"/>
      <c r="Q75" s="885"/>
      <c r="R75" s="885"/>
      <c r="S75" s="885"/>
      <c r="T75" s="885"/>
      <c r="U75" s="885"/>
      <c r="V75" s="885"/>
      <c r="W75" s="887"/>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83"/>
      <c r="B76" s="883"/>
      <c r="C76" s="883"/>
      <c r="D76" s="880" t="s">
        <v>539</v>
      </c>
      <c r="E76" s="929" t="s">
        <v>539</v>
      </c>
      <c r="F76" s="871"/>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82"/>
      <c r="B77" s="882"/>
      <c r="C77" s="882"/>
      <c r="D77" s="881"/>
      <c r="E77" s="901"/>
      <c r="F77" s="871"/>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82"/>
      <c r="B78" s="882"/>
      <c r="C78" s="882"/>
      <c r="D78" s="881"/>
      <c r="E78" s="901"/>
      <c r="F78" s="871"/>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82"/>
      <c r="B79" s="882"/>
      <c r="C79" s="882"/>
      <c r="D79" s="881"/>
      <c r="E79" s="901"/>
      <c r="F79" s="871"/>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82"/>
      <c r="B80" s="882"/>
      <c r="C80" s="882"/>
      <c r="D80" s="881"/>
      <c r="E80" s="901"/>
      <c r="F80" s="871"/>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82"/>
      <c r="B81" s="882"/>
      <c r="C81" s="882"/>
      <c r="D81" s="881"/>
      <c r="E81" s="901"/>
      <c r="F81" s="871"/>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82"/>
      <c r="B82" s="882"/>
      <c r="C82" s="882"/>
      <c r="D82" s="881"/>
      <c r="E82" s="901"/>
      <c r="F82" s="871"/>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82"/>
      <c r="B83" s="882"/>
      <c r="C83" s="882"/>
      <c r="D83" s="881"/>
      <c r="E83" s="901"/>
      <c r="F83" s="871"/>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82"/>
      <c r="B84" s="882"/>
      <c r="C84" s="882"/>
      <c r="D84" s="881"/>
      <c r="E84" s="901"/>
      <c r="F84" s="871"/>
      <c r="G84" s="949" t="s">
        <v>210</v>
      </c>
      <c r="H84" s="949"/>
      <c r="I84" s="949"/>
      <c r="J84" s="949"/>
      <c r="K84" s="949"/>
      <c r="L84" s="949"/>
      <c r="M84" s="949"/>
      <c r="N84" s="949"/>
      <c r="O84" s="949"/>
      <c r="P84" s="949"/>
      <c r="Q84" s="949"/>
      <c r="R84" s="949"/>
      <c r="S84" s="949"/>
      <c r="T84" s="949"/>
      <c r="U84" s="949"/>
      <c r="V84" s="949"/>
      <c r="W84" s="950"/>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82"/>
      <c r="B85" s="882"/>
      <c r="C85" s="882"/>
      <c r="D85" s="881"/>
      <c r="E85" s="901"/>
      <c r="F85" s="871"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82"/>
      <c r="B86" s="882"/>
      <c r="C86" s="882"/>
      <c r="D86" s="881"/>
      <c r="E86" s="901"/>
      <c r="F86" s="871"/>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82"/>
      <c r="B87" s="882"/>
      <c r="C87" s="882"/>
      <c r="D87" s="881"/>
      <c r="E87" s="901"/>
      <c r="F87" s="871"/>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82"/>
      <c r="B88" s="882"/>
      <c r="C88" s="882"/>
      <c r="D88" s="881"/>
      <c r="E88" s="901"/>
      <c r="F88" s="871"/>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83"/>
      <c r="B89" s="883"/>
      <c r="C89" s="883"/>
      <c r="D89" s="898"/>
      <c r="E89" s="900"/>
      <c r="F89" s="871"/>
      <c r="G89" s="949" t="s">
        <v>210</v>
      </c>
      <c r="H89" s="949"/>
      <c r="I89" s="949"/>
      <c r="J89" s="949"/>
      <c r="K89" s="949"/>
      <c r="L89" s="949"/>
      <c r="M89" s="949"/>
      <c r="N89" s="949"/>
      <c r="O89" s="949"/>
      <c r="P89" s="949"/>
      <c r="Q89" s="949"/>
      <c r="R89" s="949"/>
      <c r="S89" s="949"/>
      <c r="T89" s="949"/>
      <c r="U89" s="949"/>
      <c r="V89" s="949"/>
      <c r="W89" s="950"/>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83"/>
      <c r="B90" s="883"/>
      <c r="C90" s="883"/>
      <c r="D90" s="884" t="s">
        <v>582</v>
      </c>
      <c r="E90" s="885"/>
      <c r="F90" s="888"/>
      <c r="G90" s="885"/>
      <c r="H90" s="885"/>
      <c r="I90" s="885"/>
      <c r="J90" s="885"/>
      <c r="K90" s="885"/>
      <c r="L90" s="885"/>
      <c r="M90" s="885"/>
      <c r="N90" s="885"/>
      <c r="O90" s="885"/>
      <c r="P90" s="885"/>
      <c r="Q90" s="885"/>
      <c r="R90" s="885"/>
      <c r="S90" s="885"/>
      <c r="T90" s="885"/>
      <c r="U90" s="885"/>
      <c r="V90" s="885"/>
      <c r="W90" s="887"/>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83"/>
      <c r="B91" s="883"/>
      <c r="C91" s="883"/>
      <c r="D91" s="880" t="s">
        <v>540</v>
      </c>
      <c r="E91" s="929" t="s">
        <v>540</v>
      </c>
      <c r="F91" s="871"/>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82"/>
      <c r="B92" s="882"/>
      <c r="C92" s="882"/>
      <c r="D92" s="881"/>
      <c r="E92" s="901"/>
      <c r="F92" s="871"/>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82"/>
      <c r="B93" s="882"/>
      <c r="C93" s="882"/>
      <c r="D93" s="881"/>
      <c r="E93" s="901"/>
      <c r="F93" s="871"/>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82"/>
      <c r="B94" s="882"/>
      <c r="C94" s="882"/>
      <c r="D94" s="881"/>
      <c r="E94" s="901"/>
      <c r="F94" s="871"/>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82"/>
      <c r="B95" s="882"/>
      <c r="C95" s="882"/>
      <c r="D95" s="881"/>
      <c r="E95" s="901"/>
      <c r="F95" s="871"/>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82"/>
      <c r="B96" s="882"/>
      <c r="C96" s="882"/>
      <c r="D96" s="881"/>
      <c r="E96" s="901"/>
      <c r="F96" s="871"/>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82"/>
      <c r="B97" s="882"/>
      <c r="C97" s="882"/>
      <c r="D97" s="881"/>
      <c r="E97" s="901"/>
      <c r="F97" s="871"/>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82"/>
      <c r="B98" s="882"/>
      <c r="C98" s="882"/>
      <c r="D98" s="881"/>
      <c r="E98" s="901"/>
      <c r="F98" s="871"/>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82"/>
      <c r="B99" s="882"/>
      <c r="C99" s="882"/>
      <c r="D99" s="881"/>
      <c r="E99" s="901"/>
      <c r="F99" s="871"/>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82"/>
      <c r="B100" s="882"/>
      <c r="C100" s="882"/>
      <c r="D100" s="881"/>
      <c r="E100" s="901"/>
      <c r="F100" s="871"/>
      <c r="G100" s="949" t="s">
        <v>210</v>
      </c>
      <c r="H100" s="949"/>
      <c r="I100" s="949"/>
      <c r="J100" s="949"/>
      <c r="K100" s="949"/>
      <c r="L100" s="949"/>
      <c r="M100" s="949"/>
      <c r="N100" s="949"/>
      <c r="O100" s="949"/>
      <c r="P100" s="949"/>
      <c r="Q100" s="949"/>
      <c r="R100" s="949"/>
      <c r="S100" s="949"/>
      <c r="T100" s="949"/>
      <c r="U100" s="949"/>
      <c r="V100" s="949"/>
      <c r="W100" s="950"/>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82"/>
      <c r="B101" s="882"/>
      <c r="C101" s="882"/>
      <c r="D101" s="881"/>
      <c r="E101" s="901"/>
      <c r="F101" s="871"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83"/>
      <c r="B102" s="883"/>
      <c r="C102" s="883"/>
      <c r="D102" s="883"/>
      <c r="E102" s="899"/>
      <c r="F102" s="871"/>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83"/>
      <c r="B103" s="883"/>
      <c r="C103" s="883"/>
      <c r="D103" s="883"/>
      <c r="E103" s="899"/>
      <c r="F103" s="871"/>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83"/>
      <c r="B104" s="883"/>
      <c r="C104" s="883"/>
      <c r="D104" s="883"/>
      <c r="E104" s="899"/>
      <c r="F104" s="871"/>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83"/>
      <c r="B105" s="883"/>
      <c r="C105" s="883"/>
      <c r="D105" s="882"/>
      <c r="E105" s="899"/>
      <c r="F105" s="871"/>
      <c r="G105" s="687"/>
      <c r="H105" s="931" t="s">
        <v>210</v>
      </c>
      <c r="I105" s="932"/>
      <c r="J105" s="932"/>
      <c r="K105" s="932"/>
      <c r="L105" s="932"/>
      <c r="M105" s="932"/>
      <c r="N105" s="932"/>
      <c r="O105" s="932"/>
      <c r="P105" s="932"/>
      <c r="Q105" s="932"/>
      <c r="R105" s="932"/>
      <c r="S105" s="932"/>
      <c r="T105" s="932"/>
      <c r="U105" s="932"/>
      <c r="V105" s="932"/>
      <c r="W105" s="933"/>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83"/>
      <c r="B106" s="883"/>
      <c r="C106" s="899"/>
      <c r="D106" s="894" t="s">
        <v>583</v>
      </c>
      <c r="E106" s="895"/>
      <c r="F106" s="895"/>
      <c r="G106" s="895"/>
      <c r="H106" s="895"/>
      <c r="I106" s="895"/>
      <c r="J106" s="895"/>
      <c r="K106" s="895"/>
      <c r="L106" s="895"/>
      <c r="M106" s="895"/>
      <c r="N106" s="895"/>
      <c r="O106" s="895"/>
      <c r="P106" s="895"/>
      <c r="Q106" s="895"/>
      <c r="R106" s="895"/>
      <c r="S106" s="895"/>
      <c r="T106" s="895"/>
      <c r="U106" s="895"/>
      <c r="V106" s="895"/>
      <c r="W106" s="895"/>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83"/>
      <c r="B107" s="883"/>
      <c r="C107" s="883"/>
      <c r="D107" s="881" t="s">
        <v>541</v>
      </c>
      <c r="E107" s="901" t="s">
        <v>541</v>
      </c>
      <c r="F107" s="948"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82"/>
      <c r="B108" s="882"/>
      <c r="C108" s="882"/>
      <c r="D108" s="881"/>
      <c r="E108" s="901"/>
      <c r="F108" s="871"/>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83"/>
      <c r="B109" s="883"/>
      <c r="C109" s="883"/>
      <c r="D109" s="883"/>
      <c r="E109" s="899"/>
      <c r="F109" s="871"/>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82"/>
      <c r="B110" s="882"/>
      <c r="C110" s="882"/>
      <c r="D110" s="882"/>
      <c r="E110" s="899"/>
      <c r="F110" s="871"/>
      <c r="G110" s="949" t="s">
        <v>210</v>
      </c>
      <c r="H110" s="953"/>
      <c r="I110" s="953"/>
      <c r="J110" s="953"/>
      <c r="K110" s="953"/>
      <c r="L110" s="953"/>
      <c r="M110" s="953"/>
      <c r="N110" s="953"/>
      <c r="O110" s="953"/>
      <c r="P110" s="953"/>
      <c r="Q110" s="953"/>
      <c r="R110" s="953"/>
      <c r="S110" s="953"/>
      <c r="T110" s="953"/>
      <c r="U110" s="953"/>
      <c r="V110" s="954"/>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5" customHeight="1">
      <c r="A111" s="883"/>
      <c r="B111" s="883"/>
      <c r="C111" s="883"/>
      <c r="D111" s="883"/>
      <c r="E111" s="899"/>
      <c r="F111" s="955"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83"/>
      <c r="B112" s="883"/>
      <c r="C112" s="883"/>
      <c r="D112" s="883"/>
      <c r="E112" s="899"/>
      <c r="F112" s="955"/>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83"/>
      <c r="B113" s="883"/>
      <c r="C113" s="883"/>
      <c r="D113" s="883"/>
      <c r="E113" s="899"/>
      <c r="F113" s="955"/>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83"/>
      <c r="B114" s="883"/>
      <c r="C114" s="883"/>
      <c r="D114" s="883"/>
      <c r="E114" s="899"/>
      <c r="F114" s="955"/>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83"/>
      <c r="B115" s="883"/>
      <c r="C115" s="883"/>
      <c r="D115" s="883"/>
      <c r="E115" s="899"/>
      <c r="F115" s="955"/>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83"/>
      <c r="B116" s="883"/>
      <c r="C116" s="883"/>
      <c r="D116" s="883"/>
      <c r="E116" s="899"/>
      <c r="F116" s="955"/>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82"/>
      <c r="B117" s="882"/>
      <c r="C117" s="882"/>
      <c r="D117" s="882"/>
      <c r="E117" s="899"/>
      <c r="F117" s="955"/>
      <c r="G117" s="949" t="s">
        <v>210</v>
      </c>
      <c r="H117" s="953"/>
      <c r="I117" s="953"/>
      <c r="J117" s="953"/>
      <c r="K117" s="953"/>
      <c r="L117" s="953"/>
      <c r="M117" s="953"/>
      <c r="N117" s="953"/>
      <c r="O117" s="953"/>
      <c r="P117" s="953"/>
      <c r="Q117" s="953"/>
      <c r="R117" s="953"/>
      <c r="S117" s="953"/>
      <c r="T117" s="953"/>
      <c r="U117" s="953"/>
      <c r="V117" s="954"/>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82"/>
      <c r="B118" s="882"/>
      <c r="C118" s="882"/>
      <c r="D118" s="882"/>
      <c r="E118" s="899"/>
      <c r="F118" s="955"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82"/>
      <c r="B119" s="882"/>
      <c r="C119" s="882"/>
      <c r="D119" s="882"/>
      <c r="E119" s="899"/>
      <c r="F119" s="955"/>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82"/>
      <c r="B120" s="882"/>
      <c r="C120" s="882"/>
      <c r="D120" s="882"/>
      <c r="E120" s="899"/>
      <c r="F120" s="955"/>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82"/>
      <c r="B121" s="882"/>
      <c r="C121" s="882"/>
      <c r="D121" s="882"/>
      <c r="E121" s="899"/>
      <c r="F121" s="955"/>
      <c r="G121" s="673"/>
      <c r="H121" s="952" t="s">
        <v>210</v>
      </c>
      <c r="I121" s="953"/>
      <c r="J121" s="953"/>
      <c r="K121" s="953"/>
      <c r="L121" s="953"/>
      <c r="M121" s="953"/>
      <c r="N121" s="953"/>
      <c r="O121" s="953"/>
      <c r="P121" s="953"/>
      <c r="Q121" s="953"/>
      <c r="R121" s="953"/>
      <c r="S121" s="953"/>
      <c r="T121" s="953"/>
      <c r="U121" s="953"/>
      <c r="V121" s="953"/>
      <c r="W121" s="954"/>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82"/>
      <c r="B122" s="882"/>
      <c r="C122" s="882"/>
      <c r="D122" s="882"/>
      <c r="E122" s="899"/>
      <c r="F122" s="955"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82"/>
      <c r="B123" s="882"/>
      <c r="C123" s="882"/>
      <c r="D123" s="882"/>
      <c r="E123" s="899"/>
      <c r="F123" s="955"/>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82"/>
      <c r="B124" s="882"/>
      <c r="C124" s="882"/>
      <c r="D124" s="882"/>
      <c r="E124" s="899"/>
      <c r="F124" s="955"/>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82"/>
      <c r="B125" s="882"/>
      <c r="C125" s="882"/>
      <c r="D125" s="882"/>
      <c r="E125" s="899"/>
      <c r="F125" s="955"/>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82"/>
      <c r="B126" s="882"/>
      <c r="C126" s="882"/>
      <c r="D126" s="882"/>
      <c r="E126" s="899"/>
      <c r="F126" s="955"/>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82"/>
      <c r="B127" s="882"/>
      <c r="C127" s="882"/>
      <c r="D127" s="882"/>
      <c r="E127" s="899"/>
      <c r="F127" s="955"/>
      <c r="G127" s="673"/>
      <c r="H127" s="952" t="s">
        <v>210</v>
      </c>
      <c r="I127" s="953"/>
      <c r="J127" s="953"/>
      <c r="K127" s="953"/>
      <c r="L127" s="953"/>
      <c r="M127" s="953"/>
      <c r="N127" s="953"/>
      <c r="O127" s="953"/>
      <c r="P127" s="953"/>
      <c r="Q127" s="953"/>
      <c r="R127" s="953"/>
      <c r="S127" s="953"/>
      <c r="T127" s="953"/>
      <c r="U127" s="953"/>
      <c r="V127" s="953"/>
      <c r="W127" s="954"/>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83"/>
      <c r="B128" s="883"/>
      <c r="C128" s="883"/>
      <c r="D128" s="883"/>
      <c r="E128" s="899"/>
      <c r="F128" s="955"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82"/>
      <c r="B129" s="882"/>
      <c r="C129" s="882"/>
      <c r="D129" s="882"/>
      <c r="E129" s="899"/>
      <c r="F129" s="955"/>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82"/>
      <c r="B130" s="882"/>
      <c r="C130" s="882"/>
      <c r="D130" s="882"/>
      <c r="E130" s="899"/>
      <c r="F130" s="955"/>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82"/>
      <c r="B131" s="882"/>
      <c r="C131" s="882"/>
      <c r="D131" s="882"/>
      <c r="E131" s="899"/>
      <c r="F131" s="955"/>
      <c r="G131" s="673"/>
      <c r="H131" s="952" t="s">
        <v>210</v>
      </c>
      <c r="I131" s="953"/>
      <c r="J131" s="953"/>
      <c r="K131" s="953"/>
      <c r="L131" s="953"/>
      <c r="M131" s="953"/>
      <c r="N131" s="953"/>
      <c r="O131" s="953"/>
      <c r="P131" s="953"/>
      <c r="Q131" s="953"/>
      <c r="R131" s="953"/>
      <c r="S131" s="953"/>
      <c r="T131" s="953"/>
      <c r="U131" s="953"/>
      <c r="V131" s="953"/>
      <c r="W131" s="954"/>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82"/>
      <c r="B132" s="883"/>
      <c r="C132" s="898"/>
      <c r="D132" s="884" t="s">
        <v>584</v>
      </c>
      <c r="E132" s="885"/>
      <c r="F132" s="886"/>
      <c r="G132" s="885"/>
      <c r="H132" s="885"/>
      <c r="I132" s="885"/>
      <c r="J132" s="885"/>
      <c r="K132" s="885"/>
      <c r="L132" s="885"/>
      <c r="M132" s="885"/>
      <c r="N132" s="885"/>
      <c r="O132" s="885"/>
      <c r="P132" s="885"/>
      <c r="Q132" s="885"/>
      <c r="R132" s="885"/>
      <c r="S132" s="885"/>
      <c r="T132" s="885"/>
      <c r="U132" s="885"/>
      <c r="V132" s="885"/>
      <c r="W132" s="887"/>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936" t="s">
        <v>542</v>
      </c>
      <c r="B133" s="937"/>
      <c r="C133" s="937"/>
      <c r="D133" s="937"/>
      <c r="E133" s="937"/>
      <c r="F133" s="937"/>
      <c r="G133" s="937"/>
      <c r="H133" s="937"/>
      <c r="I133" s="937"/>
      <c r="J133" s="937"/>
      <c r="K133" s="937"/>
      <c r="L133" s="937"/>
      <c r="M133" s="937"/>
      <c r="N133" s="937"/>
      <c r="O133" s="937"/>
      <c r="P133" s="937"/>
      <c r="Q133" s="937"/>
      <c r="R133" s="937"/>
      <c r="S133" s="937"/>
      <c r="T133" s="937"/>
      <c r="U133" s="937"/>
      <c r="V133" s="937"/>
      <c r="W133" s="938"/>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52" t="s">
        <v>543</v>
      </c>
      <c r="B134" s="937"/>
      <c r="C134" s="937"/>
      <c r="D134" s="937"/>
      <c r="E134" s="937"/>
      <c r="F134" s="937"/>
      <c r="G134" s="937"/>
      <c r="H134" s="937"/>
      <c r="I134" s="937"/>
      <c r="J134" s="937"/>
      <c r="K134" s="937"/>
      <c r="L134" s="937"/>
      <c r="M134" s="937"/>
      <c r="N134" s="937"/>
      <c r="O134" s="937"/>
      <c r="P134" s="937"/>
      <c r="Q134" s="937"/>
      <c r="R134" s="937"/>
      <c r="S134" s="937"/>
      <c r="T134" s="937"/>
      <c r="U134" s="937"/>
      <c r="V134" s="937"/>
      <c r="W134" s="938"/>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942" t="s">
        <v>214</v>
      </c>
      <c r="C135" s="849"/>
      <c r="D135" s="849"/>
      <c r="E135" s="849"/>
      <c r="F135" s="854"/>
      <c r="G135" s="410"/>
      <c r="H135" s="942" t="s">
        <v>544</v>
      </c>
      <c r="I135" s="849"/>
      <c r="J135" s="849"/>
      <c r="K135" s="849"/>
      <c r="L135" s="854"/>
      <c r="M135" s="853" t="s">
        <v>215</v>
      </c>
      <c r="N135" s="849"/>
      <c r="O135" s="849"/>
      <c r="P135" s="854"/>
      <c r="Q135" s="370"/>
      <c r="R135" s="457"/>
      <c r="S135" s="853" t="s">
        <v>545</v>
      </c>
      <c r="T135" s="849"/>
      <c r="U135" s="849"/>
      <c r="V135" s="411"/>
      <c r="W135" s="855" t="s">
        <v>217</v>
      </c>
      <c r="X135" s="825"/>
      <c r="Y135" s="825"/>
      <c r="Z135" s="825"/>
      <c r="AA135" s="826"/>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833" t="s">
        <v>218</v>
      </c>
      <c r="C136" s="825"/>
      <c r="D136" s="826"/>
      <c r="E136" s="380"/>
      <c r="F136" s="368"/>
      <c r="G136" s="368"/>
      <c r="H136" s="656" t="s">
        <v>568</v>
      </c>
      <c r="I136" s="153"/>
      <c r="J136" s="153"/>
      <c r="K136" s="153"/>
      <c r="L136" s="939" t="s">
        <v>219</v>
      </c>
      <c r="M136" s="801"/>
      <c r="N136" s="801"/>
      <c r="O136" s="801"/>
      <c r="P136" s="801"/>
      <c r="Q136" s="801"/>
      <c r="R136" s="458"/>
      <c r="S136" s="940" t="s">
        <v>77</v>
      </c>
      <c r="T136" s="941"/>
      <c r="U136" s="941"/>
      <c r="V136" s="941"/>
      <c r="W136" s="834" t="s">
        <v>192</v>
      </c>
      <c r="X136" s="825"/>
      <c r="Y136" s="825"/>
      <c r="Z136" s="825"/>
      <c r="AA136" s="826"/>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935"/>
      <c r="AA138" s="826"/>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H131:W131"/>
    <mergeCell ref="H127:W127"/>
    <mergeCell ref="G117:V117"/>
    <mergeCell ref="G110:V110"/>
    <mergeCell ref="F107:F110"/>
    <mergeCell ref="F122:F127"/>
    <mergeCell ref="F128:F131"/>
    <mergeCell ref="F111:F117"/>
    <mergeCell ref="F118:F121"/>
    <mergeCell ref="H121:W121"/>
    <mergeCell ref="F28:F30"/>
    <mergeCell ref="G58:X58"/>
    <mergeCell ref="F54:F58"/>
    <mergeCell ref="F59:F63"/>
    <mergeCell ref="G69:X69"/>
    <mergeCell ref="F65:F69"/>
    <mergeCell ref="F70:F74"/>
    <mergeCell ref="F40:F42"/>
    <mergeCell ref="G42:X42"/>
    <mergeCell ref="G52:X52"/>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BD12:BG12"/>
    <mergeCell ref="AT12:BC12"/>
    <mergeCell ref="C11:C12"/>
    <mergeCell ref="D11:D12"/>
    <mergeCell ref="E11:E12"/>
    <mergeCell ref="I11:I12"/>
    <mergeCell ref="J11:J12"/>
    <mergeCell ref="K11:K12"/>
    <mergeCell ref="L11:L12"/>
    <mergeCell ref="M11:M12"/>
    <mergeCell ref="G11:G12"/>
    <mergeCell ref="H11:H12"/>
    <mergeCell ref="F11:F12"/>
    <mergeCell ref="E1:W4"/>
    <mergeCell ref="A5:C5"/>
    <mergeCell ref="D5:AB5"/>
    <mergeCell ref="Y1:AB1"/>
    <mergeCell ref="Y2:AB2"/>
    <mergeCell ref="Y3:AB3"/>
    <mergeCell ref="Y4:AB4"/>
    <mergeCell ref="A7:C7"/>
    <mergeCell ref="A6:C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s>
  <dataValidations count="3">
    <dataValidation type="list" allowBlank="1" showErrorMessage="1" sqref="V14 V17 V43 V40 V54 V65:V66 V76:V79 V97">
      <formula1>modalidad</formula1>
    </dataValidation>
    <dataValidation type="list" allowBlank="1" showInputMessage="1" showErrorMessage="1" sqref="V111:V115 V122:V126 V107:V109">
      <formula1>listas</formula1>
    </dataValidation>
    <dataValidation type="list" allowBlank="1" showErrorMessage="1" sqref="V101:V104 V128:V130 V116 V15 V23 V25:V26 V28:V29 V31:V32 V34:V37 V44:V46 V48:V51 V41 V59:V62 V70:V73 V98 V85:V88 V67:V68 V91:V96 V80:V83 V55:V57 V20:V21 V18 V118:V120">
      <formula1>listas</formula1>
    </dataValidation>
  </dataValidations>
  <hyperlinks>
    <hyperlink ref="K130" r:id="rId1"/>
    <hyperlink ref="K129" r:id="rId2"/>
    <hyperlink ref="K128" r:id="rId3"/>
    <hyperlink ref="K126" r:id="rId4"/>
    <hyperlink ref="K122" r:id="rId5"/>
    <hyperlink ref="K123" r:id="rId6"/>
    <hyperlink ref="K124" r:id="rId7"/>
    <hyperlink ref="K125" r:id="rId8"/>
    <hyperlink ref="K115" r:id="rId9"/>
    <hyperlink ref="K114" r:id="rId10"/>
    <hyperlink ref="K116" r:id="rId11"/>
    <hyperlink ref="K113" r:id="rId12"/>
    <hyperlink ref="K112" r:id="rId13"/>
    <hyperlink ref="K111" r:id="rId14"/>
    <hyperlink ref="K109" r:id="rId15"/>
    <hyperlink ref="K108" r:id="rId16"/>
    <hyperlink ref="K107" r:id="rId17"/>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7"/>
  <sheetViews>
    <sheetView tabSelected="1" view="pageBreakPreview" topLeftCell="A9" zoomScale="50" zoomScaleNormal="91" zoomScaleSheetLayoutView="50" workbookViewId="0">
      <pane ySplit="4" topLeftCell="A13" activePane="bottomLeft" state="frozen"/>
      <selection activeCell="C9" sqref="C9"/>
      <selection pane="bottomLeft" activeCell="C22" sqref="C22"/>
    </sheetView>
  </sheetViews>
  <sheetFormatPr baseColWidth="10" defaultColWidth="11.42578125" defaultRowHeight="11.25"/>
  <cols>
    <col min="1" max="1" width="8" style="703" customWidth="1"/>
    <col min="2" max="2" width="10.85546875" style="703" customWidth="1"/>
    <col min="3" max="3" width="31.7109375" style="703" customWidth="1"/>
    <col min="4" max="4" width="27" style="703" customWidth="1"/>
    <col min="5" max="8" width="20.42578125" style="703" customWidth="1"/>
    <col min="9" max="9" width="20.5703125" style="703" customWidth="1"/>
    <col min="10" max="10" width="22" style="703" hidden="1" customWidth="1"/>
    <col min="11" max="11" width="21" style="703" hidden="1" customWidth="1"/>
    <col min="12" max="12" width="16.7109375" style="703" hidden="1" customWidth="1"/>
    <col min="13" max="13" width="22.7109375" style="703" hidden="1" customWidth="1"/>
    <col min="14" max="14" width="17.42578125" style="703" hidden="1" customWidth="1"/>
    <col min="15" max="15" width="21.7109375" style="703" hidden="1" customWidth="1"/>
    <col min="16" max="16" width="10.7109375" style="703" hidden="1" customWidth="1"/>
    <col min="17" max="17" width="18.28515625" style="703" hidden="1" customWidth="1"/>
    <col min="18" max="18" width="17.85546875" style="703" hidden="1" customWidth="1"/>
    <col min="19" max="19" width="19.7109375" style="703" hidden="1" customWidth="1"/>
    <col min="20" max="20" width="10.28515625" style="703" hidden="1" customWidth="1"/>
    <col min="21" max="21" width="18.140625" style="703" hidden="1" customWidth="1"/>
    <col min="22" max="22" width="22.140625" style="703" customWidth="1"/>
    <col min="23" max="23" width="22.85546875" style="703" customWidth="1"/>
    <col min="24" max="24" width="17" style="703" customWidth="1"/>
    <col min="25" max="25" width="25.7109375" style="703" customWidth="1"/>
    <col min="26" max="26" width="18.7109375" style="703" customWidth="1"/>
    <col min="27" max="16384" width="11.42578125" style="703"/>
  </cols>
  <sheetData>
    <row r="1" spans="1:25" s="702" customFormat="1" ht="12.75" customHeight="1">
      <c r="A1" s="999"/>
      <c r="B1" s="1000"/>
      <c r="C1" s="1001"/>
      <c r="D1" s="967" t="s">
        <v>717</v>
      </c>
      <c r="E1" s="968"/>
      <c r="F1" s="968"/>
      <c r="G1" s="968"/>
      <c r="H1" s="968"/>
      <c r="I1" s="968"/>
      <c r="J1" s="968"/>
      <c r="K1" s="968"/>
      <c r="L1" s="968"/>
      <c r="M1" s="968"/>
      <c r="N1" s="968"/>
      <c r="O1" s="968"/>
      <c r="P1" s="968"/>
      <c r="Q1" s="968"/>
      <c r="R1" s="968"/>
      <c r="S1" s="968"/>
      <c r="T1" s="968"/>
      <c r="U1" s="968"/>
      <c r="V1" s="968"/>
      <c r="W1" s="969"/>
      <c r="X1" s="964" t="s">
        <v>620</v>
      </c>
      <c r="Y1" s="965"/>
    </row>
    <row r="2" spans="1:25" s="702" customFormat="1" ht="12.75" customHeight="1">
      <c r="A2" s="1002"/>
      <c r="B2" s="1003"/>
      <c r="C2" s="1004"/>
      <c r="D2" s="967"/>
      <c r="E2" s="968"/>
      <c r="F2" s="968"/>
      <c r="G2" s="968"/>
      <c r="H2" s="968"/>
      <c r="I2" s="968"/>
      <c r="J2" s="968"/>
      <c r="K2" s="968"/>
      <c r="L2" s="968"/>
      <c r="M2" s="968"/>
      <c r="N2" s="968"/>
      <c r="O2" s="968"/>
      <c r="P2" s="968"/>
      <c r="Q2" s="968"/>
      <c r="R2" s="968"/>
      <c r="S2" s="968"/>
      <c r="T2" s="968"/>
      <c r="U2" s="968"/>
      <c r="V2" s="968"/>
      <c r="W2" s="969"/>
      <c r="X2" s="964" t="s">
        <v>649</v>
      </c>
      <c r="Y2" s="965"/>
    </row>
    <row r="3" spans="1:25" s="702" customFormat="1" ht="12" customHeight="1">
      <c r="A3" s="1002"/>
      <c r="B3" s="1003"/>
      <c r="C3" s="1004"/>
      <c r="D3" s="967"/>
      <c r="E3" s="968"/>
      <c r="F3" s="968"/>
      <c r="G3" s="968"/>
      <c r="H3" s="968"/>
      <c r="I3" s="968"/>
      <c r="J3" s="968"/>
      <c r="K3" s="968"/>
      <c r="L3" s="968"/>
      <c r="M3" s="968"/>
      <c r="N3" s="968"/>
      <c r="O3" s="968"/>
      <c r="P3" s="968"/>
      <c r="Q3" s="968"/>
      <c r="R3" s="968"/>
      <c r="S3" s="968"/>
      <c r="T3" s="968"/>
      <c r="U3" s="968"/>
      <c r="V3" s="968"/>
      <c r="W3" s="969"/>
      <c r="X3" s="964" t="s">
        <v>651</v>
      </c>
      <c r="Y3" s="965"/>
    </row>
    <row r="4" spans="1:25" s="702" customFormat="1" ht="22.5" customHeight="1">
      <c r="A4" s="1005"/>
      <c r="B4" s="1006"/>
      <c r="C4" s="1007"/>
      <c r="D4" s="967"/>
      <c r="E4" s="968"/>
      <c r="F4" s="968"/>
      <c r="G4" s="968"/>
      <c r="H4" s="968"/>
      <c r="I4" s="968"/>
      <c r="J4" s="968"/>
      <c r="K4" s="968"/>
      <c r="L4" s="968"/>
      <c r="M4" s="968"/>
      <c r="N4" s="968"/>
      <c r="O4" s="968"/>
      <c r="P4" s="968"/>
      <c r="Q4" s="968"/>
      <c r="R4" s="968"/>
      <c r="S4" s="968"/>
      <c r="T4" s="968"/>
      <c r="U4" s="968"/>
      <c r="V4" s="968"/>
      <c r="W4" s="969"/>
      <c r="X4" s="966" t="s">
        <v>621</v>
      </c>
      <c r="Y4" s="966"/>
    </row>
    <row r="5" spans="1:25" ht="12.75" customHeight="1">
      <c r="A5" s="970" t="s">
        <v>622</v>
      </c>
      <c r="B5" s="970"/>
      <c r="C5" s="982" t="s">
        <v>623</v>
      </c>
      <c r="D5" s="983"/>
      <c r="E5" s="983"/>
      <c r="F5" s="983"/>
      <c r="G5" s="983"/>
      <c r="H5" s="983"/>
      <c r="I5" s="983"/>
      <c r="J5" s="983"/>
      <c r="K5" s="983"/>
      <c r="L5" s="983"/>
      <c r="M5" s="983"/>
      <c r="N5" s="983"/>
      <c r="O5" s="983"/>
      <c r="P5" s="983"/>
      <c r="Q5" s="983"/>
      <c r="R5" s="983"/>
      <c r="S5" s="983"/>
      <c r="T5" s="983"/>
      <c r="U5" s="983"/>
      <c r="V5" s="983"/>
      <c r="W5" s="983"/>
      <c r="X5" s="983"/>
      <c r="Y5" s="984"/>
    </row>
    <row r="6" spans="1:25" ht="11.25" customHeight="1">
      <c r="A6" s="970" t="s">
        <v>624</v>
      </c>
      <c r="B6" s="970"/>
      <c r="C6" s="982" t="s">
        <v>625</v>
      </c>
      <c r="D6" s="983"/>
      <c r="E6" s="983"/>
      <c r="F6" s="983"/>
      <c r="G6" s="983"/>
      <c r="H6" s="983"/>
      <c r="I6" s="983"/>
      <c r="J6" s="983"/>
      <c r="K6" s="983"/>
      <c r="L6" s="983"/>
      <c r="M6" s="983"/>
      <c r="N6" s="983"/>
      <c r="O6" s="983"/>
      <c r="P6" s="983"/>
      <c r="Q6" s="983"/>
      <c r="R6" s="983"/>
      <c r="S6" s="983"/>
      <c r="T6" s="983"/>
      <c r="U6" s="983"/>
      <c r="V6" s="983"/>
      <c r="W6" s="983"/>
      <c r="X6" s="983"/>
      <c r="Y6" s="984"/>
    </row>
    <row r="7" spans="1:25" ht="12.75" customHeight="1">
      <c r="A7" s="973" t="s">
        <v>521</v>
      </c>
      <c r="B7" s="973"/>
      <c r="C7" s="982" t="s">
        <v>522</v>
      </c>
      <c r="D7" s="983"/>
      <c r="E7" s="983"/>
      <c r="F7" s="983"/>
      <c r="G7" s="983"/>
      <c r="H7" s="983"/>
      <c r="I7" s="983"/>
      <c r="J7" s="983"/>
      <c r="K7" s="983"/>
      <c r="L7" s="983"/>
      <c r="M7" s="983"/>
      <c r="N7" s="983"/>
      <c r="O7" s="983"/>
      <c r="P7" s="983"/>
      <c r="Q7" s="983"/>
      <c r="R7" s="983"/>
      <c r="S7" s="983"/>
      <c r="T7" s="983"/>
      <c r="U7" s="983"/>
      <c r="V7" s="983"/>
      <c r="W7" s="983"/>
      <c r="X7" s="983"/>
      <c r="Y7" s="984"/>
    </row>
    <row r="8" spans="1:25" ht="20.45" customHeight="1">
      <c r="A8" s="973" t="s">
        <v>626</v>
      </c>
      <c r="B8" s="973"/>
      <c r="C8" s="982" t="s">
        <v>524</v>
      </c>
      <c r="D8" s="983"/>
      <c r="E8" s="983"/>
      <c r="F8" s="983"/>
      <c r="G8" s="983"/>
      <c r="H8" s="983"/>
      <c r="I8" s="983"/>
      <c r="J8" s="983"/>
      <c r="K8" s="983"/>
      <c r="L8" s="983"/>
      <c r="M8" s="983"/>
      <c r="N8" s="983"/>
      <c r="O8" s="983"/>
      <c r="P8" s="983"/>
      <c r="Q8" s="983"/>
      <c r="R8" s="983"/>
      <c r="S8" s="983"/>
      <c r="T8" s="983"/>
      <c r="U8" s="983"/>
      <c r="V8" s="983"/>
      <c r="W8" s="983"/>
      <c r="X8" s="983"/>
      <c r="Y8" s="984"/>
    </row>
    <row r="9" spans="1:25" ht="12" customHeight="1">
      <c r="A9" s="974" t="s">
        <v>627</v>
      </c>
      <c r="B9" s="975"/>
      <c r="C9" s="982" t="s">
        <v>526</v>
      </c>
      <c r="D9" s="983"/>
      <c r="E9" s="983"/>
      <c r="F9" s="983"/>
      <c r="G9" s="983"/>
      <c r="H9" s="983"/>
      <c r="I9" s="983"/>
      <c r="J9" s="983"/>
      <c r="K9" s="983"/>
      <c r="L9" s="983"/>
      <c r="M9" s="983"/>
      <c r="N9" s="983"/>
      <c r="O9" s="983"/>
      <c r="P9" s="983"/>
      <c r="Q9" s="983"/>
      <c r="R9" s="983"/>
      <c r="S9" s="983"/>
      <c r="T9" s="983"/>
      <c r="U9" s="983"/>
      <c r="V9" s="983"/>
      <c r="W9" s="983"/>
      <c r="X9" s="983"/>
      <c r="Y9" s="984"/>
    </row>
    <row r="10" spans="1:25" ht="12.75" hidden="1">
      <c r="A10" s="704"/>
      <c r="B10" s="705"/>
      <c r="C10" s="706"/>
      <c r="D10" s="706"/>
      <c r="E10" s="723"/>
      <c r="F10" s="707"/>
      <c r="G10" s="707"/>
      <c r="H10" s="707"/>
      <c r="I10" s="707"/>
      <c r="K10" s="703">
        <v>0</v>
      </c>
    </row>
    <row r="11" spans="1:25" ht="23.25" customHeight="1">
      <c r="A11" s="961" t="s">
        <v>627</v>
      </c>
      <c r="B11" s="961" t="s">
        <v>628</v>
      </c>
      <c r="C11" s="961" t="s">
        <v>629</v>
      </c>
      <c r="D11" s="961" t="s">
        <v>652</v>
      </c>
      <c r="E11" s="961" t="s">
        <v>647</v>
      </c>
      <c r="F11" s="961" t="s">
        <v>653</v>
      </c>
      <c r="G11" s="961" t="s">
        <v>648</v>
      </c>
      <c r="H11" s="961" t="s">
        <v>650</v>
      </c>
      <c r="I11" s="961" t="s">
        <v>630</v>
      </c>
      <c r="J11" s="976" t="s">
        <v>631</v>
      </c>
      <c r="K11" s="977"/>
      <c r="L11" s="978"/>
      <c r="M11" s="979" t="s">
        <v>632</v>
      </c>
      <c r="N11" s="960" t="s">
        <v>644</v>
      </c>
      <c r="O11" s="960"/>
      <c r="P11" s="960"/>
      <c r="Q11" s="960" t="s">
        <v>632</v>
      </c>
      <c r="R11" s="971" t="s">
        <v>645</v>
      </c>
      <c r="S11" s="971"/>
      <c r="T11" s="971"/>
      <c r="U11" s="971" t="s">
        <v>632</v>
      </c>
      <c r="V11" s="985" t="s">
        <v>631</v>
      </c>
      <c r="W11" s="986"/>
      <c r="X11" s="987"/>
      <c r="Y11" s="956" t="s">
        <v>632</v>
      </c>
    </row>
    <row r="12" spans="1:25" ht="33" customHeight="1">
      <c r="A12" s="962"/>
      <c r="B12" s="962"/>
      <c r="C12" s="962"/>
      <c r="D12" s="962"/>
      <c r="E12" s="962"/>
      <c r="F12" s="962"/>
      <c r="G12" s="962"/>
      <c r="H12" s="962"/>
      <c r="I12" s="962"/>
      <c r="J12" s="721" t="s">
        <v>45</v>
      </c>
      <c r="K12" s="721" t="s">
        <v>633</v>
      </c>
      <c r="L12" s="722" t="s">
        <v>634</v>
      </c>
      <c r="M12" s="980"/>
      <c r="N12" s="732" t="s">
        <v>45</v>
      </c>
      <c r="O12" s="732" t="s">
        <v>633</v>
      </c>
      <c r="P12" s="732" t="s">
        <v>634</v>
      </c>
      <c r="Q12" s="981"/>
      <c r="R12" s="733" t="s">
        <v>45</v>
      </c>
      <c r="S12" s="733" t="s">
        <v>633</v>
      </c>
      <c r="T12" s="733" t="s">
        <v>634</v>
      </c>
      <c r="U12" s="972"/>
      <c r="V12" s="734" t="s">
        <v>45</v>
      </c>
      <c r="W12" s="734" t="s">
        <v>633</v>
      </c>
      <c r="X12" s="735" t="s">
        <v>634</v>
      </c>
      <c r="Y12" s="957"/>
    </row>
    <row r="13" spans="1:25" s="756" customFormat="1" ht="56.25" customHeight="1">
      <c r="A13" s="990" t="s">
        <v>526</v>
      </c>
      <c r="B13" s="990" t="s">
        <v>570</v>
      </c>
      <c r="C13" s="754" t="s">
        <v>535</v>
      </c>
      <c r="D13" s="754" t="s">
        <v>700</v>
      </c>
      <c r="E13" s="731" t="s">
        <v>655</v>
      </c>
      <c r="F13" s="755" t="s">
        <v>654</v>
      </c>
      <c r="G13" s="737" t="s">
        <v>656</v>
      </c>
      <c r="H13" s="738" t="s">
        <v>657</v>
      </c>
      <c r="I13" s="739" t="s">
        <v>665</v>
      </c>
      <c r="J13" s="757">
        <v>0</v>
      </c>
      <c r="K13" s="763">
        <v>0</v>
      </c>
      <c r="L13" s="763">
        <v>0</v>
      </c>
      <c r="M13" s="764">
        <f>SUM(J13:L13)</f>
        <v>0</v>
      </c>
      <c r="N13" s="757"/>
      <c r="O13" s="766">
        <v>0</v>
      </c>
      <c r="P13" s="766">
        <v>0</v>
      </c>
      <c r="Q13" s="767">
        <f>+N13+O13+P13</f>
        <v>0</v>
      </c>
      <c r="R13" s="762">
        <v>5250000</v>
      </c>
      <c r="S13" s="766">
        <v>0</v>
      </c>
      <c r="T13" s="766">
        <v>0</v>
      </c>
      <c r="U13" s="767">
        <f>+R13+S13+T13</f>
        <v>5250000</v>
      </c>
      <c r="V13" s="757">
        <f>SUM(J13-N13+R13)</f>
        <v>5250000</v>
      </c>
      <c r="W13" s="766">
        <f>SUM(K13-O13+S13)</f>
        <v>0</v>
      </c>
      <c r="X13" s="766">
        <f>SUM(L13-P13+T13)</f>
        <v>0</v>
      </c>
      <c r="Y13" s="767">
        <f>SUM(V13:X13)</f>
        <v>5250000</v>
      </c>
    </row>
    <row r="14" spans="1:25" s="756" customFormat="1" ht="56.25" customHeight="1">
      <c r="A14" s="990"/>
      <c r="B14" s="990"/>
      <c r="C14" s="754" t="s">
        <v>535</v>
      </c>
      <c r="D14" s="754" t="s">
        <v>700</v>
      </c>
      <c r="E14" s="731" t="s">
        <v>655</v>
      </c>
      <c r="F14" s="755" t="s">
        <v>654</v>
      </c>
      <c r="G14" s="740" t="s">
        <v>658</v>
      </c>
      <c r="H14" s="738" t="s">
        <v>659</v>
      </c>
      <c r="I14" s="739" t="s">
        <v>665</v>
      </c>
      <c r="J14" s="757">
        <v>27500000</v>
      </c>
      <c r="K14" s="763">
        <v>0</v>
      </c>
      <c r="L14" s="763">
        <v>0</v>
      </c>
      <c r="M14" s="764">
        <f>SUM(J14:L14)</f>
        <v>27500000</v>
      </c>
      <c r="N14" s="765">
        <v>0</v>
      </c>
      <c r="O14" s="766">
        <v>0</v>
      </c>
      <c r="P14" s="766">
        <v>0</v>
      </c>
      <c r="Q14" s="767">
        <f t="shared" ref="Q14:Q17" si="0">+N14+O14+P14</f>
        <v>0</v>
      </c>
      <c r="R14" s="762">
        <v>0</v>
      </c>
      <c r="S14" s="766">
        <v>0</v>
      </c>
      <c r="T14" s="766">
        <v>0</v>
      </c>
      <c r="U14" s="767">
        <f t="shared" ref="U14:U17" si="1">+R14+S14+T14</f>
        <v>0</v>
      </c>
      <c r="V14" s="757">
        <f t="shared" ref="V14:V17" si="2">SUM(J14-N14+R14)</f>
        <v>27500000</v>
      </c>
      <c r="W14" s="766">
        <f t="shared" ref="W14:W17" si="3">SUM(K14-O14+S14)</f>
        <v>0</v>
      </c>
      <c r="X14" s="766">
        <f t="shared" ref="X14:X17" si="4">SUM(L14-P14+T14)</f>
        <v>0</v>
      </c>
      <c r="Y14" s="767">
        <f t="shared" ref="Y14:Y17" si="5">SUM(V14:X14)</f>
        <v>27500000</v>
      </c>
    </row>
    <row r="15" spans="1:25" s="756" customFormat="1" ht="56.25" customHeight="1">
      <c r="A15" s="990"/>
      <c r="B15" s="990"/>
      <c r="C15" s="754" t="s">
        <v>535</v>
      </c>
      <c r="D15" s="754" t="s">
        <v>700</v>
      </c>
      <c r="E15" s="731" t="s">
        <v>655</v>
      </c>
      <c r="F15" s="755" t="s">
        <v>720</v>
      </c>
      <c r="G15" s="737" t="s">
        <v>656</v>
      </c>
      <c r="H15" s="731" t="s">
        <v>657</v>
      </c>
      <c r="I15" s="795" t="s">
        <v>719</v>
      </c>
      <c r="J15" s="757">
        <v>0</v>
      </c>
      <c r="K15" s="763">
        <v>52000000</v>
      </c>
      <c r="L15" s="763">
        <v>0</v>
      </c>
      <c r="M15" s="764">
        <f>SUM(J15:L15)</f>
        <v>52000000</v>
      </c>
      <c r="N15" s="765"/>
      <c r="O15" s="766"/>
      <c r="P15" s="766"/>
      <c r="Q15" s="767">
        <f t="shared" si="0"/>
        <v>0</v>
      </c>
      <c r="R15" s="759">
        <v>0</v>
      </c>
      <c r="S15" s="766">
        <v>0</v>
      </c>
      <c r="T15" s="766">
        <v>0</v>
      </c>
      <c r="U15" s="767">
        <f t="shared" si="1"/>
        <v>0</v>
      </c>
      <c r="V15" s="757">
        <f t="shared" ref="V15" si="6">SUM(J15-N15+R15)</f>
        <v>0</v>
      </c>
      <c r="W15" s="766">
        <f t="shared" ref="W15" si="7">SUM(K15-O15+S15)</f>
        <v>52000000</v>
      </c>
      <c r="X15" s="766">
        <f t="shared" ref="X15" si="8">SUM(L15-P15+T15)</f>
        <v>0</v>
      </c>
      <c r="Y15" s="767">
        <f t="shared" ref="Y15" si="9">SUM(V15:X15)</f>
        <v>52000000</v>
      </c>
    </row>
    <row r="16" spans="1:25" s="756" customFormat="1" ht="56.25" customHeight="1">
      <c r="A16" s="990"/>
      <c r="B16" s="990"/>
      <c r="C16" s="754" t="s">
        <v>535</v>
      </c>
      <c r="D16" s="754" t="s">
        <v>700</v>
      </c>
      <c r="E16" s="731" t="s">
        <v>655</v>
      </c>
      <c r="F16" s="755" t="s">
        <v>702</v>
      </c>
      <c r="G16" s="741" t="s">
        <v>656</v>
      </c>
      <c r="H16" s="738" t="s">
        <v>657</v>
      </c>
      <c r="I16" s="739" t="s">
        <v>646</v>
      </c>
      <c r="J16" s="757">
        <v>0</v>
      </c>
      <c r="K16" s="763">
        <v>0</v>
      </c>
      <c r="L16" s="763">
        <v>0</v>
      </c>
      <c r="M16" s="764">
        <f t="shared" ref="M16:M17" si="10">SUM(J16:L16)</f>
        <v>0</v>
      </c>
      <c r="N16" s="765">
        <v>0</v>
      </c>
      <c r="O16" s="763">
        <v>0</v>
      </c>
      <c r="P16" s="766">
        <v>0</v>
      </c>
      <c r="Q16" s="767">
        <f t="shared" si="0"/>
        <v>0</v>
      </c>
      <c r="R16" s="762">
        <v>0</v>
      </c>
      <c r="S16" s="763"/>
      <c r="T16" s="766">
        <v>0</v>
      </c>
      <c r="U16" s="767">
        <f t="shared" si="1"/>
        <v>0</v>
      </c>
      <c r="V16" s="757">
        <f t="shared" si="2"/>
        <v>0</v>
      </c>
      <c r="W16" s="766">
        <f t="shared" si="3"/>
        <v>0</v>
      </c>
      <c r="X16" s="766">
        <f t="shared" si="4"/>
        <v>0</v>
      </c>
      <c r="Y16" s="767">
        <f t="shared" si="5"/>
        <v>0</v>
      </c>
    </row>
    <row r="17" spans="1:25" ht="56.25" customHeight="1">
      <c r="A17" s="990"/>
      <c r="B17" s="990"/>
      <c r="C17" s="730" t="s">
        <v>535</v>
      </c>
      <c r="D17" s="730" t="s">
        <v>700</v>
      </c>
      <c r="E17" s="731" t="s">
        <v>655</v>
      </c>
      <c r="F17" s="736" t="s">
        <v>703</v>
      </c>
      <c r="G17" s="740" t="s">
        <v>658</v>
      </c>
      <c r="H17" s="738" t="s">
        <v>659</v>
      </c>
      <c r="I17" s="739" t="s">
        <v>646</v>
      </c>
      <c r="J17" s="757">
        <v>0</v>
      </c>
      <c r="K17" s="763">
        <v>0</v>
      </c>
      <c r="L17" s="763">
        <v>0</v>
      </c>
      <c r="M17" s="764">
        <f t="shared" si="10"/>
        <v>0</v>
      </c>
      <c r="N17" s="765">
        <v>0</v>
      </c>
      <c r="O17" s="763">
        <v>0</v>
      </c>
      <c r="P17" s="766">
        <v>0</v>
      </c>
      <c r="Q17" s="767">
        <f t="shared" si="0"/>
        <v>0</v>
      </c>
      <c r="R17" s="762">
        <v>0</v>
      </c>
      <c r="S17" s="766">
        <v>0</v>
      </c>
      <c r="T17" s="766">
        <v>0</v>
      </c>
      <c r="U17" s="767">
        <f t="shared" si="1"/>
        <v>0</v>
      </c>
      <c r="V17" s="757">
        <f t="shared" si="2"/>
        <v>0</v>
      </c>
      <c r="W17" s="760">
        <f t="shared" si="3"/>
        <v>0</v>
      </c>
      <c r="X17" s="760">
        <f t="shared" si="4"/>
        <v>0</v>
      </c>
      <c r="Y17" s="761">
        <f t="shared" si="5"/>
        <v>0</v>
      </c>
    </row>
    <row r="18" spans="1:25" s="724" customFormat="1" ht="12" customHeight="1">
      <c r="A18" s="990"/>
      <c r="B18" s="990"/>
      <c r="C18" s="959" t="s">
        <v>664</v>
      </c>
      <c r="D18" s="959"/>
      <c r="E18" s="959"/>
      <c r="F18" s="959"/>
      <c r="G18" s="959"/>
      <c r="H18" s="959"/>
      <c r="I18" s="959"/>
      <c r="J18" s="768">
        <f t="shared" ref="J18:Y18" si="11">SUM(J13:J17)</f>
        <v>27500000</v>
      </c>
      <c r="K18" s="768">
        <f t="shared" si="11"/>
        <v>52000000</v>
      </c>
      <c r="L18" s="768">
        <f t="shared" si="11"/>
        <v>0</v>
      </c>
      <c r="M18" s="768">
        <f t="shared" si="11"/>
        <v>79500000</v>
      </c>
      <c r="N18" s="768">
        <f t="shared" si="11"/>
        <v>0</v>
      </c>
      <c r="O18" s="768">
        <f t="shared" si="11"/>
        <v>0</v>
      </c>
      <c r="P18" s="768">
        <f t="shared" si="11"/>
        <v>0</v>
      </c>
      <c r="Q18" s="768">
        <f t="shared" si="11"/>
        <v>0</v>
      </c>
      <c r="R18" s="768">
        <f t="shared" si="11"/>
        <v>5250000</v>
      </c>
      <c r="S18" s="768">
        <f t="shared" si="11"/>
        <v>0</v>
      </c>
      <c r="T18" s="768">
        <f t="shared" si="11"/>
        <v>0</v>
      </c>
      <c r="U18" s="768">
        <f t="shared" si="11"/>
        <v>5250000</v>
      </c>
      <c r="V18" s="768">
        <f t="shared" si="11"/>
        <v>32750000</v>
      </c>
      <c r="W18" s="768">
        <f t="shared" si="11"/>
        <v>52000000</v>
      </c>
      <c r="X18" s="768">
        <f t="shared" si="11"/>
        <v>0</v>
      </c>
      <c r="Y18" s="768">
        <f t="shared" si="11"/>
        <v>84750000</v>
      </c>
    </row>
    <row r="19" spans="1:25" ht="56.25" customHeight="1">
      <c r="A19" s="990"/>
      <c r="B19" s="990"/>
      <c r="C19" s="730" t="s">
        <v>535</v>
      </c>
      <c r="D19" s="730" t="s">
        <v>700</v>
      </c>
      <c r="E19" s="731" t="s">
        <v>655</v>
      </c>
      <c r="F19" s="736" t="s">
        <v>660</v>
      </c>
      <c r="G19" s="737" t="s">
        <v>656</v>
      </c>
      <c r="H19" s="738" t="s">
        <v>657</v>
      </c>
      <c r="I19" s="739" t="s">
        <v>665</v>
      </c>
      <c r="J19" s="757">
        <v>287661598</v>
      </c>
      <c r="K19" s="758">
        <v>0</v>
      </c>
      <c r="L19" s="758">
        <v>0</v>
      </c>
      <c r="M19" s="759">
        <f>SUM(J19:L19)</f>
        <v>287661598</v>
      </c>
      <c r="N19" s="762"/>
      <c r="O19" s="760">
        <v>0</v>
      </c>
      <c r="P19" s="760">
        <v>0</v>
      </c>
      <c r="Q19" s="761">
        <f>+N19+O19+P19</f>
        <v>0</v>
      </c>
      <c r="R19" s="759">
        <v>5250000</v>
      </c>
      <c r="S19" s="760">
        <v>0</v>
      </c>
      <c r="T19" s="760">
        <v>0</v>
      </c>
      <c r="U19" s="761">
        <f>+R19+S19+T19</f>
        <v>5250000</v>
      </c>
      <c r="V19" s="757">
        <f t="shared" ref="V19:V22" si="12">SUM(J19-N19+R19)</f>
        <v>292911598</v>
      </c>
      <c r="W19" s="760">
        <f>SUM(K19-O19+S19)</f>
        <v>0</v>
      </c>
      <c r="X19" s="760">
        <f>SUM(L19-P19+T19)</f>
        <v>0</v>
      </c>
      <c r="Y19" s="767">
        <f t="shared" ref="Y19:Y27" si="13">+V19+W19+X19</f>
        <v>292911598</v>
      </c>
    </row>
    <row r="20" spans="1:25" ht="56.25" customHeight="1">
      <c r="A20" s="990"/>
      <c r="B20" s="990"/>
      <c r="C20" s="730" t="s">
        <v>535</v>
      </c>
      <c r="D20" s="730" t="s">
        <v>700</v>
      </c>
      <c r="E20" s="731" t="s">
        <v>655</v>
      </c>
      <c r="F20" s="736" t="s">
        <v>660</v>
      </c>
      <c r="G20" s="740" t="s">
        <v>658</v>
      </c>
      <c r="H20" s="738" t="s">
        <v>659</v>
      </c>
      <c r="I20" s="739" t="s">
        <v>665</v>
      </c>
      <c r="J20" s="769">
        <v>0</v>
      </c>
      <c r="K20" s="758">
        <v>0</v>
      </c>
      <c r="L20" s="758">
        <v>0</v>
      </c>
      <c r="M20" s="759">
        <f t="shared" ref="M20:M59" si="14">SUM(J20:L20)</f>
        <v>0</v>
      </c>
      <c r="N20" s="762"/>
      <c r="O20" s="760"/>
      <c r="P20" s="760"/>
      <c r="Q20" s="761"/>
      <c r="R20" s="762"/>
      <c r="S20" s="760"/>
      <c r="T20" s="760"/>
      <c r="U20" s="761"/>
      <c r="V20" s="757">
        <f t="shared" si="12"/>
        <v>0</v>
      </c>
      <c r="W20" s="760">
        <f t="shared" ref="W20:W22" si="15">SUM(K20-O20+S20)</f>
        <v>0</v>
      </c>
      <c r="X20" s="760">
        <f t="shared" ref="X20:X22" si="16">SUM(L20-P20+T20)</f>
        <v>0</v>
      </c>
      <c r="Y20" s="767">
        <f t="shared" si="13"/>
        <v>0</v>
      </c>
    </row>
    <row r="21" spans="1:25" ht="56.25" customHeight="1">
      <c r="A21" s="990"/>
      <c r="B21" s="990"/>
      <c r="C21" s="730" t="s">
        <v>535</v>
      </c>
      <c r="D21" s="730" t="s">
        <v>700</v>
      </c>
      <c r="E21" s="731" t="s">
        <v>655</v>
      </c>
      <c r="F21" s="736" t="s">
        <v>704</v>
      </c>
      <c r="G21" s="741" t="s">
        <v>656</v>
      </c>
      <c r="H21" s="738" t="s">
        <v>657</v>
      </c>
      <c r="I21" s="739" t="s">
        <v>646</v>
      </c>
      <c r="J21" s="769">
        <v>0</v>
      </c>
      <c r="K21" s="763">
        <v>0</v>
      </c>
      <c r="L21" s="758">
        <v>0</v>
      </c>
      <c r="M21" s="759">
        <f t="shared" si="14"/>
        <v>0</v>
      </c>
      <c r="N21" s="762"/>
      <c r="O21" s="760"/>
      <c r="P21" s="760"/>
      <c r="Q21" s="761"/>
      <c r="R21" s="762"/>
      <c r="S21" s="760"/>
      <c r="T21" s="760"/>
      <c r="U21" s="761"/>
      <c r="V21" s="757">
        <f t="shared" si="12"/>
        <v>0</v>
      </c>
      <c r="W21" s="760">
        <f t="shared" si="15"/>
        <v>0</v>
      </c>
      <c r="X21" s="760">
        <f t="shared" si="16"/>
        <v>0</v>
      </c>
      <c r="Y21" s="767">
        <f t="shared" si="13"/>
        <v>0</v>
      </c>
    </row>
    <row r="22" spans="1:25" ht="56.25" customHeight="1">
      <c r="A22" s="990"/>
      <c r="B22" s="990"/>
      <c r="C22" s="730" t="s">
        <v>535</v>
      </c>
      <c r="D22" s="730" t="s">
        <v>700</v>
      </c>
      <c r="E22" s="731" t="s">
        <v>655</v>
      </c>
      <c r="F22" s="736" t="s">
        <v>704</v>
      </c>
      <c r="G22" s="740" t="s">
        <v>658</v>
      </c>
      <c r="H22" s="738" t="s">
        <v>659</v>
      </c>
      <c r="I22" s="739" t="s">
        <v>646</v>
      </c>
      <c r="J22" s="769">
        <v>0</v>
      </c>
      <c r="K22" s="763">
        <v>0</v>
      </c>
      <c r="L22" s="758">
        <v>0</v>
      </c>
      <c r="M22" s="759">
        <f t="shared" si="14"/>
        <v>0</v>
      </c>
      <c r="N22" s="762"/>
      <c r="O22" s="760"/>
      <c r="P22" s="760"/>
      <c r="Q22" s="761"/>
      <c r="R22" s="762"/>
      <c r="S22" s="760"/>
      <c r="T22" s="760"/>
      <c r="U22" s="761"/>
      <c r="V22" s="757">
        <f t="shared" si="12"/>
        <v>0</v>
      </c>
      <c r="W22" s="760">
        <f t="shared" si="15"/>
        <v>0</v>
      </c>
      <c r="X22" s="760">
        <f t="shared" si="16"/>
        <v>0</v>
      </c>
      <c r="Y22" s="767">
        <f t="shared" si="13"/>
        <v>0</v>
      </c>
    </row>
    <row r="23" spans="1:25" s="725" customFormat="1" ht="12" customHeight="1">
      <c r="A23" s="990"/>
      <c r="B23" s="990"/>
      <c r="C23" s="959" t="s">
        <v>666</v>
      </c>
      <c r="D23" s="959"/>
      <c r="E23" s="959"/>
      <c r="F23" s="959"/>
      <c r="G23" s="959"/>
      <c r="H23" s="959"/>
      <c r="I23" s="959"/>
      <c r="J23" s="768">
        <f>SUM(J19:J22)</f>
        <v>287661598</v>
      </c>
      <c r="K23" s="768">
        <f t="shared" ref="K23:L23" si="17">SUM(K19:K22)</f>
        <v>0</v>
      </c>
      <c r="L23" s="768">
        <f t="shared" si="17"/>
        <v>0</v>
      </c>
      <c r="M23" s="768">
        <f>SUM(M19:M22)</f>
        <v>287661598</v>
      </c>
      <c r="N23" s="768">
        <f t="shared" ref="N23:Y23" si="18">SUM(N19:N22)</f>
        <v>0</v>
      </c>
      <c r="O23" s="768">
        <f t="shared" si="18"/>
        <v>0</v>
      </c>
      <c r="P23" s="768">
        <f t="shared" si="18"/>
        <v>0</v>
      </c>
      <c r="Q23" s="768">
        <f t="shared" si="18"/>
        <v>0</v>
      </c>
      <c r="R23" s="768">
        <f t="shared" si="18"/>
        <v>5250000</v>
      </c>
      <c r="S23" s="768">
        <f t="shared" si="18"/>
        <v>0</v>
      </c>
      <c r="T23" s="768">
        <f t="shared" si="18"/>
        <v>0</v>
      </c>
      <c r="U23" s="768">
        <f t="shared" si="18"/>
        <v>5250000</v>
      </c>
      <c r="V23" s="768">
        <f t="shared" si="18"/>
        <v>292911598</v>
      </c>
      <c r="W23" s="768">
        <f t="shared" si="18"/>
        <v>0</v>
      </c>
      <c r="X23" s="768">
        <f t="shared" si="18"/>
        <v>0</v>
      </c>
      <c r="Y23" s="768">
        <f t="shared" si="18"/>
        <v>292911598</v>
      </c>
    </row>
    <row r="24" spans="1:25" ht="56.25" customHeight="1">
      <c r="A24" s="990"/>
      <c r="B24" s="990"/>
      <c r="C24" s="730" t="s">
        <v>535</v>
      </c>
      <c r="D24" s="730" t="s">
        <v>700</v>
      </c>
      <c r="E24" s="731" t="s">
        <v>655</v>
      </c>
      <c r="F24" s="736" t="s">
        <v>661</v>
      </c>
      <c r="G24" s="737" t="s">
        <v>656</v>
      </c>
      <c r="H24" s="738" t="s">
        <v>657</v>
      </c>
      <c r="I24" s="739" t="s">
        <v>665</v>
      </c>
      <c r="J24" s="769">
        <v>90000000</v>
      </c>
      <c r="K24" s="758">
        <v>0</v>
      </c>
      <c r="L24" s="758">
        <v>0</v>
      </c>
      <c r="M24" s="759">
        <f t="shared" si="14"/>
        <v>90000000</v>
      </c>
      <c r="N24" s="762"/>
      <c r="O24" s="760"/>
      <c r="P24" s="760">
        <v>0</v>
      </c>
      <c r="Q24" s="761">
        <f>+N24+O24+P24</f>
        <v>0</v>
      </c>
      <c r="R24" s="759">
        <v>5250000</v>
      </c>
      <c r="S24" s="760">
        <v>0</v>
      </c>
      <c r="T24" s="760">
        <v>0</v>
      </c>
      <c r="U24" s="761">
        <f>+R24+S24+T24</f>
        <v>5250000</v>
      </c>
      <c r="V24" s="757">
        <f>SUM(J24-N24+R24)</f>
        <v>95250000</v>
      </c>
      <c r="W24" s="760">
        <f>SUM(K24-O24+S24)</f>
        <v>0</v>
      </c>
      <c r="X24" s="760">
        <f>SUM(L24-P24+T24)</f>
        <v>0</v>
      </c>
      <c r="Y24" s="767">
        <f t="shared" si="13"/>
        <v>95250000</v>
      </c>
    </row>
    <row r="25" spans="1:25" ht="56.25" customHeight="1">
      <c r="A25" s="990"/>
      <c r="B25" s="990"/>
      <c r="C25" s="730" t="s">
        <v>535</v>
      </c>
      <c r="D25" s="730" t="s">
        <v>700</v>
      </c>
      <c r="E25" s="731" t="s">
        <v>655</v>
      </c>
      <c r="F25" s="736" t="s">
        <v>661</v>
      </c>
      <c r="G25" s="740" t="s">
        <v>658</v>
      </c>
      <c r="H25" s="738" t="s">
        <v>659</v>
      </c>
      <c r="I25" s="739" t="s">
        <v>665</v>
      </c>
      <c r="J25" s="769">
        <v>28720000</v>
      </c>
      <c r="K25" s="758">
        <v>0</v>
      </c>
      <c r="L25" s="758">
        <v>0</v>
      </c>
      <c r="M25" s="759">
        <f t="shared" si="14"/>
        <v>28720000</v>
      </c>
      <c r="N25" s="762"/>
      <c r="O25" s="760"/>
      <c r="P25" s="760"/>
      <c r="Q25" s="761"/>
      <c r="R25" s="762"/>
      <c r="S25" s="760"/>
      <c r="T25" s="760"/>
      <c r="U25" s="761"/>
      <c r="V25" s="757">
        <f t="shared" ref="V25:V27" si="19">SUM(J25-N25+R25)</f>
        <v>28720000</v>
      </c>
      <c r="W25" s="760">
        <f t="shared" ref="W25:W27" si="20">SUM(K25-O25+S25)</f>
        <v>0</v>
      </c>
      <c r="X25" s="760">
        <f t="shared" ref="X25:X27" si="21">SUM(L25-P25+T25)</f>
        <v>0</v>
      </c>
      <c r="Y25" s="767">
        <f t="shared" si="13"/>
        <v>28720000</v>
      </c>
    </row>
    <row r="26" spans="1:25" ht="56.25" customHeight="1">
      <c r="A26" s="990"/>
      <c r="B26" s="990"/>
      <c r="C26" s="730" t="s">
        <v>535</v>
      </c>
      <c r="D26" s="730" t="s">
        <v>700</v>
      </c>
      <c r="E26" s="731" t="s">
        <v>655</v>
      </c>
      <c r="F26" s="736" t="s">
        <v>705</v>
      </c>
      <c r="G26" s="741" t="s">
        <v>656</v>
      </c>
      <c r="H26" s="738" t="s">
        <v>657</v>
      </c>
      <c r="I26" s="739" t="s">
        <v>646</v>
      </c>
      <c r="J26" s="769">
        <v>0</v>
      </c>
      <c r="K26" s="763">
        <v>0</v>
      </c>
      <c r="L26" s="758">
        <v>0</v>
      </c>
      <c r="M26" s="759">
        <f t="shared" si="14"/>
        <v>0</v>
      </c>
      <c r="N26" s="762"/>
      <c r="O26" s="760"/>
      <c r="P26" s="760"/>
      <c r="Q26" s="761"/>
      <c r="R26" s="762"/>
      <c r="S26" s="760"/>
      <c r="T26" s="760"/>
      <c r="U26" s="761"/>
      <c r="V26" s="757">
        <f t="shared" si="19"/>
        <v>0</v>
      </c>
      <c r="W26" s="760">
        <f t="shared" si="20"/>
        <v>0</v>
      </c>
      <c r="X26" s="760">
        <f t="shared" si="21"/>
        <v>0</v>
      </c>
      <c r="Y26" s="767">
        <f t="shared" si="13"/>
        <v>0</v>
      </c>
    </row>
    <row r="27" spans="1:25" ht="56.25" customHeight="1">
      <c r="A27" s="990"/>
      <c r="B27" s="990"/>
      <c r="C27" s="730" t="s">
        <v>535</v>
      </c>
      <c r="D27" s="730" t="s">
        <v>700</v>
      </c>
      <c r="E27" s="731" t="s">
        <v>655</v>
      </c>
      <c r="F27" s="736" t="s">
        <v>705</v>
      </c>
      <c r="G27" s="740" t="s">
        <v>658</v>
      </c>
      <c r="H27" s="738" t="s">
        <v>659</v>
      </c>
      <c r="I27" s="739" t="s">
        <v>646</v>
      </c>
      <c r="J27" s="769">
        <v>0</v>
      </c>
      <c r="K27" s="763">
        <v>0</v>
      </c>
      <c r="L27" s="758">
        <v>0</v>
      </c>
      <c r="M27" s="759">
        <f t="shared" si="14"/>
        <v>0</v>
      </c>
      <c r="N27" s="762"/>
      <c r="O27" s="760"/>
      <c r="P27" s="760"/>
      <c r="Q27" s="761"/>
      <c r="R27" s="762"/>
      <c r="S27" s="760"/>
      <c r="T27" s="760"/>
      <c r="U27" s="761"/>
      <c r="V27" s="757">
        <f t="shared" si="19"/>
        <v>0</v>
      </c>
      <c r="W27" s="760">
        <f t="shared" si="20"/>
        <v>0</v>
      </c>
      <c r="X27" s="760">
        <f t="shared" si="21"/>
        <v>0</v>
      </c>
      <c r="Y27" s="767">
        <f t="shared" si="13"/>
        <v>0</v>
      </c>
    </row>
    <row r="28" spans="1:25" s="725" customFormat="1" ht="15" customHeight="1">
      <c r="A28" s="990"/>
      <c r="B28" s="990"/>
      <c r="C28" s="959" t="s">
        <v>667</v>
      </c>
      <c r="D28" s="959"/>
      <c r="E28" s="959"/>
      <c r="F28" s="959"/>
      <c r="G28" s="959"/>
      <c r="H28" s="959"/>
      <c r="I28" s="959"/>
      <c r="J28" s="768">
        <f>SUM(J24:J27)</f>
        <v>118720000</v>
      </c>
      <c r="K28" s="768">
        <f>SUM(K24:K27)</f>
        <v>0</v>
      </c>
      <c r="L28" s="768">
        <f>SUM(L24:L27)</f>
        <v>0</v>
      </c>
      <c r="M28" s="768">
        <f>SUM(M24:M27)</f>
        <v>118720000</v>
      </c>
      <c r="N28" s="768">
        <f t="shared" ref="N28:Y28" si="22">SUM(N24:N27)</f>
        <v>0</v>
      </c>
      <c r="O28" s="768">
        <f t="shared" si="22"/>
        <v>0</v>
      </c>
      <c r="P28" s="768">
        <f t="shared" si="22"/>
        <v>0</v>
      </c>
      <c r="Q28" s="768">
        <f t="shared" si="22"/>
        <v>0</v>
      </c>
      <c r="R28" s="768">
        <f t="shared" si="22"/>
        <v>5250000</v>
      </c>
      <c r="S28" s="768">
        <f t="shared" si="22"/>
        <v>0</v>
      </c>
      <c r="T28" s="768">
        <f t="shared" si="22"/>
        <v>0</v>
      </c>
      <c r="U28" s="768">
        <f t="shared" si="22"/>
        <v>5250000</v>
      </c>
      <c r="V28" s="768">
        <f t="shared" si="22"/>
        <v>123970000</v>
      </c>
      <c r="W28" s="768">
        <f t="shared" si="22"/>
        <v>0</v>
      </c>
      <c r="X28" s="768">
        <f t="shared" si="22"/>
        <v>0</v>
      </c>
      <c r="Y28" s="768">
        <f t="shared" si="22"/>
        <v>123970000</v>
      </c>
    </row>
    <row r="29" spans="1:25" ht="56.25" customHeight="1">
      <c r="A29" s="990"/>
      <c r="B29" s="990"/>
      <c r="C29" s="730" t="s">
        <v>535</v>
      </c>
      <c r="D29" s="730" t="s">
        <v>700</v>
      </c>
      <c r="E29" s="731" t="s">
        <v>655</v>
      </c>
      <c r="F29" s="730" t="s">
        <v>662</v>
      </c>
      <c r="G29" s="737" t="s">
        <v>656</v>
      </c>
      <c r="H29" s="738" t="s">
        <v>657</v>
      </c>
      <c r="I29" s="739" t="s">
        <v>665</v>
      </c>
      <c r="J29" s="769">
        <v>112500000</v>
      </c>
      <c r="K29" s="758">
        <v>0</v>
      </c>
      <c r="L29" s="758">
        <v>0</v>
      </c>
      <c r="M29" s="759">
        <f t="shared" si="14"/>
        <v>112500000</v>
      </c>
      <c r="N29" s="762">
        <v>21000000</v>
      </c>
      <c r="O29" s="760">
        <v>0</v>
      </c>
      <c r="P29" s="760">
        <v>0</v>
      </c>
      <c r="Q29" s="761">
        <f>+N29+O29+P29</f>
        <v>21000000</v>
      </c>
      <c r="R29" s="762">
        <v>0</v>
      </c>
      <c r="S29" s="760">
        <v>0</v>
      </c>
      <c r="T29" s="760">
        <v>0</v>
      </c>
      <c r="U29" s="761">
        <f>+R29+S29+T29</f>
        <v>0</v>
      </c>
      <c r="V29" s="757">
        <f>SUM(J29-N29+R29)</f>
        <v>91500000</v>
      </c>
      <c r="W29" s="760">
        <f>SUM(K29-O29+S29)</f>
        <v>0</v>
      </c>
      <c r="X29" s="760">
        <f>SUM(L29-P29+T29)</f>
        <v>0</v>
      </c>
      <c r="Y29" s="761">
        <f>+V29+W29+X29</f>
        <v>91500000</v>
      </c>
    </row>
    <row r="30" spans="1:25" ht="56.25" customHeight="1">
      <c r="A30" s="990"/>
      <c r="B30" s="990"/>
      <c r="C30" s="730" t="s">
        <v>535</v>
      </c>
      <c r="D30" s="730" t="s">
        <v>700</v>
      </c>
      <c r="E30" s="731" t="s">
        <v>655</v>
      </c>
      <c r="F30" s="730" t="s">
        <v>662</v>
      </c>
      <c r="G30" s="740" t="s">
        <v>658</v>
      </c>
      <c r="H30" s="738" t="s">
        <v>659</v>
      </c>
      <c r="I30" s="739" t="s">
        <v>665</v>
      </c>
      <c r="J30" s="769">
        <v>0</v>
      </c>
      <c r="K30" s="758">
        <v>0</v>
      </c>
      <c r="L30" s="758">
        <v>0</v>
      </c>
      <c r="M30" s="759">
        <f t="shared" si="14"/>
        <v>0</v>
      </c>
      <c r="N30" s="762"/>
      <c r="O30" s="760"/>
      <c r="P30" s="760"/>
      <c r="Q30" s="761"/>
      <c r="R30" s="762"/>
      <c r="S30" s="760"/>
      <c r="T30" s="760"/>
      <c r="U30" s="761"/>
      <c r="V30" s="757">
        <f t="shared" ref="V30:V32" si="23">SUM(J30-N30+R30)</f>
        <v>0</v>
      </c>
      <c r="W30" s="760">
        <f t="shared" ref="W30:W32" si="24">SUM(K30-O30+S30)</f>
        <v>0</v>
      </c>
      <c r="X30" s="760">
        <f t="shared" ref="X30:X32" si="25">SUM(L30-P30+T30)</f>
        <v>0</v>
      </c>
      <c r="Y30" s="761">
        <f t="shared" ref="Y30:Y32" si="26">+V30+W30+X30</f>
        <v>0</v>
      </c>
    </row>
    <row r="31" spans="1:25" ht="56.25" customHeight="1">
      <c r="A31" s="990"/>
      <c r="B31" s="990"/>
      <c r="C31" s="730" t="s">
        <v>535</v>
      </c>
      <c r="D31" s="730" t="s">
        <v>700</v>
      </c>
      <c r="E31" s="731" t="s">
        <v>655</v>
      </c>
      <c r="F31" s="730" t="s">
        <v>706</v>
      </c>
      <c r="G31" s="741" t="s">
        <v>656</v>
      </c>
      <c r="H31" s="738" t="s">
        <v>657</v>
      </c>
      <c r="I31" s="739" t="s">
        <v>646</v>
      </c>
      <c r="J31" s="769">
        <v>0</v>
      </c>
      <c r="K31" s="763">
        <v>0</v>
      </c>
      <c r="L31" s="758">
        <v>0</v>
      </c>
      <c r="M31" s="759">
        <f t="shared" si="14"/>
        <v>0</v>
      </c>
      <c r="N31" s="762"/>
      <c r="O31" s="760"/>
      <c r="P31" s="760"/>
      <c r="Q31" s="761"/>
      <c r="R31" s="762"/>
      <c r="S31" s="760"/>
      <c r="T31" s="760"/>
      <c r="U31" s="761"/>
      <c r="V31" s="757">
        <f t="shared" si="23"/>
        <v>0</v>
      </c>
      <c r="W31" s="760">
        <f t="shared" si="24"/>
        <v>0</v>
      </c>
      <c r="X31" s="760">
        <f t="shared" si="25"/>
        <v>0</v>
      </c>
      <c r="Y31" s="761">
        <f t="shared" si="26"/>
        <v>0</v>
      </c>
    </row>
    <row r="32" spans="1:25" ht="56.25" customHeight="1">
      <c r="A32" s="990"/>
      <c r="B32" s="990"/>
      <c r="C32" s="730" t="s">
        <v>535</v>
      </c>
      <c r="D32" s="730" t="s">
        <v>700</v>
      </c>
      <c r="E32" s="731" t="s">
        <v>655</v>
      </c>
      <c r="F32" s="730" t="s">
        <v>706</v>
      </c>
      <c r="G32" s="740" t="s">
        <v>658</v>
      </c>
      <c r="H32" s="738" t="s">
        <v>659</v>
      </c>
      <c r="I32" s="739" t="s">
        <v>646</v>
      </c>
      <c r="J32" s="769">
        <v>0</v>
      </c>
      <c r="K32" s="763">
        <v>0</v>
      </c>
      <c r="L32" s="758">
        <v>0</v>
      </c>
      <c r="M32" s="759">
        <f t="shared" si="14"/>
        <v>0</v>
      </c>
      <c r="N32" s="762"/>
      <c r="O32" s="760"/>
      <c r="P32" s="760"/>
      <c r="Q32" s="761"/>
      <c r="R32" s="762"/>
      <c r="S32" s="760"/>
      <c r="T32" s="760"/>
      <c r="U32" s="761"/>
      <c r="V32" s="757">
        <f t="shared" si="23"/>
        <v>0</v>
      </c>
      <c r="W32" s="760">
        <f t="shared" si="24"/>
        <v>0</v>
      </c>
      <c r="X32" s="760">
        <f t="shared" si="25"/>
        <v>0</v>
      </c>
      <c r="Y32" s="761">
        <f t="shared" si="26"/>
        <v>0</v>
      </c>
    </row>
    <row r="33" spans="1:25" s="725" customFormat="1" ht="15" customHeight="1">
      <c r="A33" s="990"/>
      <c r="B33" s="990"/>
      <c r="C33" s="959" t="s">
        <v>668</v>
      </c>
      <c r="D33" s="959"/>
      <c r="E33" s="959"/>
      <c r="F33" s="959"/>
      <c r="G33" s="959"/>
      <c r="H33" s="959"/>
      <c r="I33" s="959"/>
      <c r="J33" s="768">
        <f>SUM(J29:J32)</f>
        <v>112500000</v>
      </c>
      <c r="K33" s="768">
        <f t="shared" ref="K33:Y33" si="27">SUM(K29:K32)</f>
        <v>0</v>
      </c>
      <c r="L33" s="768">
        <f t="shared" si="27"/>
        <v>0</v>
      </c>
      <c r="M33" s="768">
        <f t="shared" si="27"/>
        <v>112500000</v>
      </c>
      <c r="N33" s="768">
        <f t="shared" si="27"/>
        <v>21000000</v>
      </c>
      <c r="O33" s="768">
        <f t="shared" si="27"/>
        <v>0</v>
      </c>
      <c r="P33" s="768">
        <f t="shared" si="27"/>
        <v>0</v>
      </c>
      <c r="Q33" s="768">
        <f t="shared" si="27"/>
        <v>21000000</v>
      </c>
      <c r="R33" s="768">
        <f t="shared" si="27"/>
        <v>0</v>
      </c>
      <c r="S33" s="768">
        <f t="shared" si="27"/>
        <v>0</v>
      </c>
      <c r="T33" s="768">
        <f t="shared" si="27"/>
        <v>0</v>
      </c>
      <c r="U33" s="768">
        <f t="shared" si="27"/>
        <v>0</v>
      </c>
      <c r="V33" s="768">
        <f t="shared" si="27"/>
        <v>91500000</v>
      </c>
      <c r="W33" s="768">
        <f t="shared" si="27"/>
        <v>0</v>
      </c>
      <c r="X33" s="768">
        <f t="shared" si="27"/>
        <v>0</v>
      </c>
      <c r="Y33" s="768">
        <f t="shared" si="27"/>
        <v>91500000</v>
      </c>
    </row>
    <row r="34" spans="1:25" ht="56.25" customHeight="1">
      <c r="A34" s="990"/>
      <c r="B34" s="990"/>
      <c r="C34" s="730" t="s">
        <v>535</v>
      </c>
      <c r="D34" s="730" t="s">
        <v>700</v>
      </c>
      <c r="E34" s="731" t="s">
        <v>655</v>
      </c>
      <c r="F34" s="736" t="s">
        <v>663</v>
      </c>
      <c r="G34" s="737" t="s">
        <v>656</v>
      </c>
      <c r="H34" s="738" t="s">
        <v>657</v>
      </c>
      <c r="I34" s="739" t="s">
        <v>665</v>
      </c>
      <c r="J34" s="769">
        <v>144000000</v>
      </c>
      <c r="K34" s="758">
        <v>0</v>
      </c>
      <c r="L34" s="758">
        <v>0</v>
      </c>
      <c r="M34" s="759">
        <f t="shared" si="14"/>
        <v>144000000</v>
      </c>
      <c r="N34" s="762"/>
      <c r="O34" s="760"/>
      <c r="P34" s="760"/>
      <c r="Q34" s="761">
        <f>+N34+O34+P34</f>
        <v>0</v>
      </c>
      <c r="R34" s="759">
        <v>5250000</v>
      </c>
      <c r="S34" s="760">
        <v>0</v>
      </c>
      <c r="T34" s="760">
        <v>0</v>
      </c>
      <c r="U34" s="761">
        <f>+R34+S34+T34</f>
        <v>5250000</v>
      </c>
      <c r="V34" s="757">
        <f>SUM(J34-N34+R34)</f>
        <v>149250000</v>
      </c>
      <c r="W34" s="760">
        <f>SUM(K34-O34+S34)</f>
        <v>0</v>
      </c>
      <c r="X34" s="760">
        <f>SUM(L34-P34+T34)</f>
        <v>0</v>
      </c>
      <c r="Y34" s="770">
        <f>V34+W34+X34</f>
        <v>149250000</v>
      </c>
    </row>
    <row r="35" spans="1:25" ht="56.25" customHeight="1">
      <c r="A35" s="990"/>
      <c r="B35" s="990"/>
      <c r="C35" s="730" t="s">
        <v>535</v>
      </c>
      <c r="D35" s="730" t="s">
        <v>700</v>
      </c>
      <c r="E35" s="731" t="s">
        <v>655</v>
      </c>
      <c r="F35" s="736" t="s">
        <v>663</v>
      </c>
      <c r="G35" s="740" t="s">
        <v>658</v>
      </c>
      <c r="H35" s="738" t="s">
        <v>659</v>
      </c>
      <c r="I35" s="739" t="s">
        <v>665</v>
      </c>
      <c r="J35" s="769">
        <v>0</v>
      </c>
      <c r="K35" s="758">
        <v>0</v>
      </c>
      <c r="L35" s="758">
        <v>0</v>
      </c>
      <c r="M35" s="759">
        <f t="shared" si="14"/>
        <v>0</v>
      </c>
      <c r="N35" s="762"/>
      <c r="O35" s="760"/>
      <c r="P35" s="760"/>
      <c r="Q35" s="761"/>
      <c r="R35" s="762"/>
      <c r="S35" s="760"/>
      <c r="T35" s="760"/>
      <c r="U35" s="761"/>
      <c r="V35" s="757">
        <f t="shared" ref="V35:V37" si="28">SUM(J35-N35+R35)</f>
        <v>0</v>
      </c>
      <c r="W35" s="760">
        <f t="shared" ref="W35:W37" si="29">SUM(K35-O35+S35)</f>
        <v>0</v>
      </c>
      <c r="X35" s="760">
        <f t="shared" ref="X35:X37" si="30">SUM(L35-P35+T35)</f>
        <v>0</v>
      </c>
      <c r="Y35" s="770">
        <f t="shared" ref="Y35:Y37" si="31">V35+W35+X35</f>
        <v>0</v>
      </c>
    </row>
    <row r="36" spans="1:25" ht="56.25" customHeight="1">
      <c r="A36" s="990"/>
      <c r="B36" s="990"/>
      <c r="C36" s="730" t="s">
        <v>535</v>
      </c>
      <c r="D36" s="730" t="s">
        <v>700</v>
      </c>
      <c r="E36" s="731" t="s">
        <v>655</v>
      </c>
      <c r="F36" s="736" t="s">
        <v>707</v>
      </c>
      <c r="G36" s="741" t="s">
        <v>656</v>
      </c>
      <c r="H36" s="738" t="s">
        <v>657</v>
      </c>
      <c r="I36" s="739" t="s">
        <v>646</v>
      </c>
      <c r="J36" s="769">
        <v>0</v>
      </c>
      <c r="K36" s="763">
        <v>0</v>
      </c>
      <c r="L36" s="758">
        <v>0</v>
      </c>
      <c r="M36" s="759">
        <f t="shared" si="14"/>
        <v>0</v>
      </c>
      <c r="N36" s="762"/>
      <c r="O36" s="760"/>
      <c r="P36" s="760"/>
      <c r="Q36" s="761"/>
      <c r="R36" s="762"/>
      <c r="S36" s="760"/>
      <c r="T36" s="760"/>
      <c r="U36" s="761"/>
      <c r="V36" s="757">
        <f t="shared" si="28"/>
        <v>0</v>
      </c>
      <c r="W36" s="760">
        <f t="shared" si="29"/>
        <v>0</v>
      </c>
      <c r="X36" s="760">
        <f t="shared" si="30"/>
        <v>0</v>
      </c>
      <c r="Y36" s="770">
        <f t="shared" si="31"/>
        <v>0</v>
      </c>
    </row>
    <row r="37" spans="1:25" ht="56.25" customHeight="1">
      <c r="A37" s="990"/>
      <c r="B37" s="990"/>
      <c r="C37" s="730" t="s">
        <v>535</v>
      </c>
      <c r="D37" s="730" t="s">
        <v>700</v>
      </c>
      <c r="E37" s="731" t="s">
        <v>655</v>
      </c>
      <c r="F37" s="736" t="s">
        <v>707</v>
      </c>
      <c r="G37" s="741" t="s">
        <v>656</v>
      </c>
      <c r="H37" s="738" t="s">
        <v>659</v>
      </c>
      <c r="I37" s="739" t="s">
        <v>646</v>
      </c>
      <c r="J37" s="769">
        <v>0</v>
      </c>
      <c r="K37" s="763">
        <v>0</v>
      </c>
      <c r="L37" s="758">
        <v>0</v>
      </c>
      <c r="M37" s="759">
        <f t="shared" si="14"/>
        <v>0</v>
      </c>
      <c r="N37" s="762"/>
      <c r="O37" s="760"/>
      <c r="P37" s="760"/>
      <c r="Q37" s="761"/>
      <c r="R37" s="762"/>
      <c r="S37" s="760"/>
      <c r="T37" s="760"/>
      <c r="U37" s="761"/>
      <c r="V37" s="757">
        <f t="shared" si="28"/>
        <v>0</v>
      </c>
      <c r="W37" s="760">
        <f t="shared" si="29"/>
        <v>0</v>
      </c>
      <c r="X37" s="760">
        <f t="shared" si="30"/>
        <v>0</v>
      </c>
      <c r="Y37" s="770">
        <f t="shared" si="31"/>
        <v>0</v>
      </c>
    </row>
    <row r="38" spans="1:25" s="725" customFormat="1" ht="12" customHeight="1">
      <c r="A38" s="990"/>
      <c r="B38" s="990"/>
      <c r="C38" s="959" t="s">
        <v>669</v>
      </c>
      <c r="D38" s="959"/>
      <c r="E38" s="959"/>
      <c r="F38" s="959"/>
      <c r="G38" s="959"/>
      <c r="H38" s="959"/>
      <c r="I38" s="959"/>
      <c r="J38" s="768">
        <f>SUM(J34:J37)</f>
        <v>144000000</v>
      </c>
      <c r="K38" s="768">
        <f t="shared" ref="K38:Y38" si="32">SUM(K34:K37)</f>
        <v>0</v>
      </c>
      <c r="L38" s="768">
        <f t="shared" si="32"/>
        <v>0</v>
      </c>
      <c r="M38" s="768">
        <f t="shared" si="32"/>
        <v>144000000</v>
      </c>
      <c r="N38" s="768">
        <f t="shared" si="32"/>
        <v>0</v>
      </c>
      <c r="O38" s="768">
        <f t="shared" si="32"/>
        <v>0</v>
      </c>
      <c r="P38" s="768">
        <f t="shared" si="32"/>
        <v>0</v>
      </c>
      <c r="Q38" s="768">
        <f t="shared" si="32"/>
        <v>0</v>
      </c>
      <c r="R38" s="768">
        <f t="shared" si="32"/>
        <v>5250000</v>
      </c>
      <c r="S38" s="768">
        <f t="shared" si="32"/>
        <v>0</v>
      </c>
      <c r="T38" s="768">
        <f t="shared" si="32"/>
        <v>0</v>
      </c>
      <c r="U38" s="768">
        <f t="shared" si="32"/>
        <v>5250000</v>
      </c>
      <c r="V38" s="768">
        <f t="shared" si="32"/>
        <v>149250000</v>
      </c>
      <c r="W38" s="768">
        <f t="shared" si="32"/>
        <v>0</v>
      </c>
      <c r="X38" s="768">
        <f t="shared" si="32"/>
        <v>0</v>
      </c>
      <c r="Y38" s="768">
        <f t="shared" si="32"/>
        <v>149250000</v>
      </c>
    </row>
    <row r="39" spans="1:25" s="726" customFormat="1" ht="24.95" customHeight="1">
      <c r="A39" s="990"/>
      <c r="B39" s="990"/>
      <c r="C39" s="958" t="s">
        <v>639</v>
      </c>
      <c r="D39" s="958"/>
      <c r="E39" s="958"/>
      <c r="F39" s="958"/>
      <c r="G39" s="958"/>
      <c r="H39" s="958"/>
      <c r="I39" s="958"/>
      <c r="J39" s="771">
        <f>J18+J23+J28+J33+J38</f>
        <v>690381598</v>
      </c>
      <c r="K39" s="771">
        <f>K18+K23+K28+K33+K38</f>
        <v>52000000</v>
      </c>
      <c r="L39" s="771">
        <f>L18+L23+L28+L33+L38</f>
        <v>0</v>
      </c>
      <c r="M39" s="771">
        <f>M18+M23+M28+M33+M38</f>
        <v>742381598</v>
      </c>
      <c r="N39" s="771">
        <f t="shared" ref="N39:U39" si="33">N18+N23+N28+N33+N38</f>
        <v>21000000</v>
      </c>
      <c r="O39" s="771">
        <f t="shared" si="33"/>
        <v>0</v>
      </c>
      <c r="P39" s="771">
        <f t="shared" si="33"/>
        <v>0</v>
      </c>
      <c r="Q39" s="771">
        <f t="shared" si="33"/>
        <v>21000000</v>
      </c>
      <c r="R39" s="771">
        <f t="shared" si="33"/>
        <v>21000000</v>
      </c>
      <c r="S39" s="771">
        <f t="shared" si="33"/>
        <v>0</v>
      </c>
      <c r="T39" s="771">
        <f t="shared" si="33"/>
        <v>0</v>
      </c>
      <c r="U39" s="771">
        <f t="shared" si="33"/>
        <v>21000000</v>
      </c>
      <c r="V39" s="771">
        <f>V18+V23+V28+V33+V38</f>
        <v>690381598</v>
      </c>
      <c r="W39" s="771">
        <f>W18+W23+W28+W33+W38</f>
        <v>52000000</v>
      </c>
      <c r="X39" s="771">
        <f>X18+X23+X28+X33+X38</f>
        <v>0</v>
      </c>
      <c r="Y39" s="771">
        <f>Y18+Y23+Y28+Y33+Y38</f>
        <v>742381598</v>
      </c>
    </row>
    <row r="40" spans="1:25" ht="56.25" customHeight="1">
      <c r="A40" s="990"/>
      <c r="B40" s="990"/>
      <c r="C40" s="730" t="s">
        <v>635</v>
      </c>
      <c r="D40" s="730" t="s">
        <v>718</v>
      </c>
      <c r="E40" s="731" t="s">
        <v>670</v>
      </c>
      <c r="F40" s="736" t="s">
        <v>671</v>
      </c>
      <c r="G40" s="737" t="s">
        <v>656</v>
      </c>
      <c r="H40" s="738" t="s">
        <v>657</v>
      </c>
      <c r="I40" s="739" t="s">
        <v>674</v>
      </c>
      <c r="J40" s="772">
        <v>270100000</v>
      </c>
      <c r="K40" s="758">
        <v>0</v>
      </c>
      <c r="L40" s="758">
        <v>0</v>
      </c>
      <c r="M40" s="759">
        <f t="shared" si="14"/>
        <v>270100000</v>
      </c>
      <c r="N40" s="762">
        <v>0</v>
      </c>
      <c r="O40" s="760"/>
      <c r="P40" s="760">
        <v>0</v>
      </c>
      <c r="Q40" s="761">
        <f>+N40+O40+P40</f>
        <v>0</v>
      </c>
      <c r="R40" s="762">
        <v>0</v>
      </c>
      <c r="S40" s="760"/>
      <c r="T40" s="760">
        <v>0</v>
      </c>
      <c r="U40" s="761">
        <f>+R40+S40+T40</f>
        <v>0</v>
      </c>
      <c r="V40" s="757">
        <f>SUM(J40-N40+R40)</f>
        <v>270100000</v>
      </c>
      <c r="W40" s="760">
        <f t="shared" ref="V40:X41" si="34">SUM(K40-O40+S40)</f>
        <v>0</v>
      </c>
      <c r="X40" s="760">
        <f t="shared" si="34"/>
        <v>0</v>
      </c>
      <c r="Y40" s="770">
        <f>V40+W40+X40</f>
        <v>270100000</v>
      </c>
    </row>
    <row r="41" spans="1:25" ht="56.25" customHeight="1">
      <c r="A41" s="990"/>
      <c r="B41" s="990"/>
      <c r="C41" s="730" t="s">
        <v>635</v>
      </c>
      <c r="D41" s="730" t="s">
        <v>718</v>
      </c>
      <c r="E41" s="731" t="s">
        <v>670</v>
      </c>
      <c r="F41" s="736" t="s">
        <v>671</v>
      </c>
      <c r="G41" s="737" t="s">
        <v>677</v>
      </c>
      <c r="H41" s="731" t="s">
        <v>678</v>
      </c>
      <c r="I41" s="739" t="s">
        <v>674</v>
      </c>
      <c r="J41" s="772">
        <v>5800000</v>
      </c>
      <c r="K41" s="758"/>
      <c r="L41" s="758"/>
      <c r="M41" s="759">
        <f t="shared" si="14"/>
        <v>5800000</v>
      </c>
      <c r="N41" s="762"/>
      <c r="O41" s="760"/>
      <c r="P41" s="760"/>
      <c r="Q41" s="761"/>
      <c r="R41" s="762">
        <v>0</v>
      </c>
      <c r="S41" s="760"/>
      <c r="T41" s="760"/>
      <c r="U41" s="761">
        <f>+R41+S41+T41</f>
        <v>0</v>
      </c>
      <c r="V41" s="757">
        <f t="shared" si="34"/>
        <v>5800000</v>
      </c>
      <c r="W41" s="760">
        <f t="shared" si="34"/>
        <v>0</v>
      </c>
      <c r="X41" s="760">
        <f t="shared" si="34"/>
        <v>0</v>
      </c>
      <c r="Y41" s="770">
        <f>V41+W41+X41</f>
        <v>5800000</v>
      </c>
    </row>
    <row r="42" spans="1:25" ht="56.25" customHeight="1">
      <c r="A42" s="990"/>
      <c r="B42" s="990"/>
      <c r="C42" s="730" t="s">
        <v>635</v>
      </c>
      <c r="D42" s="730" t="s">
        <v>718</v>
      </c>
      <c r="E42" s="731" t="s">
        <v>670</v>
      </c>
      <c r="F42" s="736" t="s">
        <v>671</v>
      </c>
      <c r="G42" s="740" t="s">
        <v>658</v>
      </c>
      <c r="H42" s="738" t="s">
        <v>659</v>
      </c>
      <c r="I42" s="739" t="s">
        <v>674</v>
      </c>
      <c r="J42" s="772">
        <v>0</v>
      </c>
      <c r="K42" s="758">
        <v>0</v>
      </c>
      <c r="L42" s="758">
        <v>0</v>
      </c>
      <c r="M42" s="759">
        <f t="shared" si="14"/>
        <v>0</v>
      </c>
      <c r="N42" s="762"/>
      <c r="O42" s="760"/>
      <c r="P42" s="760"/>
      <c r="Q42" s="761"/>
      <c r="R42" s="790"/>
      <c r="S42" s="790"/>
      <c r="T42" s="790"/>
      <c r="U42" s="761">
        <f>+R42+S42+T42</f>
        <v>0</v>
      </c>
      <c r="V42" s="757">
        <f>SUM(J42-N42+R42)</f>
        <v>0</v>
      </c>
      <c r="W42" s="760">
        <f>SUM(K42-O42+S41)</f>
        <v>0</v>
      </c>
      <c r="X42" s="760">
        <f>SUM(L42-P42+T41)</f>
        <v>0</v>
      </c>
      <c r="Y42" s="770">
        <f t="shared" ref="Y42:Y44" si="35">V42+W42+X42</f>
        <v>0</v>
      </c>
    </row>
    <row r="43" spans="1:25" s="756" customFormat="1" ht="56.25" customHeight="1">
      <c r="A43" s="990"/>
      <c r="B43" s="990"/>
      <c r="C43" s="754" t="s">
        <v>635</v>
      </c>
      <c r="D43" s="754" t="s">
        <v>718</v>
      </c>
      <c r="E43" s="731" t="s">
        <v>670</v>
      </c>
      <c r="F43" s="755" t="s">
        <v>708</v>
      </c>
      <c r="G43" s="741" t="s">
        <v>656</v>
      </c>
      <c r="H43" s="738" t="s">
        <v>657</v>
      </c>
      <c r="I43" s="739" t="s">
        <v>646</v>
      </c>
      <c r="J43" s="773">
        <v>0</v>
      </c>
      <c r="K43" s="763">
        <v>0</v>
      </c>
      <c r="L43" s="763">
        <v>0</v>
      </c>
      <c r="M43" s="764">
        <f t="shared" si="14"/>
        <v>0</v>
      </c>
      <c r="N43" s="762"/>
      <c r="O43" s="763">
        <v>0</v>
      </c>
      <c r="P43" s="766"/>
      <c r="Q43" s="767">
        <f>SUM(N43:P43)</f>
        <v>0</v>
      </c>
      <c r="R43" s="762"/>
      <c r="S43" s="766"/>
      <c r="T43" s="766"/>
      <c r="U43" s="767">
        <f t="shared" ref="U43:U44" si="36">+R43+S43+T43</f>
        <v>0</v>
      </c>
      <c r="V43" s="757">
        <f t="shared" ref="V43:V44" si="37">SUM(J43-N43+R43)</f>
        <v>0</v>
      </c>
      <c r="W43" s="763">
        <f t="shared" ref="W43:W44" si="38">SUM(K43-O43+S43)</f>
        <v>0</v>
      </c>
      <c r="X43" s="766">
        <f t="shared" ref="X43:X44" si="39">SUM(L43-P43+T43)</f>
        <v>0</v>
      </c>
      <c r="Y43" s="770">
        <f t="shared" si="35"/>
        <v>0</v>
      </c>
    </row>
    <row r="44" spans="1:25" s="756" customFormat="1" ht="56.25" customHeight="1">
      <c r="A44" s="990"/>
      <c r="B44" s="990"/>
      <c r="C44" s="754" t="s">
        <v>635</v>
      </c>
      <c r="D44" s="754" t="s">
        <v>718</v>
      </c>
      <c r="E44" s="731" t="s">
        <v>670</v>
      </c>
      <c r="F44" s="755" t="s">
        <v>708</v>
      </c>
      <c r="G44" s="740" t="s">
        <v>658</v>
      </c>
      <c r="H44" s="738" t="s">
        <v>659</v>
      </c>
      <c r="I44" s="739" t="s">
        <v>646</v>
      </c>
      <c r="J44" s="773">
        <v>0</v>
      </c>
      <c r="K44" s="763">
        <v>0</v>
      </c>
      <c r="L44" s="763">
        <v>0</v>
      </c>
      <c r="M44" s="764">
        <f t="shared" si="14"/>
        <v>0</v>
      </c>
      <c r="N44" s="762"/>
      <c r="O44" s="763">
        <v>0</v>
      </c>
      <c r="P44" s="766"/>
      <c r="Q44" s="767">
        <f>SUM(N44:P44)</f>
        <v>0</v>
      </c>
      <c r="R44" s="762"/>
      <c r="S44" s="766"/>
      <c r="T44" s="766"/>
      <c r="U44" s="767">
        <f t="shared" si="36"/>
        <v>0</v>
      </c>
      <c r="V44" s="757">
        <f t="shared" si="37"/>
        <v>0</v>
      </c>
      <c r="W44" s="763">
        <f t="shared" si="38"/>
        <v>0</v>
      </c>
      <c r="X44" s="766">
        <f t="shared" si="39"/>
        <v>0</v>
      </c>
      <c r="Y44" s="770">
        <f t="shared" si="35"/>
        <v>0</v>
      </c>
    </row>
    <row r="45" spans="1:25" s="725" customFormat="1" ht="12" customHeight="1">
      <c r="A45" s="990"/>
      <c r="B45" s="990"/>
      <c r="C45" s="959" t="s">
        <v>672</v>
      </c>
      <c r="D45" s="959"/>
      <c r="E45" s="959"/>
      <c r="F45" s="959"/>
      <c r="G45" s="959"/>
      <c r="H45" s="959"/>
      <c r="I45" s="959"/>
      <c r="J45" s="768">
        <f>SUM(J40:J44)</f>
        <v>275900000</v>
      </c>
      <c r="K45" s="768">
        <f t="shared" ref="K45:Y45" si="40">SUM(K40:K44)</f>
        <v>0</v>
      </c>
      <c r="L45" s="768">
        <f t="shared" si="40"/>
        <v>0</v>
      </c>
      <c r="M45" s="768">
        <f>SUM(M40:M44)</f>
        <v>275900000</v>
      </c>
      <c r="N45" s="768">
        <f t="shared" si="40"/>
        <v>0</v>
      </c>
      <c r="O45" s="768">
        <f t="shared" si="40"/>
        <v>0</v>
      </c>
      <c r="P45" s="768">
        <f t="shared" si="40"/>
        <v>0</v>
      </c>
      <c r="Q45" s="768">
        <f t="shared" si="40"/>
        <v>0</v>
      </c>
      <c r="R45" s="768">
        <f t="shared" si="40"/>
        <v>0</v>
      </c>
      <c r="S45" s="768">
        <f t="shared" si="40"/>
        <v>0</v>
      </c>
      <c r="T45" s="768">
        <f t="shared" si="40"/>
        <v>0</v>
      </c>
      <c r="U45" s="768">
        <f t="shared" si="40"/>
        <v>0</v>
      </c>
      <c r="V45" s="768">
        <f t="shared" si="40"/>
        <v>275900000</v>
      </c>
      <c r="W45" s="768">
        <f t="shared" si="40"/>
        <v>0</v>
      </c>
      <c r="X45" s="768">
        <f t="shared" si="40"/>
        <v>0</v>
      </c>
      <c r="Y45" s="768">
        <f t="shared" si="40"/>
        <v>275900000</v>
      </c>
    </row>
    <row r="46" spans="1:25" ht="56.25" customHeight="1">
      <c r="A46" s="990"/>
      <c r="B46" s="990"/>
      <c r="C46" s="730" t="s">
        <v>635</v>
      </c>
      <c r="D46" s="730" t="s">
        <v>718</v>
      </c>
      <c r="E46" s="731" t="s">
        <v>670</v>
      </c>
      <c r="F46" s="736" t="s">
        <v>673</v>
      </c>
      <c r="G46" s="737" t="s">
        <v>656</v>
      </c>
      <c r="H46" s="738" t="s">
        <v>657</v>
      </c>
      <c r="I46" s="739" t="s">
        <v>674</v>
      </c>
      <c r="J46" s="772">
        <v>66600000</v>
      </c>
      <c r="K46" s="758">
        <v>0</v>
      </c>
      <c r="L46" s="758">
        <v>0</v>
      </c>
      <c r="M46" s="759">
        <f t="shared" si="14"/>
        <v>66600000</v>
      </c>
      <c r="N46" s="775">
        <v>0</v>
      </c>
      <c r="O46" s="760">
        <v>0</v>
      </c>
      <c r="P46" s="760">
        <v>0</v>
      </c>
      <c r="Q46" s="761">
        <f>+N46+O46+P46</f>
        <v>0</v>
      </c>
      <c r="R46" s="762">
        <v>0</v>
      </c>
      <c r="S46" s="760">
        <v>0</v>
      </c>
      <c r="T46" s="760">
        <v>0</v>
      </c>
      <c r="U46" s="761">
        <f>+R46+S46+T46</f>
        <v>0</v>
      </c>
      <c r="V46" s="757">
        <f t="shared" ref="V46:X47" si="41">SUM(J46-N46+R46)</f>
        <v>66600000</v>
      </c>
      <c r="W46" s="760">
        <f t="shared" si="41"/>
        <v>0</v>
      </c>
      <c r="X46" s="760">
        <f t="shared" si="41"/>
        <v>0</v>
      </c>
      <c r="Y46" s="770">
        <f>V46+W46+X46</f>
        <v>66600000</v>
      </c>
    </row>
    <row r="47" spans="1:25" ht="56.25" customHeight="1">
      <c r="A47" s="990"/>
      <c r="B47" s="990"/>
      <c r="C47" s="730" t="s">
        <v>635</v>
      </c>
      <c r="D47" s="730" t="s">
        <v>718</v>
      </c>
      <c r="E47" s="731" t="s">
        <v>670</v>
      </c>
      <c r="F47" s="736" t="s">
        <v>673</v>
      </c>
      <c r="G47" s="737" t="s">
        <v>677</v>
      </c>
      <c r="H47" s="731" t="s">
        <v>678</v>
      </c>
      <c r="I47" s="739" t="s">
        <v>674</v>
      </c>
      <c r="J47" s="772">
        <v>5000000</v>
      </c>
      <c r="K47" s="758"/>
      <c r="L47" s="758"/>
      <c r="M47" s="759">
        <f t="shared" si="14"/>
        <v>5000000</v>
      </c>
      <c r="N47" s="775"/>
      <c r="O47" s="760"/>
      <c r="P47" s="760"/>
      <c r="Q47" s="761"/>
      <c r="R47" s="762">
        <v>0</v>
      </c>
      <c r="S47" s="760"/>
      <c r="T47" s="760"/>
      <c r="U47" s="761">
        <f t="shared" ref="U47:U50" si="42">+R47+S47+T47</f>
        <v>0</v>
      </c>
      <c r="V47" s="757">
        <f t="shared" si="41"/>
        <v>5000000</v>
      </c>
      <c r="W47" s="760">
        <f t="shared" si="41"/>
        <v>0</v>
      </c>
      <c r="X47" s="760">
        <f t="shared" si="41"/>
        <v>0</v>
      </c>
      <c r="Y47" s="770">
        <f>V47+W47+X47</f>
        <v>5000000</v>
      </c>
    </row>
    <row r="48" spans="1:25" ht="56.25" customHeight="1">
      <c r="A48" s="990"/>
      <c r="B48" s="990"/>
      <c r="C48" s="730" t="s">
        <v>635</v>
      </c>
      <c r="D48" s="730" t="s">
        <v>718</v>
      </c>
      <c r="E48" s="731" t="s">
        <v>670</v>
      </c>
      <c r="F48" s="736" t="s">
        <v>673</v>
      </c>
      <c r="G48" s="740" t="s">
        <v>658</v>
      </c>
      <c r="H48" s="738" t="s">
        <v>659</v>
      </c>
      <c r="I48" s="739" t="s">
        <v>674</v>
      </c>
      <c r="J48" s="772">
        <v>46500000</v>
      </c>
      <c r="K48" s="758">
        <v>0</v>
      </c>
      <c r="L48" s="758">
        <v>0</v>
      </c>
      <c r="M48" s="759">
        <f t="shared" si="14"/>
        <v>46500000</v>
      </c>
      <c r="N48" s="775"/>
      <c r="O48" s="760"/>
      <c r="P48" s="760"/>
      <c r="Q48" s="761"/>
      <c r="R48" s="762"/>
      <c r="S48" s="760"/>
      <c r="T48" s="760"/>
      <c r="U48" s="761">
        <f t="shared" si="42"/>
        <v>0</v>
      </c>
      <c r="V48" s="757">
        <f t="shared" ref="V48:V50" si="43">SUM(J48-N48+R48)</f>
        <v>46500000</v>
      </c>
      <c r="W48" s="760">
        <f t="shared" ref="W48:W50" si="44">SUM(K48-O48+S48)</f>
        <v>0</v>
      </c>
      <c r="X48" s="760">
        <f t="shared" ref="X48:X50" si="45">SUM(L48-P48+T48)</f>
        <v>0</v>
      </c>
      <c r="Y48" s="770">
        <f t="shared" ref="Y48:Y50" si="46">V48+W48+X48</f>
        <v>46500000</v>
      </c>
    </row>
    <row r="49" spans="1:25" ht="56.25" customHeight="1">
      <c r="A49" s="990"/>
      <c r="B49" s="990"/>
      <c r="C49" s="730" t="s">
        <v>635</v>
      </c>
      <c r="D49" s="730" t="s">
        <v>718</v>
      </c>
      <c r="E49" s="731" t="s">
        <v>670</v>
      </c>
      <c r="F49" s="736" t="s">
        <v>709</v>
      </c>
      <c r="G49" s="741" t="s">
        <v>656</v>
      </c>
      <c r="H49" s="738" t="s">
        <v>657</v>
      </c>
      <c r="I49" s="739" t="s">
        <v>646</v>
      </c>
      <c r="J49" s="772">
        <v>0</v>
      </c>
      <c r="K49" s="763">
        <v>0</v>
      </c>
      <c r="L49" s="758">
        <v>0</v>
      </c>
      <c r="M49" s="759">
        <f t="shared" si="14"/>
        <v>0</v>
      </c>
      <c r="N49" s="775"/>
      <c r="O49" s="760"/>
      <c r="P49" s="760"/>
      <c r="Q49" s="761"/>
      <c r="R49" s="762"/>
      <c r="S49" s="760"/>
      <c r="T49" s="760"/>
      <c r="U49" s="761">
        <f t="shared" si="42"/>
        <v>0</v>
      </c>
      <c r="V49" s="757">
        <f t="shared" si="43"/>
        <v>0</v>
      </c>
      <c r="W49" s="760">
        <f t="shared" si="44"/>
        <v>0</v>
      </c>
      <c r="X49" s="760">
        <f t="shared" si="45"/>
        <v>0</v>
      </c>
      <c r="Y49" s="770">
        <f t="shared" si="46"/>
        <v>0</v>
      </c>
    </row>
    <row r="50" spans="1:25" ht="56.25" customHeight="1">
      <c r="A50" s="990"/>
      <c r="B50" s="990"/>
      <c r="C50" s="730" t="s">
        <v>635</v>
      </c>
      <c r="D50" s="730" t="s">
        <v>718</v>
      </c>
      <c r="E50" s="731" t="s">
        <v>670</v>
      </c>
      <c r="F50" s="736" t="s">
        <v>709</v>
      </c>
      <c r="G50" s="741" t="s">
        <v>656</v>
      </c>
      <c r="H50" s="738" t="s">
        <v>659</v>
      </c>
      <c r="I50" s="739" t="s">
        <v>646</v>
      </c>
      <c r="J50" s="772">
        <v>0</v>
      </c>
      <c r="K50" s="763">
        <v>0</v>
      </c>
      <c r="L50" s="758">
        <v>0</v>
      </c>
      <c r="M50" s="759">
        <f t="shared" si="14"/>
        <v>0</v>
      </c>
      <c r="N50" s="775"/>
      <c r="O50" s="760"/>
      <c r="P50" s="760"/>
      <c r="Q50" s="761"/>
      <c r="R50" s="762"/>
      <c r="S50" s="760"/>
      <c r="T50" s="760"/>
      <c r="U50" s="761">
        <f t="shared" si="42"/>
        <v>0</v>
      </c>
      <c r="V50" s="757">
        <f t="shared" si="43"/>
        <v>0</v>
      </c>
      <c r="W50" s="760">
        <f t="shared" si="44"/>
        <v>0</v>
      </c>
      <c r="X50" s="760">
        <f t="shared" si="45"/>
        <v>0</v>
      </c>
      <c r="Y50" s="770">
        <f t="shared" si="46"/>
        <v>0</v>
      </c>
    </row>
    <row r="51" spans="1:25" s="725" customFormat="1" ht="12" customHeight="1">
      <c r="A51" s="990"/>
      <c r="B51" s="990"/>
      <c r="C51" s="959" t="s">
        <v>675</v>
      </c>
      <c r="D51" s="959"/>
      <c r="E51" s="959"/>
      <c r="F51" s="959"/>
      <c r="G51" s="959"/>
      <c r="H51" s="959"/>
      <c r="I51" s="959"/>
      <c r="J51" s="768">
        <f>SUM(J46:J50)</f>
        <v>118100000</v>
      </c>
      <c r="K51" s="768">
        <f t="shared" ref="K51:X51" si="47">SUM(K46:K50)</f>
        <v>0</v>
      </c>
      <c r="L51" s="768">
        <f t="shared" si="47"/>
        <v>0</v>
      </c>
      <c r="M51" s="768">
        <f>SUM(M46:M50)</f>
        <v>118100000</v>
      </c>
      <c r="N51" s="768">
        <f t="shared" si="47"/>
        <v>0</v>
      </c>
      <c r="O51" s="768">
        <f t="shared" si="47"/>
        <v>0</v>
      </c>
      <c r="P51" s="768">
        <f t="shared" si="47"/>
        <v>0</v>
      </c>
      <c r="Q51" s="768">
        <f t="shared" si="47"/>
        <v>0</v>
      </c>
      <c r="R51" s="768">
        <f t="shared" si="47"/>
        <v>0</v>
      </c>
      <c r="S51" s="768">
        <f t="shared" si="47"/>
        <v>0</v>
      </c>
      <c r="T51" s="768">
        <f t="shared" si="47"/>
        <v>0</v>
      </c>
      <c r="U51" s="768">
        <f t="shared" si="47"/>
        <v>0</v>
      </c>
      <c r="V51" s="768">
        <f t="shared" si="47"/>
        <v>118100000</v>
      </c>
      <c r="W51" s="768">
        <f t="shared" si="47"/>
        <v>0</v>
      </c>
      <c r="X51" s="768">
        <f t="shared" si="47"/>
        <v>0</v>
      </c>
      <c r="Y51" s="768">
        <f>SUM(Y46:Y50)</f>
        <v>118100000</v>
      </c>
    </row>
    <row r="52" spans="1:25" s="756" customFormat="1" ht="56.25" customHeight="1">
      <c r="A52" s="990"/>
      <c r="B52" s="990"/>
      <c r="C52" s="754" t="s">
        <v>635</v>
      </c>
      <c r="D52" s="730" t="s">
        <v>718</v>
      </c>
      <c r="E52" s="731" t="s">
        <v>670</v>
      </c>
      <c r="F52" s="755" t="s">
        <v>714</v>
      </c>
      <c r="G52" s="741" t="s">
        <v>656</v>
      </c>
      <c r="H52" s="738" t="s">
        <v>657</v>
      </c>
      <c r="I52" s="739" t="s">
        <v>646</v>
      </c>
      <c r="J52" s="773">
        <v>0</v>
      </c>
      <c r="K52" s="763">
        <v>59404160</v>
      </c>
      <c r="L52" s="763">
        <v>0</v>
      </c>
      <c r="M52" s="764">
        <f t="shared" ref="M52:M53" si="48">SUM(J52:L52)</f>
        <v>59404160</v>
      </c>
      <c r="N52" s="776"/>
      <c r="O52" s="766"/>
      <c r="P52" s="766"/>
      <c r="Q52" s="767"/>
      <c r="R52" s="762"/>
      <c r="S52" s="774"/>
      <c r="T52" s="766"/>
      <c r="U52" s="767">
        <f>SUM(R52:T52)</f>
        <v>0</v>
      </c>
      <c r="V52" s="757">
        <f t="shared" ref="V52:V53" si="49">SUM(J52-N52+R52)</f>
        <v>0</v>
      </c>
      <c r="W52" s="766">
        <f t="shared" ref="W52:W53" si="50">SUM(K52-O52+S52)</f>
        <v>59404160</v>
      </c>
      <c r="X52" s="766">
        <f t="shared" ref="X52:X53" si="51">SUM(L52-P52+T52)</f>
        <v>0</v>
      </c>
      <c r="Y52" s="770">
        <f t="shared" ref="Y52:Y53" si="52">V52+W52+X52</f>
        <v>59404160</v>
      </c>
    </row>
    <row r="53" spans="1:25" s="756" customFormat="1" ht="78.75">
      <c r="A53" s="990"/>
      <c r="B53" s="990"/>
      <c r="C53" s="754" t="s">
        <v>635</v>
      </c>
      <c r="D53" s="730" t="s">
        <v>718</v>
      </c>
      <c r="E53" s="731" t="s">
        <v>670</v>
      </c>
      <c r="F53" s="755" t="s">
        <v>714</v>
      </c>
      <c r="G53" s="741" t="s">
        <v>656</v>
      </c>
      <c r="H53" s="738" t="s">
        <v>659</v>
      </c>
      <c r="I53" s="739" t="s">
        <v>646</v>
      </c>
      <c r="J53" s="773">
        <v>0</v>
      </c>
      <c r="K53" s="763">
        <v>7700000</v>
      </c>
      <c r="L53" s="763">
        <v>0</v>
      </c>
      <c r="M53" s="764">
        <f t="shared" si="48"/>
        <v>7700000</v>
      </c>
      <c r="N53" s="776"/>
      <c r="O53" s="766"/>
      <c r="P53" s="766"/>
      <c r="Q53" s="767"/>
      <c r="R53" s="762"/>
      <c r="S53" s="774"/>
      <c r="T53" s="766"/>
      <c r="U53" s="767">
        <f>SUM(R53:T53)</f>
        <v>0</v>
      </c>
      <c r="V53" s="757">
        <f t="shared" si="49"/>
        <v>0</v>
      </c>
      <c r="W53" s="766">
        <f t="shared" si="50"/>
        <v>7700000</v>
      </c>
      <c r="X53" s="766">
        <f t="shared" si="51"/>
        <v>0</v>
      </c>
      <c r="Y53" s="770">
        <f t="shared" si="52"/>
        <v>7700000</v>
      </c>
    </row>
    <row r="54" spans="1:25" s="753" customFormat="1" ht="12" customHeight="1">
      <c r="A54" s="990"/>
      <c r="B54" s="990"/>
      <c r="C54" s="963" t="s">
        <v>715</v>
      </c>
      <c r="D54" s="963"/>
      <c r="E54" s="963"/>
      <c r="F54" s="963"/>
      <c r="G54" s="963"/>
      <c r="H54" s="963"/>
      <c r="I54" s="963"/>
      <c r="J54" s="777">
        <f>SUM(J52:J53)</f>
        <v>0</v>
      </c>
      <c r="K54" s="777">
        <f>SUM(K52:K53)</f>
        <v>67104160</v>
      </c>
      <c r="L54" s="777">
        <f t="shared" ref="L54:X54" si="53">SUM(L50:L53)</f>
        <v>0</v>
      </c>
      <c r="M54" s="777">
        <f>SUM(M52:M53)</f>
        <v>67104160</v>
      </c>
      <c r="N54" s="777">
        <f t="shared" si="53"/>
        <v>0</v>
      </c>
      <c r="O54" s="777">
        <f t="shared" si="53"/>
        <v>0</v>
      </c>
      <c r="P54" s="777">
        <f t="shared" si="53"/>
        <v>0</v>
      </c>
      <c r="Q54" s="777">
        <f t="shared" si="53"/>
        <v>0</v>
      </c>
      <c r="R54" s="777">
        <f t="shared" si="53"/>
        <v>0</v>
      </c>
      <c r="S54" s="777">
        <f t="shared" si="53"/>
        <v>0</v>
      </c>
      <c r="T54" s="777">
        <f t="shared" si="53"/>
        <v>0</v>
      </c>
      <c r="U54" s="777">
        <f t="shared" si="53"/>
        <v>0</v>
      </c>
      <c r="V54" s="777">
        <f>SUM(V52:V53)</f>
        <v>0</v>
      </c>
      <c r="W54" s="777">
        <f>SUM(W52:W53)</f>
        <v>67104160</v>
      </c>
      <c r="X54" s="777">
        <f t="shared" si="53"/>
        <v>0</v>
      </c>
      <c r="Y54" s="777">
        <f>SUM(Y52:Y53)</f>
        <v>67104160</v>
      </c>
    </row>
    <row r="55" spans="1:25" s="726" customFormat="1" ht="24.95" customHeight="1">
      <c r="A55" s="990"/>
      <c r="B55" s="990"/>
      <c r="C55" s="958" t="s">
        <v>716</v>
      </c>
      <c r="D55" s="958"/>
      <c r="E55" s="958"/>
      <c r="F55" s="958"/>
      <c r="G55" s="958"/>
      <c r="H55" s="958"/>
      <c r="I55" s="958"/>
      <c r="J55" s="771">
        <f>J45+J51+J54</f>
        <v>394000000</v>
      </c>
      <c r="K55" s="771">
        <f>K45+K51+K54</f>
        <v>67104160</v>
      </c>
      <c r="L55" s="771">
        <f>L45+L51+L54</f>
        <v>0</v>
      </c>
      <c r="M55" s="771">
        <f>M45+M51+M54</f>
        <v>461104160</v>
      </c>
      <c r="N55" s="771">
        <f t="shared" ref="N55:U55" si="54">N45+N51</f>
        <v>0</v>
      </c>
      <c r="O55" s="771">
        <f t="shared" si="54"/>
        <v>0</v>
      </c>
      <c r="P55" s="771">
        <f t="shared" si="54"/>
        <v>0</v>
      </c>
      <c r="Q55" s="771">
        <f t="shared" si="54"/>
        <v>0</v>
      </c>
      <c r="R55" s="771">
        <f t="shared" si="54"/>
        <v>0</v>
      </c>
      <c r="S55" s="771">
        <f t="shared" si="54"/>
        <v>0</v>
      </c>
      <c r="T55" s="771">
        <f t="shared" si="54"/>
        <v>0</v>
      </c>
      <c r="U55" s="771">
        <f t="shared" si="54"/>
        <v>0</v>
      </c>
      <c r="V55" s="771">
        <f>V45+V51+V54</f>
        <v>394000000</v>
      </c>
      <c r="W55" s="771">
        <f>W45+W51+W54</f>
        <v>67104160</v>
      </c>
      <c r="X55" s="771">
        <f>X45+X51+X54</f>
        <v>0</v>
      </c>
      <c r="Y55" s="771">
        <f>Y45+Y51+Y54</f>
        <v>461104160</v>
      </c>
    </row>
    <row r="56" spans="1:25" ht="54.95" customHeight="1">
      <c r="A56" s="990"/>
      <c r="B56" s="990"/>
      <c r="C56" s="742" t="s">
        <v>537</v>
      </c>
      <c r="D56" s="730" t="s">
        <v>537</v>
      </c>
      <c r="E56" s="731" t="s">
        <v>676</v>
      </c>
      <c r="F56" s="736" t="s">
        <v>679</v>
      </c>
      <c r="G56" s="737" t="s">
        <v>677</v>
      </c>
      <c r="H56" s="738" t="s">
        <v>678</v>
      </c>
      <c r="I56" s="739" t="s">
        <v>665</v>
      </c>
      <c r="J56" s="778">
        <v>373000000</v>
      </c>
      <c r="K56" s="759">
        <v>0</v>
      </c>
      <c r="L56" s="759">
        <v>0</v>
      </c>
      <c r="M56" s="759">
        <f t="shared" si="14"/>
        <v>373000000</v>
      </c>
      <c r="N56" s="779"/>
      <c r="O56" s="760">
        <v>0</v>
      </c>
      <c r="P56" s="760">
        <v>0</v>
      </c>
      <c r="Q56" s="761">
        <f>+N56+O56+P56</f>
        <v>0</v>
      </c>
      <c r="R56" s="762">
        <v>0</v>
      </c>
      <c r="S56" s="760">
        <v>0</v>
      </c>
      <c r="T56" s="760">
        <v>0</v>
      </c>
      <c r="U56" s="761">
        <f>+R56+S56+T56</f>
        <v>0</v>
      </c>
      <c r="V56" s="757">
        <f>SUM(J56-N56+R56)</f>
        <v>373000000</v>
      </c>
      <c r="W56" s="760">
        <f>SUM(K56-O56+S56)</f>
        <v>0</v>
      </c>
      <c r="X56" s="760">
        <f>SUM(L56-P56+T56)</f>
        <v>0</v>
      </c>
      <c r="Y56" s="770">
        <f>V56+W56+X56</f>
        <v>373000000</v>
      </c>
    </row>
    <row r="57" spans="1:25" ht="54.95" customHeight="1">
      <c r="A57" s="990"/>
      <c r="B57" s="990"/>
      <c r="C57" s="742" t="s">
        <v>537</v>
      </c>
      <c r="D57" s="730" t="s">
        <v>537</v>
      </c>
      <c r="E57" s="731" t="s">
        <v>676</v>
      </c>
      <c r="F57" s="736" t="s">
        <v>679</v>
      </c>
      <c r="G57" s="740" t="s">
        <v>658</v>
      </c>
      <c r="H57" s="738" t="s">
        <v>659</v>
      </c>
      <c r="I57" s="739" t="s">
        <v>665</v>
      </c>
      <c r="J57" s="778">
        <v>46500000</v>
      </c>
      <c r="K57" s="759">
        <v>0</v>
      </c>
      <c r="L57" s="759">
        <v>0</v>
      </c>
      <c r="M57" s="759">
        <f t="shared" si="14"/>
        <v>46500000</v>
      </c>
      <c r="N57" s="779"/>
      <c r="O57" s="760"/>
      <c r="P57" s="760"/>
      <c r="Q57" s="761">
        <f t="shared" ref="Q57:Q59" si="55">+N57+O57+P57</f>
        <v>0</v>
      </c>
      <c r="R57" s="762"/>
      <c r="S57" s="760"/>
      <c r="T57" s="760"/>
      <c r="U57" s="761"/>
      <c r="V57" s="757">
        <f t="shared" ref="V57:V59" si="56">SUM(J57-N57+R57)</f>
        <v>46500000</v>
      </c>
      <c r="W57" s="760">
        <f t="shared" ref="W57:W59" si="57">SUM(K57-O57+S57)</f>
        <v>0</v>
      </c>
      <c r="X57" s="760">
        <f t="shared" ref="X57:X59" si="58">SUM(L57-P57+T57)</f>
        <v>0</v>
      </c>
      <c r="Y57" s="770">
        <f t="shared" ref="Y57:Y59" si="59">V57+W57+X57</f>
        <v>46500000</v>
      </c>
    </row>
    <row r="58" spans="1:25" ht="54.95" customHeight="1">
      <c r="A58" s="990"/>
      <c r="B58" s="990"/>
      <c r="C58" s="742" t="s">
        <v>537</v>
      </c>
      <c r="D58" s="730" t="s">
        <v>537</v>
      </c>
      <c r="E58" s="731" t="s">
        <v>676</v>
      </c>
      <c r="F58" s="736" t="s">
        <v>710</v>
      </c>
      <c r="G58" s="741" t="s">
        <v>656</v>
      </c>
      <c r="H58" s="738" t="s">
        <v>657</v>
      </c>
      <c r="I58" s="739" t="s">
        <v>646</v>
      </c>
      <c r="J58" s="778">
        <v>0</v>
      </c>
      <c r="K58" s="763">
        <v>0</v>
      </c>
      <c r="L58" s="759">
        <v>0</v>
      </c>
      <c r="M58" s="759">
        <f t="shared" si="14"/>
        <v>0</v>
      </c>
      <c r="N58" s="779"/>
      <c r="O58" s="763">
        <v>0</v>
      </c>
      <c r="P58" s="760"/>
      <c r="Q58" s="761">
        <f t="shared" si="55"/>
        <v>0</v>
      </c>
      <c r="R58" s="762"/>
      <c r="S58" s="760"/>
      <c r="T58" s="760"/>
      <c r="U58" s="761"/>
      <c r="V58" s="757">
        <f t="shared" si="56"/>
        <v>0</v>
      </c>
      <c r="W58" s="760">
        <f t="shared" si="57"/>
        <v>0</v>
      </c>
      <c r="X58" s="760">
        <f t="shared" si="58"/>
        <v>0</v>
      </c>
      <c r="Y58" s="770">
        <f t="shared" si="59"/>
        <v>0</v>
      </c>
    </row>
    <row r="59" spans="1:25" ht="54.95" customHeight="1">
      <c r="A59" s="990"/>
      <c r="B59" s="990"/>
      <c r="C59" s="742" t="s">
        <v>537</v>
      </c>
      <c r="D59" s="730" t="s">
        <v>537</v>
      </c>
      <c r="E59" s="731" t="s">
        <v>676</v>
      </c>
      <c r="F59" s="736" t="s">
        <v>710</v>
      </c>
      <c r="G59" s="740" t="s">
        <v>658</v>
      </c>
      <c r="H59" s="738" t="s">
        <v>659</v>
      </c>
      <c r="I59" s="739" t="s">
        <v>646</v>
      </c>
      <c r="J59" s="778">
        <v>0</v>
      </c>
      <c r="K59" s="763">
        <v>0</v>
      </c>
      <c r="L59" s="759">
        <v>0</v>
      </c>
      <c r="M59" s="759">
        <f t="shared" si="14"/>
        <v>0</v>
      </c>
      <c r="N59" s="779"/>
      <c r="O59" s="763">
        <v>0</v>
      </c>
      <c r="P59" s="760"/>
      <c r="Q59" s="761">
        <f t="shared" si="55"/>
        <v>0</v>
      </c>
      <c r="R59" s="762"/>
      <c r="S59" s="760"/>
      <c r="T59" s="760"/>
      <c r="U59" s="761"/>
      <c r="V59" s="757">
        <f t="shared" si="56"/>
        <v>0</v>
      </c>
      <c r="W59" s="760">
        <f t="shared" si="57"/>
        <v>0</v>
      </c>
      <c r="X59" s="760">
        <f t="shared" si="58"/>
        <v>0</v>
      </c>
      <c r="Y59" s="770">
        <f t="shared" si="59"/>
        <v>0</v>
      </c>
    </row>
    <row r="60" spans="1:25" s="725" customFormat="1" ht="12" customHeight="1">
      <c r="A60" s="990"/>
      <c r="B60" s="990"/>
      <c r="C60" s="959" t="s">
        <v>680</v>
      </c>
      <c r="D60" s="959"/>
      <c r="E60" s="959"/>
      <c r="F60" s="959"/>
      <c r="G60" s="959"/>
      <c r="H60" s="959"/>
      <c r="I60" s="959"/>
      <c r="J60" s="768">
        <f>SUM(J56:J59)</f>
        <v>419500000</v>
      </c>
      <c r="K60" s="768">
        <f t="shared" ref="K60:Y60" si="60">SUM(K56:K59)</f>
        <v>0</v>
      </c>
      <c r="L60" s="768">
        <f t="shared" si="60"/>
        <v>0</v>
      </c>
      <c r="M60" s="768">
        <f t="shared" si="60"/>
        <v>419500000</v>
      </c>
      <c r="N60" s="768">
        <f t="shared" si="60"/>
        <v>0</v>
      </c>
      <c r="O60" s="768">
        <f t="shared" si="60"/>
        <v>0</v>
      </c>
      <c r="P60" s="768">
        <f t="shared" si="60"/>
        <v>0</v>
      </c>
      <c r="Q60" s="768">
        <f t="shared" si="60"/>
        <v>0</v>
      </c>
      <c r="R60" s="768">
        <f t="shared" si="60"/>
        <v>0</v>
      </c>
      <c r="S60" s="768">
        <f t="shared" si="60"/>
        <v>0</v>
      </c>
      <c r="T60" s="768">
        <f t="shared" si="60"/>
        <v>0</v>
      </c>
      <c r="U60" s="768">
        <f t="shared" si="60"/>
        <v>0</v>
      </c>
      <c r="V60" s="768">
        <f t="shared" si="60"/>
        <v>419500000</v>
      </c>
      <c r="W60" s="768">
        <f t="shared" si="60"/>
        <v>0</v>
      </c>
      <c r="X60" s="768">
        <f t="shared" si="60"/>
        <v>0</v>
      </c>
      <c r="Y60" s="768">
        <f t="shared" si="60"/>
        <v>419500000</v>
      </c>
    </row>
    <row r="61" spans="1:25" s="726" customFormat="1" ht="24.95" customHeight="1">
      <c r="A61" s="990"/>
      <c r="B61" s="990"/>
      <c r="C61" s="958" t="s">
        <v>640</v>
      </c>
      <c r="D61" s="958"/>
      <c r="E61" s="958"/>
      <c r="F61" s="958"/>
      <c r="G61" s="958"/>
      <c r="H61" s="958"/>
      <c r="I61" s="958"/>
      <c r="J61" s="771">
        <f>J60</f>
        <v>419500000</v>
      </c>
      <c r="K61" s="771">
        <f t="shared" ref="K61:Y61" si="61">K60</f>
        <v>0</v>
      </c>
      <c r="L61" s="771">
        <f t="shared" si="61"/>
        <v>0</v>
      </c>
      <c r="M61" s="771">
        <f t="shared" si="61"/>
        <v>419500000</v>
      </c>
      <c r="N61" s="771">
        <f t="shared" si="61"/>
        <v>0</v>
      </c>
      <c r="O61" s="771">
        <f t="shared" si="61"/>
        <v>0</v>
      </c>
      <c r="P61" s="771">
        <f t="shared" si="61"/>
        <v>0</v>
      </c>
      <c r="Q61" s="771">
        <f t="shared" si="61"/>
        <v>0</v>
      </c>
      <c r="R61" s="771">
        <f t="shared" si="61"/>
        <v>0</v>
      </c>
      <c r="S61" s="771">
        <f t="shared" si="61"/>
        <v>0</v>
      </c>
      <c r="T61" s="771">
        <f t="shared" si="61"/>
        <v>0</v>
      </c>
      <c r="U61" s="771">
        <f t="shared" si="61"/>
        <v>0</v>
      </c>
      <c r="V61" s="771">
        <f t="shared" si="61"/>
        <v>419500000</v>
      </c>
      <c r="W61" s="771">
        <f t="shared" si="61"/>
        <v>0</v>
      </c>
      <c r="X61" s="771">
        <f t="shared" si="61"/>
        <v>0</v>
      </c>
      <c r="Y61" s="771">
        <f t="shared" si="61"/>
        <v>419500000</v>
      </c>
    </row>
    <row r="62" spans="1:25" s="725" customFormat="1" ht="37.5" customHeight="1">
      <c r="A62" s="990"/>
      <c r="B62" s="1009" t="s">
        <v>641</v>
      </c>
      <c r="C62" s="1009"/>
      <c r="D62" s="1009"/>
      <c r="E62" s="1009"/>
      <c r="F62" s="1009"/>
      <c r="G62" s="1009"/>
      <c r="H62" s="1009"/>
      <c r="I62" s="1009"/>
      <c r="J62" s="780">
        <f>J39+J55+J61</f>
        <v>1503881598</v>
      </c>
      <c r="K62" s="780">
        <f>K39+K55+K61</f>
        <v>119104160</v>
      </c>
      <c r="L62" s="780">
        <f>L39+L55+L61</f>
        <v>0</v>
      </c>
      <c r="M62" s="780">
        <f>M39+M55+M61</f>
        <v>1622985758</v>
      </c>
      <c r="N62" s="780">
        <f t="shared" ref="N62:U62" si="62">N39+N55+N61</f>
        <v>21000000</v>
      </c>
      <c r="O62" s="780">
        <f t="shared" si="62"/>
        <v>0</v>
      </c>
      <c r="P62" s="780">
        <f t="shared" si="62"/>
        <v>0</v>
      </c>
      <c r="Q62" s="780">
        <f t="shared" si="62"/>
        <v>21000000</v>
      </c>
      <c r="R62" s="780">
        <f t="shared" si="62"/>
        <v>21000000</v>
      </c>
      <c r="S62" s="780">
        <f t="shared" si="62"/>
        <v>0</v>
      </c>
      <c r="T62" s="780">
        <f t="shared" si="62"/>
        <v>0</v>
      </c>
      <c r="U62" s="780">
        <f t="shared" si="62"/>
        <v>21000000</v>
      </c>
      <c r="V62" s="780">
        <f>V39+V55+V61</f>
        <v>1503881598</v>
      </c>
      <c r="W62" s="780">
        <f>W39+W55+W61</f>
        <v>119104160</v>
      </c>
      <c r="X62" s="780">
        <f>X39+X55+X61</f>
        <v>0</v>
      </c>
      <c r="Y62" s="780">
        <f>Y39+Y55+Y61</f>
        <v>1622985758</v>
      </c>
    </row>
    <row r="63" spans="1:25" ht="54.6" customHeight="1">
      <c r="A63" s="990" t="s">
        <v>526</v>
      </c>
      <c r="B63" s="990" t="s">
        <v>569</v>
      </c>
      <c r="C63" s="742" t="s">
        <v>538</v>
      </c>
      <c r="D63" s="730" t="s">
        <v>538</v>
      </c>
      <c r="E63" s="731" t="s">
        <v>682</v>
      </c>
      <c r="F63" s="743" t="s">
        <v>681</v>
      </c>
      <c r="G63" s="737" t="s">
        <v>677</v>
      </c>
      <c r="H63" s="738" t="s">
        <v>678</v>
      </c>
      <c r="I63" s="744" t="s">
        <v>683</v>
      </c>
      <c r="J63" s="769">
        <v>602430000</v>
      </c>
      <c r="K63" s="781">
        <v>0</v>
      </c>
      <c r="L63" s="759">
        <v>0</v>
      </c>
      <c r="M63" s="759">
        <f t="shared" ref="M63:M68" si="63">SUM(J63:L63)</f>
        <v>602430000</v>
      </c>
      <c r="N63" s="762"/>
      <c r="O63" s="760"/>
      <c r="P63" s="760">
        <v>0</v>
      </c>
      <c r="Q63" s="761">
        <f>+N63+O63+P63</f>
        <v>0</v>
      </c>
      <c r="R63" s="762"/>
      <c r="S63" s="760">
        <v>0</v>
      </c>
      <c r="T63" s="760">
        <v>0</v>
      </c>
      <c r="U63" s="761">
        <f>+R63+S63+T63</f>
        <v>0</v>
      </c>
      <c r="V63" s="757">
        <f t="shared" ref="V63:X68" si="64">SUM(J63-N63+R63)</f>
        <v>602430000</v>
      </c>
      <c r="W63" s="760">
        <f t="shared" si="64"/>
        <v>0</v>
      </c>
      <c r="X63" s="760">
        <f t="shared" si="64"/>
        <v>0</v>
      </c>
      <c r="Y63" s="782">
        <f>V63+W63+X63</f>
        <v>602430000</v>
      </c>
    </row>
    <row r="64" spans="1:25" ht="54.6" customHeight="1">
      <c r="A64" s="990"/>
      <c r="B64" s="990"/>
      <c r="C64" s="742" t="s">
        <v>538</v>
      </c>
      <c r="D64" s="730" t="s">
        <v>538</v>
      </c>
      <c r="E64" s="731" t="s">
        <v>682</v>
      </c>
      <c r="F64" s="743" t="s">
        <v>681</v>
      </c>
      <c r="G64" s="740" t="s">
        <v>658</v>
      </c>
      <c r="H64" s="738" t="s">
        <v>659</v>
      </c>
      <c r="I64" s="744" t="s">
        <v>683</v>
      </c>
      <c r="J64" s="769">
        <v>58445000</v>
      </c>
      <c r="K64" s="781">
        <v>0</v>
      </c>
      <c r="L64" s="759">
        <v>0</v>
      </c>
      <c r="M64" s="759">
        <f t="shared" si="63"/>
        <v>58445000</v>
      </c>
      <c r="N64" s="762">
        <v>0</v>
      </c>
      <c r="O64" s="760"/>
      <c r="P64" s="760"/>
      <c r="Q64" s="761">
        <f t="shared" ref="Q64:Q68" si="65">+N64+O64+P64</f>
        <v>0</v>
      </c>
      <c r="R64" s="762"/>
      <c r="S64" s="760"/>
      <c r="T64" s="760"/>
      <c r="U64" s="761">
        <f t="shared" ref="U64:U68" si="66">+R64+S64+T64</f>
        <v>0</v>
      </c>
      <c r="V64" s="757">
        <f t="shared" si="64"/>
        <v>58445000</v>
      </c>
      <c r="W64" s="760">
        <f t="shared" si="64"/>
        <v>0</v>
      </c>
      <c r="X64" s="760">
        <f t="shared" si="64"/>
        <v>0</v>
      </c>
      <c r="Y64" s="782">
        <f t="shared" ref="Y64:Y68" si="67">V64+W64+X64</f>
        <v>58445000</v>
      </c>
    </row>
    <row r="65" spans="1:25" s="756" customFormat="1" ht="54.6" customHeight="1">
      <c r="A65" s="990"/>
      <c r="B65" s="990"/>
      <c r="C65" s="755" t="s">
        <v>538</v>
      </c>
      <c r="D65" s="754" t="s">
        <v>538</v>
      </c>
      <c r="E65" s="731" t="s">
        <v>682</v>
      </c>
      <c r="F65" s="799" t="s">
        <v>721</v>
      </c>
      <c r="G65" s="740" t="s">
        <v>658</v>
      </c>
      <c r="H65" s="738" t="s">
        <v>659</v>
      </c>
      <c r="I65" s="795" t="s">
        <v>646</v>
      </c>
      <c r="J65" s="794"/>
      <c r="K65" s="796">
        <v>40000000</v>
      </c>
      <c r="L65" s="764"/>
      <c r="M65" s="764">
        <f t="shared" si="63"/>
        <v>40000000</v>
      </c>
      <c r="N65" s="762">
        <v>0</v>
      </c>
      <c r="O65" s="766">
        <v>0</v>
      </c>
      <c r="P65" s="766">
        <v>0</v>
      </c>
      <c r="Q65" s="767">
        <f t="shared" si="65"/>
        <v>0</v>
      </c>
      <c r="R65" s="762">
        <v>0</v>
      </c>
      <c r="S65" s="767">
        <v>0</v>
      </c>
      <c r="T65" s="766"/>
      <c r="U65" s="767">
        <f t="shared" si="66"/>
        <v>0</v>
      </c>
      <c r="V65" s="757">
        <f t="shared" ref="V65:V66" si="68">SUM(J65-N65+R65)</f>
        <v>0</v>
      </c>
      <c r="W65" s="766">
        <f t="shared" ref="W65:W66" si="69">SUM(K65-O65+S65)</f>
        <v>40000000</v>
      </c>
      <c r="X65" s="766">
        <f t="shared" ref="X65:X66" si="70">SUM(L65-P65+T65)</f>
        <v>0</v>
      </c>
      <c r="Y65" s="782">
        <f t="shared" ref="Y65:Y66" si="71">V65+W65+X65</f>
        <v>40000000</v>
      </c>
    </row>
    <row r="66" spans="1:25" s="756" customFormat="1" ht="54.6" customHeight="1">
      <c r="A66" s="990"/>
      <c r="B66" s="990"/>
      <c r="C66" s="755" t="s">
        <v>538</v>
      </c>
      <c r="D66" s="754" t="s">
        <v>538</v>
      </c>
      <c r="E66" s="731" t="s">
        <v>682</v>
      </c>
      <c r="F66" s="799" t="s">
        <v>721</v>
      </c>
      <c r="G66" s="737" t="s">
        <v>677</v>
      </c>
      <c r="H66" s="738" t="s">
        <v>678</v>
      </c>
      <c r="I66" s="797" t="s">
        <v>683</v>
      </c>
      <c r="J66" s="794"/>
      <c r="K66" s="796">
        <v>670529073</v>
      </c>
      <c r="L66" s="764"/>
      <c r="M66" s="764">
        <f t="shared" si="63"/>
        <v>670529073</v>
      </c>
      <c r="N66" s="762">
        <v>0</v>
      </c>
      <c r="O66" s="766">
        <v>0</v>
      </c>
      <c r="P66" s="766">
        <v>0</v>
      </c>
      <c r="Q66" s="767">
        <f t="shared" si="65"/>
        <v>0</v>
      </c>
      <c r="R66" s="762">
        <v>0</v>
      </c>
      <c r="S66" s="767">
        <v>179670927</v>
      </c>
      <c r="T66" s="766"/>
      <c r="U66" s="767">
        <f t="shared" si="66"/>
        <v>179670927</v>
      </c>
      <c r="V66" s="757">
        <f t="shared" si="68"/>
        <v>0</v>
      </c>
      <c r="W66" s="766">
        <f t="shared" si="69"/>
        <v>850200000</v>
      </c>
      <c r="X66" s="766">
        <f t="shared" si="70"/>
        <v>0</v>
      </c>
      <c r="Y66" s="782">
        <f t="shared" si="71"/>
        <v>850200000</v>
      </c>
    </row>
    <row r="67" spans="1:25" ht="54.6" customHeight="1">
      <c r="A67" s="990"/>
      <c r="B67" s="990"/>
      <c r="C67" s="742" t="s">
        <v>538</v>
      </c>
      <c r="D67" s="730" t="s">
        <v>538</v>
      </c>
      <c r="E67" s="731" t="s">
        <v>682</v>
      </c>
      <c r="F67" s="743" t="s">
        <v>711</v>
      </c>
      <c r="G67" s="741" t="s">
        <v>656</v>
      </c>
      <c r="H67" s="738" t="s">
        <v>657</v>
      </c>
      <c r="I67" s="739" t="s">
        <v>684</v>
      </c>
      <c r="J67" s="769">
        <v>0</v>
      </c>
      <c r="K67" s="763">
        <v>0</v>
      </c>
      <c r="L67" s="759">
        <v>0</v>
      </c>
      <c r="M67" s="759">
        <f t="shared" si="63"/>
        <v>0</v>
      </c>
      <c r="N67" s="762"/>
      <c r="O67" s="763">
        <v>0</v>
      </c>
      <c r="P67" s="760"/>
      <c r="Q67" s="761">
        <f t="shared" si="65"/>
        <v>0</v>
      </c>
      <c r="R67" s="762"/>
      <c r="S67" s="760"/>
      <c r="T67" s="760"/>
      <c r="U67" s="761">
        <f t="shared" si="66"/>
        <v>0</v>
      </c>
      <c r="V67" s="757">
        <f t="shared" si="64"/>
        <v>0</v>
      </c>
      <c r="W67" s="760">
        <f t="shared" si="64"/>
        <v>0</v>
      </c>
      <c r="X67" s="760">
        <f t="shared" si="64"/>
        <v>0</v>
      </c>
      <c r="Y67" s="782">
        <f t="shared" si="67"/>
        <v>0</v>
      </c>
    </row>
    <row r="68" spans="1:25" ht="54.6" customHeight="1">
      <c r="A68" s="990"/>
      <c r="B68" s="990"/>
      <c r="C68" s="742" t="s">
        <v>538</v>
      </c>
      <c r="D68" s="730" t="s">
        <v>538</v>
      </c>
      <c r="E68" s="731" t="s">
        <v>682</v>
      </c>
      <c r="F68" s="743" t="s">
        <v>711</v>
      </c>
      <c r="G68" s="740" t="s">
        <v>658</v>
      </c>
      <c r="H68" s="738" t="s">
        <v>659</v>
      </c>
      <c r="I68" s="739" t="s">
        <v>684</v>
      </c>
      <c r="J68" s="769">
        <v>0</v>
      </c>
      <c r="K68" s="763">
        <v>0</v>
      </c>
      <c r="L68" s="759">
        <v>0</v>
      </c>
      <c r="M68" s="759">
        <f t="shared" si="63"/>
        <v>0</v>
      </c>
      <c r="N68" s="762"/>
      <c r="O68" s="763">
        <v>0</v>
      </c>
      <c r="P68" s="760"/>
      <c r="Q68" s="761">
        <f t="shared" si="65"/>
        <v>0</v>
      </c>
      <c r="R68" s="762"/>
      <c r="S68" s="760"/>
      <c r="T68" s="760"/>
      <c r="U68" s="761">
        <f t="shared" si="66"/>
        <v>0</v>
      </c>
      <c r="V68" s="757">
        <f t="shared" si="64"/>
        <v>0</v>
      </c>
      <c r="W68" s="760">
        <f t="shared" si="64"/>
        <v>0</v>
      </c>
      <c r="X68" s="760">
        <f t="shared" si="64"/>
        <v>0</v>
      </c>
      <c r="Y68" s="782">
        <f t="shared" si="67"/>
        <v>0</v>
      </c>
    </row>
    <row r="69" spans="1:25" s="725" customFormat="1" ht="12" customHeight="1">
      <c r="A69" s="990"/>
      <c r="B69" s="990"/>
      <c r="C69" s="959" t="s">
        <v>685</v>
      </c>
      <c r="D69" s="959"/>
      <c r="E69" s="959"/>
      <c r="F69" s="959"/>
      <c r="G69" s="959"/>
      <c r="H69" s="959"/>
      <c r="I69" s="959"/>
      <c r="J69" s="768">
        <f>SUM(J63:J68)</f>
        <v>660875000</v>
      </c>
      <c r="K69" s="768">
        <f t="shared" ref="K69:Y69" si="72">SUM(K63:K68)</f>
        <v>710529073</v>
      </c>
      <c r="L69" s="768">
        <f t="shared" si="72"/>
        <v>0</v>
      </c>
      <c r="M69" s="768">
        <f t="shared" si="72"/>
        <v>1371404073</v>
      </c>
      <c r="N69" s="768">
        <f t="shared" si="72"/>
        <v>0</v>
      </c>
      <c r="O69" s="768">
        <f t="shared" si="72"/>
        <v>0</v>
      </c>
      <c r="P69" s="768">
        <f t="shared" si="72"/>
        <v>0</v>
      </c>
      <c r="Q69" s="768">
        <f t="shared" si="72"/>
        <v>0</v>
      </c>
      <c r="R69" s="768">
        <f t="shared" si="72"/>
        <v>0</v>
      </c>
      <c r="S69" s="768">
        <f t="shared" si="72"/>
        <v>179670927</v>
      </c>
      <c r="T69" s="768">
        <f t="shared" si="72"/>
        <v>0</v>
      </c>
      <c r="U69" s="768">
        <f t="shared" si="72"/>
        <v>179670927</v>
      </c>
      <c r="V69" s="768">
        <f t="shared" si="72"/>
        <v>660875000</v>
      </c>
      <c r="W69" s="768">
        <f t="shared" si="72"/>
        <v>890200000</v>
      </c>
      <c r="X69" s="768">
        <f t="shared" si="72"/>
        <v>0</v>
      </c>
      <c r="Y69" s="768">
        <f t="shared" si="72"/>
        <v>1551075000</v>
      </c>
    </row>
    <row r="70" spans="1:25" s="726" customFormat="1" ht="24.95" customHeight="1">
      <c r="A70" s="990"/>
      <c r="B70" s="990"/>
      <c r="C70" s="958" t="s">
        <v>642</v>
      </c>
      <c r="D70" s="958"/>
      <c r="E70" s="958"/>
      <c r="F70" s="958"/>
      <c r="G70" s="958"/>
      <c r="H70" s="958"/>
      <c r="I70" s="958"/>
      <c r="J70" s="771">
        <f>J69</f>
        <v>660875000</v>
      </c>
      <c r="K70" s="771">
        <f t="shared" ref="K70:Y70" si="73">K69</f>
        <v>710529073</v>
      </c>
      <c r="L70" s="771">
        <f t="shared" si="73"/>
        <v>0</v>
      </c>
      <c r="M70" s="771">
        <f t="shared" si="73"/>
        <v>1371404073</v>
      </c>
      <c r="N70" s="771">
        <f t="shared" si="73"/>
        <v>0</v>
      </c>
      <c r="O70" s="771">
        <f t="shared" si="73"/>
        <v>0</v>
      </c>
      <c r="P70" s="771">
        <f t="shared" si="73"/>
        <v>0</v>
      </c>
      <c r="Q70" s="771">
        <f t="shared" si="73"/>
        <v>0</v>
      </c>
      <c r="R70" s="771">
        <f t="shared" si="73"/>
        <v>0</v>
      </c>
      <c r="S70" s="771">
        <f t="shared" si="73"/>
        <v>179670927</v>
      </c>
      <c r="T70" s="771">
        <f t="shared" si="73"/>
        <v>0</v>
      </c>
      <c r="U70" s="771">
        <f t="shared" si="73"/>
        <v>179670927</v>
      </c>
      <c r="V70" s="771">
        <f t="shared" si="73"/>
        <v>660875000</v>
      </c>
      <c r="W70" s="771">
        <f t="shared" si="73"/>
        <v>890200000</v>
      </c>
      <c r="X70" s="771">
        <f t="shared" si="73"/>
        <v>0</v>
      </c>
      <c r="Y70" s="771">
        <f t="shared" si="73"/>
        <v>1551075000</v>
      </c>
    </row>
    <row r="71" spans="1:25" ht="53.25" customHeight="1">
      <c r="A71" s="990"/>
      <c r="B71" s="990"/>
      <c r="C71" s="742" t="s">
        <v>539</v>
      </c>
      <c r="D71" s="730" t="s">
        <v>539</v>
      </c>
      <c r="E71" s="731" t="s">
        <v>687</v>
      </c>
      <c r="F71" s="745" t="s">
        <v>686</v>
      </c>
      <c r="G71" s="737" t="s">
        <v>677</v>
      </c>
      <c r="H71" s="738" t="s">
        <v>678</v>
      </c>
      <c r="I71" s="739" t="s">
        <v>674</v>
      </c>
      <c r="J71" s="778">
        <v>628070000</v>
      </c>
      <c r="K71" s="783">
        <v>0</v>
      </c>
      <c r="L71" s="783">
        <v>0</v>
      </c>
      <c r="M71" s="759">
        <f>SUM(J71:L71)</f>
        <v>628070000</v>
      </c>
      <c r="N71" s="762"/>
      <c r="O71" s="760">
        <v>0</v>
      </c>
      <c r="P71" s="760">
        <v>0</v>
      </c>
      <c r="Q71" s="761">
        <f>+N71+O71+P71</f>
        <v>0</v>
      </c>
      <c r="R71" s="762">
        <v>0</v>
      </c>
      <c r="S71" s="760">
        <v>0</v>
      </c>
      <c r="T71" s="760">
        <v>0</v>
      </c>
      <c r="U71" s="761">
        <f>+R71+S71+T71</f>
        <v>0</v>
      </c>
      <c r="V71" s="757">
        <f>SUM(J71-N71+R71)</f>
        <v>628070000</v>
      </c>
      <c r="W71" s="760">
        <f>SUM(K71-O71+S71)</f>
        <v>0</v>
      </c>
      <c r="X71" s="760">
        <f>SUM(L71-P71+T71)</f>
        <v>0</v>
      </c>
      <c r="Y71" s="782">
        <f>V71+W71+X71</f>
        <v>628070000</v>
      </c>
    </row>
    <row r="72" spans="1:25" ht="53.25" customHeight="1">
      <c r="A72" s="990"/>
      <c r="B72" s="990"/>
      <c r="C72" s="742" t="s">
        <v>539</v>
      </c>
      <c r="D72" s="730" t="s">
        <v>539</v>
      </c>
      <c r="E72" s="731" t="s">
        <v>687</v>
      </c>
      <c r="F72" s="745" t="s">
        <v>686</v>
      </c>
      <c r="G72" s="740" t="s">
        <v>658</v>
      </c>
      <c r="H72" s="738" t="s">
        <v>659</v>
      </c>
      <c r="I72" s="739" t="s">
        <v>674</v>
      </c>
      <c r="J72" s="778">
        <v>58500000</v>
      </c>
      <c r="K72" s="783">
        <v>0</v>
      </c>
      <c r="L72" s="783">
        <v>0</v>
      </c>
      <c r="M72" s="759">
        <f t="shared" ref="M72:M75" si="74">SUM(J72:L72)</f>
        <v>58500000</v>
      </c>
      <c r="N72" s="762"/>
      <c r="O72" s="760"/>
      <c r="P72" s="760"/>
      <c r="Q72" s="761">
        <f t="shared" ref="Q72:Q75" si="75">+N72+O72+P72</f>
        <v>0</v>
      </c>
      <c r="R72" s="762"/>
      <c r="S72" s="760"/>
      <c r="T72" s="760"/>
      <c r="U72" s="761">
        <f t="shared" ref="U72:U75" si="76">+R72+S72+T72</f>
        <v>0</v>
      </c>
      <c r="V72" s="757">
        <f t="shared" ref="V72:V75" si="77">SUM(J72-N72+R72)</f>
        <v>58500000</v>
      </c>
      <c r="W72" s="760">
        <f t="shared" ref="W72:W75" si="78">SUM(K72-O72+S72)</f>
        <v>0</v>
      </c>
      <c r="X72" s="760">
        <f t="shared" ref="X72:X75" si="79">SUM(L72-P72+T72)</f>
        <v>0</v>
      </c>
      <c r="Y72" s="782">
        <f t="shared" ref="Y72:Y75" si="80">V72+W72+X72</f>
        <v>58500000</v>
      </c>
    </row>
    <row r="73" spans="1:25" s="756" customFormat="1" ht="53.25" customHeight="1">
      <c r="A73" s="990"/>
      <c r="B73" s="990"/>
      <c r="C73" s="755" t="s">
        <v>539</v>
      </c>
      <c r="D73" s="754" t="s">
        <v>539</v>
      </c>
      <c r="E73" s="731" t="s">
        <v>687</v>
      </c>
      <c r="F73" s="731" t="s">
        <v>722</v>
      </c>
      <c r="G73" s="737" t="s">
        <v>677</v>
      </c>
      <c r="H73" s="738" t="s">
        <v>678</v>
      </c>
      <c r="I73" s="795" t="s">
        <v>674</v>
      </c>
      <c r="J73" s="798">
        <v>0</v>
      </c>
      <c r="K73" s="764">
        <v>470366767</v>
      </c>
      <c r="L73" s="764">
        <v>0</v>
      </c>
      <c r="M73" s="764">
        <f t="shared" si="74"/>
        <v>470366767</v>
      </c>
      <c r="N73" s="762">
        <v>0</v>
      </c>
      <c r="O73" s="766">
        <v>0</v>
      </c>
      <c r="P73" s="766">
        <v>0</v>
      </c>
      <c r="Q73" s="767">
        <f t="shared" si="75"/>
        <v>0</v>
      </c>
      <c r="R73" s="762">
        <v>0</v>
      </c>
      <c r="S73" s="757">
        <v>0</v>
      </c>
      <c r="T73" s="766">
        <v>0</v>
      </c>
      <c r="U73" s="767">
        <f t="shared" si="76"/>
        <v>0</v>
      </c>
      <c r="V73" s="757">
        <f t="shared" ref="V73" si="81">SUM(J73-N73+R73)</f>
        <v>0</v>
      </c>
      <c r="W73" s="766">
        <f t="shared" ref="W73" si="82">SUM(K73-O73+S73)</f>
        <v>470366767</v>
      </c>
      <c r="X73" s="766">
        <f t="shared" ref="X73" si="83">SUM(L73-P73+T73)</f>
        <v>0</v>
      </c>
      <c r="Y73" s="782">
        <f t="shared" ref="Y73" si="84">V73+W73+X73</f>
        <v>470366767</v>
      </c>
    </row>
    <row r="74" spans="1:25" ht="53.25" customHeight="1">
      <c r="A74" s="990"/>
      <c r="B74" s="990"/>
      <c r="C74" s="742" t="s">
        <v>539</v>
      </c>
      <c r="D74" s="730" t="s">
        <v>539</v>
      </c>
      <c r="E74" s="731" t="s">
        <v>687</v>
      </c>
      <c r="F74" s="745" t="s">
        <v>712</v>
      </c>
      <c r="G74" s="741" t="s">
        <v>656</v>
      </c>
      <c r="H74" s="738" t="s">
        <v>657</v>
      </c>
      <c r="I74" s="739" t="s">
        <v>646</v>
      </c>
      <c r="J74" s="778">
        <v>0</v>
      </c>
      <c r="K74" s="763">
        <v>0</v>
      </c>
      <c r="L74" s="783">
        <v>0</v>
      </c>
      <c r="M74" s="759">
        <f t="shared" si="74"/>
        <v>0</v>
      </c>
      <c r="N74" s="762"/>
      <c r="O74" s="763">
        <v>0</v>
      </c>
      <c r="P74" s="760"/>
      <c r="Q74" s="761">
        <f t="shared" si="75"/>
        <v>0</v>
      </c>
      <c r="R74" s="762"/>
      <c r="S74" s="760"/>
      <c r="T74" s="760"/>
      <c r="U74" s="761">
        <f t="shared" si="76"/>
        <v>0</v>
      </c>
      <c r="V74" s="757">
        <f t="shared" si="77"/>
        <v>0</v>
      </c>
      <c r="W74" s="760">
        <f t="shared" si="78"/>
        <v>0</v>
      </c>
      <c r="X74" s="760">
        <f t="shared" si="79"/>
        <v>0</v>
      </c>
      <c r="Y74" s="782">
        <f t="shared" si="80"/>
        <v>0</v>
      </c>
    </row>
    <row r="75" spans="1:25" ht="53.25" customHeight="1">
      <c r="A75" s="990"/>
      <c r="B75" s="990"/>
      <c r="C75" s="742" t="s">
        <v>539</v>
      </c>
      <c r="D75" s="730" t="s">
        <v>539</v>
      </c>
      <c r="E75" s="731" t="s">
        <v>687</v>
      </c>
      <c r="F75" s="745" t="s">
        <v>712</v>
      </c>
      <c r="G75" s="740" t="s">
        <v>658</v>
      </c>
      <c r="H75" s="738" t="s">
        <v>659</v>
      </c>
      <c r="I75" s="739" t="s">
        <v>646</v>
      </c>
      <c r="J75" s="778">
        <v>0</v>
      </c>
      <c r="K75" s="763">
        <v>0</v>
      </c>
      <c r="L75" s="783">
        <v>0</v>
      </c>
      <c r="M75" s="759">
        <f t="shared" si="74"/>
        <v>0</v>
      </c>
      <c r="N75" s="762"/>
      <c r="O75" s="763">
        <v>0</v>
      </c>
      <c r="P75" s="760"/>
      <c r="Q75" s="761">
        <f t="shared" si="75"/>
        <v>0</v>
      </c>
      <c r="R75" s="762"/>
      <c r="S75" s="760"/>
      <c r="T75" s="760"/>
      <c r="U75" s="761">
        <f t="shared" si="76"/>
        <v>0</v>
      </c>
      <c r="V75" s="757">
        <f t="shared" si="77"/>
        <v>0</v>
      </c>
      <c r="W75" s="760">
        <f t="shared" si="78"/>
        <v>0</v>
      </c>
      <c r="X75" s="760">
        <f t="shared" si="79"/>
        <v>0</v>
      </c>
      <c r="Y75" s="782">
        <f t="shared" si="80"/>
        <v>0</v>
      </c>
    </row>
    <row r="76" spans="1:25" s="725" customFormat="1" ht="12" customHeight="1">
      <c r="A76" s="990"/>
      <c r="B76" s="990"/>
      <c r="C76" s="959" t="s">
        <v>688</v>
      </c>
      <c r="D76" s="959"/>
      <c r="E76" s="959"/>
      <c r="F76" s="959"/>
      <c r="G76" s="959"/>
      <c r="H76" s="959"/>
      <c r="I76" s="959"/>
      <c r="J76" s="768">
        <f>SUM(J71:J75)</f>
        <v>686570000</v>
      </c>
      <c r="K76" s="768">
        <f t="shared" ref="K76:Y76" si="85">SUM(K71:K75)</f>
        <v>470366767</v>
      </c>
      <c r="L76" s="768">
        <f t="shared" si="85"/>
        <v>0</v>
      </c>
      <c r="M76" s="768">
        <f t="shared" si="85"/>
        <v>1156936767</v>
      </c>
      <c r="N76" s="768">
        <f t="shared" si="85"/>
        <v>0</v>
      </c>
      <c r="O76" s="768">
        <f t="shared" si="85"/>
        <v>0</v>
      </c>
      <c r="P76" s="768">
        <f t="shared" si="85"/>
        <v>0</v>
      </c>
      <c r="Q76" s="768">
        <f t="shared" si="85"/>
        <v>0</v>
      </c>
      <c r="R76" s="768">
        <f t="shared" si="85"/>
        <v>0</v>
      </c>
      <c r="S76" s="768">
        <f t="shared" si="85"/>
        <v>0</v>
      </c>
      <c r="T76" s="768">
        <f t="shared" si="85"/>
        <v>0</v>
      </c>
      <c r="U76" s="768">
        <f t="shared" si="85"/>
        <v>0</v>
      </c>
      <c r="V76" s="768">
        <f t="shared" si="85"/>
        <v>686570000</v>
      </c>
      <c r="W76" s="768">
        <f t="shared" si="85"/>
        <v>470366767</v>
      </c>
      <c r="X76" s="768">
        <f t="shared" si="85"/>
        <v>0</v>
      </c>
      <c r="Y76" s="768">
        <f t="shared" si="85"/>
        <v>1156936767</v>
      </c>
    </row>
    <row r="77" spans="1:25" s="726" customFormat="1" ht="24.95" customHeight="1">
      <c r="A77" s="990"/>
      <c r="B77" s="990"/>
      <c r="C77" s="958" t="s">
        <v>636</v>
      </c>
      <c r="D77" s="958"/>
      <c r="E77" s="958"/>
      <c r="F77" s="958"/>
      <c r="G77" s="958"/>
      <c r="H77" s="958"/>
      <c r="I77" s="958"/>
      <c r="J77" s="771">
        <f>J76</f>
        <v>686570000</v>
      </c>
      <c r="K77" s="771">
        <f t="shared" ref="K77:Y77" si="86">K76</f>
        <v>470366767</v>
      </c>
      <c r="L77" s="771">
        <f t="shared" si="86"/>
        <v>0</v>
      </c>
      <c r="M77" s="771">
        <f t="shared" si="86"/>
        <v>1156936767</v>
      </c>
      <c r="N77" s="771">
        <f t="shared" si="86"/>
        <v>0</v>
      </c>
      <c r="O77" s="771">
        <f t="shared" si="86"/>
        <v>0</v>
      </c>
      <c r="P77" s="771">
        <f t="shared" si="86"/>
        <v>0</v>
      </c>
      <c r="Q77" s="771">
        <f t="shared" si="86"/>
        <v>0</v>
      </c>
      <c r="R77" s="771">
        <f t="shared" si="86"/>
        <v>0</v>
      </c>
      <c r="S77" s="771">
        <f t="shared" si="86"/>
        <v>0</v>
      </c>
      <c r="T77" s="771">
        <f t="shared" si="86"/>
        <v>0</v>
      </c>
      <c r="U77" s="771">
        <f t="shared" si="86"/>
        <v>0</v>
      </c>
      <c r="V77" s="771">
        <f t="shared" si="86"/>
        <v>686570000</v>
      </c>
      <c r="W77" s="771">
        <f t="shared" si="86"/>
        <v>470366767</v>
      </c>
      <c r="X77" s="771">
        <f t="shared" si="86"/>
        <v>0</v>
      </c>
      <c r="Y77" s="771">
        <f t="shared" si="86"/>
        <v>1156936767</v>
      </c>
    </row>
    <row r="78" spans="1:25" ht="56.25" customHeight="1">
      <c r="A78" s="990"/>
      <c r="B78" s="990"/>
      <c r="C78" s="746" t="s">
        <v>540</v>
      </c>
      <c r="D78" s="746" t="s">
        <v>540</v>
      </c>
      <c r="E78" s="731" t="s">
        <v>690</v>
      </c>
      <c r="F78" s="747" t="s">
        <v>689</v>
      </c>
      <c r="G78" s="737" t="s">
        <v>677</v>
      </c>
      <c r="H78" s="738" t="s">
        <v>678</v>
      </c>
      <c r="I78" s="744" t="s">
        <v>683</v>
      </c>
      <c r="J78" s="769">
        <v>626728402</v>
      </c>
      <c r="K78" s="758">
        <v>0</v>
      </c>
      <c r="L78" s="758">
        <v>0</v>
      </c>
      <c r="M78" s="759">
        <f>SUM(J78:L78)</f>
        <v>626728402</v>
      </c>
      <c r="N78" s="762">
        <v>0</v>
      </c>
      <c r="O78" s="766">
        <v>0</v>
      </c>
      <c r="P78" s="766">
        <v>0</v>
      </c>
      <c r="Q78" s="767">
        <f>+N78+O78+P78</f>
        <v>0</v>
      </c>
      <c r="R78" s="789">
        <v>0</v>
      </c>
      <c r="S78" s="766">
        <v>0</v>
      </c>
      <c r="T78" s="766">
        <v>0</v>
      </c>
      <c r="U78" s="767">
        <f>+R78+S78+T78</f>
        <v>0</v>
      </c>
      <c r="V78" s="757">
        <f>SUM(J78-N78+R78)</f>
        <v>626728402</v>
      </c>
      <c r="W78" s="760">
        <f>SUM(K78-O78+S78)</f>
        <v>0</v>
      </c>
      <c r="X78" s="760">
        <f>SUM(L78-P78+T78)</f>
        <v>0</v>
      </c>
      <c r="Y78" s="782">
        <f>V78+W78+X78</f>
        <v>626728402</v>
      </c>
    </row>
    <row r="79" spans="1:25" ht="56.25" customHeight="1">
      <c r="A79" s="990"/>
      <c r="B79" s="990"/>
      <c r="C79" s="746" t="s">
        <v>540</v>
      </c>
      <c r="D79" s="746" t="s">
        <v>540</v>
      </c>
      <c r="E79" s="731" t="s">
        <v>690</v>
      </c>
      <c r="F79" s="747" t="s">
        <v>689</v>
      </c>
      <c r="G79" s="740" t="s">
        <v>658</v>
      </c>
      <c r="H79" s="738" t="s">
        <v>659</v>
      </c>
      <c r="I79" s="744" t="s">
        <v>683</v>
      </c>
      <c r="J79" s="769">
        <v>58445000</v>
      </c>
      <c r="K79" s="758">
        <v>0</v>
      </c>
      <c r="L79" s="758">
        <v>0</v>
      </c>
      <c r="M79" s="759">
        <f t="shared" ref="M79:M81" si="87">SUM(J79:L79)</f>
        <v>58445000</v>
      </c>
      <c r="N79" s="762">
        <v>0</v>
      </c>
      <c r="O79" s="766"/>
      <c r="P79" s="766"/>
      <c r="Q79" s="767">
        <f t="shared" ref="Q79:Q81" si="88">+N79+O79+P79</f>
        <v>0</v>
      </c>
      <c r="R79" s="789"/>
      <c r="S79" s="766"/>
      <c r="T79" s="766"/>
      <c r="U79" s="767">
        <f t="shared" ref="U79:U81" si="89">+R79+S79+T79</f>
        <v>0</v>
      </c>
      <c r="V79" s="757">
        <f t="shared" ref="V79:V81" si="90">SUM(J79-N79+R79)</f>
        <v>58445000</v>
      </c>
      <c r="W79" s="760">
        <f t="shared" ref="W79:W81" si="91">SUM(K79-O79+S79)</f>
        <v>0</v>
      </c>
      <c r="X79" s="760">
        <f t="shared" ref="X79:X81" si="92">SUM(L79-P79+T79)</f>
        <v>0</v>
      </c>
      <c r="Y79" s="782">
        <f t="shared" ref="Y79:Y81" si="93">V79+W79+X79</f>
        <v>58445000</v>
      </c>
    </row>
    <row r="80" spans="1:25" ht="56.25" customHeight="1">
      <c r="A80" s="990"/>
      <c r="B80" s="990"/>
      <c r="C80" s="746" t="s">
        <v>540</v>
      </c>
      <c r="D80" s="746" t="s">
        <v>540</v>
      </c>
      <c r="E80" s="731" t="s">
        <v>690</v>
      </c>
      <c r="F80" s="747" t="s">
        <v>713</v>
      </c>
      <c r="G80" s="741" t="s">
        <v>656</v>
      </c>
      <c r="H80" s="738" t="s">
        <v>657</v>
      </c>
      <c r="I80" s="739" t="s">
        <v>684</v>
      </c>
      <c r="J80" s="769">
        <v>0</v>
      </c>
      <c r="K80" s="763">
        <v>0</v>
      </c>
      <c r="L80" s="758">
        <v>0</v>
      </c>
      <c r="M80" s="759">
        <f t="shared" si="87"/>
        <v>0</v>
      </c>
      <c r="N80" s="762"/>
      <c r="O80" s="763">
        <v>0</v>
      </c>
      <c r="P80" s="766"/>
      <c r="Q80" s="767">
        <f t="shared" si="88"/>
        <v>0</v>
      </c>
      <c r="R80" s="789"/>
      <c r="S80" s="766"/>
      <c r="T80" s="766"/>
      <c r="U80" s="767">
        <f t="shared" si="89"/>
        <v>0</v>
      </c>
      <c r="V80" s="757">
        <f t="shared" si="90"/>
        <v>0</v>
      </c>
      <c r="W80" s="760">
        <f t="shared" si="91"/>
        <v>0</v>
      </c>
      <c r="X80" s="760">
        <f t="shared" si="92"/>
        <v>0</v>
      </c>
      <c r="Y80" s="782">
        <f t="shared" si="93"/>
        <v>0</v>
      </c>
    </row>
    <row r="81" spans="1:26" ht="56.25" customHeight="1">
      <c r="A81" s="990"/>
      <c r="B81" s="990"/>
      <c r="C81" s="746" t="s">
        <v>540</v>
      </c>
      <c r="D81" s="746" t="s">
        <v>540</v>
      </c>
      <c r="E81" s="731" t="s">
        <v>690</v>
      </c>
      <c r="F81" s="747" t="s">
        <v>713</v>
      </c>
      <c r="G81" s="740" t="s">
        <v>658</v>
      </c>
      <c r="H81" s="738" t="s">
        <v>659</v>
      </c>
      <c r="I81" s="739" t="s">
        <v>684</v>
      </c>
      <c r="J81" s="769">
        <v>0</v>
      </c>
      <c r="K81" s="763">
        <v>0</v>
      </c>
      <c r="L81" s="758">
        <v>0</v>
      </c>
      <c r="M81" s="759">
        <f t="shared" si="87"/>
        <v>0</v>
      </c>
      <c r="N81" s="762"/>
      <c r="O81" s="763">
        <v>0</v>
      </c>
      <c r="P81" s="766"/>
      <c r="Q81" s="767">
        <f t="shared" si="88"/>
        <v>0</v>
      </c>
      <c r="R81" s="789"/>
      <c r="S81" s="766"/>
      <c r="T81" s="766"/>
      <c r="U81" s="767">
        <f t="shared" si="89"/>
        <v>0</v>
      </c>
      <c r="V81" s="757">
        <f t="shared" si="90"/>
        <v>0</v>
      </c>
      <c r="W81" s="760">
        <f t="shared" si="91"/>
        <v>0</v>
      </c>
      <c r="X81" s="760">
        <f t="shared" si="92"/>
        <v>0</v>
      </c>
      <c r="Y81" s="782">
        <f t="shared" si="93"/>
        <v>0</v>
      </c>
    </row>
    <row r="82" spans="1:26" s="725" customFormat="1" ht="12" customHeight="1">
      <c r="A82" s="990"/>
      <c r="B82" s="990"/>
      <c r="C82" s="959" t="s">
        <v>691</v>
      </c>
      <c r="D82" s="959"/>
      <c r="E82" s="959"/>
      <c r="F82" s="959"/>
      <c r="G82" s="959"/>
      <c r="H82" s="959"/>
      <c r="I82" s="959"/>
      <c r="J82" s="768">
        <f>SUM(J78:J81)</f>
        <v>685173402</v>
      </c>
      <c r="K82" s="768">
        <f t="shared" ref="K82:Y82" si="94">SUM(K78:K81)</f>
        <v>0</v>
      </c>
      <c r="L82" s="768">
        <f t="shared" si="94"/>
        <v>0</v>
      </c>
      <c r="M82" s="768">
        <f t="shared" si="94"/>
        <v>685173402</v>
      </c>
      <c r="N82" s="768">
        <f t="shared" si="94"/>
        <v>0</v>
      </c>
      <c r="O82" s="768">
        <f t="shared" si="94"/>
        <v>0</v>
      </c>
      <c r="P82" s="768">
        <f t="shared" si="94"/>
        <v>0</v>
      </c>
      <c r="Q82" s="768">
        <f t="shared" si="94"/>
        <v>0</v>
      </c>
      <c r="R82" s="768">
        <f t="shared" si="94"/>
        <v>0</v>
      </c>
      <c r="S82" s="768">
        <f t="shared" si="94"/>
        <v>0</v>
      </c>
      <c r="T82" s="768">
        <f t="shared" si="94"/>
        <v>0</v>
      </c>
      <c r="U82" s="768">
        <f t="shared" si="94"/>
        <v>0</v>
      </c>
      <c r="V82" s="768">
        <f t="shared" si="94"/>
        <v>685173402</v>
      </c>
      <c r="W82" s="768">
        <f t="shared" si="94"/>
        <v>0</v>
      </c>
      <c r="X82" s="768">
        <f t="shared" si="94"/>
        <v>0</v>
      </c>
      <c r="Y82" s="768">
        <f t="shared" si="94"/>
        <v>685173402</v>
      </c>
    </row>
    <row r="83" spans="1:26" s="726" customFormat="1" ht="24.95" customHeight="1">
      <c r="A83" s="990"/>
      <c r="B83" s="990"/>
      <c r="C83" s="958" t="s">
        <v>643</v>
      </c>
      <c r="D83" s="958"/>
      <c r="E83" s="958"/>
      <c r="F83" s="958"/>
      <c r="G83" s="958"/>
      <c r="H83" s="958"/>
      <c r="I83" s="958"/>
      <c r="J83" s="771">
        <f>SUM(J82)</f>
        <v>685173402</v>
      </c>
      <c r="K83" s="771">
        <f t="shared" ref="K83:Y83" si="95">SUM(K82)</f>
        <v>0</v>
      </c>
      <c r="L83" s="771">
        <f t="shared" si="95"/>
        <v>0</v>
      </c>
      <c r="M83" s="771">
        <f t="shared" si="95"/>
        <v>685173402</v>
      </c>
      <c r="N83" s="771">
        <f t="shared" si="95"/>
        <v>0</v>
      </c>
      <c r="O83" s="771">
        <f t="shared" si="95"/>
        <v>0</v>
      </c>
      <c r="P83" s="771">
        <f t="shared" si="95"/>
        <v>0</v>
      </c>
      <c r="Q83" s="771">
        <f t="shared" si="95"/>
        <v>0</v>
      </c>
      <c r="R83" s="771">
        <f t="shared" si="95"/>
        <v>0</v>
      </c>
      <c r="S83" s="771">
        <f t="shared" si="95"/>
        <v>0</v>
      </c>
      <c r="T83" s="771">
        <f t="shared" si="95"/>
        <v>0</v>
      </c>
      <c r="U83" s="771">
        <f t="shared" si="95"/>
        <v>0</v>
      </c>
      <c r="V83" s="771">
        <f t="shared" si="95"/>
        <v>685173402</v>
      </c>
      <c r="W83" s="771">
        <f t="shared" si="95"/>
        <v>0</v>
      </c>
      <c r="X83" s="771">
        <f t="shared" si="95"/>
        <v>0</v>
      </c>
      <c r="Y83" s="771">
        <f t="shared" si="95"/>
        <v>685173402</v>
      </c>
    </row>
    <row r="84" spans="1:26" ht="46.5" customHeight="1">
      <c r="A84" s="990"/>
      <c r="B84" s="990"/>
      <c r="C84" s="748" t="s">
        <v>541</v>
      </c>
      <c r="D84" s="742" t="s">
        <v>541</v>
      </c>
      <c r="E84" s="731" t="s">
        <v>701</v>
      </c>
      <c r="F84" s="749" t="s">
        <v>692</v>
      </c>
      <c r="G84" s="740" t="s">
        <v>658</v>
      </c>
      <c r="H84" s="738" t="s">
        <v>659</v>
      </c>
      <c r="I84" s="750" t="s">
        <v>220</v>
      </c>
      <c r="J84" s="778">
        <v>807687556</v>
      </c>
      <c r="K84" s="758">
        <v>0</v>
      </c>
      <c r="L84" s="759">
        <v>0</v>
      </c>
      <c r="M84" s="759">
        <f>SUM(J84:L84)</f>
        <v>807687556</v>
      </c>
      <c r="N84" s="762">
        <v>0</v>
      </c>
      <c r="O84" s="760">
        <v>0</v>
      </c>
      <c r="P84" s="760">
        <v>0</v>
      </c>
      <c r="Q84" s="761">
        <f>+N84+O84+P84</f>
        <v>0</v>
      </c>
      <c r="R84" s="762">
        <v>0</v>
      </c>
      <c r="S84" s="760">
        <v>0</v>
      </c>
      <c r="T84" s="760">
        <v>0</v>
      </c>
      <c r="U84" s="761">
        <f>+R84+S84+T84</f>
        <v>0</v>
      </c>
      <c r="V84" s="757">
        <f>SUM(J84-N84+R84)</f>
        <v>807687556</v>
      </c>
      <c r="W84" s="760">
        <f>SUM(K84-O84+S84)</f>
        <v>0</v>
      </c>
      <c r="X84" s="760">
        <f>SUM(L84-P84+T84)</f>
        <v>0</v>
      </c>
      <c r="Y84" s="782">
        <f>V84+W84+X84</f>
        <v>807687556</v>
      </c>
      <c r="Z84" s="757"/>
    </row>
    <row r="85" spans="1:26" ht="46.5" customHeight="1">
      <c r="A85" s="990"/>
      <c r="B85" s="990"/>
      <c r="C85" s="748" t="s">
        <v>541</v>
      </c>
      <c r="D85" s="746" t="s">
        <v>540</v>
      </c>
      <c r="E85" s="731" t="s">
        <v>701</v>
      </c>
      <c r="F85" s="749" t="s">
        <v>692</v>
      </c>
      <c r="G85" s="740" t="s">
        <v>693</v>
      </c>
      <c r="H85" s="738" t="s">
        <v>694</v>
      </c>
      <c r="I85" s="750" t="s">
        <v>220</v>
      </c>
      <c r="J85" s="778">
        <v>22348444</v>
      </c>
      <c r="K85" s="758">
        <v>0</v>
      </c>
      <c r="L85" s="759">
        <v>0</v>
      </c>
      <c r="M85" s="759">
        <f t="shared" ref="M85:M87" si="96">SUM(J85:L85)</f>
        <v>22348444</v>
      </c>
      <c r="N85" s="762">
        <v>0</v>
      </c>
      <c r="O85" s="760"/>
      <c r="P85" s="760"/>
      <c r="Q85" s="761">
        <f t="shared" ref="Q85:Q87" si="97">+N85+O85+P85</f>
        <v>0</v>
      </c>
      <c r="R85" s="762"/>
      <c r="S85" s="760"/>
      <c r="T85" s="760"/>
      <c r="U85" s="761">
        <f t="shared" ref="U85:U87" si="98">+R85+S85+T85</f>
        <v>0</v>
      </c>
      <c r="V85" s="757">
        <f t="shared" ref="V85:V87" si="99">SUM(J85-N85+R85)</f>
        <v>22348444</v>
      </c>
      <c r="W85" s="760">
        <f t="shared" ref="W85:W87" si="100">SUM(K85-O85+S85)</f>
        <v>0</v>
      </c>
      <c r="X85" s="760">
        <f t="shared" ref="X85:X87" si="101">SUM(L85-P85+T85)</f>
        <v>0</v>
      </c>
      <c r="Y85" s="782">
        <f t="shared" ref="Y85:Y87" si="102">V85+W85+X85</f>
        <v>22348444</v>
      </c>
    </row>
    <row r="86" spans="1:26" ht="46.5" customHeight="1">
      <c r="A86" s="990"/>
      <c r="B86" s="990"/>
      <c r="C86" s="748" t="s">
        <v>541</v>
      </c>
      <c r="D86" s="746" t="s">
        <v>540</v>
      </c>
      <c r="E86" s="731" t="s">
        <v>701</v>
      </c>
      <c r="F86" s="749" t="s">
        <v>692</v>
      </c>
      <c r="G86" s="751" t="s">
        <v>695</v>
      </c>
      <c r="H86" s="752" t="s">
        <v>696</v>
      </c>
      <c r="I86" s="750" t="s">
        <v>220</v>
      </c>
      <c r="J86" s="778">
        <v>121975000</v>
      </c>
      <c r="K86" s="758">
        <v>0</v>
      </c>
      <c r="L86" s="759">
        <v>0</v>
      </c>
      <c r="M86" s="759">
        <f t="shared" si="96"/>
        <v>121975000</v>
      </c>
      <c r="N86" s="762">
        <v>0</v>
      </c>
      <c r="O86" s="760"/>
      <c r="P86" s="760"/>
      <c r="Q86" s="761">
        <f t="shared" si="97"/>
        <v>0</v>
      </c>
      <c r="R86" s="762"/>
      <c r="S86" s="760"/>
      <c r="T86" s="760"/>
      <c r="U86" s="761">
        <f t="shared" si="98"/>
        <v>0</v>
      </c>
      <c r="V86" s="757">
        <f t="shared" si="99"/>
        <v>121975000</v>
      </c>
      <c r="W86" s="760">
        <f t="shared" si="100"/>
        <v>0</v>
      </c>
      <c r="X86" s="760">
        <f t="shared" si="101"/>
        <v>0</v>
      </c>
      <c r="Y86" s="782">
        <f t="shared" si="102"/>
        <v>121975000</v>
      </c>
      <c r="Z86" s="757"/>
    </row>
    <row r="87" spans="1:26" ht="46.5" customHeight="1">
      <c r="A87" s="990"/>
      <c r="B87" s="990"/>
      <c r="C87" s="748" t="s">
        <v>541</v>
      </c>
      <c r="D87" s="746" t="s">
        <v>540</v>
      </c>
      <c r="E87" s="731" t="s">
        <v>701</v>
      </c>
      <c r="F87" s="749" t="s">
        <v>692</v>
      </c>
      <c r="G87" s="751" t="s">
        <v>697</v>
      </c>
      <c r="H87" s="752" t="s">
        <v>698</v>
      </c>
      <c r="I87" s="750" t="s">
        <v>220</v>
      </c>
      <c r="J87" s="778">
        <v>83025000</v>
      </c>
      <c r="K87" s="758">
        <v>0</v>
      </c>
      <c r="L87" s="759">
        <v>3584000</v>
      </c>
      <c r="M87" s="759">
        <f t="shared" si="96"/>
        <v>86609000</v>
      </c>
      <c r="N87" s="762"/>
      <c r="O87" s="760"/>
      <c r="P87" s="760"/>
      <c r="Q87" s="761">
        <f t="shared" si="97"/>
        <v>0</v>
      </c>
      <c r="R87" s="762">
        <v>0</v>
      </c>
      <c r="S87" s="760"/>
      <c r="T87" s="760"/>
      <c r="U87" s="761">
        <f t="shared" si="98"/>
        <v>0</v>
      </c>
      <c r="V87" s="757">
        <f t="shared" si="99"/>
        <v>83025000</v>
      </c>
      <c r="W87" s="760">
        <f t="shared" si="100"/>
        <v>0</v>
      </c>
      <c r="X87" s="760">
        <f t="shared" si="101"/>
        <v>3584000</v>
      </c>
      <c r="Y87" s="782">
        <f t="shared" si="102"/>
        <v>86609000</v>
      </c>
      <c r="Z87" s="757"/>
    </row>
    <row r="88" spans="1:26" s="725" customFormat="1" ht="12" customHeight="1">
      <c r="A88" s="990"/>
      <c r="B88" s="990"/>
      <c r="C88" s="959" t="s">
        <v>699</v>
      </c>
      <c r="D88" s="959"/>
      <c r="E88" s="959"/>
      <c r="F88" s="959"/>
      <c r="G88" s="959"/>
      <c r="H88" s="959"/>
      <c r="I88" s="959"/>
      <c r="J88" s="784">
        <f t="shared" ref="J88:Y88" si="103">SUM(J84:J87)</f>
        <v>1035036000</v>
      </c>
      <c r="K88" s="784">
        <f t="shared" si="103"/>
        <v>0</v>
      </c>
      <c r="L88" s="784">
        <f t="shared" si="103"/>
        <v>3584000</v>
      </c>
      <c r="M88" s="784">
        <f t="shared" si="103"/>
        <v>1038620000</v>
      </c>
      <c r="N88" s="784">
        <f t="shared" si="103"/>
        <v>0</v>
      </c>
      <c r="O88" s="784">
        <f t="shared" si="103"/>
        <v>0</v>
      </c>
      <c r="P88" s="784">
        <f t="shared" si="103"/>
        <v>0</v>
      </c>
      <c r="Q88" s="784">
        <f t="shared" si="103"/>
        <v>0</v>
      </c>
      <c r="R88" s="784">
        <f t="shared" si="103"/>
        <v>0</v>
      </c>
      <c r="S88" s="784">
        <f t="shared" si="103"/>
        <v>0</v>
      </c>
      <c r="T88" s="784">
        <f t="shared" si="103"/>
        <v>0</v>
      </c>
      <c r="U88" s="784">
        <f t="shared" si="103"/>
        <v>0</v>
      </c>
      <c r="V88" s="784">
        <f t="shared" si="103"/>
        <v>1035036000</v>
      </c>
      <c r="W88" s="784">
        <f t="shared" si="103"/>
        <v>0</v>
      </c>
      <c r="X88" s="784">
        <f t="shared" si="103"/>
        <v>3584000</v>
      </c>
      <c r="Y88" s="784">
        <f t="shared" si="103"/>
        <v>1038620000</v>
      </c>
    </row>
    <row r="89" spans="1:26" s="726" customFormat="1" ht="24.95" customHeight="1">
      <c r="A89" s="990"/>
      <c r="B89" s="990"/>
      <c r="C89" s="958" t="s">
        <v>637</v>
      </c>
      <c r="D89" s="958"/>
      <c r="E89" s="958"/>
      <c r="F89" s="958"/>
      <c r="G89" s="958"/>
      <c r="H89" s="958"/>
      <c r="I89" s="958"/>
      <c r="J89" s="785">
        <f>SUM(J88)</f>
        <v>1035036000</v>
      </c>
      <c r="K89" s="785">
        <f t="shared" ref="K89:Y89" si="104">SUM(K88)</f>
        <v>0</v>
      </c>
      <c r="L89" s="785">
        <f t="shared" si="104"/>
        <v>3584000</v>
      </c>
      <c r="M89" s="785">
        <f t="shared" si="104"/>
        <v>1038620000</v>
      </c>
      <c r="N89" s="785">
        <f t="shared" si="104"/>
        <v>0</v>
      </c>
      <c r="O89" s="785">
        <f t="shared" si="104"/>
        <v>0</v>
      </c>
      <c r="P89" s="785">
        <f t="shared" si="104"/>
        <v>0</v>
      </c>
      <c r="Q89" s="785">
        <f t="shared" si="104"/>
        <v>0</v>
      </c>
      <c r="R89" s="785">
        <f t="shared" si="104"/>
        <v>0</v>
      </c>
      <c r="S89" s="785">
        <f t="shared" si="104"/>
        <v>0</v>
      </c>
      <c r="T89" s="785">
        <f t="shared" si="104"/>
        <v>0</v>
      </c>
      <c r="U89" s="785">
        <f t="shared" si="104"/>
        <v>0</v>
      </c>
      <c r="V89" s="785">
        <f t="shared" si="104"/>
        <v>1035036000</v>
      </c>
      <c r="W89" s="785">
        <f t="shared" si="104"/>
        <v>0</v>
      </c>
      <c r="X89" s="785">
        <f t="shared" si="104"/>
        <v>3584000</v>
      </c>
      <c r="Y89" s="785">
        <f t="shared" si="104"/>
        <v>1038620000</v>
      </c>
    </row>
    <row r="90" spans="1:26" ht="47.25" customHeight="1">
      <c r="A90" s="990"/>
      <c r="B90" s="1008" t="s">
        <v>569</v>
      </c>
      <c r="C90" s="1008"/>
      <c r="D90" s="1008"/>
      <c r="E90" s="1008"/>
      <c r="F90" s="1008"/>
      <c r="G90" s="1008"/>
      <c r="H90" s="1008"/>
      <c r="I90" s="1008"/>
      <c r="J90" s="786">
        <f>J70+J77+J83+J89</f>
        <v>3067654402</v>
      </c>
      <c r="K90" s="786">
        <f>K70+K77+K83+K89</f>
        <v>1180895840</v>
      </c>
      <c r="L90" s="786">
        <f>L70+L77+L83+L89</f>
        <v>3584000</v>
      </c>
      <c r="M90" s="786">
        <f>M70+M77+M83+M89</f>
        <v>4252134242</v>
      </c>
      <c r="N90" s="786">
        <f t="shared" ref="N90:U90" si="105">N70+N77+N83+N89</f>
        <v>0</v>
      </c>
      <c r="O90" s="786">
        <f t="shared" si="105"/>
        <v>0</v>
      </c>
      <c r="P90" s="786">
        <f t="shared" si="105"/>
        <v>0</v>
      </c>
      <c r="Q90" s="786">
        <f t="shared" si="105"/>
        <v>0</v>
      </c>
      <c r="R90" s="786">
        <f t="shared" si="105"/>
        <v>0</v>
      </c>
      <c r="S90" s="786">
        <f t="shared" si="105"/>
        <v>179670927</v>
      </c>
      <c r="T90" s="786">
        <f t="shared" si="105"/>
        <v>0</v>
      </c>
      <c r="U90" s="786">
        <f t="shared" si="105"/>
        <v>179670927</v>
      </c>
      <c r="V90" s="786">
        <f>V70+V77+V83+V89</f>
        <v>3067654402</v>
      </c>
      <c r="W90" s="786">
        <f>W70+W77+W83+W89</f>
        <v>1360566767</v>
      </c>
      <c r="X90" s="786">
        <f>X70+X77+X83+X89</f>
        <v>3584000</v>
      </c>
      <c r="Y90" s="786">
        <f>Y70+Y77+Y83+Y89</f>
        <v>4431805169</v>
      </c>
    </row>
    <row r="91" spans="1:26" ht="20.100000000000001" customHeight="1">
      <c r="A91" s="989" t="s">
        <v>638</v>
      </c>
      <c r="B91" s="989"/>
      <c r="C91" s="989"/>
      <c r="D91" s="989"/>
      <c r="E91" s="989"/>
      <c r="F91" s="989"/>
      <c r="G91" s="989"/>
      <c r="H91" s="989"/>
      <c r="I91" s="989"/>
      <c r="J91" s="787">
        <f>J62+J90</f>
        <v>4571536000</v>
      </c>
      <c r="K91" s="787">
        <f t="shared" ref="K91:X91" si="106">K62+K90</f>
        <v>1300000000</v>
      </c>
      <c r="L91" s="787">
        <f t="shared" si="106"/>
        <v>3584000</v>
      </c>
      <c r="M91" s="787">
        <f>M62+M90</f>
        <v>5875120000</v>
      </c>
      <c r="N91" s="787">
        <f t="shared" si="106"/>
        <v>21000000</v>
      </c>
      <c r="O91" s="787">
        <f>O62+O90</f>
        <v>0</v>
      </c>
      <c r="P91" s="787">
        <f t="shared" si="106"/>
        <v>0</v>
      </c>
      <c r="Q91" s="787">
        <f t="shared" si="106"/>
        <v>21000000</v>
      </c>
      <c r="R91" s="787">
        <f t="shared" si="106"/>
        <v>21000000</v>
      </c>
      <c r="S91" s="787">
        <f t="shared" si="106"/>
        <v>179670927</v>
      </c>
      <c r="T91" s="787">
        <f t="shared" si="106"/>
        <v>0</v>
      </c>
      <c r="U91" s="787">
        <f t="shared" si="106"/>
        <v>200670927</v>
      </c>
      <c r="V91" s="787">
        <f t="shared" si="106"/>
        <v>4571536000</v>
      </c>
      <c r="W91" s="787">
        <f t="shared" si="106"/>
        <v>1479670927</v>
      </c>
      <c r="X91" s="787">
        <f t="shared" si="106"/>
        <v>3584000</v>
      </c>
      <c r="Y91" s="787">
        <f>Y62+Y90</f>
        <v>6054790927</v>
      </c>
    </row>
    <row r="92" spans="1:26" ht="27" customHeight="1">
      <c r="A92" s="988" t="s">
        <v>725</v>
      </c>
      <c r="B92" s="988"/>
      <c r="C92" s="988"/>
      <c r="D92" s="988"/>
      <c r="E92" s="988"/>
      <c r="F92" s="988"/>
      <c r="G92" s="988"/>
      <c r="H92" s="720"/>
      <c r="I92" s="711"/>
      <c r="J92" s="710"/>
      <c r="K92" s="710"/>
      <c r="L92" s="710"/>
      <c r="M92" s="710"/>
      <c r="U92" s="711"/>
      <c r="V92" s="710"/>
      <c r="W92" s="710"/>
      <c r="X92" s="710"/>
      <c r="Y92" s="710"/>
    </row>
    <row r="93" spans="1:26" ht="39.950000000000003" customHeight="1">
      <c r="A93" s="708"/>
      <c r="B93" s="715"/>
      <c r="C93" s="715"/>
      <c r="D93" s="708"/>
      <c r="E93" s="715"/>
      <c r="F93" s="715"/>
      <c r="G93" s="715"/>
      <c r="H93" s="729"/>
      <c r="I93" s="729"/>
      <c r="J93" s="701"/>
      <c r="K93" s="718"/>
      <c r="L93" s="718"/>
      <c r="M93" s="701"/>
      <c r="Q93" s="791"/>
      <c r="R93" s="792"/>
      <c r="S93" s="793"/>
      <c r="W93" s="719"/>
      <c r="X93" s="719"/>
      <c r="Y93" s="788" t="s">
        <v>726</v>
      </c>
    </row>
    <row r="94" spans="1:26" ht="15" customHeight="1">
      <c r="A94" s="996" t="s">
        <v>728</v>
      </c>
      <c r="B94" s="996"/>
      <c r="C94" s="996"/>
      <c r="D94" s="713"/>
      <c r="E94" s="997" t="s">
        <v>723</v>
      </c>
      <c r="F94" s="997"/>
      <c r="G94" s="997"/>
      <c r="H94" s="727"/>
      <c r="I94" s="727"/>
      <c r="K94" s="994"/>
      <c r="L94" s="994"/>
      <c r="M94" s="716"/>
      <c r="W94" s="991" t="s">
        <v>545</v>
      </c>
      <c r="X94" s="991"/>
      <c r="Y94" s="716"/>
    </row>
    <row r="95" spans="1:26" s="709" customFormat="1" ht="15" customHeight="1">
      <c r="A95" s="993" t="s">
        <v>727</v>
      </c>
      <c r="B95" s="993"/>
      <c r="C95" s="993"/>
      <c r="E95" s="998" t="s">
        <v>724</v>
      </c>
      <c r="F95" s="998"/>
      <c r="G95" s="998"/>
      <c r="H95" s="728"/>
      <c r="I95" s="728"/>
      <c r="J95" s="714"/>
      <c r="K95" s="995"/>
      <c r="L95" s="995"/>
      <c r="M95" s="717"/>
      <c r="W95" s="992" t="s">
        <v>77</v>
      </c>
      <c r="X95" s="992"/>
      <c r="Y95" s="717"/>
    </row>
    <row r="96" spans="1:26">
      <c r="L96" s="712"/>
      <c r="M96" s="712"/>
    </row>
    <row r="97" spans="12:13" ht="52.5" customHeight="1">
      <c r="L97" s="712"/>
      <c r="M97" s="712"/>
    </row>
    <row r="98" spans="12:13" ht="20.25" customHeight="1">
      <c r="L98" s="712"/>
      <c r="M98" s="712"/>
    </row>
    <row r="99" spans="12:13" ht="27" customHeight="1">
      <c r="L99" s="712"/>
      <c r="M99" s="712"/>
    </row>
    <row r="100" spans="12:13">
      <c r="L100" s="712"/>
      <c r="M100" s="712"/>
    </row>
    <row r="101" spans="12:13">
      <c r="L101" s="712"/>
      <c r="M101" s="712"/>
    </row>
    <row r="102" spans="12:13">
      <c r="L102" s="712"/>
      <c r="M102" s="712"/>
    </row>
    <row r="103" spans="12:13">
      <c r="L103" s="712"/>
      <c r="M103" s="712"/>
    </row>
    <row r="104" spans="12:13">
      <c r="L104" s="712"/>
      <c r="M104" s="712"/>
    </row>
    <row r="105" spans="12:13">
      <c r="L105" s="712"/>
      <c r="M105" s="712"/>
    </row>
    <row r="106" spans="12:13">
      <c r="L106" s="712"/>
      <c r="M106" s="712"/>
    </row>
    <row r="107" spans="12:13">
      <c r="L107" s="712"/>
      <c r="M107" s="712"/>
    </row>
  </sheetData>
  <mergeCells count="69">
    <mergeCell ref="A1:C4"/>
    <mergeCell ref="C83:I83"/>
    <mergeCell ref="C88:I88"/>
    <mergeCell ref="C89:I89"/>
    <mergeCell ref="B90:I90"/>
    <mergeCell ref="I11:I12"/>
    <mergeCell ref="C38:I38"/>
    <mergeCell ref="C61:I61"/>
    <mergeCell ref="B62:I62"/>
    <mergeCell ref="C77:I77"/>
    <mergeCell ref="C82:I82"/>
    <mergeCell ref="B63:B89"/>
    <mergeCell ref="C69:I69"/>
    <mergeCell ref="C70:I70"/>
    <mergeCell ref="B13:B61"/>
    <mergeCell ref="C18:I18"/>
    <mergeCell ref="W94:X94"/>
    <mergeCell ref="W95:X95"/>
    <mergeCell ref="A95:C95"/>
    <mergeCell ref="K94:L94"/>
    <mergeCell ref="K95:L95"/>
    <mergeCell ref="A94:C94"/>
    <mergeCell ref="E94:G94"/>
    <mergeCell ref="E95:G95"/>
    <mergeCell ref="A92:G92"/>
    <mergeCell ref="A11:A12"/>
    <mergeCell ref="B11:B12"/>
    <mergeCell ref="C11:C12"/>
    <mergeCell ref="D11:D12"/>
    <mergeCell ref="F11:F12"/>
    <mergeCell ref="E11:E12"/>
    <mergeCell ref="A91:I91"/>
    <mergeCell ref="C55:I55"/>
    <mergeCell ref="C76:I76"/>
    <mergeCell ref="A13:A62"/>
    <mergeCell ref="A63:A90"/>
    <mergeCell ref="C23:I23"/>
    <mergeCell ref="C28:I28"/>
    <mergeCell ref="C33:I33"/>
    <mergeCell ref="A5:B5"/>
    <mergeCell ref="R11:T11"/>
    <mergeCell ref="U11:U12"/>
    <mergeCell ref="A6:B6"/>
    <mergeCell ref="A7:B7"/>
    <mergeCell ref="A8:B8"/>
    <mergeCell ref="A9:B9"/>
    <mergeCell ref="J11:L11"/>
    <mergeCell ref="M11:M12"/>
    <mergeCell ref="Q11:Q12"/>
    <mergeCell ref="C5:Y5"/>
    <mergeCell ref="C6:Y6"/>
    <mergeCell ref="C7:Y7"/>
    <mergeCell ref="C8:Y8"/>
    <mergeCell ref="C9:Y9"/>
    <mergeCell ref="V11:X11"/>
    <mergeCell ref="X1:Y1"/>
    <mergeCell ref="X2:Y2"/>
    <mergeCell ref="X3:Y3"/>
    <mergeCell ref="X4:Y4"/>
    <mergeCell ref="D1:W4"/>
    <mergeCell ref="Y11:Y12"/>
    <mergeCell ref="C39:I39"/>
    <mergeCell ref="C45:I45"/>
    <mergeCell ref="C51:I51"/>
    <mergeCell ref="C60:I60"/>
    <mergeCell ref="N11:P11"/>
    <mergeCell ref="G11:G12"/>
    <mergeCell ref="H11:H12"/>
    <mergeCell ref="C54:I54"/>
  </mergeCells>
  <printOptions horizontalCentered="1"/>
  <pageMargins left="0" right="0" top="0.35433070866141736" bottom="0.35433070866141736" header="0.31496062992125984" footer="0.31496062992125984"/>
  <pageSetup paperSize="41" scale="39" orientation="landscape" r:id="rId1"/>
  <rowBreaks count="2" manualBreakCount="2">
    <brk id="39" max="24" man="1"/>
    <brk id="70" max="24" man="1"/>
  </rowBreaks>
  <ignoredErrors>
    <ignoredError sqref="Q24 U29 W19:Y19 U24:X24 V29:Y29 V34:Y34 V46:X46 U19 Q19 Q29 Q34 U46 Q4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1" width="27.42578125" customWidth="1"/>
    <col min="2" max="2" width="27.28515625" customWidth="1"/>
    <col min="3" max="3" width="23.42578125" customWidth="1"/>
    <col min="4" max="5" width="10.7109375" hidden="1" customWidth="1"/>
    <col min="6" max="6" width="25.28515625" customWidth="1"/>
    <col min="7" max="7" width="10.7109375" customWidth="1"/>
    <col min="8" max="8" width="20.85546875" customWidth="1"/>
    <col min="9" max="26" width="10.7109375" customWidth="1"/>
  </cols>
  <sheetData>
    <row r="1" spans="1:26" ht="18">
      <c r="A1" s="1010">
        <v>43882</v>
      </c>
      <c r="B1" s="1011"/>
      <c r="C1" s="1011"/>
      <c r="D1" s="1011"/>
      <c r="E1" s="1011"/>
      <c r="F1" s="1011"/>
      <c r="G1" s="1011"/>
      <c r="H1" s="1011"/>
      <c r="I1" s="1011"/>
    </row>
    <row r="2" spans="1:26" ht="45">
      <c r="A2" s="422" t="s">
        <v>546</v>
      </c>
      <c r="B2" s="423" t="s">
        <v>547</v>
      </c>
      <c r="C2" s="424" t="s">
        <v>548</v>
      </c>
      <c r="D2" s="424" t="s">
        <v>549</v>
      </c>
      <c r="E2" s="424" t="s">
        <v>550</v>
      </c>
      <c r="F2" s="424" t="s">
        <v>551</v>
      </c>
      <c r="G2" s="424" t="s">
        <v>550</v>
      </c>
      <c r="H2" s="424" t="s">
        <v>552</v>
      </c>
      <c r="I2" s="425" t="s">
        <v>550</v>
      </c>
    </row>
    <row r="3" spans="1:26">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8.5">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c r="A11" s="444"/>
      <c r="B11" s="444"/>
      <c r="C11" s="444"/>
      <c r="D11" s="444"/>
      <c r="E11" s="444"/>
      <c r="F11" s="444"/>
      <c r="G11" s="444"/>
      <c r="H11" s="445" t="s">
        <v>565</v>
      </c>
      <c r="I11" s="444"/>
    </row>
    <row r="12" spans="1:26">
      <c r="A12" s="444"/>
      <c r="B12" s="444"/>
      <c r="C12" s="444"/>
      <c r="D12" s="444"/>
      <c r="E12" s="444"/>
      <c r="F12" s="444"/>
      <c r="G12" s="444"/>
      <c r="H12" s="444"/>
      <c r="I12" s="444"/>
    </row>
    <row r="14" spans="1:26" ht="18">
      <c r="A14" s="1010">
        <v>43896</v>
      </c>
      <c r="B14" s="1011"/>
      <c r="C14" s="1011"/>
      <c r="D14" s="1011"/>
      <c r="E14" s="1011"/>
      <c r="F14" s="1011"/>
      <c r="G14" s="1011"/>
      <c r="H14" s="1011"/>
      <c r="I14" s="1011"/>
    </row>
    <row r="15" spans="1:26" ht="45">
      <c r="A15" s="422" t="s">
        <v>546</v>
      </c>
      <c r="B15" s="423" t="s">
        <v>547</v>
      </c>
      <c r="C15" s="424" t="s">
        <v>548</v>
      </c>
      <c r="D15" s="424" t="s">
        <v>549</v>
      </c>
      <c r="E15" s="424" t="s">
        <v>550</v>
      </c>
      <c r="F15" s="424" t="s">
        <v>551</v>
      </c>
      <c r="G15" s="424" t="s">
        <v>550</v>
      </c>
      <c r="H15" s="424" t="s">
        <v>552</v>
      </c>
      <c r="I15" s="425" t="s">
        <v>550</v>
      </c>
    </row>
    <row r="16" spans="1:26">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8.5">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c r="A18" s="426" t="s">
        <v>553</v>
      </c>
      <c r="B18" s="427" t="s">
        <v>557</v>
      </c>
      <c r="C18" s="428">
        <v>150000</v>
      </c>
      <c r="D18" s="428"/>
      <c r="E18" s="429"/>
      <c r="F18" s="428">
        <v>0</v>
      </c>
      <c r="G18" s="429">
        <f t="shared" si="8"/>
        <v>0</v>
      </c>
      <c r="H18" s="428">
        <v>0</v>
      </c>
      <c r="I18" s="430">
        <f t="shared" si="9"/>
        <v>0</v>
      </c>
    </row>
    <row r="19" spans="1:9">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1010">
        <v>43992</v>
      </c>
      <c r="B27" s="1011"/>
      <c r="C27" s="1011"/>
      <c r="D27" s="1011"/>
      <c r="E27" s="1011"/>
      <c r="F27" s="1011"/>
      <c r="G27" s="1011"/>
      <c r="H27" s="1011"/>
      <c r="I27" s="1011"/>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INVERSION PROYECTO 1039</vt:lpstr>
      <vt:lpstr> FUNCIONAMIENTO V.14</vt:lpstr>
      <vt:lpstr>SEGPLAN2</vt:lpstr>
      <vt:lpstr>PP V12</vt:lpstr>
      <vt:lpstr>resumen</vt:lpstr>
      <vt:lpstr>'PP V12'!Área_de_impresión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 Guarín</cp:lastModifiedBy>
  <cp:lastPrinted>2022-09-30T12:53:00Z</cp:lastPrinted>
  <dcterms:created xsi:type="dcterms:W3CDTF">2020-06-25T16:36:00Z</dcterms:created>
  <dcterms:modified xsi:type="dcterms:W3CDTF">2022-09-30T12:55:39Z</dcterms:modified>
</cp:coreProperties>
</file>