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autoCompressPictures="0"/>
  <mc:AlternateContent xmlns:mc="http://schemas.openxmlformats.org/markup-compatibility/2006">
    <mc:Choice Requires="x15">
      <x15ac:absPath xmlns:x15ac="http://schemas.microsoft.com/office/spreadsheetml/2010/11/ac" url="C:\Users\corre\Documents\5 IDEP 2021\120_28_3_Plan_de_Accion_2021\V4 plan acción  UNCSAB\"/>
    </mc:Choice>
  </mc:AlternateContent>
  <xr:revisionPtr revIDLastSave="0" documentId="13_ncr:1_{9EAEFC24-2C86-43BA-871D-518785BE1DC8}" xr6:coauthVersionLast="47" xr6:coauthVersionMax="47" xr10:uidLastSave="{00000000-0000-0000-0000-000000000000}"/>
  <bookViews>
    <workbookView xWindow="-108" yWindow="-108" windowWidth="23256" windowHeight="12576" firstSheet="3" activeTab="3" xr2:uid="{00000000-000D-0000-FFFF-FFFF00000000}"/>
  </bookViews>
  <sheets>
    <sheet name="INVERSION PROYECTO 1039" sheetId="1" state="hidden" r:id="rId1"/>
    <sheet name=" FUNCIONAMIENTO V.14" sheetId="2" state="hidden" r:id="rId2"/>
    <sheet name="SEGPLAN2" sheetId="3" state="hidden" r:id="rId3"/>
    <sheet name="Prog Pptal V4"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'Prog Pptal V4'!$A$1:$V$52</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J29" i="16" l="1"/>
  <c r="I29" i="16"/>
  <c r="H29" i="16"/>
  <c r="G29" i="16"/>
  <c r="U28" i="16"/>
  <c r="U29" i="16" s="1"/>
  <c r="T28" i="16"/>
  <c r="T29" i="16" s="1"/>
  <c r="S28" i="16"/>
  <c r="P29" i="16"/>
  <c r="N28" i="16"/>
  <c r="R28" i="16"/>
  <c r="J28" i="16"/>
  <c r="V28" i="16" l="1"/>
  <c r="V29" i="16" s="1"/>
  <c r="S29" i="16"/>
  <c r="G45" i="16"/>
  <c r="J44" i="16"/>
  <c r="J38" i="16"/>
  <c r="J41" i="16"/>
  <c r="S13" i="16"/>
  <c r="S35" i="16"/>
  <c r="S36" i="16" s="1"/>
  <c r="S31" i="16"/>
  <c r="V49" i="16"/>
  <c r="R17" i="16"/>
  <c r="U44" i="16"/>
  <c r="U45" i="16" s="1"/>
  <c r="U46" i="16" s="1"/>
  <c r="U41" i="16"/>
  <c r="U42" i="16" s="1"/>
  <c r="U43" i="16" s="1"/>
  <c r="U38" i="16"/>
  <c r="U39" i="16" s="1"/>
  <c r="U40" i="16" s="1"/>
  <c r="U35" i="16"/>
  <c r="U36" i="16" s="1"/>
  <c r="U37" i="16" s="1"/>
  <c r="U31" i="16"/>
  <c r="U32" i="16" s="1"/>
  <c r="U33" i="16" s="1"/>
  <c r="U26" i="16"/>
  <c r="U27" i="16" s="1"/>
  <c r="U24" i="16"/>
  <c r="U25" i="16" s="1"/>
  <c r="U30" i="16" s="1"/>
  <c r="U21" i="16"/>
  <c r="U22" i="16" s="1"/>
  <c r="U19" i="16"/>
  <c r="U20" i="16" s="1"/>
  <c r="U17" i="16"/>
  <c r="U18" i="16" s="1"/>
  <c r="U15" i="16"/>
  <c r="U16" i="16" s="1"/>
  <c r="U13" i="16"/>
  <c r="U14" i="16" s="1"/>
  <c r="T44" i="16"/>
  <c r="T45" i="16" s="1"/>
  <c r="T46" i="16" s="1"/>
  <c r="T41" i="16"/>
  <c r="T42" i="16" s="1"/>
  <c r="T38" i="16"/>
  <c r="T39" i="16" s="1"/>
  <c r="T40" i="16" s="1"/>
  <c r="T35" i="16"/>
  <c r="T36" i="16" s="1"/>
  <c r="T37" i="16" s="1"/>
  <c r="T31" i="16"/>
  <c r="T32" i="16" s="1"/>
  <c r="T33" i="16" s="1"/>
  <c r="T26" i="16"/>
  <c r="T27" i="16" s="1"/>
  <c r="T24" i="16"/>
  <c r="T25" i="16" s="1"/>
  <c r="T30" i="16" s="1"/>
  <c r="T21" i="16"/>
  <c r="T22" i="16" s="1"/>
  <c r="T19" i="16"/>
  <c r="T20" i="16" s="1"/>
  <c r="T17" i="16"/>
  <c r="T18" i="16" s="1"/>
  <c r="T15" i="16"/>
  <c r="T16" i="16" s="1"/>
  <c r="T13" i="16"/>
  <c r="T14" i="16" s="1"/>
  <c r="S44" i="16"/>
  <c r="S45" i="16" s="1"/>
  <c r="S46" i="16" s="1"/>
  <c r="S41" i="16"/>
  <c r="S42" i="16" s="1"/>
  <c r="S43" i="16" s="1"/>
  <c r="S38" i="16"/>
  <c r="S39" i="16" s="1"/>
  <c r="S26" i="16"/>
  <c r="S27" i="16" s="1"/>
  <c r="S24" i="16"/>
  <c r="S25" i="16" s="1"/>
  <c r="S30" i="16" s="1"/>
  <c r="S21" i="16"/>
  <c r="S19" i="16"/>
  <c r="S17" i="16"/>
  <c r="S18" i="16" s="1"/>
  <c r="S15" i="16"/>
  <c r="S16" i="16" s="1"/>
  <c r="P46" i="16"/>
  <c r="P40" i="16"/>
  <c r="R19" i="16"/>
  <c r="O45" i="16"/>
  <c r="O46" i="16" s="1"/>
  <c r="P45" i="16"/>
  <c r="Q45" i="16"/>
  <c r="Q46" i="16" s="1"/>
  <c r="O42" i="16"/>
  <c r="O43" i="16" s="1"/>
  <c r="P42" i="16"/>
  <c r="Q42" i="16"/>
  <c r="Q43" i="16" s="1"/>
  <c r="O39" i="16"/>
  <c r="O40" i="16" s="1"/>
  <c r="P39" i="16"/>
  <c r="Q39" i="16"/>
  <c r="Q40" i="16" s="1"/>
  <c r="O36" i="16"/>
  <c r="O37" i="16" s="1"/>
  <c r="P36" i="16"/>
  <c r="R36" i="16" s="1"/>
  <c r="R37" i="16" s="1"/>
  <c r="Q36" i="16"/>
  <c r="Q37" i="16" s="1"/>
  <c r="O32" i="16"/>
  <c r="O33" i="16" s="1"/>
  <c r="P32" i="16"/>
  <c r="Q32" i="16"/>
  <c r="Q33" i="16" s="1"/>
  <c r="O27" i="16"/>
  <c r="P27" i="16"/>
  <c r="Q27" i="16"/>
  <c r="O25" i="16"/>
  <c r="P25" i="16"/>
  <c r="Q25" i="16"/>
  <c r="Q30" i="16" s="1"/>
  <c r="O22" i="16"/>
  <c r="P22" i="16"/>
  <c r="Q22" i="16"/>
  <c r="O20" i="16"/>
  <c r="P20" i="16"/>
  <c r="Q20" i="16"/>
  <c r="O18" i="16"/>
  <c r="P18" i="16"/>
  <c r="Q18" i="16"/>
  <c r="O16" i="16"/>
  <c r="P16" i="16"/>
  <c r="Q16" i="16"/>
  <c r="R44" i="16"/>
  <c r="R41" i="16"/>
  <c r="R38" i="16"/>
  <c r="R35" i="16"/>
  <c r="R31" i="16"/>
  <c r="R26" i="16"/>
  <c r="R24" i="16"/>
  <c r="R21" i="16"/>
  <c r="R15" i="16"/>
  <c r="Q14" i="16"/>
  <c r="P14" i="16"/>
  <c r="O14" i="16"/>
  <c r="R13" i="16"/>
  <c r="L46" i="16"/>
  <c r="K45" i="16"/>
  <c r="M40" i="16"/>
  <c r="N24" i="16"/>
  <c r="L45" i="16"/>
  <c r="M45" i="16"/>
  <c r="M46" i="16" s="1"/>
  <c r="K42" i="16"/>
  <c r="K43" i="16" s="1"/>
  <c r="L42" i="16"/>
  <c r="L43" i="16" s="1"/>
  <c r="M42" i="16"/>
  <c r="M43" i="16" s="1"/>
  <c r="K39" i="16"/>
  <c r="K40" i="16" s="1"/>
  <c r="L39" i="16"/>
  <c r="L40" i="16" s="1"/>
  <c r="M39" i="16"/>
  <c r="L36" i="16"/>
  <c r="L37" i="16" s="1"/>
  <c r="M36" i="16"/>
  <c r="M37" i="16" s="1"/>
  <c r="K32" i="16"/>
  <c r="K33" i="16" s="1"/>
  <c r="L32" i="16"/>
  <c r="L33" i="16" s="1"/>
  <c r="M32" i="16"/>
  <c r="M33" i="16" s="1"/>
  <c r="K27" i="16"/>
  <c r="N27" i="16" s="1"/>
  <c r="L27" i="16"/>
  <c r="M27" i="16"/>
  <c r="K25" i="16"/>
  <c r="L25" i="16"/>
  <c r="M25" i="16"/>
  <c r="K22" i="16"/>
  <c r="L22" i="16"/>
  <c r="M22" i="16"/>
  <c r="K20" i="16"/>
  <c r="L20" i="16"/>
  <c r="M20" i="16"/>
  <c r="K18" i="16"/>
  <c r="L18" i="16"/>
  <c r="M18" i="16"/>
  <c r="N15" i="16"/>
  <c r="M16" i="16"/>
  <c r="L16" i="16"/>
  <c r="K16" i="16"/>
  <c r="M14" i="16"/>
  <c r="L14" i="16"/>
  <c r="K14" i="16"/>
  <c r="N44" i="16"/>
  <c r="N41" i="16"/>
  <c r="N38" i="16"/>
  <c r="N35" i="16"/>
  <c r="N31" i="16"/>
  <c r="N26" i="16"/>
  <c r="N21" i="16"/>
  <c r="N19" i="16"/>
  <c r="N17" i="16"/>
  <c r="N13" i="16"/>
  <c r="J49" i="16"/>
  <c r="G14" i="16"/>
  <c r="G16" i="16"/>
  <c r="G18" i="16"/>
  <c r="G20" i="16"/>
  <c r="G22" i="16"/>
  <c r="H14" i="16"/>
  <c r="H16" i="16"/>
  <c r="H18" i="16"/>
  <c r="H20" i="16"/>
  <c r="H22" i="16"/>
  <c r="I14" i="16"/>
  <c r="I16" i="16"/>
  <c r="I18" i="16"/>
  <c r="I20" i="16"/>
  <c r="I22" i="16"/>
  <c r="G25" i="16"/>
  <c r="J25" i="16" s="1"/>
  <c r="G27" i="16"/>
  <c r="H25" i="16"/>
  <c r="H30" i="16" s="1"/>
  <c r="H27" i="16"/>
  <c r="I25" i="16"/>
  <c r="I27" i="16"/>
  <c r="G32" i="16"/>
  <c r="G33" i="16" s="1"/>
  <c r="H32" i="16"/>
  <c r="H33" i="16" s="1"/>
  <c r="I32" i="16"/>
  <c r="I33" i="16" s="1"/>
  <c r="G36" i="16"/>
  <c r="H36" i="16"/>
  <c r="H37" i="16" s="1"/>
  <c r="I36" i="16"/>
  <c r="I37" i="16" s="1"/>
  <c r="G39" i="16"/>
  <c r="G40" i="16" s="1"/>
  <c r="H39" i="16"/>
  <c r="H40" i="16" s="1"/>
  <c r="I39" i="16"/>
  <c r="I40" i="16" s="1"/>
  <c r="G43" i="16"/>
  <c r="H43" i="16"/>
  <c r="I43" i="16"/>
  <c r="G46" i="16"/>
  <c r="H46" i="16"/>
  <c r="I46" i="16"/>
  <c r="H45" i="16"/>
  <c r="I45" i="16"/>
  <c r="G42" i="16"/>
  <c r="J42" i="16" s="1"/>
  <c r="H42" i="16"/>
  <c r="I42" i="16"/>
  <c r="J35" i="16"/>
  <c r="J31" i="16"/>
  <c r="J26" i="16"/>
  <c r="J24" i="16"/>
  <c r="J21" i="16"/>
  <c r="J19" i="16"/>
  <c r="J17" i="16"/>
  <c r="J15" i="16"/>
  <c r="J13" i="16"/>
  <c r="Y16" i="3"/>
  <c r="Z16" i="3"/>
  <c r="AA16" i="3"/>
  <c r="AB16" i="3"/>
  <c r="AB19" i="3"/>
  <c r="AB39" i="3" s="1"/>
  <c r="Y19" i="3"/>
  <c r="Z19" i="3"/>
  <c r="AA19" i="3"/>
  <c r="AB22" i="3"/>
  <c r="Y22" i="3"/>
  <c r="Z22" i="3"/>
  <c r="AA22" i="3"/>
  <c r="Y24" i="3"/>
  <c r="Y39" i="3" s="1"/>
  <c r="AB24" i="3"/>
  <c r="Z24" i="3"/>
  <c r="AA24" i="3"/>
  <c r="AB25" i="3"/>
  <c r="AB26" i="3"/>
  <c r="Y27" i="3"/>
  <c r="Z27" i="3"/>
  <c r="AA27" i="3"/>
  <c r="Y30" i="3"/>
  <c r="Z30" i="3"/>
  <c r="AA30" i="3"/>
  <c r="AB30" i="3"/>
  <c r="AB33" i="3"/>
  <c r="Y33" i="3"/>
  <c r="Z33" i="3"/>
  <c r="AA33" i="3"/>
  <c r="Y38" i="3"/>
  <c r="Z38" i="3"/>
  <c r="AA38" i="3"/>
  <c r="AB38" i="3"/>
  <c r="AB42" i="3"/>
  <c r="Y42" i="3"/>
  <c r="Y52" i="3"/>
  <c r="Y47" i="3"/>
  <c r="Y53" i="3" s="1"/>
  <c r="Z42" i="3"/>
  <c r="AA42" i="3"/>
  <c r="Z47" i="3"/>
  <c r="Z52" i="3" s="1"/>
  <c r="Z53" i="3" s="1"/>
  <c r="AA47" i="3"/>
  <c r="AA52" i="3" s="1"/>
  <c r="AB52" i="3"/>
  <c r="AB58" i="3"/>
  <c r="Z58" i="3"/>
  <c r="Z63" i="3"/>
  <c r="Z64" i="3" s="1"/>
  <c r="AA58" i="3"/>
  <c r="AA63" i="3"/>
  <c r="AA64" i="3" s="1"/>
  <c r="AB69" i="3"/>
  <c r="Y69" i="3"/>
  <c r="Z69" i="3"/>
  <c r="Z75" i="3" s="1"/>
  <c r="AA69" i="3"/>
  <c r="AB74" i="3"/>
  <c r="AB75" i="3" s="1"/>
  <c r="Y74" i="3"/>
  <c r="Z74" i="3"/>
  <c r="AA74" i="3"/>
  <c r="AA75" i="3" s="1"/>
  <c r="AB84" i="3"/>
  <c r="Y84" i="3"/>
  <c r="Y90" i="3" s="1"/>
  <c r="Z84" i="3"/>
  <c r="Z89" i="3"/>
  <c r="Z90" i="3" s="1"/>
  <c r="AA84" i="3"/>
  <c r="Y89" i="3"/>
  <c r="AA89" i="3"/>
  <c r="Z100" i="3"/>
  <c r="Z105" i="3"/>
  <c r="Z106" i="3" s="1"/>
  <c r="AA100" i="3"/>
  <c r="AA106" i="3" s="1"/>
  <c r="AB105" i="3"/>
  <c r="Y105" i="3"/>
  <c r="Y106" i="3" s="1"/>
  <c r="AA105" i="3"/>
  <c r="Y107" i="3"/>
  <c r="BJ107" i="3"/>
  <c r="Y108" i="3"/>
  <c r="Y109" i="3"/>
  <c r="AB109" i="3" s="1"/>
  <c r="X110" i="3"/>
  <c r="X117" i="3" s="1"/>
  <c r="Z110" i="3"/>
  <c r="AA110" i="3"/>
  <c r="AA117" i="3"/>
  <c r="AA121" i="3"/>
  <c r="AA127" i="3"/>
  <c r="AA131" i="3"/>
  <c r="Y111" i="3"/>
  <c r="AB111" i="3" s="1"/>
  <c r="Y112" i="3"/>
  <c r="AB112" i="3" s="1"/>
  <c r="Y113" i="3"/>
  <c r="Y114" i="3"/>
  <c r="Y115" i="3"/>
  <c r="AB113" i="3"/>
  <c r="AB114" i="3"/>
  <c r="AB116" i="3"/>
  <c r="Z117" i="3"/>
  <c r="Y118" i="3"/>
  <c r="AB118" i="3" s="1"/>
  <c r="AB121" i="3" s="1"/>
  <c r="Y119" i="3"/>
  <c r="AB119" i="3" s="1"/>
  <c r="Y120" i="3"/>
  <c r="AB120" i="3"/>
  <c r="Z121" i="3"/>
  <c r="Y122" i="3"/>
  <c r="Y123" i="3"/>
  <c r="Y127" i="3" s="1"/>
  <c r="Y124" i="3"/>
  <c r="AB124" i="3" s="1"/>
  <c r="Y125" i="3"/>
  <c r="AB125" i="3" s="1"/>
  <c r="Y126" i="3"/>
  <c r="AB126" i="3"/>
  <c r="Z127" i="3"/>
  <c r="AB128" i="3"/>
  <c r="AB129" i="3"/>
  <c r="AB130" i="3"/>
  <c r="Y131" i="3"/>
  <c r="Z131" i="3"/>
  <c r="AD132" i="3"/>
  <c r="AE132" i="3"/>
  <c r="AF132" i="3"/>
  <c r="AG132" i="3"/>
  <c r="AH132" i="3"/>
  <c r="AI132" i="3"/>
  <c r="AJ132" i="3"/>
  <c r="AK132" i="3"/>
  <c r="AL132" i="3"/>
  <c r="AM132" i="3"/>
  <c r="AN132" i="3"/>
  <c r="AU135" i="3"/>
  <c r="AW135" i="3"/>
  <c r="AX135" i="3"/>
  <c r="AB47" i="3"/>
  <c r="AB100" i="3"/>
  <c r="AB89" i="3"/>
  <c r="AB90" i="3" s="1"/>
  <c r="AB63" i="3"/>
  <c r="AB64" i="3" s="1"/>
  <c r="Y100" i="3"/>
  <c r="Y63" i="3"/>
  <c r="Y58" i="3"/>
  <c r="Y64" i="3"/>
  <c r="H35" i="6"/>
  <c r="F35" i="6"/>
  <c r="C35" i="6"/>
  <c r="I35" i="6" s="1"/>
  <c r="G35" i="6"/>
  <c r="D35" i="6"/>
  <c r="I34" i="6"/>
  <c r="G34" i="6"/>
  <c r="D34" i="6"/>
  <c r="E34" i="6" s="1"/>
  <c r="I33" i="6"/>
  <c r="G33" i="6"/>
  <c r="D33" i="6"/>
  <c r="E33" i="6" s="1"/>
  <c r="H32" i="6"/>
  <c r="H36" i="6" s="1"/>
  <c r="C32" i="6"/>
  <c r="F32" i="6"/>
  <c r="I31" i="6"/>
  <c r="G31" i="6"/>
  <c r="I30" i="6"/>
  <c r="G30" i="6"/>
  <c r="D30" i="6"/>
  <c r="E30" i="6" s="1"/>
  <c r="E32" i="6" s="1"/>
  <c r="D29" i="6"/>
  <c r="I29" i="6"/>
  <c r="G29" i="6"/>
  <c r="H22" i="6"/>
  <c r="C22" i="6"/>
  <c r="I22" i="6"/>
  <c r="F22" i="6"/>
  <c r="G22" i="6" s="1"/>
  <c r="D22" i="6"/>
  <c r="E22" i="6" s="1"/>
  <c r="I21" i="6"/>
  <c r="G21" i="6"/>
  <c r="D21" i="6"/>
  <c r="E21" i="6"/>
  <c r="I20" i="6"/>
  <c r="G20" i="6"/>
  <c r="D20" i="6"/>
  <c r="E20" i="6"/>
  <c r="H19" i="6"/>
  <c r="I19" i="6" s="1"/>
  <c r="C19" i="6"/>
  <c r="F19" i="6"/>
  <c r="G19" i="6" s="1"/>
  <c r="D19" i="6"/>
  <c r="I18" i="6"/>
  <c r="G18" i="6"/>
  <c r="I17" i="6"/>
  <c r="G17" i="6"/>
  <c r="D17" i="6"/>
  <c r="E17" i="6" s="1"/>
  <c r="I16" i="6"/>
  <c r="G16" i="6"/>
  <c r="D16" i="6"/>
  <c r="E16" i="6" s="1"/>
  <c r="H9" i="6"/>
  <c r="H6" i="6"/>
  <c r="F9" i="6"/>
  <c r="G9" i="6" s="1"/>
  <c r="C9" i="6"/>
  <c r="I9" i="6" s="1"/>
  <c r="D9" i="6"/>
  <c r="I8" i="6"/>
  <c r="G8" i="6"/>
  <c r="D8" i="6"/>
  <c r="E8" i="6"/>
  <c r="I7" i="6"/>
  <c r="G7" i="6"/>
  <c r="D7" i="6"/>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K99" i="2"/>
  <c r="K101" i="2" s="1"/>
  <c r="AC98" i="2"/>
  <c r="AF98" i="2" s="1"/>
  <c r="AK98" i="2" s="1"/>
  <c r="AL98" i="2" s="1"/>
  <c r="AT97" i="2"/>
  <c r="AS97" i="2"/>
  <c r="AQ97" i="2"/>
  <c r="AO97" i="2"/>
  <c r="AN97" i="2"/>
  <c r="AM97" i="2"/>
  <c r="AL97" i="2"/>
  <c r="AK97" i="2"/>
  <c r="AJ97" i="2"/>
  <c r="AI97" i="2"/>
  <c r="AH97" i="2"/>
  <c r="AG97" i="2"/>
  <c r="AE97" i="2"/>
  <c r="AD97" i="2"/>
  <c r="K97" i="2"/>
  <c r="AC96" i="2"/>
  <c r="AC95" i="2"/>
  <c r="AF95" i="2" s="1"/>
  <c r="AR95" i="2" s="1"/>
  <c r="AU95" i="2" s="1"/>
  <c r="AT94" i="2"/>
  <c r="AS94" i="2"/>
  <c r="AR94" i="2"/>
  <c r="AP94" i="2"/>
  <c r="AN94" i="2"/>
  <c r="AL94" i="2"/>
  <c r="AJ94" i="2"/>
  <c r="AH94" i="2"/>
  <c r="K94" i="2"/>
  <c r="BI93" i="2"/>
  <c r="BB93" i="2"/>
  <c r="AC93" i="2"/>
  <c r="AF93" i="2"/>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c r="AH87" i="2"/>
  <c r="AH88" i="2" s="1"/>
  <c r="K86" i="2"/>
  <c r="AC86" i="2" s="1"/>
  <c r="K85" i="2"/>
  <c r="AC85" i="2" s="1"/>
  <c r="K84" i="2"/>
  <c r="BI83" i="2"/>
  <c r="BB83" i="2"/>
  <c r="AC83" i="2"/>
  <c r="AF83" i="2" s="1"/>
  <c r="AH83" i="2"/>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c r="AT69" i="2"/>
  <c r="AK69" i="2"/>
  <c r="AJ69" i="2"/>
  <c r="AI69" i="2"/>
  <c r="AH69" i="2"/>
  <c r="AG69" i="2"/>
  <c r="AC68" i="2"/>
  <c r="AF68" i="2"/>
  <c r="AC67" i="2"/>
  <c r="AF67" i="2" s="1"/>
  <c r="AC66" i="2"/>
  <c r="AF66" i="2"/>
  <c r="K65" i="2"/>
  <c r="AC65" i="2" s="1"/>
  <c r="AF65" i="2" s="1"/>
  <c r="AL65" i="2" s="1"/>
  <c r="AM65" i="2" s="1"/>
  <c r="AN65" i="2" s="1"/>
  <c r="AO65" i="2" s="1"/>
  <c r="AP65" i="2" s="1"/>
  <c r="AQ65" i="2" s="1"/>
  <c r="AR65" i="2" s="1"/>
  <c r="AS65" i="2" s="1"/>
  <c r="K64" i="2"/>
  <c r="AT63" i="2"/>
  <c r="AS63" i="2"/>
  <c r="AR63" i="2"/>
  <c r="AQ63" i="2"/>
  <c r="AP63" i="2"/>
  <c r="AO63" i="2"/>
  <c r="AN63" i="2"/>
  <c r="AM63" i="2"/>
  <c r="AL63" i="2"/>
  <c r="AK63" i="2"/>
  <c r="AJ63" i="2"/>
  <c r="AG63" i="2"/>
  <c r="AU63" i="2" s="1"/>
  <c r="AH63" i="2"/>
  <c r="AI63" i="2"/>
  <c r="AU62" i="2"/>
  <c r="AC62" i="2"/>
  <c r="AF62" i="2"/>
  <c r="AC61" i="2"/>
  <c r="AF61" i="2" s="1"/>
  <c r="AC60" i="2"/>
  <c r="AF60" i="2" s="1"/>
  <c r="BI59" i="2"/>
  <c r="BB59" i="2"/>
  <c r="AC59" i="2"/>
  <c r="AF59" i="2"/>
  <c r="AU58" i="2"/>
  <c r="K58" i="2"/>
  <c r="K63" i="2" s="1"/>
  <c r="AS57" i="2"/>
  <c r="BI56" i="2"/>
  <c r="BB56" i="2"/>
  <c r="K56" i="2"/>
  <c r="K57" i="2" s="1"/>
  <c r="AC56" i="2"/>
  <c r="AF56" i="2" s="1"/>
  <c r="AG56" i="2" s="1"/>
  <c r="K55" i="2"/>
  <c r="BI54" i="2"/>
  <c r="BB54" i="2"/>
  <c r="AC54" i="2"/>
  <c r="AF54" i="2" s="1"/>
  <c r="AG54" i="2" s="1"/>
  <c r="AT53" i="2"/>
  <c r="AR53" i="2"/>
  <c r="AP53" i="2"/>
  <c r="AO53" i="2"/>
  <c r="AN53" i="2"/>
  <c r="AM53" i="2"/>
  <c r="AL53" i="2"/>
  <c r="AK53" i="2"/>
  <c r="AJ53" i="2"/>
  <c r="AH53" i="2"/>
  <c r="AG53" i="2"/>
  <c r="AC52" i="2"/>
  <c r="AF52" i="2"/>
  <c r="AQ52" i="2" s="1"/>
  <c r="AU52" i="2" s="1"/>
  <c r="AC51" i="2"/>
  <c r="AF51" i="2" s="1"/>
  <c r="AQ51" i="2" s="1"/>
  <c r="AU51" i="2" s="1"/>
  <c r="AC50" i="2"/>
  <c r="AF50" i="2" s="1"/>
  <c r="AU49" i="2"/>
  <c r="K49" i="2"/>
  <c r="AU48" i="2"/>
  <c r="AC48" i="2"/>
  <c r="AF48" i="2"/>
  <c r="BI47" i="2"/>
  <c r="BB47" i="2"/>
  <c r="AC47" i="2"/>
  <c r="AF47" i="2" s="1"/>
  <c r="BI46" i="2"/>
  <c r="BB46" i="2"/>
  <c r="AS46" i="2"/>
  <c r="AS44" i="2"/>
  <c r="AS53" i="2" s="1"/>
  <c r="K46" i="2"/>
  <c r="AC46" i="2" s="1"/>
  <c r="AF46" i="2" s="1"/>
  <c r="AI46" i="2" s="1"/>
  <c r="K45" i="2"/>
  <c r="AC45" i="2" s="1"/>
  <c r="AF45" i="2" s="1"/>
  <c r="BI44" i="2"/>
  <c r="BB44" i="2"/>
  <c r="K44" i="2"/>
  <c r="K53" i="2" s="1"/>
  <c r="AE43" i="2"/>
  <c r="AE105" i="2" s="1"/>
  <c r="AD43" i="2"/>
  <c r="AD14" i="2"/>
  <c r="AC42" i="2"/>
  <c r="AF42" i="2"/>
  <c r="AM42" i="2"/>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c r="BB38" i="2"/>
  <c r="K38" i="2"/>
  <c r="AC38" i="2"/>
  <c r="AF38" i="2"/>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K23" i="2"/>
  <c r="AC22" i="2"/>
  <c r="AC23" i="2" s="1"/>
  <c r="AF23" i="2"/>
  <c r="AU21" i="2"/>
  <c r="AU20" i="2"/>
  <c r="AC20" i="2"/>
  <c r="AS19" i="2"/>
  <c r="AL19" i="2"/>
  <c r="AJ19" i="2"/>
  <c r="AI19" i="2"/>
  <c r="K19" i="2"/>
  <c r="BB18" i="2"/>
  <c r="AM18" i="2"/>
  <c r="AN18" i="2" s="1"/>
  <c r="AO18" i="2" s="1"/>
  <c r="AO19" i="2" s="1"/>
  <c r="AM19" i="2"/>
  <c r="AK18" i="2"/>
  <c r="AK19" i="2" s="1"/>
  <c r="AC18" i="2"/>
  <c r="AT17" i="2"/>
  <c r="AS17" i="2"/>
  <c r="K17" i="2"/>
  <c r="AC16" i="2"/>
  <c r="AF16" i="2" s="1"/>
  <c r="AH16" i="2" s="1"/>
  <c r="BB15" i="2"/>
  <c r="AC15" i="2"/>
  <c r="K14" i="2"/>
  <c r="AC13" i="2"/>
  <c r="K12" i="2"/>
  <c r="AC11" i="2"/>
  <c r="K10" i="2"/>
  <c r="AC9" i="2"/>
  <c r="AF9" i="2" s="1"/>
  <c r="BA49" i="1"/>
  <c r="AT49" i="1"/>
  <c r="AO49" i="1"/>
  <c r="AC49" i="1"/>
  <c r="AA49" i="1"/>
  <c r="AA50" i="1"/>
  <c r="AA51" i="1" s="1"/>
  <c r="Z49" i="1"/>
  <c r="Z50" i="1" s="1"/>
  <c r="Z51" i="1" s="1"/>
  <c r="AB48" i="1"/>
  <c r="Y47" i="1"/>
  <c r="AB47" i="1" s="1"/>
  <c r="Y46" i="1"/>
  <c r="AB46" i="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c r="AI38" i="1" s="1"/>
  <c r="BD37" i="1"/>
  <c r="AW37" i="1"/>
  <c r="AB37" i="1"/>
  <c r="AI37" i="1"/>
  <c r="BD36" i="1"/>
  <c r="AW36" i="1"/>
  <c r="AB36" i="1"/>
  <c r="BD35" i="1"/>
  <c r="AW35" i="1"/>
  <c r="Y35" i="1"/>
  <c r="AD35" i="1" s="1"/>
  <c r="AD49" i="1" s="1"/>
  <c r="AD21" i="1"/>
  <c r="AF21" i="1" s="1"/>
  <c r="AF28" i="1"/>
  <c r="AF49" i="1" s="1"/>
  <c r="AG28" i="1"/>
  <c r="AH28" i="1" s="1"/>
  <c r="AE29" i="1"/>
  <c r="AF29" i="1" s="1"/>
  <c r="AG29" i="1" s="1"/>
  <c r="AH29" i="1" s="1"/>
  <c r="AI29" i="1" s="1"/>
  <c r="AJ29" i="1" s="1"/>
  <c r="AK29" i="1" s="1"/>
  <c r="AL29" i="1" s="1"/>
  <c r="AM29" i="1" s="1"/>
  <c r="AE30" i="1"/>
  <c r="AE49" i="1" s="1"/>
  <c r="AF30" i="1"/>
  <c r="AG30" i="1" s="1"/>
  <c r="AH30" i="1" s="1"/>
  <c r="AI30" i="1" s="1"/>
  <c r="AJ30" i="1" s="1"/>
  <c r="AK30" i="1" s="1"/>
  <c r="AL30" i="1" s="1"/>
  <c r="AM30" i="1" s="1"/>
  <c r="BD34" i="1"/>
  <c r="AW34" i="1"/>
  <c r="AJ34" i="1"/>
  <c r="Y34" i="1"/>
  <c r="AB34" i="1"/>
  <c r="BD33" i="1"/>
  <c r="AW33" i="1"/>
  <c r="Y33" i="1"/>
  <c r="AB33" i="1"/>
  <c r="BD32" i="1"/>
  <c r="AW32" i="1"/>
  <c r="Y32" i="1"/>
  <c r="AB32" i="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c r="BD22" i="1"/>
  <c r="AW22" i="1"/>
  <c r="AK22" i="1"/>
  <c r="Y22" i="1"/>
  <c r="AB22" i="1" s="1"/>
  <c r="AB12" i="1"/>
  <c r="AG12" i="1" s="1"/>
  <c r="Y13" i="1"/>
  <c r="AB13" i="1"/>
  <c r="AB14" i="1"/>
  <c r="Y15" i="1"/>
  <c r="AB15" i="1"/>
  <c r="AP15" i="1" s="1"/>
  <c r="Y16" i="1"/>
  <c r="Y17" i="1"/>
  <c r="AB17" i="1"/>
  <c r="Y18" i="1"/>
  <c r="AB18" i="1" s="1"/>
  <c r="Y19" i="1"/>
  <c r="AB19" i="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F96" i="2"/>
  <c r="AP96" i="2" s="1"/>
  <c r="AU96" i="2" s="1"/>
  <c r="AC94" i="2"/>
  <c r="AF94" i="2" s="1"/>
  <c r="AC97" i="2"/>
  <c r="C23" i="6"/>
  <c r="AF85" i="2"/>
  <c r="AR85" i="2" s="1"/>
  <c r="G6" i="6"/>
  <c r="AU72" i="2"/>
  <c r="AC74" i="2"/>
  <c r="AF74" i="2" s="1"/>
  <c r="AF15" i="2"/>
  <c r="AH15" i="2" s="1"/>
  <c r="AI15" i="2" s="1"/>
  <c r="E29" i="6"/>
  <c r="AB16" i="1"/>
  <c r="E7" i="6"/>
  <c r="AF79" i="2"/>
  <c r="AH79" i="2" s="1"/>
  <c r="K88" i="2"/>
  <c r="H23" i="6"/>
  <c r="I23" i="6" s="1"/>
  <c r="AL85" i="2"/>
  <c r="AM85" i="2" s="1"/>
  <c r="AA132" i="3"/>
  <c r="AA90" i="3"/>
  <c r="AB35" i="1"/>
  <c r="AG35" i="1" s="1"/>
  <c r="AC55" i="2"/>
  <c r="AF55" i="2" s="1"/>
  <c r="AA53" i="3"/>
  <c r="AB27" i="3"/>
  <c r="AF100" i="2"/>
  <c r="AM100" i="2" s="1"/>
  <c r="AK9" i="2"/>
  <c r="AK10" i="2" s="1"/>
  <c r="AC49" i="2"/>
  <c r="AF49" i="2" s="1"/>
  <c r="AL22" i="1"/>
  <c r="AF91" i="2"/>
  <c r="AG91" i="2" s="1"/>
  <c r="AJ15" i="2"/>
  <c r="AF24" i="2"/>
  <c r="AK24" i="2" s="1"/>
  <c r="AC25" i="2"/>
  <c r="AF25" i="2" s="1"/>
  <c r="AC31" i="2"/>
  <c r="AF31" i="2"/>
  <c r="AR97" i="2"/>
  <c r="AB122" i="3"/>
  <c r="AP18" i="2"/>
  <c r="K69" i="2"/>
  <c r="AC64" i="2"/>
  <c r="AF64" i="2" s="1"/>
  <c r="AP97" i="2"/>
  <c r="AB108" i="3"/>
  <c r="AM98" i="2"/>
  <c r="AN98" i="2" s="1"/>
  <c r="AN101" i="2" s="1"/>
  <c r="AL101" i="2"/>
  <c r="AU97" i="2"/>
  <c r="AU9" i="2"/>
  <c r="AG92" i="2"/>
  <c r="AK15" i="2"/>
  <c r="AL15" i="2" s="1"/>
  <c r="AM15" i="2" s="1"/>
  <c r="AN15" i="2" s="1"/>
  <c r="AO15" i="2" s="1"/>
  <c r="AP15" i="2" s="1"/>
  <c r="AO98" i="2"/>
  <c r="AO101" i="2" s="1"/>
  <c r="AU98" i="2"/>
  <c r="AK25" i="2" l="1"/>
  <c r="AU25" i="2" s="1"/>
  <c r="AU24" i="2"/>
  <c r="AU30" i="2"/>
  <c r="AK31" i="2"/>
  <c r="AU31" i="2" s="1"/>
  <c r="E36" i="6"/>
  <c r="AU100" i="2"/>
  <c r="AM101" i="2"/>
  <c r="AH49" i="1"/>
  <c r="AH54" i="2"/>
  <c r="AG55" i="2"/>
  <c r="AB123" i="3"/>
  <c r="AB106" i="3"/>
  <c r="N22" i="16"/>
  <c r="R39" i="16"/>
  <c r="R40" i="16" s="1"/>
  <c r="AC44" i="2"/>
  <c r="AF44" i="2" s="1"/>
  <c r="AB131" i="3"/>
  <c r="AB127" i="3"/>
  <c r="Y121" i="3"/>
  <c r="AI87" i="2"/>
  <c r="AC58" i="2"/>
  <c r="AF58" i="2" s="1"/>
  <c r="I32" i="6"/>
  <c r="Z39" i="3"/>
  <c r="Z133" i="3" s="1"/>
  <c r="Z134" i="3" s="1"/>
  <c r="M30" i="16"/>
  <c r="M34" i="16" s="1"/>
  <c r="M48" i="16" s="1"/>
  <c r="D32" i="6"/>
  <c r="D36" i="6" s="1"/>
  <c r="AU44" i="2"/>
  <c r="AU77" i="2"/>
  <c r="AU78" i="2" s="1"/>
  <c r="BI106" i="2"/>
  <c r="AC84" i="2"/>
  <c r="AF84" i="2" s="1"/>
  <c r="AC69" i="2"/>
  <c r="AC57" i="2"/>
  <c r="AF57" i="2" s="1"/>
  <c r="F10" i="6"/>
  <c r="G10" i="6" s="1"/>
  <c r="BD49" i="1"/>
  <c r="Y117" i="3"/>
  <c r="J18" i="16"/>
  <c r="K30" i="16"/>
  <c r="P30" i="16"/>
  <c r="AU42" i="2"/>
  <c r="F23" i="6"/>
  <c r="G23" i="6" s="1"/>
  <c r="AF97" i="2"/>
  <c r="BB106" i="2"/>
  <c r="AD105" i="2"/>
  <c r="C36" i="6"/>
  <c r="I36" i="6" s="1"/>
  <c r="Z132" i="3"/>
  <c r="R20" i="16"/>
  <c r="O30" i="16"/>
  <c r="AC99" i="2"/>
  <c r="E35" i="6"/>
  <c r="Y75" i="3"/>
  <c r="J20" i="16"/>
  <c r="G30" i="16"/>
  <c r="L47" i="16"/>
  <c r="J27" i="16"/>
  <c r="V16" i="16"/>
  <c r="I30" i="16"/>
  <c r="J30" i="16" s="1"/>
  <c r="N42" i="16"/>
  <c r="N43" i="16" s="1"/>
  <c r="V31" i="16"/>
  <c r="J39" i="16"/>
  <c r="I23" i="16"/>
  <c r="N25" i="16"/>
  <c r="N30" i="16" s="1"/>
  <c r="R18" i="16"/>
  <c r="V19" i="16"/>
  <c r="V36" i="16"/>
  <c r="V37" i="16" s="1"/>
  <c r="J43" i="16"/>
  <c r="R14" i="16"/>
  <c r="M23" i="16"/>
  <c r="L30" i="16"/>
  <c r="R25" i="16"/>
  <c r="S20" i="16"/>
  <c r="V20" i="16" s="1"/>
  <c r="L23" i="16"/>
  <c r="N20" i="16"/>
  <c r="R45" i="16"/>
  <c r="R46" i="16" s="1"/>
  <c r="V25" i="16"/>
  <c r="J33" i="16"/>
  <c r="N45" i="16"/>
  <c r="N46" i="16" s="1"/>
  <c r="R16" i="16"/>
  <c r="R27" i="16"/>
  <c r="V24" i="16"/>
  <c r="J45" i="16"/>
  <c r="K46" i="16"/>
  <c r="V45" i="16"/>
  <c r="V46" i="16" s="1"/>
  <c r="J46" i="16"/>
  <c r="N32" i="16"/>
  <c r="N33" i="16" s="1"/>
  <c r="S32" i="16"/>
  <c r="S33" i="16" s="1"/>
  <c r="V26" i="16"/>
  <c r="J22" i="16"/>
  <c r="V17" i="16"/>
  <c r="G23" i="16"/>
  <c r="V15" i="16"/>
  <c r="V44" i="16"/>
  <c r="V38" i="16"/>
  <c r="N39" i="16"/>
  <c r="N40" i="16" s="1"/>
  <c r="K36" i="16"/>
  <c r="K37" i="16" s="1"/>
  <c r="R22" i="16"/>
  <c r="N18" i="16"/>
  <c r="T23" i="16"/>
  <c r="V41" i="16"/>
  <c r="S40" i="16"/>
  <c r="V39" i="16"/>
  <c r="V40" i="16" s="1"/>
  <c r="S37" i="16"/>
  <c r="V35" i="16"/>
  <c r="V27" i="16"/>
  <c r="O47" i="16"/>
  <c r="AI79" i="2"/>
  <c r="AH84" i="2"/>
  <c r="AH17" i="2"/>
  <c r="AI16" i="2"/>
  <c r="AC75" i="2"/>
  <c r="K76" i="2"/>
  <c r="K105" i="2" s="1"/>
  <c r="AI82" i="2"/>
  <c r="AJ82" i="2" s="1"/>
  <c r="AK82" i="2" s="1"/>
  <c r="AL82" i="2" s="1"/>
  <c r="AM82" i="2" s="1"/>
  <c r="AN82" i="2" s="1"/>
  <c r="AO82" i="2" s="1"/>
  <c r="AP82" i="2" s="1"/>
  <c r="AQ82" i="2" s="1"/>
  <c r="AR82" i="2" s="1"/>
  <c r="AU82" i="2"/>
  <c r="AF11" i="2"/>
  <c r="AP11" i="2" s="1"/>
  <c r="AC12" i="2"/>
  <c r="AF12" i="2" s="1"/>
  <c r="AU46" i="2"/>
  <c r="AI53" i="2"/>
  <c r="AQ18" i="2"/>
  <c r="AP19" i="2"/>
  <c r="AQ15" i="1"/>
  <c r="AP49" i="1"/>
  <c r="AI40" i="2"/>
  <c r="AJ40" i="2" s="1"/>
  <c r="AK40" i="2" s="1"/>
  <c r="AL40" i="2" s="1"/>
  <c r="AM40" i="2" s="1"/>
  <c r="AN40" i="2" s="1"/>
  <c r="AO40" i="2" s="1"/>
  <c r="AP40" i="2" s="1"/>
  <c r="AQ40" i="2" s="1"/>
  <c r="AR40" i="2" s="1"/>
  <c r="AS40" i="2" s="1"/>
  <c r="AH56" i="2"/>
  <c r="AG57" i="2"/>
  <c r="AF102" i="2"/>
  <c r="AC103" i="2"/>
  <c r="E6" i="6"/>
  <c r="C10" i="6"/>
  <c r="E9" i="6"/>
  <c r="D10" i="6"/>
  <c r="H10" i="6"/>
  <c r="I6" i="6"/>
  <c r="AQ15" i="2"/>
  <c r="AG13" i="1"/>
  <c r="AG49" i="1" s="1"/>
  <c r="AB49" i="1"/>
  <c r="AB50" i="1" s="1"/>
  <c r="AB51" i="1" s="1"/>
  <c r="F36" i="6"/>
  <c r="G36" i="6" s="1"/>
  <c r="G32" i="6"/>
  <c r="H47" i="16"/>
  <c r="AL64" i="2"/>
  <c r="AF69" i="2"/>
  <c r="AJ80" i="2"/>
  <c r="AK80" i="2" s="1"/>
  <c r="AL80" i="2" s="1"/>
  <c r="AM80" i="2" s="1"/>
  <c r="AN80" i="2" s="1"/>
  <c r="AO80" i="2" s="1"/>
  <c r="AP80" i="2" s="1"/>
  <c r="AQ80" i="2" s="1"/>
  <c r="AR80" i="2" s="1"/>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J32" i="16"/>
  <c r="M47" i="16"/>
  <c r="T43" i="16"/>
  <c r="T47" i="16" s="1"/>
  <c r="V42" i="16"/>
  <c r="V43" i="16" s="1"/>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R32" i="16"/>
  <c r="R33" i="16" s="1"/>
  <c r="P33" i="16"/>
  <c r="AI28" i="1"/>
  <c r="AJ28" i="1" s="1"/>
  <c r="AN19" i="2"/>
  <c r="AF13" i="2"/>
  <c r="AN13" i="2" s="1"/>
  <c r="AC14" i="2"/>
  <c r="AF14" i="2" s="1"/>
  <c r="AC27" i="2"/>
  <c r="AF27" i="2" s="1"/>
  <c r="AF26" i="2"/>
  <c r="AK26" i="2" s="1"/>
  <c r="AF32" i="2"/>
  <c r="AG32" i="2" s="1"/>
  <c r="AC33" i="2"/>
  <c r="AF33" i="2" s="1"/>
  <c r="AU65" i="2"/>
  <c r="D23" i="6"/>
  <c r="E23" i="6" s="1"/>
  <c r="E19" i="6"/>
  <c r="R42" i="16"/>
  <c r="R43" i="16" s="1"/>
  <c r="R47" i="16" s="1"/>
  <c r="P43" i="16"/>
  <c r="S14" i="16"/>
  <c r="V13" i="16"/>
  <c r="V21" i="16"/>
  <c r="S22" i="16"/>
  <c r="V22" i="16" s="1"/>
  <c r="U23" i="16"/>
  <c r="U34" i="16" s="1"/>
  <c r="U47" i="16"/>
  <c r="T34" i="16"/>
  <c r="AC10" i="2"/>
  <c r="AC72" i="2"/>
  <c r="AF72" i="2" s="1"/>
  <c r="AW49" i="1"/>
  <c r="AF22" i="2"/>
  <c r="AK22" i="2" s="1"/>
  <c r="AF89" i="2"/>
  <c r="AG89" i="2" s="1"/>
  <c r="AC90" i="2"/>
  <c r="AF90" i="2" s="1"/>
  <c r="AB115" i="3"/>
  <c r="AB117" i="3" s="1"/>
  <c r="AB107" i="3"/>
  <c r="AB110" i="3" s="1"/>
  <c r="Y110" i="3"/>
  <c r="Y132" i="3" s="1"/>
  <c r="Y133" i="3" s="1"/>
  <c r="I47" i="16"/>
  <c r="J16" i="16"/>
  <c r="K23" i="16"/>
  <c r="K34" i="16" s="1"/>
  <c r="N14" i="16"/>
  <c r="V18" i="16"/>
  <c r="AC63" i="2"/>
  <c r="AF63" i="2" s="1"/>
  <c r="AC17" i="2"/>
  <c r="AF17" i="2" s="1"/>
  <c r="AA39" i="3"/>
  <c r="AA133" i="3" s="1"/>
  <c r="AA134" i="3" s="1"/>
  <c r="J40" i="16"/>
  <c r="G37" i="16"/>
  <c r="J36" i="16"/>
  <c r="Q23" i="16"/>
  <c r="Q34" i="16" s="1"/>
  <c r="P37" i="16"/>
  <c r="AB53" i="3"/>
  <c r="H23" i="16"/>
  <c r="H34" i="16" s="1"/>
  <c r="N16" i="16"/>
  <c r="P23" i="16"/>
  <c r="Q47" i="16"/>
  <c r="O23" i="16"/>
  <c r="O34" i="16" s="1"/>
  <c r="J14" i="16"/>
  <c r="AF99" i="2" l="1"/>
  <c r="AK99" i="2" s="1"/>
  <c r="AC101" i="2"/>
  <c r="AF101" i="2" s="1"/>
  <c r="AU38" i="2"/>
  <c r="AC53" i="2"/>
  <c r="AF53" i="2" s="1"/>
  <c r="R23" i="16"/>
  <c r="O48" i="16"/>
  <c r="R30" i="16"/>
  <c r="R34" i="16" s="1"/>
  <c r="R48" i="16" s="1"/>
  <c r="AU53" i="2"/>
  <c r="L34" i="16"/>
  <c r="I34" i="16"/>
  <c r="AI88" i="2"/>
  <c r="AJ87" i="2"/>
  <c r="P34" i="16"/>
  <c r="AU80" i="2"/>
  <c r="E10" i="6"/>
  <c r="AU40" i="2"/>
  <c r="V30" i="16"/>
  <c r="AH55" i="2"/>
  <c r="AI54" i="2"/>
  <c r="L48" i="16"/>
  <c r="N36" i="16"/>
  <c r="N37" i="16" s="1"/>
  <c r="N47" i="16" s="1"/>
  <c r="I48" i="16"/>
  <c r="P47" i="16"/>
  <c r="Q48" i="16"/>
  <c r="K47" i="16"/>
  <c r="S47" i="16"/>
  <c r="T48" i="16"/>
  <c r="V32" i="16"/>
  <c r="V33" i="16" s="1"/>
  <c r="J23" i="16"/>
  <c r="J34" i="16" s="1"/>
  <c r="G34" i="16"/>
  <c r="V47" i="16"/>
  <c r="K48" i="16"/>
  <c r="J37" i="16"/>
  <c r="J47" i="16" s="1"/>
  <c r="G47" i="16"/>
  <c r="AU22" i="2"/>
  <c r="AK23" i="2"/>
  <c r="AU23" i="2" s="1"/>
  <c r="AF10" i="2"/>
  <c r="S23" i="16"/>
  <c r="S34" i="16" s="1"/>
  <c r="V14" i="16"/>
  <c r="V23" i="16" s="1"/>
  <c r="AK28" i="1"/>
  <c r="AJ49" i="1"/>
  <c r="AU28" i="2"/>
  <c r="AK29" i="2"/>
  <c r="AU29" i="2" s="1"/>
  <c r="AO85" i="2"/>
  <c r="AI92" i="2"/>
  <c r="AK91" i="2"/>
  <c r="AI49" i="1"/>
  <c r="AF75" i="2"/>
  <c r="AC76" i="2"/>
  <c r="AF76" i="2" s="1"/>
  <c r="AD130" i="3"/>
  <c r="Y134" i="3"/>
  <c r="U48" i="16"/>
  <c r="AR15" i="2"/>
  <c r="AL102" i="2"/>
  <c r="AF103" i="2"/>
  <c r="AQ19" i="2"/>
  <c r="AR18" i="2"/>
  <c r="AJ16" i="2"/>
  <c r="AI17" i="2"/>
  <c r="AG33" i="2"/>
  <c r="AH32" i="2"/>
  <c r="AN14" i="2"/>
  <c r="AU13" i="2"/>
  <c r="AI36" i="2"/>
  <c r="AJ36" i="2" s="1"/>
  <c r="AK36" i="2" s="1"/>
  <c r="AL36" i="2" s="1"/>
  <c r="AM36" i="2" s="1"/>
  <c r="AN36" i="2" s="1"/>
  <c r="AO36" i="2" s="1"/>
  <c r="AP36" i="2" s="1"/>
  <c r="AQ36" i="2" s="1"/>
  <c r="AR36" i="2" s="1"/>
  <c r="AS36" i="2" s="1"/>
  <c r="AU36" i="2"/>
  <c r="AC43" i="2"/>
  <c r="AF43" i="2" s="1"/>
  <c r="AU15" i="2"/>
  <c r="AJ79" i="2"/>
  <c r="AI84" i="2"/>
  <c r="H48" i="16"/>
  <c r="N23" i="16"/>
  <c r="N34" i="16" s="1"/>
  <c r="AB132" i="3"/>
  <c r="AB133" i="3" s="1"/>
  <c r="AH89" i="2"/>
  <c r="AG90" i="2"/>
  <c r="AK27" i="2"/>
  <c r="AU27" i="2" s="1"/>
  <c r="AU26" i="2"/>
  <c r="AI94" i="2"/>
  <c r="AK93" i="2"/>
  <c r="AU81" i="2"/>
  <c r="AH43" i="2"/>
  <c r="AI34" i="2"/>
  <c r="AM64" i="2"/>
  <c r="AL69" i="2"/>
  <c r="I10" i="6"/>
  <c r="AH57" i="2"/>
  <c r="AI56" i="2"/>
  <c r="AP12" i="2"/>
  <c r="AU11" i="2"/>
  <c r="P48" i="16" l="1"/>
  <c r="AK87" i="2"/>
  <c r="AJ88" i="2"/>
  <c r="AJ54" i="2"/>
  <c r="AI55" i="2"/>
  <c r="AU99" i="2"/>
  <c r="AU101" i="2" s="1"/>
  <c r="AK101" i="2"/>
  <c r="N48" i="16"/>
  <c r="S48" i="16"/>
  <c r="G48" i="16"/>
  <c r="J48" i="16"/>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V34" i="16"/>
  <c r="V48" i="16" s="1"/>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U87" i="2"/>
  <c r="AU88" i="2"/>
  <c r="AQ84" i="2"/>
  <c r="AR79" i="2"/>
  <c r="AR16" i="2"/>
  <c r="AQ17" i="2"/>
  <c r="AN105" i="2"/>
  <c r="AN106" i="2" s="1"/>
  <c r="AO90" i="2"/>
  <c r="AP89" i="2"/>
  <c r="AO33" i="2"/>
  <c r="AO105" i="2" s="1"/>
  <c r="AO106" i="2" s="1"/>
  <c r="AP32" i="2"/>
  <c r="AQ56" i="2"/>
  <c r="AP57" i="2"/>
  <c r="AP43" i="2"/>
  <c r="AQ34" i="2"/>
  <c r="AQ55" i="2" l="1"/>
  <c r="AR54" i="2"/>
  <c r="AQ32" i="2"/>
  <c r="AP33" i="2"/>
  <c r="AP105" i="2" s="1"/>
  <c r="AP106" i="2" s="1"/>
  <c r="AQ89" i="2"/>
  <c r="AP90" i="2"/>
  <c r="AR17" i="2"/>
  <c r="AU16" i="2"/>
  <c r="AU17" i="2" s="1"/>
  <c r="AQ43" i="2"/>
  <c r="AR34" i="2"/>
  <c r="AR84" i="2"/>
  <c r="AU84" i="2" s="1"/>
  <c r="AU79" i="2"/>
  <c r="AR56" i="2"/>
  <c r="AQ57" i="2"/>
  <c r="AR55" i="2" l="1"/>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<sst xmlns="http://schemas.openxmlformats.org/spreadsheetml/2006/main" count="2487" uniqueCount="690">
  <si>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</si>
  <si>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</si>
  <si>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</si>
  <si>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</si>
  <si>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</si>
  <si>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</si>
  <si>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</si>
  <si>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</si>
  <si>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</si>
  <si>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</si>
  <si>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</si>
  <si>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</si>
  <si>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</si>
  <si>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</si>
  <si>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</si>
  <si>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</si>
  <si>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</si>
  <si>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</si>
  <si>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</si>
  <si>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</si>
  <si>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</si>
  <si>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</si>
  <si>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</si>
  <si>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</si>
  <si>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</si>
  <si>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</si>
  <si>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</si>
  <si>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</si>
  <si>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</si>
  <si>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</si>
  <si>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</si>
  <si>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</si>
  <si>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</si>
  <si>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</si>
  <si>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</si>
  <si>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</si>
  <si>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</si>
  <si>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</si>
  <si>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</si>
  <si>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</si>
  <si>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</si>
  <si>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</si>
  <si>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</si>
  <si>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</si>
  <si>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</si>
  <si>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</si>
  <si>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</si>
  <si>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</si>
  <si>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</si>
  <si>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</si>
  <si>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</si>
  <si>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</si>
  <si>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</si>
  <si>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</si>
  <si>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</si>
  <si>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</si>
  <si>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</si>
  <si>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</si>
  <si>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</si>
  <si>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</si>
  <si>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</si>
  <si>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</si>
  <si>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</si>
  <si>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</si>
  <si>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</si>
  <si>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</si>
  <si>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</si>
  <si>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</si>
  <si>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</si>
  <si>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</si>
  <si>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</si>
  <si>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</si>
  <si>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</si>
  <si>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</si>
  <si>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</si>
  <si>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</si>
  <si>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</si>
  <si>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</si>
  <si>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</si>
  <si>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</si>
  <si>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</si>
  <si>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</si>
  <si>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</si>
  <si>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</si>
  <si>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</si>
  <si>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</si>
  <si>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</si>
  <si>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</si>
  <si>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</si>
  <si>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</si>
  <si>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</si>
  <si>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</si>
  <si>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</si>
  <si>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</si>
  <si>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</si>
  <si>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</si>
  <si>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</si>
  <si>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</si>
  <si>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</si>
  <si>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</si>
  <si>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</si>
  <si>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</si>
  <si>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</si>
  <si>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</si>
  <si>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</si>
  <si>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</si>
  <si>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</si>
  <si>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</si>
  <si>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</si>
  <si>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</si>
  <si>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</si>
  <si>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</si>
  <si>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</si>
  <si>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</si>
  <si>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</si>
  <si>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</si>
  <si>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</si>
  <si>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</si>
  <si>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</si>
  <si>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</si>
  <si>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</si>
  <si>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</si>
  <si>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</si>
  <si>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</si>
  <si>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</si>
  <si>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</si>
  <si>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</si>
  <si>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</si>
  <si>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</si>
  <si>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</si>
  <si>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</si>
  <si>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</si>
  <si>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</si>
  <si>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</si>
  <si>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</si>
  <si>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</si>
  <si>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</si>
  <si>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</si>
  <si>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</si>
  <si>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</si>
  <si>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</si>
  <si>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</si>
  <si>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</si>
  <si>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</si>
  <si>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</si>
  <si>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</si>
  <si>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</si>
  <si>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</si>
  <si>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</si>
  <si>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</si>
  <si>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</si>
  <si>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</si>
  <si>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</si>
  <si>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</si>
  <si>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</si>
  <si>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</si>
  <si>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</si>
  <si>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</si>
  <si>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</si>
  <si>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</si>
  <si>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</si>
  <si>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</si>
  <si>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</si>
  <si>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</si>
  <si>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</si>
  <si>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</si>
  <si>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</si>
  <si>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</si>
  <si>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</si>
  <si>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</si>
  <si>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</si>
  <si>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</si>
  <si>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</si>
  <si>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</si>
  <si>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</si>
  <si>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</si>
  <si>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</si>
  <si>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</si>
  <si>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</si>
  <si>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</si>
  <si>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</si>
  <si>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</si>
  <si>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</si>
  <si>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</si>
  <si>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</si>
  <si>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</si>
  <si>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</si>
  <si>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</si>
  <si>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</si>
  <si>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</si>
  <si>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</si>
  <si>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</si>
  <si>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</si>
  <si>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</si>
  <si>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</si>
  <si>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</si>
  <si>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</si>
  <si>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</si>
  <si>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</si>
  <si>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</si>
  <si>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</si>
  <si>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</si>
  <si>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</si>
  <si>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</si>
  <si>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</si>
  <si>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</si>
  <si>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</si>
  <si>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</si>
  <si>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</si>
  <si>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</si>
  <si>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</si>
  <si>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</si>
  <si>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</si>
  <si>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</si>
  <si>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</si>
  <si>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</si>
  <si>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</si>
  <si>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</si>
  <si>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</si>
  <si>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</si>
  <si>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</si>
  <si>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</si>
  <si>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</si>
  <si>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</si>
  <si>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</si>
  <si>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</si>
  <si>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</si>
  <si>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</si>
  <si>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</si>
  <si>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</si>
  <si>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</si>
  <si>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</si>
  <si>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</si>
  <si>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</si>
  <si>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</si>
  <si>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</si>
  <si>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</si>
  <si>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</si>
  <si>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</si>
  <si>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</si>
  <si>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</si>
  <si>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</si>
  <si>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</si>
  <si>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</si>
  <si>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</si>
  <si>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</si>
  <si>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</si>
  <si>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</si>
  <si>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</si>
  <si>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</si>
  <si>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</si>
  <si>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</si>
  <si>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</si>
  <si>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</si>
  <si>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</si>
  <si>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</si>
  <si>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</si>
  <si>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</si>
  <si>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</si>
  <si>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</si>
  <si>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</si>
  <si>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</si>
  <si>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</si>
  <si>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</si>
  <si>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</si>
  <si>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</si>
  <si>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</si>
  <si>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</si>
  <si>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</si>
  <si>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</si>
  <si>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</si>
  <si>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</si>
  <si>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</si>
  <si>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</si>
  <si>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</si>
  <si>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</si>
  <si>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</si>
  <si>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</si>
  <si>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</si>
  <si>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</si>
  <si>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</si>
  <si>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</si>
  <si>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</si>
  <si>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</si>
  <si>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</si>
  <si>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</si>
  <si>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</si>
  <si>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</si>
  <si>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</si>
  <si>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</si>
  <si>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</si>
  <si>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</si>
  <si>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</si>
  <si>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</si>
  <si>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</si>
  <si>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</si>
  <si>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</si>
  <si>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</si>
  <si>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</si>
  <si>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</si>
  <si>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</si>
  <si>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</si>
  <si>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</si>
  <si>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</si>
  <si>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</si>
  <si>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</si>
  <si>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</si>
  <si>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</si>
  <si>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</si>
  <si>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</si>
  <si>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</si>
  <si>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</si>
  <si>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</si>
  <si>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</si>
  <si>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</si>
  <si>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</si>
  <si>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</si>
  <si>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</si>
  <si>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</si>
  <si>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</si>
  <si>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</si>
  <si>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</si>
  <si>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</si>
  <si>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</si>
  <si>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</si>
  <si>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</si>
  <si>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</si>
  <si>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</si>
  <si>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</si>
  <si>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</si>
  <si>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</si>
  <si>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</si>
  <si>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</si>
  <si>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</si>
  <si>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</si>
  <si>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</si>
  <si>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</si>
  <si>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</si>
  <si>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</si>
  <si>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</si>
  <si>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</si>
  <si>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</si>
  <si>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</si>
  <si>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</si>
  <si>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</si>
  <si>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</si>
  <si>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</si>
  <si>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</si>
  <si>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</si>
  <si>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</si>
  <si>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</si>
  <si>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</si>
  <si>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</si>
  <si>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</si>
  <si>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</si>
  <si>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</si>
  <si>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</si>
  <si>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</si>
  <si>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</si>
  <si>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</si>
  <si>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</si>
  <si>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</si>
  <si>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</si>
  <si>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</si>
  <si>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</si>
  <si>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</si>
  <si>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</si>
  <si>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</si>
  <si>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</si>
  <si>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</si>
  <si>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</si>
  <si>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</si>
  <si>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</si>
  <si>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</si>
  <si>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</si>
  <si>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</si>
  <si>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</si>
  <si>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</si>
  <si>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</si>
  <si>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</si>
  <si>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</si>
  <si>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</si>
  <si>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</si>
  <si>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</si>
  <si>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</si>
  <si>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</si>
  <si>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</si>
  <si>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</si>
  <si>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</si>
  <si>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</si>
  <si>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</si>
  <si>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</si>
  <si>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</si>
  <si>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</si>
  <si>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</si>
  <si>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</si>
  <si>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</si>
  <si>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</si>
  <si>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</si>
  <si>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</si>
  <si>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</si>
  <si>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</si>
  <si>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</si>
  <si>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</si>
  <si>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</si>
  <si>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</si>
  <si>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</si>
  <si>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</si>
  <si>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</si>
  <si>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</si>
  <si>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</si>
  <si>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</si>
  <si>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</si>
  <si>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</si>
  <si>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</si>
  <si>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</si>
  <si>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</si>
  <si>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</si>
  <si>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</si>
  <si>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</si>
  <si>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</si>
  <si>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</si>
  <si>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</si>
  <si>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</si>
  <si>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</si>
  <si>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</si>
  <si>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</si>
  <si>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</si>
  <si>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</si>
  <si>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</si>
  <si>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</si>
  <si>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</si>
  <si>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</si>
  <si>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</si>
  <si>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</si>
  <si>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</si>
  <si>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</si>
  <si>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</si>
  <si>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</si>
  <si>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</si>
  <si>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</si>
  <si>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</si>
  <si>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</si>
  <si>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</si>
  <si>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</si>
  <si>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</si>
  <si>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</si>
  <si>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</si>
  <si>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</si>
  <si>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</si>
  <si>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</si>
  <si>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</si>
  <si>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</si>
  <si>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</si>
  <si>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</si>
  <si>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</si>
  <si>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</si>
  <si>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</si>
  <si>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</si>
  <si>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</si>
  <si>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</si>
  <si>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</si>
  <si>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</si>
  <si>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</si>
  <si>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</si>
  <si>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</si>
  <si>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</si>
  <si>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</si>
  <si>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</si>
  <si>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</si>
  <si>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</si>
  <si>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</si>
  <si>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</si>
  <si>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</si>
  <si>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</si>
  <si>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</si>
  <si>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</si>
  <si>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</si>
  <si>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</si>
  <si>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</si>
  <si>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</si>
  <si>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</si>
  <si>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</si>
  <si>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</si>
  <si>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</si>
  <si>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</si>
  <si>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</si>
  <si>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</si>
  <si>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</si>
  <si>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</si>
  <si>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</si>
  <si>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</si>
  <si>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</si>
  <si>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</si>
  <si>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</si>
  <si>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</si>
  <si>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</si>
  <si>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</si>
  <si>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</si>
  <si>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</si>
  <si>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</si>
  <si>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</si>
  <si>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</si>
  <si>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</si>
  <si>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</si>
  <si>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</si>
  <si>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</si>
  <si>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</si>
  <si>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</si>
  <si>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</si>
  <si>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</si>
  <si>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</si>
  <si>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</si>
  <si>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</si>
  <si>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</si>
  <si>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</si>
  <si>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</si>
  <si>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</si>
  <si>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</si>
  <si>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</si>
  <si>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</si>
  <si>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</si>
  <si>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</si>
  <si>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</si>
  <si>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</si>
  <si>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</si>
  <si>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</si>
  <si>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</si>
  <si>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</si>
  <si>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</si>
  <si>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</si>
  <si>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</si>
  <si>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</si>
  <si>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</si>
  <si>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</si>
  <si>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</si>
  <si>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</si>
  <si>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</si>
  <si>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</si>
  <si>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</si>
  <si>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</si>
  <si>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</si>
  <si>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</si>
  <si>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</si>
  <si>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</si>
  <si>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</si>
  <si>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</si>
  <si>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</si>
  <si>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</si>
  <si>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</si>
  <si>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</si>
  <si>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</si>
  <si>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</si>
  <si>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</si>
  <si>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</si>
  <si>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</si>
  <si>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</si>
  <si>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</si>
  <si>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</si>
  <si>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</si>
  <si>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</si>
  <si>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</si>
  <si>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</si>
  <si>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</si>
  <si>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</si>
  <si>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</si>
  <si>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</si>
  <si>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</si>
  <si>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</si>
  <si>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</si>
  <si>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</si>
  <si>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</si>
  <si>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</si>
  <si>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</si>
  <si>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</si>
  <si>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</si>
  <si>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</si>
  <si>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</si>
  <si>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</si>
  <si>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</si>
  <si>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</si>
  <si>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</si>
  <si>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</si>
  <si>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</si>
  <si>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</si>
  <si>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</si>
  <si>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</si>
  <si>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</si>
  <si>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</si>
  <si>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</si>
  <si>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</si>
  <si>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</si>
  <si>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</si>
  <si>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</si>
  <si>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</si>
  <si>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</si>
  <si>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</si>
  <si>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</si>
  <si>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</si>
  <si>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</si>
  <si>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</si>
  <si>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</si>
  <si>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</si>
  <si>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</si>
  <si>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</si>
  <si>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</si>
  <si>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</si>
  <si>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</si>
  <si>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</si>
  <si>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</si>
  <si>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</si>
  <si>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</si>
  <si>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</si>
  <si>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</si>
  <si>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</si>
  <si>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</si>
  <si>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</si>
  <si>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</si>
  <si>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</si>
  <si>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</si>
  <si>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</si>
  <si>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</si>
  <si>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</si>
  <si>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</si>
  <si>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</si>
  <si>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</si>
  <si>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</si>
  <si>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</si>
  <si>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</si>
  <si>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</si>
  <si>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Meta vigencia 2021</t>
  </si>
  <si>
    <t>Actividad 2021</t>
  </si>
  <si>
    <t>RESPONSABLE</t>
  </si>
  <si>
    <t>RECURSOS ACTUAL</t>
  </si>
  <si>
    <t xml:space="preserve">TOTAL </t>
  </si>
  <si>
    <t>Recursos Administrados</t>
  </si>
  <si>
    <t>Recursos de libre Destinación</t>
  </si>
  <si>
    <t>Total  Actividad</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</si>
  <si>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</si>
  <si>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</si>
  <si>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</si>
  <si>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</si>
  <si>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PROGRAMACIÓN PRESUPUESTAL PROYECTO DE INVERSIÓN 2021 
"Un Nuevo Contrato Social y Ambiental para la Bogotá del siglo XXI " </t>
  </si>
  <si>
    <t>Cuota global 2021</t>
  </si>
  <si>
    <t xml:space="preserve">Producir 6 investigaciones socioeducativas para contribuir al cumplimiento de las metas sectoriales de cierre de brechas y de transformación pedagógica en el marco del ODS 4 </t>
  </si>
  <si>
    <t>Investigación Índice derecho educación 2021</t>
  </si>
  <si>
    <t>Investigación educación al derecho 2021</t>
  </si>
  <si>
    <t>Investigación corporeidad: PEDAGOGIA DEL LOTO, cuerpo, arte y educación 2021</t>
  </si>
  <si>
    <t>Investigación Modelos Flexibles 2021</t>
  </si>
  <si>
    <t xml:space="preserve">Estrategia de promoción y apoyo 2021
</t>
  </si>
  <si>
    <t xml:space="preserve">Estrategia maestros y maestras que inspiran 2021
</t>
  </si>
  <si>
    <t>Estrategia de Comunicación, Divulgación y Gestión del Conocimiento 2021</t>
  </si>
  <si>
    <t>Estrategia de fortalecimiento a la gestión institucional 2021</t>
  </si>
  <si>
    <t xml:space="preserve"> Investigación Nuevas Tecnologías, enseñanza, aprendizajes: Profes en acción 2021</t>
  </si>
  <si>
    <t>Total Actividad:  Investigación Nuevas Tecnologías, enseñanza, aprendizajes: Profes en acción 2021</t>
  </si>
  <si>
    <t>Total  Actividad: Investigación corporeidad: PEDAGOGIA DEL LOTO, cuerpo, arte y educación 2021</t>
  </si>
  <si>
    <t>Total  Actividad: Investigación Modelos Flexibles 2021</t>
  </si>
  <si>
    <t>Total  Actividad: Investigación Pedagogías de la Memoria 2021</t>
  </si>
  <si>
    <t>Total  Actividad: Investigación Eduación, desarrollo integral y jóvenes 2021</t>
  </si>
  <si>
    <t>Investigación Eduación, desarrollo integral y jóvenes 2021</t>
  </si>
  <si>
    <t>Total  Actividad: Investigación Índice derecho educación 2021</t>
  </si>
  <si>
    <t>Total  Actividad: Investigación educación al derecho 2021</t>
  </si>
  <si>
    <t xml:space="preserve">Total Meta 1  Producir 5 investigaciones socioeducativas para contribuir al cumplimiento de las metas sectoriales de cierre de brechas y de transformación pedagógica en el marco del ODS 4 </t>
  </si>
  <si>
    <t>Total Meta 2 Producir 2 Investigaciones para optimizar la gestión de la información y el conocimiento producido a través de los procesos de seguimiento a la política sectorial para su uso y apropiación por parte de los grupos de interés</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</si>
  <si>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</si>
  <si>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</si>
  <si>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Estrategia Transferencia de conocimiento 2021</t>
  </si>
  <si>
    <t>Total  Actividad:  Estrategia Transferencia de conocimiento 2021</t>
  </si>
  <si>
    <t>Total  Actividad: Estrategia Promoción y apoyo 2021</t>
  </si>
  <si>
    <t>Total Meta 4 Implementar 1 estrategia articulada de promoción y apoyo a colectivos, redes, y docentes investigadores e innovadores de los colegios públicos de Bogotá</t>
  </si>
  <si>
    <t>Total  Actividad Estrategia maestros y maestras que inspiran 2021</t>
  </si>
  <si>
    <t>Total  Actividad: Estrategia de Comunicación, Divulgación y Gestión del Conocimiento 2021</t>
  </si>
  <si>
    <t>Total Meta 6 Implementar 1 estrategia eficaz y efectiva de socialización, divulgación  y gestión del conocimiento derivado de las investigaciones y publicaciones del IDEP y de los docentes del Distrito</t>
  </si>
  <si>
    <t>Asesor 105-02
Ruth Amanda Cortes</t>
  </si>
  <si>
    <t xml:space="preserve">Asesor 105-02
Oscar A Ballen </t>
  </si>
  <si>
    <t>Asesor 105-03
Luis Miguel Bermudez</t>
  </si>
  <si>
    <t>Jefe Oficina Asesora de Planeación 
Adriana Villamizar N</t>
  </si>
  <si>
    <t>Recursos Convenio Centro de Memoria - CNMH 391 de 2020 "Investigación Pedagogías de la memoria 2021"</t>
  </si>
  <si>
    <t>RECURSOS CONTRACRÉDITOS</t>
  </si>
  <si>
    <t xml:space="preserve">RECURSOS CRÉDITOS </t>
  </si>
  <si>
    <t>Subdirectora Académica</t>
  </si>
  <si>
    <t>Fecha de Aprobación: 11/06/2021</t>
  </si>
  <si>
    <t>MARY SIMPSON VARGAS</t>
  </si>
  <si>
    <t>Producir 3 Investigaciones para optimizar la gestión de la información y el conocimiento producido a través de los procesos de seguimiento a la política sectorial para su uso y apropiación por parte de los grupos de interés</t>
  </si>
  <si>
    <t xml:space="preserve">Recursos Convenio SED-PUJ 2345-2021- Investigación Caracterización y Diagnóstico Sector Educativo Privado de Bogotá 2021  </t>
  </si>
  <si>
    <t xml:space="preserve">Total  Actividad:  Investigación Caracterización y Diagnóstico Sector Educativo Privado de Bogotá 2021  </t>
  </si>
  <si>
    <t xml:space="preserve">Director General </t>
  </si>
  <si>
    <t>ALEXANDER RUBIO ALVAREZ</t>
  </si>
  <si>
    <t>Nota: El presente movimiento presupuestal entre Metas se hace necesario de conformidad con la modificación del PAA solicitada con radicado  No.00106-817-001102 del 18/08/2021</t>
  </si>
  <si>
    <t>Versión: 04
19/08/2021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</si>
</sst>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83">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indexed="63"/>
      <name val="Calibri"/>
      <family val="2"/>
    </font>
  </fonts>
  <fills count="42">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s>
  <borders count="106">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8" fillId="0" borderId="58"/>
    <xf numFmtId="41" fontId="78" fillId="0" borderId="58" applyFont="0" applyFill="0" applyBorder="0" applyAlignment="0" applyProtection="0"/>
    <xf numFmtId="0" fontId="78" fillId="0" borderId="58"/>
  </cellStyleXfs>
  <cellXfs count="1010">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1" borderId="69" xfId="14" applyFont="1" applyFill="1" applyBorder="1" applyAlignment="1">
      <alignment horizontal="center" vertical="center" wrapText="1"/>
    </xf>
    <xf numFmtId="176" fontId="16" fillId="30" borderId="86" xfId="14" applyFont="1" applyFill="1" applyBorder="1" applyAlignment="1">
      <alignment horizontal="center" vertical="center"/>
    </xf>
    <xf numFmtId="176" fontId="16" fillId="30" borderId="86" xfId="14" applyFont="1" applyFill="1" applyBorder="1" applyAlignment="1">
      <alignment horizontal="center" vertical="center" wrapText="1"/>
    </xf>
    <xf numFmtId="176" fontId="16" fillId="30" borderId="87" xfId="14" applyFont="1" applyFill="1" applyBorder="1" applyAlignment="1">
      <alignment horizontal="center" vertical="center"/>
    </xf>
    <xf numFmtId="176" fontId="16" fillId="30" borderId="69" xfId="14" applyFont="1" applyFill="1" applyBorder="1" applyAlignment="1">
      <alignment horizontal="center" vertical="center" wrapText="1"/>
    </xf>
    <xf numFmtId="176" fontId="16" fillId="0" borderId="92" xfId="14" applyFont="1" applyBorder="1" applyAlignment="1">
      <alignment horizontal="center" vertical="center" wrapText="1"/>
    </xf>
    <xf numFmtId="176" fontId="70" fillId="35" borderId="58" xfId="14" applyFont="1" applyFill="1" applyAlignment="1">
      <alignment horizontal="center" vertical="center"/>
    </xf>
    <xf numFmtId="0" fontId="65" fillId="0" borderId="94" xfId="15" applyFont="1" applyBorder="1"/>
    <xf numFmtId="0" fontId="65" fillId="0" borderId="79" xfId="15" applyFont="1" applyBorder="1"/>
    <xf numFmtId="0" fontId="65" fillId="0" borderId="58" xfId="15" applyFont="1"/>
    <xf numFmtId="0" fontId="65" fillId="0" borderId="74" xfId="15" applyFont="1" applyBorder="1"/>
    <xf numFmtId="0" fontId="65" fillId="0" borderId="83" xfId="15" applyFont="1" applyBorder="1"/>
    <xf numFmtId="0" fontId="65" fillId="0" borderId="95" xfId="15" applyFont="1" applyBorder="1"/>
    <xf numFmtId="0" fontId="67" fillId="0" borderId="58" xfId="15" applyFont="1"/>
    <xf numFmtId="0" fontId="47" fillId="0" borderId="84" xfId="15" applyFont="1" applyBorder="1" applyAlignment="1">
      <alignment vertical="center"/>
    </xf>
    <xf numFmtId="0" fontId="47" fillId="0" borderId="89"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176" fontId="70" fillId="31" borderId="90" xfId="14" applyFont="1" applyFill="1" applyBorder="1" applyAlignment="1">
      <alignment vertical="center" wrapText="1"/>
    </xf>
    <xf numFmtId="0" fontId="71" fillId="0" borderId="90" xfId="15" applyFont="1" applyBorder="1" applyAlignment="1">
      <alignment vertical="center" wrapText="1"/>
    </xf>
    <xf numFmtId="0" fontId="16" fillId="26" borderId="69" xfId="15" applyFont="1" applyFill="1" applyBorder="1" applyAlignment="1">
      <alignment horizontal="left" vertical="center" wrapText="1"/>
    </xf>
    <xf numFmtId="176" fontId="72" fillId="0" borderId="91" xfId="17" applyNumberFormat="1" applyFont="1" applyFill="1" applyBorder="1" applyAlignment="1">
      <alignment vertical="center"/>
    </xf>
    <xf numFmtId="0" fontId="71" fillId="0" borderId="78" xfId="15" applyFont="1" applyBorder="1" applyAlignment="1">
      <alignment vertical="center" wrapText="1"/>
    </xf>
    <xf numFmtId="0" fontId="16" fillId="26" borderId="96" xfId="15" applyFont="1" applyFill="1" applyBorder="1" applyAlignment="1">
      <alignment horizontal="left" vertical="center" wrapText="1"/>
    </xf>
    <xf numFmtId="176" fontId="72" fillId="0" borderId="82" xfId="17" applyNumberFormat="1" applyFont="1" applyFill="1" applyBorder="1" applyAlignment="1">
      <alignment vertical="center"/>
    </xf>
    <xf numFmtId="176" fontId="16" fillId="30" borderId="97" xfId="14" applyFont="1" applyFill="1" applyBorder="1" applyAlignment="1">
      <alignment horizontal="center" vertical="center"/>
    </xf>
    <xf numFmtId="176" fontId="16" fillId="30" borderId="97" xfId="14" applyFont="1" applyFill="1" applyBorder="1" applyAlignment="1">
      <alignment horizontal="center" vertical="center" wrapText="1"/>
    </xf>
    <xf numFmtId="0" fontId="16" fillId="0" borderId="78"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16" fillId="30" borderId="96" xfId="14" applyFont="1" applyFill="1" applyBorder="1" applyAlignment="1">
      <alignment horizontal="center" vertical="center" wrapText="1"/>
    </xf>
    <xf numFmtId="176" fontId="70" fillId="33" borderId="92" xfId="17" applyNumberFormat="1" applyFont="1" applyFill="1" applyBorder="1" applyAlignment="1">
      <alignment vertical="center"/>
    </xf>
    <xf numFmtId="176" fontId="72" fillId="0" borderId="96" xfId="17" applyNumberFormat="1" applyFont="1" applyFill="1" applyBorder="1" applyAlignment="1">
      <alignment vertical="center"/>
    </xf>
    <xf numFmtId="176" fontId="72" fillId="30" borderId="96" xfId="14" applyFont="1" applyFill="1" applyBorder="1" applyAlignment="1">
      <alignment horizontal="center" vertical="center" wrapText="1"/>
    </xf>
    <xf numFmtId="0" fontId="16" fillId="0" borderId="90" xfId="15" applyFont="1" applyBorder="1" applyAlignment="1">
      <alignment horizontal="left" vertical="center" wrapText="1"/>
    </xf>
    <xf numFmtId="0" fontId="16" fillId="0" borderId="69" xfId="15" applyFont="1" applyBorder="1" applyAlignment="1">
      <alignment horizontal="left" vertical="center" wrapText="1"/>
    </xf>
    <xf numFmtId="187" fontId="16" fillId="30" borderId="69" xfId="17" applyNumberFormat="1" applyFont="1" applyFill="1" applyBorder="1" applyAlignment="1">
      <alignment vertical="center" wrapText="1"/>
    </xf>
    <xf numFmtId="176" fontId="16" fillId="30" borderId="101" xfId="14" applyFont="1" applyFill="1" applyBorder="1" applyAlignment="1">
      <alignment horizontal="center" vertical="center" wrapText="1"/>
    </xf>
    <xf numFmtId="0" fontId="71" fillId="0" borderId="90" xfId="15" applyFont="1" applyBorder="1" applyAlignment="1">
      <alignment horizontal="left" vertical="center" wrapText="1"/>
    </xf>
    <xf numFmtId="176" fontId="72" fillId="0" borderId="88" xfId="17" applyNumberFormat="1" applyFont="1" applyFill="1" applyBorder="1" applyAlignment="1">
      <alignment vertical="center"/>
    </xf>
    <xf numFmtId="176" fontId="75" fillId="34" borderId="69" xfId="15" applyNumberFormat="1" applyFont="1" applyFill="1" applyBorder="1" applyAlignment="1">
      <alignment horizontal="center"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9" fillId="0" borderId="58" xfId="17" applyNumberFormat="1" applyFont="1" applyAlignment="1">
      <alignment vertical="center"/>
    </xf>
    <xf numFmtId="185" fontId="72" fillId="0" borderId="96" xfId="15" applyNumberFormat="1" applyFont="1" applyBorder="1" applyAlignment="1">
      <alignment horizontal="right" vertical="center" wrapText="1"/>
    </xf>
    <xf numFmtId="0" fontId="80" fillId="0" borderId="58" xfId="15" applyFont="1" applyAlignment="1">
      <alignment horizontal="right" vertical="center"/>
    </xf>
    <xf numFmtId="187" fontId="67" fillId="0" borderId="58" xfId="6" applyNumberFormat="1" applyFont="1" applyBorder="1"/>
    <xf numFmtId="0" fontId="16" fillId="0" borderId="103" xfId="0" applyFont="1" applyBorder="1" applyAlignment="1">
      <alignment vertical="center" wrapText="1"/>
    </xf>
    <xf numFmtId="0" fontId="16" fillId="0" borderId="102" xfId="0" applyFont="1" applyBorder="1" applyAlignment="1">
      <alignment horizontal="left" vertical="center" wrapText="1"/>
    </xf>
    <xf numFmtId="0" fontId="16" fillId="26" borderId="102" xfId="0" applyFont="1" applyFill="1" applyBorder="1" applyAlignment="1">
      <alignment horizontal="left" vertical="center" wrapText="1"/>
    </xf>
    <xf numFmtId="0" fontId="16" fillId="30" borderId="102" xfId="0" applyFont="1" applyFill="1" applyBorder="1" applyAlignment="1">
      <alignment horizontal="left" vertical="center" wrapText="1"/>
    </xf>
    <xf numFmtId="176" fontId="72" fillId="32" borderId="69" xfId="17" applyNumberFormat="1" applyFont="1" applyFill="1" applyBorder="1" applyAlignment="1">
      <alignment vertical="center"/>
    </xf>
    <xf numFmtId="176" fontId="72" fillId="32" borderId="96" xfId="17" applyNumberFormat="1" applyFont="1" applyFill="1" applyBorder="1" applyAlignment="1">
      <alignment vertical="center"/>
    </xf>
    <xf numFmtId="187" fontId="16" fillId="36" borderId="96" xfId="17" applyNumberFormat="1" applyFont="1" applyFill="1" applyBorder="1" applyAlignment="1">
      <alignment vertical="center" wrapText="1"/>
    </xf>
    <xf numFmtId="187" fontId="16" fillId="36" borderId="69" xfId="17" applyNumberFormat="1" applyFont="1" applyFill="1" applyBorder="1" applyAlignment="1">
      <alignment vertical="center" wrapText="1"/>
    </xf>
    <xf numFmtId="187" fontId="72" fillId="32" borderId="69" xfId="17" applyNumberFormat="1" applyFont="1" applyFill="1" applyBorder="1" applyAlignment="1">
      <alignment vertical="center"/>
    </xf>
    <xf numFmtId="176" fontId="75" fillId="38" borderId="69" xfId="15" applyNumberFormat="1" applyFont="1" applyFill="1" applyBorder="1" applyAlignment="1">
      <alignment horizontal="center" vertical="center" wrapText="1"/>
    </xf>
    <xf numFmtId="185" fontId="16" fillId="36" borderId="69" xfId="17" applyNumberFormat="1" applyFont="1" applyFill="1" applyBorder="1" applyAlignment="1">
      <alignment vertical="center" wrapText="1"/>
    </xf>
    <xf numFmtId="0" fontId="16" fillId="30" borderId="104" xfId="0" applyFont="1" applyFill="1" applyBorder="1" applyAlignment="1">
      <alignment horizontal="left" vertical="center" wrapText="1"/>
    </xf>
    <xf numFmtId="0" fontId="40" fillId="0" borderId="21" xfId="0" applyFont="1" applyFill="1" applyBorder="1" applyAlignment="1">
      <alignment horizontal="center" vertical="center" wrapText="1"/>
    </xf>
    <xf numFmtId="0" fontId="16" fillId="0" borderId="90" xfId="15" applyFont="1" applyBorder="1" applyAlignment="1">
      <alignment horizontal="center" vertical="center" wrapText="1"/>
    </xf>
    <xf numFmtId="185" fontId="5" fillId="0" borderId="0" xfId="0" applyNumberFormat="1" applyFont="1" applyFill="1" applyAlignment="1">
      <alignment horizontal="left" vertical="center"/>
    </xf>
    <xf numFmtId="176" fontId="16" fillId="30" borderId="104" xfId="14" applyNumberFormat="1" applyFont="1" applyFill="1" applyBorder="1" applyAlignment="1" applyProtection="1">
      <alignment horizontal="center" vertical="center"/>
    </xf>
    <xf numFmtId="176" fontId="16" fillId="30" borderId="104" xfId="14" applyNumberFormat="1" applyFont="1" applyFill="1" applyBorder="1" applyAlignment="1" applyProtection="1">
      <alignment horizontal="center" vertical="center" wrapText="1"/>
    </xf>
    <xf numFmtId="176" fontId="72" fillId="0" borderId="104" xfId="6" applyNumberFormat="1" applyFont="1" applyFill="1" applyBorder="1" applyAlignment="1">
      <alignment vertical="center"/>
    </xf>
    <xf numFmtId="176" fontId="16" fillId="0" borderId="104" xfId="14" applyNumberFormat="1" applyFont="1" applyFill="1" applyBorder="1" applyAlignment="1" applyProtection="1">
      <alignment horizontal="center" vertical="center" wrapText="1"/>
    </xf>
    <xf numFmtId="176" fontId="16" fillId="30" borderId="105" xfId="14" applyNumberFormat="1" applyFont="1" applyFill="1" applyBorder="1" applyAlignment="1" applyProtection="1">
      <alignment horizontal="center" vertical="center" wrapText="1"/>
    </xf>
    <xf numFmtId="176" fontId="16" fillId="0" borderId="104" xfId="14" applyNumberFormat="1" applyFont="1" applyFill="1" applyBorder="1" applyAlignment="1" applyProtection="1">
      <alignment vertical="center" wrapText="1"/>
    </xf>
    <xf numFmtId="187" fontId="16" fillId="0" borderId="93" xfId="6" applyNumberFormat="1" applyFont="1" applyFill="1" applyBorder="1" applyAlignment="1">
      <alignment vertical="center" wrapText="1"/>
    </xf>
    <xf numFmtId="176" fontId="81" fillId="39" borderId="104" xfId="14" applyNumberFormat="1" applyFont="1" applyFill="1" applyBorder="1" applyAlignment="1" applyProtection="1">
      <alignment horizontal="center" vertical="center" wrapText="1"/>
    </xf>
    <xf numFmtId="176" fontId="81" fillId="40" borderId="104" xfId="14" applyNumberFormat="1" applyFont="1" applyFill="1" applyBorder="1" applyAlignment="1" applyProtection="1">
      <alignment horizontal="center" vertical="center" wrapText="1"/>
    </xf>
    <xf numFmtId="185" fontId="16" fillId="0" borderId="0" xfId="0" applyNumberFormat="1" applyFont="1" applyFill="1" applyAlignment="1">
      <alignment horizontal="left" vertical="center"/>
    </xf>
    <xf numFmtId="175" fontId="16" fillId="0" borderId="16" xfId="0" applyNumberFormat="1" applyFont="1" applyBorder="1" applyAlignment="1">
      <alignment horizontal="left" vertical="center" wrapText="1"/>
    </xf>
    <xf numFmtId="171" fontId="68" fillId="0" borderId="16" xfId="0" applyNumberFormat="1" applyFont="1" applyBorder="1" applyAlignment="1">
      <alignment vertical="center"/>
    </xf>
    <xf numFmtId="0" fontId="65" fillId="0" borderId="58" xfId="15" applyFont="1" applyBorder="1"/>
    <xf numFmtId="186" fontId="70" fillId="0" borderId="58" xfId="19" applyNumberFormat="1" applyFont="1" applyBorder="1" applyAlignment="1" applyProtection="1">
      <alignment horizontal="center" vertical="center" wrapText="1"/>
    </xf>
    <xf numFmtId="0" fontId="77" fillId="0" borderId="58" xfId="15" applyFont="1" applyAlignment="1">
      <alignment horizontal="center" vertical="center" wrapText="1"/>
    </xf>
    <xf numFmtId="0" fontId="70" fillId="35" borderId="95" xfId="15" applyFont="1" applyFill="1" applyBorder="1" applyAlignment="1">
      <alignment horizontal="center" vertical="center" wrapText="1"/>
    </xf>
    <xf numFmtId="176" fontId="70" fillId="0" borderId="58" xfId="14" applyFont="1" applyAlignment="1">
      <alignment vertical="center"/>
    </xf>
    <xf numFmtId="176" fontId="16" fillId="0" borderId="58" xfId="15" applyNumberFormat="1" applyFont="1" applyAlignment="1">
      <alignment vertical="center"/>
    </xf>
    <xf numFmtId="176" fontId="70" fillId="41" borderId="69" xfId="14" applyFont="1" applyFill="1" applyBorder="1" applyAlignment="1">
      <alignment horizontal="center" vertical="center" wrapText="1"/>
    </xf>
    <xf numFmtId="176" fontId="70" fillId="41" borderId="90" xfId="14" applyFont="1" applyFill="1" applyBorder="1" applyAlignment="1">
      <alignment vertical="center" wrapText="1"/>
    </xf>
    <xf numFmtId="176" fontId="72" fillId="32" borderId="104" xfId="17" applyNumberFormat="1" applyFont="1" applyFill="1" applyBorder="1" applyAlignment="1">
      <alignment vertical="center"/>
    </xf>
    <xf numFmtId="0" fontId="71" fillId="0" borderId="103" xfId="15" applyFont="1" applyFill="1" applyBorder="1" applyAlignment="1">
      <alignment vertical="center" wrapText="1"/>
    </xf>
    <xf numFmtId="0" fontId="16" fillId="0" borderId="104" xfId="15" applyFont="1" applyFill="1" applyBorder="1" applyAlignment="1">
      <alignment horizontal="left" vertical="center" wrapText="1"/>
    </xf>
    <xf numFmtId="0" fontId="39" fillId="0" borderId="16" xfId="0" applyFont="1" applyFill="1" applyBorder="1" applyAlignment="1">
      <alignment vertical="center" wrapText="1"/>
    </xf>
    <xf numFmtId="176" fontId="72" fillId="0" borderId="104" xfId="17" applyNumberFormat="1" applyFont="1" applyFill="1" applyBorder="1" applyAlignment="1">
      <alignment vertical="center"/>
    </xf>
    <xf numFmtId="176" fontId="70" fillId="35" borderId="58" xfId="14" applyFont="1" applyFill="1" applyBorder="1" applyAlignment="1">
      <alignment horizontal="center" vertical="center"/>
    </xf>
    <xf numFmtId="0" fontId="67" fillId="0" borderId="95" xfId="15" applyFont="1" applyBorder="1"/>
    <xf numFmtId="187" fontId="82" fillId="0" borderId="58" xfId="15" applyNumberFormat="1" applyFont="1" applyAlignment="1">
      <alignment horizontal="center" vertical="center" wrapText="1"/>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readingOrder="1"/>
    </xf>
    <xf numFmtId="172" fontId="6" fillId="14" borderId="3"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76" fontId="70" fillId="41" borderId="90" xfId="14" applyFont="1" applyFill="1" applyBorder="1" applyAlignment="1">
      <alignment horizontal="center" vertical="center" wrapText="1"/>
    </xf>
    <xf numFmtId="176" fontId="70" fillId="41" borderId="85" xfId="14" applyFont="1" applyFill="1" applyBorder="1" applyAlignment="1">
      <alignment horizontal="center" vertical="center" wrapText="1"/>
    </xf>
    <xf numFmtId="0" fontId="73" fillId="20" borderId="98" xfId="15" applyFont="1" applyFill="1" applyBorder="1" applyAlignment="1">
      <alignment horizontal="center" vertical="center" wrapText="1"/>
    </xf>
    <xf numFmtId="0" fontId="73" fillId="20" borderId="99" xfId="15" applyFont="1" applyFill="1" applyBorder="1" applyAlignment="1">
      <alignment horizontal="center" vertical="center" wrapText="1"/>
    </xf>
    <xf numFmtId="0" fontId="73" fillId="20" borderId="100" xfId="15" applyFont="1" applyFill="1" applyBorder="1" applyAlignment="1">
      <alignment horizontal="center" vertical="center" wrapText="1"/>
    </xf>
    <xf numFmtId="0" fontId="73" fillId="32" borderId="98" xfId="15" applyFont="1" applyFill="1" applyBorder="1" applyAlignment="1">
      <alignment horizontal="center" vertical="center" wrapText="1"/>
    </xf>
    <xf numFmtId="0" fontId="73" fillId="32" borderId="99" xfId="15" applyFont="1" applyFill="1" applyBorder="1" applyAlignment="1">
      <alignment horizontal="center" vertical="center" wrapText="1"/>
    </xf>
    <xf numFmtId="0" fontId="73" fillId="32" borderId="100" xfId="15" applyFont="1" applyFill="1" applyBorder="1" applyAlignment="1">
      <alignment horizontal="center" vertical="center" wrapText="1"/>
    </xf>
    <xf numFmtId="0" fontId="73" fillId="32" borderId="95" xfId="15" applyFont="1" applyFill="1" applyBorder="1" applyAlignment="1">
      <alignment horizontal="center" vertical="center" wrapText="1"/>
    </xf>
    <xf numFmtId="176" fontId="70" fillId="40" borderId="104" xfId="14" applyNumberFormat="1" applyFont="1" applyFill="1" applyBorder="1" applyAlignment="1" applyProtection="1">
      <alignment horizontal="center" vertical="center" wrapText="1"/>
    </xf>
    <xf numFmtId="0" fontId="16" fillId="0" borderId="98" xfId="15" applyFont="1" applyBorder="1" applyAlignment="1">
      <alignment horizontal="left" vertical="center"/>
    </xf>
    <xf numFmtId="0" fontId="16" fillId="0" borderId="100" xfId="15" applyFont="1" applyBorder="1" applyAlignment="1">
      <alignment horizontal="left" vertical="center"/>
    </xf>
    <xf numFmtId="0" fontId="16" fillId="0" borderId="104"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0" fontId="66" fillId="2" borderId="69" xfId="15" applyFont="1" applyFill="1" applyBorder="1" applyAlignment="1">
      <alignment horizontal="left" vertical="center"/>
    </xf>
    <xf numFmtId="176" fontId="70" fillId="39" borderId="10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4" xfId="15" applyFont="1" applyFill="1" applyBorder="1" applyAlignment="1">
      <alignment horizontal="left" vertical="center"/>
    </xf>
    <xf numFmtId="0" fontId="68" fillId="2" borderId="89" xfId="15" applyFont="1" applyFill="1" applyBorder="1" applyAlignment="1">
      <alignment horizontal="left" vertical="center"/>
    </xf>
    <xf numFmtId="176" fontId="70" fillId="31" borderId="84" xfId="14" applyFont="1" applyFill="1" applyBorder="1" applyAlignment="1">
      <alignment horizontal="center" vertical="center" wrapText="1"/>
    </xf>
    <xf numFmtId="176" fontId="70" fillId="31" borderId="89" xfId="14" applyFont="1" applyFill="1" applyBorder="1" applyAlignment="1">
      <alignment horizontal="center" vertical="center" wrapText="1"/>
    </xf>
    <xf numFmtId="176" fontId="70" fillId="31" borderId="88" xfId="14" applyFont="1" applyFill="1" applyBorder="1" applyAlignment="1">
      <alignment horizontal="center" vertical="center" wrapText="1"/>
    </xf>
    <xf numFmtId="176" fontId="70" fillId="31" borderId="90"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0" fontId="66" fillId="2" borderId="98" xfId="15" applyFont="1" applyFill="1" applyBorder="1" applyAlignment="1">
      <alignment horizontal="left" vertical="center" wrapText="1"/>
    </xf>
    <xf numFmtId="0" fontId="66" fillId="2" borderId="99" xfId="15" applyFont="1" applyFill="1" applyBorder="1" applyAlignment="1">
      <alignment horizontal="left" vertical="center" wrapText="1"/>
    </xf>
    <xf numFmtId="0" fontId="66" fillId="2" borderId="100" xfId="15" applyFont="1" applyFill="1" applyBorder="1" applyAlignment="1">
      <alignment horizontal="left" vertical="center" wrapText="1"/>
    </xf>
    <xf numFmtId="176" fontId="70" fillId="41" borderId="84" xfId="14" applyFont="1" applyFill="1" applyBorder="1" applyAlignment="1">
      <alignment horizontal="center" vertical="center" wrapText="1"/>
    </xf>
    <xf numFmtId="176" fontId="70" fillId="41" borderId="89" xfId="14" applyFont="1" applyFill="1" applyBorder="1" applyAlignment="1">
      <alignment horizontal="center" vertical="center" wrapText="1"/>
    </xf>
    <xf numFmtId="176" fontId="70" fillId="41" borderId="88" xfId="14" applyFont="1" applyFill="1" applyBorder="1" applyAlignment="1">
      <alignment horizontal="center" vertical="center" wrapText="1"/>
    </xf>
    <xf numFmtId="186" fontId="70" fillId="31" borderId="90" xfId="19" applyNumberFormat="1" applyFont="1" applyFill="1" applyBorder="1" applyAlignment="1" applyProtection="1">
      <alignment horizontal="center" vertical="center" wrapText="1"/>
    </xf>
    <xf numFmtId="186" fontId="70" fillId="31" borderId="92" xfId="19" applyNumberFormat="1" applyFont="1" applyFill="1" applyBorder="1" applyAlignment="1" applyProtection="1">
      <alignment horizontal="center" vertical="center" wrapText="1"/>
    </xf>
    <xf numFmtId="0" fontId="74" fillId="37" borderId="69" xfId="15" applyFont="1" applyFill="1" applyBorder="1" applyAlignment="1">
      <alignment horizontal="left" vertical="center" wrapText="1"/>
    </xf>
    <xf numFmtId="186" fontId="70" fillId="0" borderId="58" xfId="19" applyNumberFormat="1" applyFont="1" applyBorder="1" applyAlignment="1" applyProtection="1">
      <alignment horizontal="center" vertical="center"/>
    </xf>
    <xf numFmtId="0" fontId="73" fillId="20" borderId="79" xfId="15" applyFont="1" applyFill="1" applyBorder="1" applyAlignment="1">
      <alignment horizontal="center" vertical="center" wrapText="1"/>
    </xf>
    <xf numFmtId="0" fontId="73" fillId="32" borderId="84" xfId="15" applyFont="1" applyFill="1" applyBorder="1" applyAlignment="1">
      <alignment horizontal="center" vertical="center" wrapText="1"/>
    </xf>
    <xf numFmtId="0" fontId="73" fillId="32" borderId="89" xfId="15" applyFont="1" applyFill="1" applyBorder="1" applyAlignment="1">
      <alignment horizontal="center" vertical="center" wrapText="1"/>
    </xf>
    <xf numFmtId="0" fontId="73" fillId="32" borderId="88" xfId="15" applyFont="1" applyFill="1" applyBorder="1" applyAlignment="1">
      <alignment horizontal="center" vertical="center" wrapText="1"/>
    </xf>
    <xf numFmtId="0" fontId="73" fillId="20" borderId="84" xfId="15" applyFont="1" applyFill="1" applyBorder="1" applyAlignment="1">
      <alignment horizontal="center" vertical="center" wrapText="1"/>
    </xf>
    <xf numFmtId="0" fontId="73" fillId="20" borderId="89" xfId="15" applyFont="1" applyFill="1" applyBorder="1" applyAlignment="1">
      <alignment horizontal="center" vertical="center" wrapText="1"/>
    </xf>
    <xf numFmtId="0" fontId="73" fillId="20" borderId="88" xfId="15" applyFont="1" applyFill="1" applyBorder="1" applyAlignment="1">
      <alignment horizontal="center" vertical="center" wrapText="1"/>
    </xf>
    <xf numFmtId="0" fontId="16" fillId="0" borderId="78" xfId="15" applyFont="1" applyBorder="1" applyAlignment="1">
      <alignment horizontal="center" vertical="center" wrapText="1"/>
    </xf>
    <xf numFmtId="0" fontId="16" fillId="0" borderId="81" xfId="15" applyFont="1" applyBorder="1" applyAlignment="1">
      <alignment horizontal="center" vertical="center" wrapText="1"/>
    </xf>
    <xf numFmtId="0" fontId="16" fillId="0" borderId="92" xfId="15" applyFont="1" applyBorder="1" applyAlignment="1">
      <alignment horizontal="center" vertical="center" wrapText="1"/>
    </xf>
    <xf numFmtId="0" fontId="16" fillId="0" borderId="91" xfId="15" applyFont="1" applyBorder="1" applyAlignment="1">
      <alignment horizontal="center" vertical="center" wrapText="1"/>
    </xf>
    <xf numFmtId="0" fontId="16" fillId="0" borderId="75" xfId="15" applyFont="1" applyBorder="1" applyAlignment="1">
      <alignment horizontal="center" vertical="center" wrapText="1"/>
    </xf>
    <xf numFmtId="0" fontId="16" fillId="0" borderId="93" xfId="15" applyFont="1" applyBorder="1" applyAlignment="1">
      <alignment horizontal="center" vertical="center" wrapText="1"/>
    </xf>
    <xf numFmtId="0" fontId="16" fillId="0" borderId="90" xfId="15" applyFont="1" applyBorder="1" applyAlignment="1">
      <alignment horizontal="center" vertical="center" wrapText="1"/>
    </xf>
    <xf numFmtId="0" fontId="74" fillId="33" borderId="84" xfId="15" applyFont="1" applyFill="1" applyBorder="1" applyAlignment="1">
      <alignment horizontal="center" vertical="center" wrapText="1"/>
    </xf>
    <xf numFmtId="0" fontId="74" fillId="33" borderId="89" xfId="15" applyFont="1" applyFill="1" applyBorder="1" applyAlignment="1">
      <alignment horizontal="center" vertical="center" wrapText="1"/>
    </xf>
    <xf numFmtId="0" fontId="74" fillId="33" borderId="88" xfId="15" applyFont="1" applyFill="1" applyBorder="1" applyAlignment="1">
      <alignment horizontal="center" vertical="center" wrapText="1"/>
    </xf>
    <xf numFmtId="0" fontId="70" fillId="33" borderId="98" xfId="15" applyFont="1" applyFill="1" applyBorder="1" applyAlignment="1">
      <alignment horizontal="center" vertical="center" wrapText="1"/>
    </xf>
    <xf numFmtId="0" fontId="70" fillId="33" borderId="99" xfId="15" applyFont="1" applyFill="1" applyBorder="1" applyAlignment="1">
      <alignment horizontal="center" vertical="center" wrapText="1"/>
    </xf>
    <xf numFmtId="0" fontId="77" fillId="0" borderId="58" xfId="15" applyFont="1" applyAlignment="1">
      <alignment horizontal="center" vertical="center"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67" fillId="0" borderId="79" xfId="15" applyFont="1" applyBorder="1" applyAlignment="1">
      <alignment horizontal="left" wrapText="1"/>
    </xf>
    <xf numFmtId="0" fontId="76" fillId="0" borderId="58" xfId="15" applyFont="1" applyAlignment="1">
      <alignment horizontal="center" vertical="center"/>
    </xf>
    <xf numFmtId="176" fontId="70" fillId="0" borderId="58" xfId="14" applyFont="1" applyBorder="1" applyAlignment="1">
      <alignment horizontal="center" vertical="center"/>
    </xf>
    <xf numFmtId="176" fontId="16" fillId="0" borderId="58" xfId="15" applyNumberFormat="1" applyFont="1" applyBorder="1" applyAlignment="1">
      <alignment horizontal="center" vertical="center"/>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0</xdr:row>
      <xdr:rowOff>37273</xdr:rowOff>
    </xdr:from>
    <xdr:to>
      <xdr:col>2</xdr:col>
      <xdr:colOff>210597</xdr:colOff>
      <xdr:row>3</xdr:row>
      <xdr:rowOff>166812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656812" y="37273"/>
          <a:ext cx="88728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790" t="s">
        <v>0</v>
      </c>
      <c r="F1" s="791"/>
      <c r="G1" s="791"/>
      <c r="H1" s="791"/>
      <c r="I1" s="791"/>
      <c r="J1" s="791"/>
      <c r="K1" s="791"/>
      <c r="L1" s="791"/>
      <c r="M1" s="791"/>
      <c r="N1" s="791"/>
      <c r="O1" s="791"/>
      <c r="P1" s="791"/>
      <c r="Q1" s="791"/>
      <c r="R1" s="791"/>
      <c r="S1" s="791"/>
      <c r="T1" s="791"/>
      <c r="U1" s="791"/>
      <c r="V1" s="791"/>
      <c r="W1" s="792"/>
      <c r="X1" s="3"/>
      <c r="Y1" s="795" t="s">
        <v>1</v>
      </c>
      <c r="Z1" s="796"/>
      <c r="AA1" s="796"/>
      <c r="AB1" s="797"/>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791"/>
      <c r="F2" s="791"/>
      <c r="G2" s="791"/>
      <c r="H2" s="791"/>
      <c r="I2" s="791"/>
      <c r="J2" s="791"/>
      <c r="K2" s="791"/>
      <c r="L2" s="791"/>
      <c r="M2" s="791"/>
      <c r="N2" s="791"/>
      <c r="O2" s="791"/>
      <c r="P2" s="791"/>
      <c r="Q2" s="791"/>
      <c r="R2" s="791"/>
      <c r="S2" s="791"/>
      <c r="T2" s="791"/>
      <c r="U2" s="791"/>
      <c r="V2" s="791"/>
      <c r="W2" s="792"/>
      <c r="X2" s="3"/>
      <c r="Y2" s="795" t="s">
        <v>2</v>
      </c>
      <c r="Z2" s="796"/>
      <c r="AA2" s="796"/>
      <c r="AB2" s="797"/>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791"/>
      <c r="F3" s="791"/>
      <c r="G3" s="791"/>
      <c r="H3" s="791"/>
      <c r="I3" s="791"/>
      <c r="J3" s="791"/>
      <c r="K3" s="791"/>
      <c r="L3" s="791"/>
      <c r="M3" s="791"/>
      <c r="N3" s="791"/>
      <c r="O3" s="791"/>
      <c r="P3" s="791"/>
      <c r="Q3" s="791"/>
      <c r="R3" s="791"/>
      <c r="S3" s="791"/>
      <c r="T3" s="791"/>
      <c r="U3" s="791"/>
      <c r="V3" s="791"/>
      <c r="W3" s="792"/>
      <c r="X3" s="3"/>
      <c r="Y3" s="798" t="s">
        <v>3</v>
      </c>
      <c r="Z3" s="796"/>
      <c r="AA3" s="796"/>
      <c r="AB3" s="797"/>
      <c r="AC3" s="799" t="s">
        <v>4</v>
      </c>
      <c r="AD3" s="800"/>
      <c r="AE3" s="800"/>
      <c r="AF3" s="800"/>
      <c r="AG3" s="800"/>
      <c r="AH3" s="800"/>
      <c r="AI3" s="800"/>
      <c r="AJ3" s="800"/>
      <c r="AK3" s="800"/>
      <c r="AL3" s="800"/>
      <c r="AM3" s="800"/>
      <c r="AN3" s="800"/>
      <c r="AO3" s="800"/>
      <c r="AP3" s="801"/>
      <c r="AQ3" s="4"/>
      <c r="AR3" s="4"/>
      <c r="AS3" s="4"/>
      <c r="AT3" s="5"/>
      <c r="AU3" s="5"/>
      <c r="AV3" s="5"/>
      <c r="AW3" s="5"/>
    </row>
    <row r="4" spans="1:57" ht="15.75" customHeight="1">
      <c r="A4" s="1"/>
      <c r="B4" s="1"/>
      <c r="C4" s="1"/>
      <c r="D4" s="6"/>
      <c r="E4" s="793"/>
      <c r="F4" s="793"/>
      <c r="G4" s="793"/>
      <c r="H4" s="793"/>
      <c r="I4" s="793"/>
      <c r="J4" s="793"/>
      <c r="K4" s="793"/>
      <c r="L4" s="793"/>
      <c r="M4" s="793"/>
      <c r="N4" s="793"/>
      <c r="O4" s="793"/>
      <c r="P4" s="793"/>
      <c r="Q4" s="793"/>
      <c r="R4" s="793"/>
      <c r="S4" s="793"/>
      <c r="T4" s="793"/>
      <c r="U4" s="793"/>
      <c r="V4" s="793"/>
      <c r="W4" s="794"/>
      <c r="X4" s="7"/>
      <c r="Y4" s="795" t="s">
        <v>5</v>
      </c>
      <c r="Z4" s="796"/>
      <c r="AA4" s="796"/>
      <c r="AB4" s="797"/>
      <c r="AC4" s="802"/>
      <c r="AD4" s="791"/>
      <c r="AE4" s="791"/>
      <c r="AF4" s="791"/>
      <c r="AG4" s="791"/>
      <c r="AH4" s="791"/>
      <c r="AI4" s="791"/>
      <c r="AJ4" s="791"/>
      <c r="AK4" s="791"/>
      <c r="AL4" s="791"/>
      <c r="AM4" s="791"/>
      <c r="AN4" s="791"/>
      <c r="AO4" s="791"/>
      <c r="AP4" s="792"/>
      <c r="AQ4" s="4"/>
      <c r="AR4" s="4"/>
      <c r="AS4" s="4"/>
      <c r="AT4" s="5"/>
      <c r="AU4" s="5"/>
      <c r="AV4" s="5"/>
      <c r="AW4" s="5"/>
    </row>
    <row r="5" spans="1:57" ht="12" customHeight="1">
      <c r="A5" s="8" t="s">
        <v>6</v>
      </c>
      <c r="B5" s="9"/>
      <c r="C5" s="9"/>
      <c r="D5" s="10"/>
      <c r="E5" s="804" t="s">
        <v>7</v>
      </c>
      <c r="F5" s="796"/>
      <c r="G5" s="796"/>
      <c r="H5" s="796"/>
      <c r="I5" s="796"/>
      <c r="J5" s="796"/>
      <c r="K5" s="796"/>
      <c r="L5" s="796"/>
      <c r="M5" s="796"/>
      <c r="N5" s="796"/>
      <c r="O5" s="796"/>
      <c r="P5" s="796"/>
      <c r="Q5" s="796"/>
      <c r="R5" s="796"/>
      <c r="S5" s="796"/>
      <c r="T5" s="796"/>
      <c r="U5" s="796"/>
      <c r="V5" s="796"/>
      <c r="W5" s="796"/>
      <c r="X5" s="796"/>
      <c r="Y5" s="796"/>
      <c r="Z5" s="796"/>
      <c r="AA5" s="796"/>
      <c r="AB5" s="805"/>
      <c r="AC5" s="802"/>
      <c r="AD5" s="791"/>
      <c r="AE5" s="791"/>
      <c r="AF5" s="791"/>
      <c r="AG5" s="791"/>
      <c r="AH5" s="791"/>
      <c r="AI5" s="791"/>
      <c r="AJ5" s="791"/>
      <c r="AK5" s="791"/>
      <c r="AL5" s="791"/>
      <c r="AM5" s="791"/>
      <c r="AN5" s="791"/>
      <c r="AO5" s="791"/>
      <c r="AP5" s="792"/>
      <c r="AQ5" s="4"/>
      <c r="AR5" s="4"/>
      <c r="AS5" s="4"/>
      <c r="AT5" s="5"/>
      <c r="AU5" s="5"/>
      <c r="AV5" s="5"/>
      <c r="AW5" s="5"/>
      <c r="AX5" s="5"/>
      <c r="AY5" s="5"/>
      <c r="AZ5" s="5"/>
      <c r="BA5" s="5"/>
      <c r="BB5" s="5"/>
      <c r="BC5" s="5"/>
      <c r="BD5" s="5"/>
      <c r="BE5" s="4"/>
    </row>
    <row r="6" spans="1:57" ht="12" customHeight="1">
      <c r="A6" s="809" t="s">
        <v>8</v>
      </c>
      <c r="B6" s="796"/>
      <c r="C6" s="796"/>
      <c r="D6" s="797"/>
      <c r="E6" s="809" t="s">
        <v>9</v>
      </c>
      <c r="F6" s="796"/>
      <c r="G6" s="796"/>
      <c r="H6" s="796"/>
      <c r="I6" s="796"/>
      <c r="J6" s="796"/>
      <c r="K6" s="796"/>
      <c r="L6" s="796"/>
      <c r="M6" s="796"/>
      <c r="N6" s="796"/>
      <c r="O6" s="796"/>
      <c r="P6" s="796"/>
      <c r="Q6" s="796"/>
      <c r="R6" s="796"/>
      <c r="S6" s="796"/>
      <c r="T6" s="796"/>
      <c r="U6" s="796"/>
      <c r="V6" s="796"/>
      <c r="W6" s="796"/>
      <c r="X6" s="796"/>
      <c r="Y6" s="796"/>
      <c r="Z6" s="796"/>
      <c r="AA6" s="796"/>
      <c r="AB6" s="796"/>
      <c r="AC6" s="802"/>
      <c r="AD6" s="791"/>
      <c r="AE6" s="791"/>
      <c r="AF6" s="791"/>
      <c r="AG6" s="791"/>
      <c r="AH6" s="791"/>
      <c r="AI6" s="791"/>
      <c r="AJ6" s="791"/>
      <c r="AK6" s="791"/>
      <c r="AL6" s="791"/>
      <c r="AM6" s="791"/>
      <c r="AN6" s="791"/>
      <c r="AO6" s="791"/>
      <c r="AP6" s="792"/>
      <c r="AQ6" s="4"/>
      <c r="AR6" s="4"/>
      <c r="AS6" s="4"/>
      <c r="AT6" s="5"/>
      <c r="AU6" s="5"/>
      <c r="AV6" s="5"/>
      <c r="AW6" s="5"/>
      <c r="AX6" s="5"/>
      <c r="AY6" s="5"/>
      <c r="AZ6" s="5"/>
      <c r="BA6" s="5"/>
      <c r="BB6" s="5"/>
      <c r="BC6" s="5"/>
      <c r="BD6" s="5"/>
      <c r="BE6" s="4"/>
    </row>
    <row r="7" spans="1:57" ht="12" customHeight="1">
      <c r="A7" s="806" t="s">
        <v>10</v>
      </c>
      <c r="B7" s="796"/>
      <c r="C7" s="796"/>
      <c r="D7" s="797"/>
      <c r="E7" s="806" t="s">
        <v>11</v>
      </c>
      <c r="F7" s="796"/>
      <c r="G7" s="796"/>
      <c r="H7" s="796"/>
      <c r="I7" s="796"/>
      <c r="J7" s="796"/>
      <c r="K7" s="796"/>
      <c r="L7" s="796"/>
      <c r="M7" s="796"/>
      <c r="N7" s="796"/>
      <c r="O7" s="796"/>
      <c r="P7" s="796"/>
      <c r="Q7" s="796"/>
      <c r="R7" s="796"/>
      <c r="S7" s="796"/>
      <c r="T7" s="796"/>
      <c r="U7" s="796"/>
      <c r="V7" s="796"/>
      <c r="W7" s="796"/>
      <c r="X7" s="796"/>
      <c r="Y7" s="796"/>
      <c r="Z7" s="796"/>
      <c r="AA7" s="796"/>
      <c r="AB7" s="796"/>
      <c r="AC7" s="802"/>
      <c r="AD7" s="791"/>
      <c r="AE7" s="791"/>
      <c r="AF7" s="791"/>
      <c r="AG7" s="791"/>
      <c r="AH7" s="791"/>
      <c r="AI7" s="791"/>
      <c r="AJ7" s="791"/>
      <c r="AK7" s="791"/>
      <c r="AL7" s="791"/>
      <c r="AM7" s="791"/>
      <c r="AN7" s="791"/>
      <c r="AO7" s="791"/>
      <c r="AP7" s="792"/>
      <c r="AQ7" s="4"/>
      <c r="AR7" s="4"/>
      <c r="AS7" s="4"/>
      <c r="AT7" s="5"/>
      <c r="AU7" s="5"/>
      <c r="AV7" s="5"/>
      <c r="AW7" s="5"/>
      <c r="AX7" s="5"/>
      <c r="AY7" s="5"/>
      <c r="AZ7" s="5"/>
      <c r="BA7" s="5"/>
      <c r="BB7" s="5"/>
      <c r="BC7" s="5"/>
      <c r="BD7" s="5"/>
      <c r="BE7" s="4"/>
    </row>
    <row r="8" spans="1:57" ht="12" customHeight="1">
      <c r="A8" s="806" t="s">
        <v>12</v>
      </c>
      <c r="B8" s="796"/>
      <c r="C8" s="796"/>
      <c r="D8" s="797"/>
      <c r="E8" s="806" t="s">
        <v>13</v>
      </c>
      <c r="F8" s="796"/>
      <c r="G8" s="796"/>
      <c r="H8" s="796"/>
      <c r="I8" s="796"/>
      <c r="J8" s="796"/>
      <c r="K8" s="796"/>
      <c r="L8" s="796"/>
      <c r="M8" s="796"/>
      <c r="N8" s="796"/>
      <c r="O8" s="796"/>
      <c r="P8" s="796"/>
      <c r="Q8" s="796"/>
      <c r="R8" s="796"/>
      <c r="S8" s="796"/>
      <c r="T8" s="796"/>
      <c r="U8" s="796"/>
      <c r="V8" s="796"/>
      <c r="W8" s="796"/>
      <c r="X8" s="796"/>
      <c r="Y8" s="796"/>
      <c r="Z8" s="796"/>
      <c r="AA8" s="796"/>
      <c r="AB8" s="796"/>
      <c r="AC8" s="802"/>
      <c r="AD8" s="791"/>
      <c r="AE8" s="791"/>
      <c r="AF8" s="791"/>
      <c r="AG8" s="791"/>
      <c r="AH8" s="791"/>
      <c r="AI8" s="791"/>
      <c r="AJ8" s="791"/>
      <c r="AK8" s="791"/>
      <c r="AL8" s="791"/>
      <c r="AM8" s="791"/>
      <c r="AN8" s="791"/>
      <c r="AO8" s="791"/>
      <c r="AP8" s="792"/>
      <c r="AQ8" s="4"/>
      <c r="AR8" s="4"/>
      <c r="AS8" s="4"/>
      <c r="AT8" s="5"/>
      <c r="AU8" s="5"/>
      <c r="AV8" s="5"/>
      <c r="AW8" s="5"/>
      <c r="AX8" s="5"/>
      <c r="AY8" s="5"/>
      <c r="AZ8" s="5"/>
      <c r="BA8" s="5"/>
      <c r="BB8" s="5"/>
      <c r="BC8" s="5"/>
      <c r="BD8" s="5"/>
      <c r="BE8" s="4"/>
    </row>
    <row r="9" spans="1:57" ht="27.75" customHeight="1">
      <c r="A9" s="806" t="s">
        <v>14</v>
      </c>
      <c r="B9" s="796"/>
      <c r="C9" s="796"/>
      <c r="D9" s="797"/>
      <c r="E9" s="806" t="s">
        <v>15</v>
      </c>
      <c r="F9" s="796"/>
      <c r="G9" s="796"/>
      <c r="H9" s="796"/>
      <c r="I9" s="796"/>
      <c r="J9" s="796"/>
      <c r="K9" s="796"/>
      <c r="L9" s="796"/>
      <c r="M9" s="796"/>
      <c r="N9" s="796"/>
      <c r="O9" s="796"/>
      <c r="P9" s="796"/>
      <c r="Q9" s="796"/>
      <c r="R9" s="796"/>
      <c r="S9" s="796"/>
      <c r="T9" s="796"/>
      <c r="U9" s="796"/>
      <c r="V9" s="796"/>
      <c r="W9" s="796"/>
      <c r="X9" s="796"/>
      <c r="Y9" s="796"/>
      <c r="Z9" s="796"/>
      <c r="AA9" s="796"/>
      <c r="AB9" s="796"/>
      <c r="AC9" s="803"/>
      <c r="AD9" s="793"/>
      <c r="AE9" s="793"/>
      <c r="AF9" s="793"/>
      <c r="AG9" s="793"/>
      <c r="AH9" s="793"/>
      <c r="AI9" s="793"/>
      <c r="AJ9" s="793"/>
      <c r="AK9" s="793"/>
      <c r="AL9" s="793"/>
      <c r="AM9" s="793"/>
      <c r="AN9" s="793"/>
      <c r="AO9" s="793"/>
      <c r="AP9" s="794"/>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0" t="s">
        <v>31</v>
      </c>
      <c r="Q10" s="797"/>
      <c r="R10" s="811" t="s">
        <v>32</v>
      </c>
      <c r="S10" s="796"/>
      <c r="T10" s="796"/>
      <c r="U10" s="796"/>
      <c r="V10" s="805"/>
      <c r="W10" s="16"/>
      <c r="X10" s="16"/>
      <c r="Y10" s="812" t="s">
        <v>33</v>
      </c>
      <c r="Z10" s="796"/>
      <c r="AA10" s="796"/>
      <c r="AB10" s="805"/>
      <c r="AC10" s="813">
        <v>2020</v>
      </c>
      <c r="AD10" s="796"/>
      <c r="AE10" s="796"/>
      <c r="AF10" s="796"/>
      <c r="AG10" s="796"/>
      <c r="AH10" s="796"/>
      <c r="AI10" s="796"/>
      <c r="AJ10" s="796"/>
      <c r="AK10" s="796"/>
      <c r="AL10" s="796"/>
      <c r="AM10" s="796"/>
      <c r="AN10" s="797"/>
      <c r="AO10" s="813">
        <v>2021</v>
      </c>
      <c r="AP10" s="797"/>
      <c r="AQ10" s="807" t="s">
        <v>34</v>
      </c>
      <c r="AR10" s="796"/>
      <c r="AS10" s="796"/>
      <c r="AT10" s="796"/>
      <c r="AU10" s="796"/>
      <c r="AV10" s="796"/>
      <c r="AW10" s="796"/>
      <c r="AX10" s="796"/>
      <c r="AY10" s="796"/>
      <c r="AZ10" s="797"/>
      <c r="BA10" s="808" t="s">
        <v>35</v>
      </c>
      <c r="BB10" s="796"/>
      <c r="BC10" s="796"/>
      <c r="BD10" s="797"/>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17" t="s">
        <v>210</v>
      </c>
      <c r="G49" s="796"/>
      <c r="H49" s="796"/>
      <c r="I49" s="796"/>
      <c r="J49" s="796"/>
      <c r="K49" s="796"/>
      <c r="L49" s="796"/>
      <c r="M49" s="796"/>
      <c r="N49" s="796"/>
      <c r="O49" s="796"/>
      <c r="P49" s="796"/>
      <c r="Q49" s="796"/>
      <c r="R49" s="796"/>
      <c r="S49" s="796"/>
      <c r="T49" s="796"/>
      <c r="U49" s="796"/>
      <c r="V49" s="797"/>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18" t="s">
        <v>211</v>
      </c>
      <c r="G50" s="796"/>
      <c r="H50" s="796"/>
      <c r="I50" s="796"/>
      <c r="J50" s="796"/>
      <c r="K50" s="796"/>
      <c r="L50" s="796"/>
      <c r="M50" s="796"/>
      <c r="N50" s="796"/>
      <c r="O50" s="796"/>
      <c r="P50" s="796"/>
      <c r="Q50" s="796"/>
      <c r="R50" s="796"/>
      <c r="S50" s="796"/>
      <c r="T50" s="796"/>
      <c r="U50" s="796"/>
      <c r="V50" s="797"/>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19" t="s">
        <v>212</v>
      </c>
      <c r="D51" s="796"/>
      <c r="E51" s="796"/>
      <c r="F51" s="796"/>
      <c r="G51" s="796"/>
      <c r="H51" s="796"/>
      <c r="I51" s="796"/>
      <c r="J51" s="796"/>
      <c r="K51" s="796"/>
      <c r="L51" s="796"/>
      <c r="M51" s="796"/>
      <c r="N51" s="796"/>
      <c r="O51" s="796"/>
      <c r="P51" s="796"/>
      <c r="Q51" s="796"/>
      <c r="R51" s="796"/>
      <c r="S51" s="796"/>
      <c r="T51" s="796"/>
      <c r="U51" s="796"/>
      <c r="V51" s="797"/>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20" t="s">
        <v>213</v>
      </c>
      <c r="B52" s="796"/>
      <c r="C52" s="796"/>
      <c r="D52" s="796"/>
      <c r="E52" s="796"/>
      <c r="F52" s="796"/>
      <c r="G52" s="796"/>
      <c r="H52" s="796"/>
      <c r="I52" s="796"/>
      <c r="J52" s="796"/>
      <c r="K52" s="796"/>
      <c r="L52" s="796"/>
      <c r="M52" s="796"/>
      <c r="N52" s="796"/>
      <c r="O52" s="796"/>
      <c r="P52" s="796"/>
      <c r="Q52" s="796"/>
      <c r="R52" s="796"/>
      <c r="S52" s="796"/>
      <c r="T52" s="796"/>
      <c r="U52" s="796"/>
      <c r="V52" s="797"/>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21"/>
      <c r="C54" s="815"/>
      <c r="D54" s="816"/>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22"/>
      <c r="B55" s="815"/>
      <c r="C55" s="815"/>
      <c r="D55" s="816"/>
      <c r="E55" s="822" t="s">
        <v>214</v>
      </c>
      <c r="F55" s="815"/>
      <c r="G55" s="815"/>
      <c r="H55" s="815"/>
      <c r="I55" s="816"/>
      <c r="J55" s="822" t="s">
        <v>215</v>
      </c>
      <c r="K55" s="815"/>
      <c r="L55" s="815"/>
      <c r="M55" s="815"/>
      <c r="N55" s="816"/>
      <c r="O55" s="149"/>
      <c r="P55" s="149"/>
      <c r="Q55" s="822" t="s">
        <v>216</v>
      </c>
      <c r="R55" s="815"/>
      <c r="S55" s="815"/>
      <c r="T55" s="815"/>
      <c r="U55" s="816"/>
      <c r="V55" s="150"/>
      <c r="W55" s="151"/>
      <c r="X55" s="151"/>
      <c r="Y55" s="822" t="s">
        <v>217</v>
      </c>
      <c r="Z55" s="815"/>
      <c r="AA55" s="816"/>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23"/>
      <c r="B56" s="815"/>
      <c r="C56" s="815"/>
      <c r="D56" s="816"/>
      <c r="E56" s="823" t="s">
        <v>218</v>
      </c>
      <c r="F56" s="815"/>
      <c r="G56" s="815"/>
      <c r="H56" s="815"/>
      <c r="I56" s="816"/>
      <c r="J56" s="824" t="s">
        <v>219</v>
      </c>
      <c r="K56" s="815"/>
      <c r="L56" s="815"/>
      <c r="M56" s="815"/>
      <c r="N56" s="816"/>
      <c r="O56" s="150"/>
      <c r="P56" s="150"/>
      <c r="Q56" s="824" t="s">
        <v>220</v>
      </c>
      <c r="R56" s="815"/>
      <c r="S56" s="815"/>
      <c r="T56" s="815"/>
      <c r="U56" s="816"/>
      <c r="V56" s="150"/>
      <c r="W56" s="153"/>
      <c r="X56" s="153"/>
      <c r="Y56" s="824" t="s">
        <v>192</v>
      </c>
      <c r="Z56" s="815"/>
      <c r="AA56" s="816"/>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14"/>
      <c r="Z57" s="815"/>
      <c r="AA57" s="815"/>
      <c r="AB57" s="816"/>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46"/>
      <c r="B1" s="791"/>
      <c r="C1" s="791"/>
      <c r="D1" s="791"/>
      <c r="E1" s="791"/>
      <c r="F1" s="791"/>
      <c r="G1" s="791"/>
      <c r="H1" s="791"/>
      <c r="I1" s="791"/>
      <c r="J1" s="791"/>
      <c r="K1" s="792"/>
      <c r="L1" s="847" t="s">
        <v>221</v>
      </c>
      <c r="M1" s="800"/>
      <c r="N1" s="800"/>
      <c r="O1" s="800"/>
      <c r="P1" s="800"/>
      <c r="Q1" s="800"/>
      <c r="R1" s="800"/>
      <c r="S1" s="800"/>
      <c r="T1" s="800"/>
      <c r="U1" s="800"/>
      <c r="V1" s="800"/>
      <c r="W1" s="800"/>
      <c r="X1" s="800"/>
      <c r="Y1" s="800"/>
      <c r="Z1" s="800"/>
      <c r="AA1" s="159"/>
      <c r="AB1" s="159"/>
      <c r="AC1" s="848" t="s">
        <v>222</v>
      </c>
      <c r="AD1" s="796"/>
      <c r="AE1" s="796"/>
      <c r="AF1" s="797"/>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791"/>
      <c r="B2" s="791"/>
      <c r="C2" s="791"/>
      <c r="D2" s="791"/>
      <c r="E2" s="791"/>
      <c r="F2" s="791"/>
      <c r="G2" s="791"/>
      <c r="H2" s="791"/>
      <c r="I2" s="791"/>
      <c r="J2" s="791"/>
      <c r="K2" s="792"/>
      <c r="L2" s="791"/>
      <c r="M2" s="791"/>
      <c r="N2" s="791"/>
      <c r="O2" s="791"/>
      <c r="P2" s="791"/>
      <c r="Q2" s="791"/>
      <c r="R2" s="791"/>
      <c r="S2" s="791"/>
      <c r="T2" s="791"/>
      <c r="U2" s="791"/>
      <c r="V2" s="791"/>
      <c r="W2" s="791"/>
      <c r="X2" s="791"/>
      <c r="Y2" s="791"/>
      <c r="Z2" s="791"/>
      <c r="AA2" s="163"/>
      <c r="AB2" s="163"/>
      <c r="AC2" s="849" t="s">
        <v>223</v>
      </c>
      <c r="AD2" s="800"/>
      <c r="AE2" s="800"/>
      <c r="AF2" s="801"/>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791"/>
      <c r="B3" s="791"/>
      <c r="C3" s="791"/>
      <c r="D3" s="791"/>
      <c r="E3" s="791"/>
      <c r="F3" s="791"/>
      <c r="G3" s="791"/>
      <c r="H3" s="791"/>
      <c r="I3" s="791"/>
      <c r="J3" s="791"/>
      <c r="K3" s="792"/>
      <c r="L3" s="791"/>
      <c r="M3" s="791"/>
      <c r="N3" s="791"/>
      <c r="O3" s="791"/>
      <c r="P3" s="791"/>
      <c r="Q3" s="791"/>
      <c r="R3" s="791"/>
      <c r="S3" s="791"/>
      <c r="T3" s="791"/>
      <c r="U3" s="791"/>
      <c r="V3" s="791"/>
      <c r="W3" s="791"/>
      <c r="X3" s="791"/>
      <c r="Y3" s="791"/>
      <c r="Z3" s="791"/>
      <c r="AA3" s="163"/>
      <c r="AB3" s="163"/>
      <c r="AC3" s="803"/>
      <c r="AD3" s="793"/>
      <c r="AE3" s="793"/>
      <c r="AF3" s="794"/>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791"/>
      <c r="B4" s="791"/>
      <c r="C4" s="791"/>
      <c r="D4" s="791"/>
      <c r="E4" s="791"/>
      <c r="F4" s="791"/>
      <c r="G4" s="791"/>
      <c r="H4" s="791"/>
      <c r="I4" s="791"/>
      <c r="J4" s="791"/>
      <c r="K4" s="792"/>
      <c r="L4" s="791"/>
      <c r="M4" s="791"/>
      <c r="N4" s="791"/>
      <c r="O4" s="791"/>
      <c r="P4" s="791"/>
      <c r="Q4" s="791"/>
      <c r="R4" s="791"/>
      <c r="S4" s="791"/>
      <c r="T4" s="791"/>
      <c r="U4" s="791"/>
      <c r="V4" s="791"/>
      <c r="W4" s="791"/>
      <c r="X4" s="791"/>
      <c r="Y4" s="791"/>
      <c r="Z4" s="791"/>
      <c r="AA4" s="163"/>
      <c r="AB4" s="163"/>
      <c r="AC4" s="848" t="s">
        <v>224</v>
      </c>
      <c r="AD4" s="796"/>
      <c r="AE4" s="796"/>
      <c r="AF4" s="797"/>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791"/>
      <c r="B5" s="791"/>
      <c r="C5" s="791"/>
      <c r="D5" s="791"/>
      <c r="E5" s="791"/>
      <c r="F5" s="791"/>
      <c r="G5" s="791"/>
      <c r="H5" s="791"/>
      <c r="I5" s="791"/>
      <c r="J5" s="791"/>
      <c r="K5" s="792"/>
      <c r="L5" s="791"/>
      <c r="M5" s="791"/>
      <c r="N5" s="791"/>
      <c r="O5" s="791"/>
      <c r="P5" s="791"/>
      <c r="Q5" s="791"/>
      <c r="R5" s="791"/>
      <c r="S5" s="791"/>
      <c r="T5" s="791"/>
      <c r="U5" s="791"/>
      <c r="V5" s="791"/>
      <c r="W5" s="791"/>
      <c r="X5" s="791"/>
      <c r="Y5" s="791"/>
      <c r="Z5" s="791"/>
      <c r="AA5" s="163"/>
      <c r="AB5" s="163"/>
      <c r="AC5" s="848" t="s">
        <v>225</v>
      </c>
      <c r="AD5" s="796"/>
      <c r="AE5" s="796"/>
      <c r="AF5" s="797"/>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50" t="s">
        <v>226</v>
      </c>
      <c r="I6" s="796"/>
      <c r="J6" s="796"/>
      <c r="K6" s="796"/>
      <c r="L6" s="809">
        <v>2020</v>
      </c>
      <c r="M6" s="796"/>
      <c r="N6" s="796"/>
      <c r="O6" s="796"/>
      <c r="P6" s="796"/>
      <c r="Q6" s="796"/>
      <c r="R6" s="796"/>
      <c r="S6" s="796"/>
      <c r="T6" s="796"/>
      <c r="U6" s="796"/>
      <c r="V6" s="796"/>
      <c r="W6" s="796"/>
      <c r="X6" s="796"/>
      <c r="Y6" s="796"/>
      <c r="Z6" s="796"/>
      <c r="AA6" s="796"/>
      <c r="AB6" s="796"/>
      <c r="AC6" s="796"/>
      <c r="AD6" s="796"/>
      <c r="AE6" s="796"/>
      <c r="AF6" s="797"/>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51" t="s">
        <v>227</v>
      </c>
      <c r="B7" s="800"/>
      <c r="C7" s="800"/>
      <c r="D7" s="800"/>
      <c r="E7" s="800"/>
      <c r="F7" s="800"/>
      <c r="G7" s="800"/>
      <c r="H7" s="801"/>
      <c r="I7" s="852" t="s">
        <v>22</v>
      </c>
      <c r="J7" s="853" t="s">
        <v>228</v>
      </c>
      <c r="K7" s="853" t="s">
        <v>229</v>
      </c>
      <c r="L7" s="853" t="s">
        <v>23</v>
      </c>
      <c r="M7" s="853" t="s">
        <v>24</v>
      </c>
      <c r="N7" s="853" t="s">
        <v>25</v>
      </c>
      <c r="O7" s="853" t="s">
        <v>230</v>
      </c>
      <c r="P7" s="853" t="s">
        <v>27</v>
      </c>
      <c r="Q7" s="853" t="s">
        <v>231</v>
      </c>
      <c r="R7" s="853" t="s">
        <v>29</v>
      </c>
      <c r="S7" s="853" t="s">
        <v>30</v>
      </c>
      <c r="T7" s="854" t="s">
        <v>31</v>
      </c>
      <c r="U7" s="797"/>
      <c r="V7" s="854" t="s">
        <v>32</v>
      </c>
      <c r="W7" s="796"/>
      <c r="X7" s="796"/>
      <c r="Y7" s="796"/>
      <c r="Z7" s="796"/>
      <c r="AA7" s="797"/>
      <c r="AB7" s="165"/>
      <c r="AC7" s="855" t="s">
        <v>33</v>
      </c>
      <c r="AD7" s="796"/>
      <c r="AE7" s="796"/>
      <c r="AF7" s="797"/>
      <c r="AG7" s="856" t="s">
        <v>232</v>
      </c>
      <c r="AH7" s="857"/>
      <c r="AI7" s="857"/>
      <c r="AJ7" s="857"/>
      <c r="AK7" s="857"/>
      <c r="AL7" s="857"/>
      <c r="AM7" s="857"/>
      <c r="AN7" s="857"/>
      <c r="AO7" s="857"/>
      <c r="AP7" s="857"/>
      <c r="AQ7" s="857"/>
      <c r="AR7" s="858"/>
      <c r="AS7" s="859" t="s">
        <v>233</v>
      </c>
      <c r="AT7" s="860"/>
      <c r="AU7" s="166" t="s">
        <v>4</v>
      </c>
      <c r="AV7" s="807" t="s">
        <v>34</v>
      </c>
      <c r="AW7" s="796"/>
      <c r="AX7" s="796"/>
      <c r="AY7" s="796"/>
      <c r="AZ7" s="796"/>
      <c r="BA7" s="796"/>
      <c r="BB7" s="796"/>
      <c r="BC7" s="796"/>
      <c r="BD7" s="796"/>
      <c r="BE7" s="797"/>
      <c r="BF7" s="808" t="s">
        <v>35</v>
      </c>
      <c r="BG7" s="796"/>
      <c r="BH7" s="796"/>
      <c r="BI7" s="797"/>
      <c r="BJ7" s="5"/>
      <c r="BK7" s="5"/>
      <c r="BL7" s="5"/>
    </row>
    <row r="8" spans="1:64" ht="51" customHeight="1">
      <c r="A8" s="803"/>
      <c r="B8" s="793"/>
      <c r="C8" s="793"/>
      <c r="D8" s="793"/>
      <c r="E8" s="793"/>
      <c r="F8" s="793"/>
      <c r="G8" s="793"/>
      <c r="H8" s="794"/>
      <c r="I8" s="827"/>
      <c r="J8" s="827"/>
      <c r="K8" s="827"/>
      <c r="L8" s="827"/>
      <c r="M8" s="827"/>
      <c r="N8" s="827"/>
      <c r="O8" s="827"/>
      <c r="P8" s="827"/>
      <c r="Q8" s="827"/>
      <c r="R8" s="827"/>
      <c r="S8" s="827"/>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28"/>
      <c r="M10" s="796"/>
      <c r="N10" s="796"/>
      <c r="O10" s="796"/>
      <c r="P10" s="796"/>
      <c r="Q10" s="796"/>
      <c r="R10" s="796"/>
      <c r="S10" s="796"/>
      <c r="T10" s="796"/>
      <c r="U10" s="796"/>
      <c r="V10" s="796"/>
      <c r="W10" s="796"/>
      <c r="X10" s="796"/>
      <c r="Y10" s="796"/>
      <c r="Z10" s="797"/>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28"/>
      <c r="M12" s="796"/>
      <c r="N12" s="796"/>
      <c r="O12" s="796"/>
      <c r="P12" s="796"/>
      <c r="Q12" s="796"/>
      <c r="R12" s="796"/>
      <c r="S12" s="796"/>
      <c r="T12" s="796"/>
      <c r="U12" s="796"/>
      <c r="V12" s="796"/>
      <c r="W12" s="796"/>
      <c r="X12" s="796"/>
      <c r="Y12" s="796"/>
      <c r="Z12" s="797"/>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28"/>
      <c r="M14" s="796"/>
      <c r="N14" s="796"/>
      <c r="O14" s="796"/>
      <c r="P14" s="796"/>
      <c r="Q14" s="796"/>
      <c r="R14" s="796"/>
      <c r="S14" s="796"/>
      <c r="T14" s="796"/>
      <c r="U14" s="796"/>
      <c r="V14" s="796"/>
      <c r="W14" s="796"/>
      <c r="X14" s="796"/>
      <c r="Y14" s="796"/>
      <c r="Z14" s="797"/>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28"/>
      <c r="M17" s="796"/>
      <c r="N17" s="796"/>
      <c r="O17" s="796"/>
      <c r="P17" s="796"/>
      <c r="Q17" s="796"/>
      <c r="R17" s="796"/>
      <c r="S17" s="796"/>
      <c r="T17" s="796"/>
      <c r="U17" s="796"/>
      <c r="V17" s="796"/>
      <c r="W17" s="796"/>
      <c r="X17" s="796"/>
      <c r="Y17" s="796"/>
      <c r="Z17" s="797"/>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25" t="s">
        <v>300</v>
      </c>
      <c r="M22" s="825">
        <v>84131501</v>
      </c>
      <c r="N22" s="825" t="s">
        <v>290</v>
      </c>
      <c r="O22" s="829" t="s">
        <v>172</v>
      </c>
      <c r="P22" s="825">
        <v>10101</v>
      </c>
      <c r="Q22" s="825" t="s">
        <v>151</v>
      </c>
      <c r="R22" s="825" t="s">
        <v>291</v>
      </c>
      <c r="S22" s="825" t="s">
        <v>292</v>
      </c>
      <c r="T22" s="825" t="s">
        <v>82</v>
      </c>
      <c r="U22" s="825" t="s">
        <v>293</v>
      </c>
      <c r="V22" s="219" t="s">
        <v>51</v>
      </c>
      <c r="W22" s="219" t="s">
        <v>52</v>
      </c>
      <c r="X22" s="186">
        <v>12</v>
      </c>
      <c r="Y22" s="181">
        <v>1</v>
      </c>
      <c r="Z22" s="181" t="s">
        <v>113</v>
      </c>
      <c r="AA22" s="181" t="s">
        <v>296</v>
      </c>
      <c r="AB22" s="825"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26"/>
      <c r="M23" s="826"/>
      <c r="N23" s="826"/>
      <c r="O23" s="826"/>
      <c r="P23" s="826"/>
      <c r="Q23" s="826"/>
      <c r="R23" s="826"/>
      <c r="S23" s="826"/>
      <c r="T23" s="826"/>
      <c r="U23" s="826"/>
      <c r="V23" s="233"/>
      <c r="W23" s="233"/>
      <c r="X23" s="232"/>
      <c r="Y23" s="193"/>
      <c r="Z23" s="193"/>
      <c r="AA23" s="193"/>
      <c r="AB23" s="826"/>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26"/>
      <c r="M24" s="826"/>
      <c r="N24" s="826"/>
      <c r="O24" s="826"/>
      <c r="P24" s="826"/>
      <c r="Q24" s="826"/>
      <c r="R24" s="826"/>
      <c r="S24" s="826"/>
      <c r="T24" s="826"/>
      <c r="U24" s="826"/>
      <c r="V24" s="188" t="s">
        <v>51</v>
      </c>
      <c r="W24" s="188" t="s">
        <v>52</v>
      </c>
      <c r="X24" s="186">
        <v>12</v>
      </c>
      <c r="Y24" s="181">
        <v>1</v>
      </c>
      <c r="Z24" s="181" t="s">
        <v>113</v>
      </c>
      <c r="AA24" s="181" t="s">
        <v>296</v>
      </c>
      <c r="AB24" s="826"/>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26"/>
      <c r="M25" s="826"/>
      <c r="N25" s="826"/>
      <c r="O25" s="826"/>
      <c r="P25" s="826"/>
      <c r="Q25" s="826"/>
      <c r="R25" s="826"/>
      <c r="S25" s="826"/>
      <c r="T25" s="826"/>
      <c r="U25" s="826"/>
      <c r="V25" s="233"/>
      <c r="W25" s="233"/>
      <c r="X25" s="232"/>
      <c r="Y25" s="193"/>
      <c r="Z25" s="193"/>
      <c r="AA25" s="193"/>
      <c r="AB25" s="826"/>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26"/>
      <c r="M26" s="826"/>
      <c r="N26" s="826"/>
      <c r="O26" s="826"/>
      <c r="P26" s="826"/>
      <c r="Q26" s="826"/>
      <c r="R26" s="826"/>
      <c r="S26" s="826"/>
      <c r="T26" s="826"/>
      <c r="U26" s="826"/>
      <c r="V26" s="188" t="s">
        <v>51</v>
      </c>
      <c r="W26" s="188" t="s">
        <v>52</v>
      </c>
      <c r="X26" s="186">
        <v>12</v>
      </c>
      <c r="Y26" s="181">
        <v>1</v>
      </c>
      <c r="Z26" s="181" t="s">
        <v>113</v>
      </c>
      <c r="AA26" s="181" t="s">
        <v>296</v>
      </c>
      <c r="AB26" s="826"/>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26"/>
      <c r="M27" s="826"/>
      <c r="N27" s="826"/>
      <c r="O27" s="826"/>
      <c r="P27" s="826"/>
      <c r="Q27" s="826"/>
      <c r="R27" s="826"/>
      <c r="S27" s="826"/>
      <c r="T27" s="826"/>
      <c r="U27" s="826"/>
      <c r="V27" s="233"/>
      <c r="W27" s="233"/>
      <c r="X27" s="232"/>
      <c r="Y27" s="193"/>
      <c r="Z27" s="193"/>
      <c r="AA27" s="193"/>
      <c r="AB27" s="826"/>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26"/>
      <c r="M28" s="826"/>
      <c r="N28" s="826"/>
      <c r="O28" s="826"/>
      <c r="P28" s="826"/>
      <c r="Q28" s="826"/>
      <c r="R28" s="826"/>
      <c r="S28" s="826"/>
      <c r="T28" s="826"/>
      <c r="U28" s="826"/>
      <c r="V28" s="188" t="s">
        <v>51</v>
      </c>
      <c r="W28" s="188" t="s">
        <v>52</v>
      </c>
      <c r="X28" s="186">
        <v>12</v>
      </c>
      <c r="Y28" s="181">
        <v>1</v>
      </c>
      <c r="Z28" s="181" t="s">
        <v>113</v>
      </c>
      <c r="AA28" s="181" t="s">
        <v>296</v>
      </c>
      <c r="AB28" s="826"/>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26"/>
      <c r="M29" s="826"/>
      <c r="N29" s="826"/>
      <c r="O29" s="826"/>
      <c r="P29" s="826"/>
      <c r="Q29" s="826"/>
      <c r="R29" s="826"/>
      <c r="S29" s="826"/>
      <c r="T29" s="826"/>
      <c r="U29" s="826"/>
      <c r="V29" s="233"/>
      <c r="W29" s="233"/>
      <c r="X29" s="232"/>
      <c r="Y29" s="193"/>
      <c r="Z29" s="193"/>
      <c r="AA29" s="193"/>
      <c r="AB29" s="826"/>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27"/>
      <c r="M30" s="827"/>
      <c r="N30" s="827"/>
      <c r="O30" s="827"/>
      <c r="P30" s="827"/>
      <c r="Q30" s="827"/>
      <c r="R30" s="827"/>
      <c r="S30" s="827"/>
      <c r="T30" s="827"/>
      <c r="U30" s="827"/>
      <c r="V30" s="188" t="s">
        <v>51</v>
      </c>
      <c r="W30" s="188" t="s">
        <v>52</v>
      </c>
      <c r="X30" s="186">
        <v>12</v>
      </c>
      <c r="Y30" s="181">
        <v>1</v>
      </c>
      <c r="Z30" s="181" t="s">
        <v>113</v>
      </c>
      <c r="AA30" s="181" t="s">
        <v>296</v>
      </c>
      <c r="AB30" s="827"/>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31"/>
      <c r="M31" s="796"/>
      <c r="N31" s="796"/>
      <c r="O31" s="796"/>
      <c r="P31" s="796"/>
      <c r="Q31" s="796"/>
      <c r="R31" s="796"/>
      <c r="S31" s="796"/>
      <c r="T31" s="796"/>
      <c r="U31" s="796"/>
      <c r="V31" s="796"/>
      <c r="W31" s="796"/>
      <c r="X31" s="796"/>
      <c r="Y31" s="796"/>
      <c r="Z31" s="796"/>
      <c r="AA31" s="797"/>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28"/>
      <c r="M33" s="796"/>
      <c r="N33" s="796"/>
      <c r="O33" s="796"/>
      <c r="P33" s="796"/>
      <c r="Q33" s="796"/>
      <c r="R33" s="796"/>
      <c r="S33" s="796"/>
      <c r="T33" s="796"/>
      <c r="U33" s="796"/>
      <c r="V33" s="796"/>
      <c r="W33" s="796"/>
      <c r="X33" s="796"/>
      <c r="Y33" s="796"/>
      <c r="Z33" s="797"/>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31" t="s">
        <v>48</v>
      </c>
      <c r="M55" s="796"/>
      <c r="N55" s="796"/>
      <c r="O55" s="796"/>
      <c r="P55" s="796"/>
      <c r="Q55" s="796"/>
      <c r="R55" s="796"/>
      <c r="S55" s="796"/>
      <c r="T55" s="796"/>
      <c r="U55" s="796"/>
      <c r="V55" s="796"/>
      <c r="W55" s="796"/>
      <c r="X55" s="796"/>
      <c r="Y55" s="796"/>
      <c r="Z55" s="796"/>
      <c r="AA55" s="797"/>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32"/>
      <c r="M88" s="833"/>
      <c r="N88" s="833"/>
      <c r="O88" s="833"/>
      <c r="P88" s="833"/>
      <c r="Q88" s="833"/>
      <c r="R88" s="833"/>
      <c r="S88" s="833"/>
      <c r="T88" s="833"/>
      <c r="U88" s="833"/>
      <c r="V88" s="833"/>
      <c r="W88" s="833"/>
      <c r="X88" s="833"/>
      <c r="Y88" s="833"/>
      <c r="Z88" s="833"/>
      <c r="AA88" s="834"/>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32" t="s">
        <v>48</v>
      </c>
      <c r="M97" s="833"/>
      <c r="N97" s="833"/>
      <c r="O97" s="833"/>
      <c r="P97" s="833"/>
      <c r="Q97" s="833"/>
      <c r="R97" s="833"/>
      <c r="S97" s="833"/>
      <c r="T97" s="833"/>
      <c r="U97" s="833"/>
      <c r="V97" s="833"/>
      <c r="W97" s="833"/>
      <c r="X97" s="833"/>
      <c r="Y97" s="833"/>
      <c r="Z97" s="833"/>
      <c r="AA97" s="835"/>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30" t="s">
        <v>506</v>
      </c>
      <c r="M98" s="80" t="s">
        <v>507</v>
      </c>
      <c r="N98" s="830" t="s">
        <v>240</v>
      </c>
      <c r="O98" s="312" t="s">
        <v>241</v>
      </c>
      <c r="P98" s="59">
        <v>10106</v>
      </c>
      <c r="Q98" s="80" t="s">
        <v>242</v>
      </c>
      <c r="R98" s="59" t="s">
        <v>502</v>
      </c>
      <c r="S98" s="202" t="s">
        <v>503</v>
      </c>
      <c r="T98" s="61" t="s">
        <v>97</v>
      </c>
      <c r="U98" s="202" t="s">
        <v>112</v>
      </c>
      <c r="V98" s="836" t="s">
        <v>294</v>
      </c>
      <c r="W98" s="836" t="s">
        <v>53</v>
      </c>
      <c r="X98" s="219">
        <v>7</v>
      </c>
      <c r="Y98" s="61">
        <v>1</v>
      </c>
      <c r="Z98" s="830" t="s">
        <v>84</v>
      </c>
      <c r="AA98" s="830" t="s">
        <v>85</v>
      </c>
      <c r="AB98" s="830"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26"/>
      <c r="M99" s="80" t="s">
        <v>510</v>
      </c>
      <c r="N99" s="826"/>
      <c r="O99" s="312" t="s">
        <v>241</v>
      </c>
      <c r="P99" s="59">
        <v>10106</v>
      </c>
      <c r="Q99" s="80" t="s">
        <v>242</v>
      </c>
      <c r="R99" s="185" t="s">
        <v>502</v>
      </c>
      <c r="S99" s="235" t="s">
        <v>503</v>
      </c>
      <c r="T99" s="186" t="s">
        <v>97</v>
      </c>
      <c r="U99" s="235" t="s">
        <v>112</v>
      </c>
      <c r="V99" s="826"/>
      <c r="W99" s="826"/>
      <c r="X99" s="219">
        <v>7</v>
      </c>
      <c r="Y99" s="61">
        <v>1</v>
      </c>
      <c r="Z99" s="826"/>
      <c r="AA99" s="826"/>
      <c r="AB99" s="826"/>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27"/>
      <c r="M100" s="80">
        <v>93141808</v>
      </c>
      <c r="N100" s="827"/>
      <c r="O100" s="312" t="s">
        <v>241</v>
      </c>
      <c r="P100" s="59">
        <v>10106</v>
      </c>
      <c r="Q100" s="80" t="s">
        <v>242</v>
      </c>
      <c r="R100" s="185" t="s">
        <v>502</v>
      </c>
      <c r="S100" s="235" t="s">
        <v>503</v>
      </c>
      <c r="T100" s="186" t="s">
        <v>97</v>
      </c>
      <c r="U100" s="235" t="s">
        <v>112</v>
      </c>
      <c r="V100" s="827"/>
      <c r="W100" s="827"/>
      <c r="X100" s="219">
        <v>7</v>
      </c>
      <c r="Y100" s="61">
        <v>1</v>
      </c>
      <c r="Z100" s="827"/>
      <c r="AA100" s="827"/>
      <c r="AB100" s="827"/>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38"/>
      <c r="B105" s="839"/>
      <c r="C105" s="839"/>
      <c r="D105" s="839"/>
      <c r="E105" s="839"/>
      <c r="F105" s="839"/>
      <c r="G105" s="839"/>
      <c r="H105" s="839"/>
      <c r="I105" s="839"/>
      <c r="J105" s="840"/>
      <c r="K105" s="361">
        <f>K10+K12+K14+K17+K19+K23+K25+K27+K29+K31+K33+K43+K53+K55+K57+K63+K69+K72+K74+K76+K78+K84+K88+K90+K92+K94+K97+K101+K103+K104</f>
        <v>1006146728</v>
      </c>
      <c r="L105" s="841"/>
      <c r="M105" s="796"/>
      <c r="N105" s="796"/>
      <c r="O105" s="796"/>
      <c r="P105" s="796"/>
      <c r="Q105" s="796"/>
      <c r="R105" s="796"/>
      <c r="S105" s="796"/>
      <c r="T105" s="796"/>
      <c r="U105" s="796"/>
      <c r="V105" s="796"/>
      <c r="W105" s="796"/>
      <c r="X105" s="796"/>
      <c r="Y105" s="796"/>
      <c r="Z105" s="796"/>
      <c r="AA105" s="797"/>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42" t="s">
        <v>517</v>
      </c>
      <c r="B106" s="796"/>
      <c r="C106" s="796"/>
      <c r="D106" s="796"/>
      <c r="E106" s="796"/>
      <c r="F106" s="796"/>
      <c r="G106" s="796"/>
      <c r="H106" s="796"/>
      <c r="I106" s="796"/>
      <c r="J106" s="796"/>
      <c r="K106" s="796"/>
      <c r="L106" s="796"/>
      <c r="M106" s="796"/>
      <c r="N106" s="796"/>
      <c r="O106" s="796"/>
      <c r="P106" s="796"/>
      <c r="Q106" s="796"/>
      <c r="R106" s="796"/>
      <c r="S106" s="796"/>
      <c r="T106" s="796"/>
      <c r="U106" s="796"/>
      <c r="V106" s="796"/>
      <c r="W106" s="796"/>
      <c r="X106" s="796"/>
      <c r="Y106" s="796"/>
      <c r="Z106" s="796"/>
      <c r="AA106" s="797"/>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43" t="s">
        <v>214</v>
      </c>
      <c r="F107" s="839"/>
      <c r="G107" s="839"/>
      <c r="H107" s="839"/>
      <c r="I107" s="839"/>
      <c r="J107" s="844"/>
      <c r="K107" s="369"/>
      <c r="L107" s="369"/>
      <c r="M107" s="843" t="s">
        <v>215</v>
      </c>
      <c r="N107" s="839"/>
      <c r="O107" s="839"/>
      <c r="P107" s="844"/>
      <c r="Q107" s="370"/>
      <c r="R107" s="843" t="s">
        <v>518</v>
      </c>
      <c r="S107" s="839"/>
      <c r="T107" s="839"/>
      <c r="U107" s="839"/>
      <c r="V107" s="844"/>
      <c r="W107" s="845" t="s">
        <v>217</v>
      </c>
      <c r="X107" s="815"/>
      <c r="Y107" s="815"/>
      <c r="Z107" s="816"/>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23" t="s">
        <v>218</v>
      </c>
      <c r="F108" s="815"/>
      <c r="G108" s="815"/>
      <c r="H108" s="815"/>
      <c r="I108" s="815"/>
      <c r="J108" s="816"/>
      <c r="K108" s="153"/>
      <c r="L108" s="153"/>
      <c r="M108" s="823" t="s">
        <v>219</v>
      </c>
      <c r="N108" s="815"/>
      <c r="O108" s="815"/>
      <c r="P108" s="816"/>
      <c r="Q108" s="153"/>
      <c r="R108" s="823" t="s">
        <v>220</v>
      </c>
      <c r="S108" s="815"/>
      <c r="T108" s="815"/>
      <c r="U108" s="815"/>
      <c r="V108" s="816"/>
      <c r="W108" s="824" t="s">
        <v>192</v>
      </c>
      <c r="X108" s="815"/>
      <c r="Y108" s="815"/>
      <c r="Z108" s="816"/>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37"/>
      <c r="M109" s="815"/>
      <c r="N109" s="815"/>
      <c r="O109" s="816"/>
      <c r="P109" s="385"/>
      <c r="Q109" s="386"/>
      <c r="R109" s="837"/>
      <c r="S109" s="815"/>
      <c r="T109" s="815"/>
      <c r="U109" s="816"/>
      <c r="V109" s="4"/>
      <c r="W109" s="837"/>
      <c r="X109" s="815"/>
      <c r="Y109" s="816"/>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24"/>
      <c r="B1" s="800"/>
      <c r="C1" s="800"/>
      <c r="D1" s="801"/>
      <c r="E1" s="899" t="s">
        <v>571</v>
      </c>
      <c r="F1" s="900"/>
      <c r="G1" s="900"/>
      <c r="H1" s="900"/>
      <c r="I1" s="900"/>
      <c r="J1" s="900"/>
      <c r="K1" s="900"/>
      <c r="L1" s="900"/>
      <c r="M1" s="900"/>
      <c r="N1" s="900"/>
      <c r="O1" s="900"/>
      <c r="P1" s="900"/>
      <c r="Q1" s="900"/>
      <c r="R1" s="900"/>
      <c r="S1" s="900"/>
      <c r="T1" s="900"/>
      <c r="U1" s="900"/>
      <c r="V1" s="900"/>
      <c r="W1" s="901"/>
      <c r="X1" s="391"/>
      <c r="Y1" s="908" t="s">
        <v>1</v>
      </c>
      <c r="Z1" s="796"/>
      <c r="AA1" s="796"/>
      <c r="AB1" s="797"/>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02"/>
      <c r="B2" s="791"/>
      <c r="C2" s="791"/>
      <c r="D2" s="792"/>
      <c r="E2" s="902"/>
      <c r="F2" s="903"/>
      <c r="G2" s="903"/>
      <c r="H2" s="903"/>
      <c r="I2" s="903"/>
      <c r="J2" s="903"/>
      <c r="K2" s="903"/>
      <c r="L2" s="903"/>
      <c r="M2" s="903"/>
      <c r="N2" s="903"/>
      <c r="O2" s="903"/>
      <c r="P2" s="903"/>
      <c r="Q2" s="903"/>
      <c r="R2" s="903"/>
      <c r="S2" s="903"/>
      <c r="T2" s="903"/>
      <c r="U2" s="903"/>
      <c r="V2" s="903"/>
      <c r="W2" s="904"/>
      <c r="X2" s="391"/>
      <c r="Y2" s="908" t="s">
        <v>2</v>
      </c>
      <c r="Z2" s="796"/>
      <c r="AA2" s="796"/>
      <c r="AB2" s="797"/>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02"/>
      <c r="B3" s="791"/>
      <c r="C3" s="791"/>
      <c r="D3" s="792"/>
      <c r="E3" s="902"/>
      <c r="F3" s="903"/>
      <c r="G3" s="903"/>
      <c r="H3" s="903"/>
      <c r="I3" s="903"/>
      <c r="J3" s="903"/>
      <c r="K3" s="903"/>
      <c r="L3" s="903"/>
      <c r="M3" s="903"/>
      <c r="N3" s="903"/>
      <c r="O3" s="903"/>
      <c r="P3" s="903"/>
      <c r="Q3" s="903"/>
      <c r="R3" s="903"/>
      <c r="S3" s="903"/>
      <c r="T3" s="903"/>
      <c r="U3" s="903"/>
      <c r="V3" s="903"/>
      <c r="W3" s="904"/>
      <c r="X3" s="391"/>
      <c r="Y3" s="909" t="s">
        <v>3</v>
      </c>
      <c r="Z3" s="796"/>
      <c r="AA3" s="796"/>
      <c r="AB3" s="797"/>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03"/>
      <c r="B4" s="793"/>
      <c r="C4" s="793"/>
      <c r="D4" s="794"/>
      <c r="E4" s="905"/>
      <c r="F4" s="906"/>
      <c r="G4" s="906"/>
      <c r="H4" s="906"/>
      <c r="I4" s="906"/>
      <c r="J4" s="906"/>
      <c r="K4" s="906"/>
      <c r="L4" s="906"/>
      <c r="M4" s="906"/>
      <c r="N4" s="906"/>
      <c r="O4" s="906"/>
      <c r="P4" s="906"/>
      <c r="Q4" s="906"/>
      <c r="R4" s="906"/>
      <c r="S4" s="906"/>
      <c r="T4" s="906"/>
      <c r="U4" s="906"/>
      <c r="V4" s="906"/>
      <c r="W4" s="907"/>
      <c r="X4" s="391"/>
      <c r="Y4" s="908" t="s">
        <v>5</v>
      </c>
      <c r="Z4" s="796"/>
      <c r="AA4" s="796"/>
      <c r="AB4" s="797"/>
      <c r="AC4" s="913" t="s">
        <v>4</v>
      </c>
      <c r="AD4" s="914"/>
      <c r="AE4" s="914"/>
      <c r="AF4" s="914"/>
      <c r="AG4" s="914"/>
      <c r="AH4" s="914"/>
      <c r="AI4" s="914"/>
      <c r="AJ4" s="914"/>
      <c r="AK4" s="914"/>
      <c r="AL4" s="914"/>
      <c r="AM4" s="914"/>
      <c r="AN4" s="914"/>
      <c r="AO4" s="914"/>
      <c r="AP4" s="914"/>
      <c r="AQ4" s="914"/>
      <c r="AR4" s="914"/>
      <c r="AS4" s="915"/>
      <c r="AT4" s="208"/>
      <c r="AU4" s="208"/>
      <c r="AV4" s="208"/>
      <c r="AW4" s="208"/>
      <c r="AX4" s="208"/>
      <c r="AY4" s="208"/>
      <c r="AZ4" s="208"/>
      <c r="BA4" s="208"/>
      <c r="BB4" s="208"/>
      <c r="BC4" s="386"/>
      <c r="BD4" s="208"/>
      <c r="BE4" s="208"/>
      <c r="BF4" s="208"/>
      <c r="BG4" s="208"/>
      <c r="BH4" s="208"/>
    </row>
    <row r="5" spans="1:60" ht="18" customHeight="1">
      <c r="A5" s="869" t="s">
        <v>6</v>
      </c>
      <c r="B5" s="796"/>
      <c r="C5" s="796"/>
      <c r="D5" s="804" t="s">
        <v>520</v>
      </c>
      <c r="E5" s="796"/>
      <c r="F5" s="796"/>
      <c r="G5" s="796"/>
      <c r="H5" s="796"/>
      <c r="I5" s="796"/>
      <c r="J5" s="796"/>
      <c r="K5" s="796"/>
      <c r="L5" s="796"/>
      <c r="M5" s="796"/>
      <c r="N5" s="796"/>
      <c r="O5" s="796"/>
      <c r="P5" s="796"/>
      <c r="Q5" s="796"/>
      <c r="R5" s="796"/>
      <c r="S5" s="796"/>
      <c r="T5" s="796"/>
      <c r="U5" s="796"/>
      <c r="V5" s="796"/>
      <c r="W5" s="796"/>
      <c r="X5" s="796"/>
      <c r="Y5" s="796"/>
      <c r="Z5" s="796"/>
      <c r="AA5" s="796"/>
      <c r="AB5" s="797"/>
      <c r="AC5" s="802"/>
      <c r="AD5" s="791"/>
      <c r="AE5" s="791"/>
      <c r="AF5" s="791"/>
      <c r="AG5" s="791"/>
      <c r="AH5" s="791"/>
      <c r="AI5" s="791"/>
      <c r="AJ5" s="791"/>
      <c r="AK5" s="791"/>
      <c r="AL5" s="791"/>
      <c r="AM5" s="791"/>
      <c r="AN5" s="791"/>
      <c r="AO5" s="791"/>
      <c r="AP5" s="791"/>
      <c r="AQ5" s="791"/>
      <c r="AR5" s="791"/>
      <c r="AS5" s="916"/>
      <c r="AT5" s="208"/>
      <c r="AU5" s="208"/>
      <c r="AV5" s="208"/>
      <c r="AW5" s="208"/>
      <c r="AX5" s="208"/>
      <c r="AY5" s="208"/>
      <c r="AZ5" s="208"/>
      <c r="BA5" s="208"/>
      <c r="BB5" s="208"/>
      <c r="BC5" s="386"/>
      <c r="BD5" s="208"/>
      <c r="BE5" s="208"/>
      <c r="BF5" s="208"/>
      <c r="BG5" s="208"/>
      <c r="BH5" s="208"/>
    </row>
    <row r="6" spans="1:60" ht="18" customHeight="1">
      <c r="A6" s="869" t="s">
        <v>521</v>
      </c>
      <c r="B6" s="796"/>
      <c r="C6" s="796"/>
      <c r="D6" s="804" t="s">
        <v>522</v>
      </c>
      <c r="E6" s="796"/>
      <c r="F6" s="796"/>
      <c r="G6" s="796"/>
      <c r="H6" s="796"/>
      <c r="I6" s="796"/>
      <c r="J6" s="796"/>
      <c r="K6" s="796"/>
      <c r="L6" s="796"/>
      <c r="M6" s="796"/>
      <c r="N6" s="796"/>
      <c r="O6" s="796"/>
      <c r="P6" s="796"/>
      <c r="Q6" s="796"/>
      <c r="R6" s="796"/>
      <c r="S6" s="796"/>
      <c r="T6" s="796"/>
      <c r="U6" s="796"/>
      <c r="V6" s="796"/>
      <c r="W6" s="796"/>
      <c r="X6" s="796"/>
      <c r="Y6" s="796"/>
      <c r="Z6" s="796"/>
      <c r="AA6" s="796"/>
      <c r="AB6" s="797"/>
      <c r="AC6" s="802"/>
      <c r="AD6" s="791"/>
      <c r="AE6" s="791"/>
      <c r="AF6" s="791"/>
      <c r="AG6" s="791"/>
      <c r="AH6" s="791"/>
      <c r="AI6" s="791"/>
      <c r="AJ6" s="791"/>
      <c r="AK6" s="791"/>
      <c r="AL6" s="791"/>
      <c r="AM6" s="791"/>
      <c r="AN6" s="791"/>
      <c r="AO6" s="791"/>
      <c r="AP6" s="791"/>
      <c r="AQ6" s="791"/>
      <c r="AR6" s="791"/>
      <c r="AS6" s="916"/>
      <c r="AT6" s="208"/>
      <c r="AU6" s="208"/>
      <c r="AV6" s="208"/>
      <c r="AW6" s="208"/>
      <c r="AX6" s="208"/>
      <c r="AY6" s="208"/>
      <c r="AZ6" s="208"/>
      <c r="BA6" s="208"/>
      <c r="BB6" s="208"/>
      <c r="BC6" s="386"/>
      <c r="BD6" s="208"/>
      <c r="BE6" s="208"/>
      <c r="BF6" s="208"/>
      <c r="BG6" s="208"/>
      <c r="BH6" s="208"/>
    </row>
    <row r="7" spans="1:60" ht="18" customHeight="1">
      <c r="A7" s="869" t="s">
        <v>523</v>
      </c>
      <c r="B7" s="796"/>
      <c r="C7" s="796"/>
      <c r="D7" s="804" t="s">
        <v>524</v>
      </c>
      <c r="E7" s="796"/>
      <c r="F7" s="796"/>
      <c r="G7" s="796"/>
      <c r="H7" s="796"/>
      <c r="I7" s="796"/>
      <c r="J7" s="796"/>
      <c r="K7" s="796"/>
      <c r="L7" s="796"/>
      <c r="M7" s="796"/>
      <c r="N7" s="796"/>
      <c r="O7" s="796"/>
      <c r="P7" s="796"/>
      <c r="Q7" s="796"/>
      <c r="R7" s="796"/>
      <c r="S7" s="796"/>
      <c r="T7" s="796"/>
      <c r="U7" s="796"/>
      <c r="V7" s="796"/>
      <c r="W7" s="796"/>
      <c r="X7" s="796"/>
      <c r="Y7" s="796"/>
      <c r="Z7" s="796"/>
      <c r="AA7" s="796"/>
      <c r="AB7" s="797"/>
      <c r="AC7" s="802"/>
      <c r="AD7" s="791"/>
      <c r="AE7" s="791"/>
      <c r="AF7" s="791"/>
      <c r="AG7" s="791"/>
      <c r="AH7" s="791"/>
      <c r="AI7" s="791"/>
      <c r="AJ7" s="791"/>
      <c r="AK7" s="791"/>
      <c r="AL7" s="791"/>
      <c r="AM7" s="791"/>
      <c r="AN7" s="791"/>
      <c r="AO7" s="791"/>
      <c r="AP7" s="791"/>
      <c r="AQ7" s="791"/>
      <c r="AR7" s="791"/>
      <c r="AS7" s="916"/>
      <c r="AT7" s="208"/>
      <c r="AU7" s="208"/>
      <c r="AV7" s="208"/>
      <c r="AW7" s="208"/>
      <c r="AX7" s="208"/>
      <c r="AY7" s="208"/>
      <c r="AZ7" s="208"/>
      <c r="BA7" s="208"/>
      <c r="BB7" s="208"/>
      <c r="BC7" s="386"/>
      <c r="BD7" s="208"/>
      <c r="BE7" s="208"/>
      <c r="BF7" s="208"/>
      <c r="BG7" s="208"/>
      <c r="BH7" s="208"/>
    </row>
    <row r="8" spans="1:60" ht="18" customHeight="1">
      <c r="A8" s="869" t="s">
        <v>525</v>
      </c>
      <c r="B8" s="796"/>
      <c r="C8" s="796"/>
      <c r="D8" s="804" t="s">
        <v>526</v>
      </c>
      <c r="E8" s="796"/>
      <c r="F8" s="796"/>
      <c r="G8" s="796"/>
      <c r="H8" s="796"/>
      <c r="I8" s="796"/>
      <c r="J8" s="796"/>
      <c r="K8" s="796"/>
      <c r="L8" s="796"/>
      <c r="M8" s="796"/>
      <c r="N8" s="796"/>
      <c r="O8" s="796"/>
      <c r="P8" s="796"/>
      <c r="Q8" s="796"/>
      <c r="R8" s="796"/>
      <c r="S8" s="796"/>
      <c r="T8" s="796"/>
      <c r="U8" s="796"/>
      <c r="V8" s="796"/>
      <c r="W8" s="796"/>
      <c r="X8" s="796"/>
      <c r="Y8" s="796"/>
      <c r="Z8" s="796"/>
      <c r="AA8" s="796"/>
      <c r="AB8" s="797"/>
      <c r="AC8" s="802"/>
      <c r="AD8" s="791"/>
      <c r="AE8" s="791"/>
      <c r="AF8" s="791"/>
      <c r="AG8" s="791"/>
      <c r="AH8" s="791"/>
      <c r="AI8" s="791"/>
      <c r="AJ8" s="791"/>
      <c r="AK8" s="791"/>
      <c r="AL8" s="791"/>
      <c r="AM8" s="791"/>
      <c r="AN8" s="791"/>
      <c r="AO8" s="791"/>
      <c r="AP8" s="791"/>
      <c r="AQ8" s="791"/>
      <c r="AR8" s="791"/>
      <c r="AS8" s="916"/>
      <c r="AT8" s="208"/>
      <c r="AU8" s="208"/>
      <c r="AV8" s="208"/>
      <c r="AW8" s="208"/>
      <c r="AX8" s="208"/>
      <c r="AY8" s="208"/>
      <c r="AZ8" s="208"/>
      <c r="BA8" s="208"/>
      <c r="BB8" s="208"/>
      <c r="BC8" s="386"/>
      <c r="BD8" s="208"/>
      <c r="BE8" s="208"/>
      <c r="BF8" s="208"/>
      <c r="BG8" s="208"/>
      <c r="BH8" s="208"/>
    </row>
    <row r="9" spans="1:60" ht="28.5" customHeight="1">
      <c r="A9" s="880" t="s">
        <v>527</v>
      </c>
      <c r="B9" s="881"/>
      <c r="C9" s="881"/>
      <c r="D9" s="882" t="s">
        <v>528</v>
      </c>
      <c r="E9" s="796"/>
      <c r="F9" s="796"/>
      <c r="G9" s="796"/>
      <c r="H9" s="796"/>
      <c r="I9" s="796"/>
      <c r="J9" s="796"/>
      <c r="K9" s="796"/>
      <c r="L9" s="796"/>
      <c r="M9" s="796"/>
      <c r="N9" s="796"/>
      <c r="O9" s="796"/>
      <c r="P9" s="796"/>
      <c r="Q9" s="796"/>
      <c r="R9" s="796"/>
      <c r="S9" s="796"/>
      <c r="T9" s="796"/>
      <c r="U9" s="796"/>
      <c r="V9" s="796"/>
      <c r="W9" s="796"/>
      <c r="X9" s="796"/>
      <c r="Y9" s="796"/>
      <c r="Z9" s="796"/>
      <c r="AA9" s="796"/>
      <c r="AB9" s="797"/>
      <c r="AC9" s="803"/>
      <c r="AD9" s="793"/>
      <c r="AE9" s="793"/>
      <c r="AF9" s="793"/>
      <c r="AG9" s="793"/>
      <c r="AH9" s="793"/>
      <c r="AI9" s="793"/>
      <c r="AJ9" s="793"/>
      <c r="AK9" s="793"/>
      <c r="AL9" s="793"/>
      <c r="AM9" s="793"/>
      <c r="AN9" s="793"/>
      <c r="AO9" s="793"/>
      <c r="AP9" s="793"/>
      <c r="AQ9" s="793"/>
      <c r="AR9" s="793"/>
      <c r="AS9" s="917"/>
      <c r="AT9" s="208"/>
      <c r="AU9" s="208"/>
      <c r="AV9" s="208"/>
      <c r="AW9" s="208"/>
      <c r="AX9" s="208"/>
      <c r="AY9" s="208"/>
      <c r="AZ9" s="208"/>
      <c r="BA9" s="208"/>
      <c r="BB9" s="208"/>
      <c r="BC9" s="386"/>
      <c r="BD9" s="208"/>
      <c r="BE9" s="208"/>
      <c r="BF9" s="208"/>
      <c r="BG9" s="208"/>
      <c r="BH9" s="208"/>
    </row>
    <row r="10" spans="1:60" ht="6.75" hidden="1" customHeight="1">
      <c r="A10" s="883"/>
      <c r="B10" s="796"/>
      <c r="C10" s="796"/>
      <c r="D10" s="796"/>
      <c r="E10" s="796"/>
      <c r="F10" s="796"/>
      <c r="G10" s="796"/>
      <c r="H10" s="796"/>
      <c r="I10" s="796"/>
      <c r="J10" s="796"/>
      <c r="K10" s="796"/>
      <c r="L10" s="796"/>
      <c r="M10" s="796"/>
      <c r="N10" s="796"/>
      <c r="O10" s="796"/>
      <c r="P10" s="796"/>
      <c r="Q10" s="796"/>
      <c r="R10" s="796"/>
      <c r="S10" s="796"/>
      <c r="T10" s="796"/>
      <c r="U10" s="796"/>
      <c r="V10" s="796"/>
      <c r="W10" s="796"/>
      <c r="X10" s="796"/>
      <c r="Y10" s="796"/>
      <c r="Z10" s="796"/>
      <c r="AA10" s="797"/>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53" t="s">
        <v>525</v>
      </c>
      <c r="B11" s="853" t="s">
        <v>529</v>
      </c>
      <c r="C11" s="853" t="s">
        <v>18</v>
      </c>
      <c r="D11" s="853" t="s">
        <v>530</v>
      </c>
      <c r="E11" s="853" t="s">
        <v>572</v>
      </c>
      <c r="F11" s="853" t="s">
        <v>577</v>
      </c>
      <c r="G11" s="910" t="s">
        <v>22</v>
      </c>
      <c r="H11" s="911" t="s">
        <v>23</v>
      </c>
      <c r="I11" s="853" t="s">
        <v>24</v>
      </c>
      <c r="J11" s="853" t="s">
        <v>25</v>
      </c>
      <c r="K11" s="853" t="s">
        <v>26</v>
      </c>
      <c r="L11" s="853" t="s">
        <v>27</v>
      </c>
      <c r="M11" s="853" t="s">
        <v>231</v>
      </c>
      <c r="N11" s="853" t="s">
        <v>531</v>
      </c>
      <c r="O11" s="853" t="s">
        <v>30</v>
      </c>
      <c r="P11" s="920" t="s">
        <v>31</v>
      </c>
      <c r="Q11" s="797"/>
      <c r="R11" s="854" t="s">
        <v>32</v>
      </c>
      <c r="S11" s="796"/>
      <c r="T11" s="796"/>
      <c r="U11" s="796"/>
      <c r="V11" s="805"/>
      <c r="W11" s="396"/>
      <c r="X11" s="396"/>
      <c r="Y11" s="854" t="s">
        <v>33</v>
      </c>
      <c r="Z11" s="796"/>
      <c r="AA11" s="796"/>
      <c r="AB11" s="797"/>
      <c r="AC11" s="918" t="s">
        <v>575</v>
      </c>
      <c r="AD11" s="796"/>
      <c r="AE11" s="796"/>
      <c r="AF11" s="796"/>
      <c r="AG11" s="796"/>
      <c r="AH11" s="796"/>
      <c r="AI11" s="796"/>
      <c r="AJ11" s="796"/>
      <c r="AK11" s="796"/>
      <c r="AL11" s="796"/>
      <c r="AM11" s="796"/>
      <c r="AN11" s="797"/>
      <c r="AO11" s="918" t="s">
        <v>576</v>
      </c>
      <c r="AP11" s="796"/>
      <c r="AQ11" s="796"/>
      <c r="AR11" s="796"/>
      <c r="AS11" s="797"/>
      <c r="AT11" s="397"/>
      <c r="AU11" s="397"/>
      <c r="AV11" s="397"/>
      <c r="AW11" s="397"/>
      <c r="AX11" s="397"/>
      <c r="AY11" s="397"/>
      <c r="AZ11" s="397"/>
      <c r="BA11" s="397"/>
      <c r="BB11" s="397"/>
      <c r="BC11" s="398"/>
      <c r="BD11" s="397"/>
      <c r="BE11" s="397"/>
      <c r="BF11" s="397"/>
      <c r="BG11" s="397"/>
      <c r="BH11" s="397"/>
    </row>
    <row r="12" spans="1:60" ht="71.25" customHeight="1">
      <c r="A12" s="827"/>
      <c r="B12" s="827"/>
      <c r="C12" s="827"/>
      <c r="D12" s="827"/>
      <c r="E12" s="827"/>
      <c r="F12" s="827"/>
      <c r="G12" s="827"/>
      <c r="H12" s="912"/>
      <c r="I12" s="827"/>
      <c r="J12" s="827"/>
      <c r="K12" s="827"/>
      <c r="L12" s="827"/>
      <c r="M12" s="827"/>
      <c r="N12" s="912"/>
      <c r="O12" s="827"/>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07" t="s">
        <v>618</v>
      </c>
      <c r="AU12" s="796"/>
      <c r="AV12" s="796"/>
      <c r="AW12" s="796"/>
      <c r="AX12" s="796"/>
      <c r="AY12" s="796"/>
      <c r="AZ12" s="796"/>
      <c r="BA12" s="796"/>
      <c r="BB12" s="796"/>
      <c r="BC12" s="797"/>
      <c r="BD12" s="808" t="s">
        <v>35</v>
      </c>
      <c r="BE12" s="796"/>
      <c r="BF12" s="796"/>
      <c r="BG12" s="797"/>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70" t="s">
        <v>534</v>
      </c>
      <c r="B14" s="886" t="s">
        <v>570</v>
      </c>
      <c r="C14" s="870"/>
      <c r="D14" s="870" t="s">
        <v>535</v>
      </c>
      <c r="E14" s="919" t="s">
        <v>573</v>
      </c>
      <c r="F14" s="861"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71"/>
      <c r="B15" s="887"/>
      <c r="C15" s="871"/>
      <c r="D15" s="871"/>
      <c r="E15" s="891"/>
      <c r="F15" s="861"/>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72"/>
      <c r="B16" s="872"/>
      <c r="C16" s="872"/>
      <c r="D16" s="872"/>
      <c r="E16" s="889"/>
      <c r="F16" s="861"/>
      <c r="G16" s="862" t="s">
        <v>210</v>
      </c>
      <c r="H16" s="863"/>
      <c r="I16" s="863"/>
      <c r="J16" s="863"/>
      <c r="K16" s="863"/>
      <c r="L16" s="863"/>
      <c r="M16" s="863"/>
      <c r="N16" s="863"/>
      <c r="O16" s="863"/>
      <c r="P16" s="863"/>
      <c r="Q16" s="863"/>
      <c r="R16" s="863"/>
      <c r="S16" s="863"/>
      <c r="T16" s="863"/>
      <c r="U16" s="863"/>
      <c r="V16" s="863"/>
      <c r="W16" s="863"/>
      <c r="X16" s="864"/>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72"/>
      <c r="B17" s="872"/>
      <c r="C17" s="872"/>
      <c r="D17" s="872"/>
      <c r="E17" s="872"/>
      <c r="F17" s="896"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72"/>
      <c r="B18" s="872"/>
      <c r="C18" s="872"/>
      <c r="D18" s="872"/>
      <c r="E18" s="872"/>
      <c r="F18" s="897"/>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72"/>
      <c r="B19" s="872"/>
      <c r="C19" s="872"/>
      <c r="D19" s="872"/>
      <c r="E19" s="872"/>
      <c r="F19" s="898"/>
      <c r="G19" s="933" t="s">
        <v>210</v>
      </c>
      <c r="H19" s="863"/>
      <c r="I19" s="863"/>
      <c r="J19" s="863"/>
      <c r="K19" s="863"/>
      <c r="L19" s="863"/>
      <c r="M19" s="863"/>
      <c r="N19" s="863"/>
      <c r="O19" s="863"/>
      <c r="P19" s="863"/>
      <c r="Q19" s="863"/>
      <c r="R19" s="863"/>
      <c r="S19" s="863"/>
      <c r="T19" s="863"/>
      <c r="U19" s="863"/>
      <c r="V19" s="863"/>
      <c r="W19" s="863"/>
      <c r="X19" s="864"/>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72"/>
      <c r="B20" s="872"/>
      <c r="C20" s="872"/>
      <c r="D20" s="872"/>
      <c r="E20" s="872"/>
      <c r="F20" s="896"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72"/>
      <c r="B21" s="872"/>
      <c r="C21" s="872"/>
      <c r="D21" s="872"/>
      <c r="E21" s="872"/>
      <c r="F21" s="897"/>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72"/>
      <c r="B22" s="872"/>
      <c r="C22" s="872"/>
      <c r="D22" s="872"/>
      <c r="E22" s="872"/>
      <c r="F22" s="898"/>
      <c r="G22" s="933" t="s">
        <v>210</v>
      </c>
      <c r="H22" s="863"/>
      <c r="I22" s="863"/>
      <c r="J22" s="863"/>
      <c r="K22" s="863"/>
      <c r="L22" s="863"/>
      <c r="M22" s="863"/>
      <c r="N22" s="863"/>
      <c r="O22" s="863"/>
      <c r="P22" s="863"/>
      <c r="Q22" s="863"/>
      <c r="R22" s="863"/>
      <c r="S22" s="863"/>
      <c r="T22" s="863"/>
      <c r="U22" s="863"/>
      <c r="V22" s="863"/>
      <c r="W22" s="863"/>
      <c r="X22" s="864"/>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73"/>
      <c r="B23" s="873"/>
      <c r="C23" s="873"/>
      <c r="D23" s="873"/>
      <c r="E23" s="873"/>
      <c r="F23" s="896"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73"/>
      <c r="B24" s="873"/>
      <c r="C24" s="873"/>
      <c r="D24" s="873"/>
      <c r="E24" s="873"/>
      <c r="F24" s="898"/>
      <c r="G24" s="933" t="s">
        <v>210</v>
      </c>
      <c r="H24" s="863"/>
      <c r="I24" s="863"/>
      <c r="J24" s="863"/>
      <c r="K24" s="863"/>
      <c r="L24" s="863"/>
      <c r="M24" s="863"/>
      <c r="N24" s="863"/>
      <c r="O24" s="863"/>
      <c r="P24" s="863"/>
      <c r="Q24" s="863"/>
      <c r="R24" s="863"/>
      <c r="S24" s="863"/>
      <c r="T24" s="863"/>
      <c r="U24" s="863"/>
      <c r="V24" s="863"/>
      <c r="W24" s="863"/>
      <c r="X24" s="864"/>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72"/>
      <c r="B25" s="872"/>
      <c r="C25" s="872"/>
      <c r="D25" s="872"/>
      <c r="E25" s="872"/>
      <c r="F25" s="896"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72"/>
      <c r="B26" s="872"/>
      <c r="C26" s="872"/>
      <c r="D26" s="872"/>
      <c r="E26" s="872"/>
      <c r="F26" s="897"/>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72"/>
      <c r="B27" s="872"/>
      <c r="C27" s="872"/>
      <c r="D27" s="872"/>
      <c r="E27" s="872"/>
      <c r="F27" s="898"/>
      <c r="G27" s="933" t="s">
        <v>210</v>
      </c>
      <c r="H27" s="863"/>
      <c r="I27" s="863"/>
      <c r="J27" s="863"/>
      <c r="K27" s="863"/>
      <c r="L27" s="863"/>
      <c r="M27" s="863"/>
      <c r="N27" s="863"/>
      <c r="O27" s="863"/>
      <c r="P27" s="863"/>
      <c r="Q27" s="863"/>
      <c r="R27" s="863"/>
      <c r="S27" s="863"/>
      <c r="T27" s="863"/>
      <c r="U27" s="863"/>
      <c r="V27" s="863"/>
      <c r="W27" s="863"/>
      <c r="X27" s="864"/>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72"/>
      <c r="B28" s="872"/>
      <c r="C28" s="872"/>
      <c r="D28" s="872"/>
      <c r="E28" s="872"/>
      <c r="F28" s="896"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72"/>
      <c r="B29" s="872"/>
      <c r="C29" s="872"/>
      <c r="D29" s="872"/>
      <c r="E29" s="872"/>
      <c r="F29" s="897"/>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72"/>
      <c r="B30" s="872"/>
      <c r="C30" s="872"/>
      <c r="D30" s="872"/>
      <c r="E30" s="872"/>
      <c r="F30" s="898"/>
      <c r="G30" s="933" t="s">
        <v>210</v>
      </c>
      <c r="H30" s="863"/>
      <c r="I30" s="863"/>
      <c r="J30" s="863"/>
      <c r="K30" s="863"/>
      <c r="L30" s="863"/>
      <c r="M30" s="863"/>
      <c r="N30" s="863"/>
      <c r="O30" s="863"/>
      <c r="P30" s="863"/>
      <c r="Q30" s="863"/>
      <c r="R30" s="863"/>
      <c r="S30" s="863"/>
      <c r="T30" s="863"/>
      <c r="U30" s="863"/>
      <c r="V30" s="863"/>
      <c r="W30" s="863"/>
      <c r="X30" s="864"/>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72"/>
      <c r="B31" s="872"/>
      <c r="C31" s="872"/>
      <c r="D31" s="872"/>
      <c r="E31" s="872"/>
      <c r="F31" s="896"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72"/>
      <c r="B32" s="872"/>
      <c r="C32" s="872"/>
      <c r="D32" s="872"/>
      <c r="E32" s="872"/>
      <c r="F32" s="897"/>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72"/>
      <c r="B33" s="872"/>
      <c r="C33" s="872"/>
      <c r="D33" s="872"/>
      <c r="E33" s="872"/>
      <c r="F33" s="898"/>
      <c r="G33" s="933" t="s">
        <v>210</v>
      </c>
      <c r="H33" s="863"/>
      <c r="I33" s="863"/>
      <c r="J33" s="863"/>
      <c r="K33" s="863"/>
      <c r="L33" s="863"/>
      <c r="M33" s="863"/>
      <c r="N33" s="863"/>
      <c r="O33" s="863"/>
      <c r="P33" s="863"/>
      <c r="Q33" s="863"/>
      <c r="R33" s="863"/>
      <c r="S33" s="863"/>
      <c r="T33" s="863"/>
      <c r="U33" s="863"/>
      <c r="V33" s="863"/>
      <c r="W33" s="863"/>
      <c r="X33" s="864"/>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72"/>
      <c r="B34" s="872"/>
      <c r="C34" s="872"/>
      <c r="D34" s="872"/>
      <c r="E34" s="889"/>
      <c r="F34" s="936"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72"/>
      <c r="B35" s="872"/>
      <c r="C35" s="872"/>
      <c r="D35" s="872"/>
      <c r="E35" s="889"/>
      <c r="F35" s="937"/>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72"/>
      <c r="B36" s="872"/>
      <c r="C36" s="872"/>
      <c r="D36" s="872"/>
      <c r="E36" s="889"/>
      <c r="F36" s="937"/>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72"/>
      <c r="B37" s="872"/>
      <c r="C37" s="872"/>
      <c r="D37" s="872"/>
      <c r="E37" s="889"/>
      <c r="F37" s="937"/>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72"/>
      <c r="B38" s="872"/>
      <c r="C38" s="872"/>
      <c r="D38" s="872"/>
      <c r="E38" s="889"/>
      <c r="F38" s="938"/>
      <c r="G38" s="934" t="s">
        <v>210</v>
      </c>
      <c r="H38" s="934"/>
      <c r="I38" s="934"/>
      <c r="J38" s="934"/>
      <c r="K38" s="934"/>
      <c r="L38" s="934"/>
      <c r="M38" s="934"/>
      <c r="N38" s="934"/>
      <c r="O38" s="934"/>
      <c r="P38" s="934"/>
      <c r="Q38" s="934"/>
      <c r="R38" s="934"/>
      <c r="S38" s="934"/>
      <c r="T38" s="934"/>
      <c r="U38" s="934"/>
      <c r="V38" s="934"/>
      <c r="W38" s="934"/>
      <c r="X38" s="935"/>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73"/>
      <c r="B39" s="873"/>
      <c r="C39" s="873"/>
      <c r="D39" s="874" t="s">
        <v>579</v>
      </c>
      <c r="E39" s="875"/>
      <c r="F39" s="878"/>
      <c r="G39" s="875"/>
      <c r="H39" s="879"/>
      <c r="I39" s="875"/>
      <c r="J39" s="879"/>
      <c r="K39" s="879"/>
      <c r="L39" s="875"/>
      <c r="M39" s="875"/>
      <c r="N39" s="875"/>
      <c r="O39" s="875"/>
      <c r="P39" s="875"/>
      <c r="Q39" s="875"/>
      <c r="R39" s="875"/>
      <c r="S39" s="875"/>
      <c r="T39" s="875"/>
      <c r="U39" s="875"/>
      <c r="V39" s="875"/>
      <c r="W39" s="877"/>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73"/>
      <c r="B40" s="873"/>
      <c r="C40" s="873"/>
      <c r="D40" s="867" t="s">
        <v>536</v>
      </c>
      <c r="E40" s="865" t="s">
        <v>574</v>
      </c>
      <c r="F40" s="861"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73"/>
      <c r="B41" s="873"/>
      <c r="C41" s="873"/>
      <c r="D41" s="868"/>
      <c r="E41" s="866"/>
      <c r="F41" s="861"/>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73"/>
      <c r="B42" s="873"/>
      <c r="C42" s="873"/>
      <c r="D42" s="868"/>
      <c r="E42" s="866"/>
      <c r="F42" s="861"/>
      <c r="G42" s="863" t="s">
        <v>210</v>
      </c>
      <c r="H42" s="863"/>
      <c r="I42" s="863"/>
      <c r="J42" s="863"/>
      <c r="K42" s="863"/>
      <c r="L42" s="863"/>
      <c r="M42" s="863"/>
      <c r="N42" s="863"/>
      <c r="O42" s="863"/>
      <c r="P42" s="863"/>
      <c r="Q42" s="863"/>
      <c r="R42" s="863"/>
      <c r="S42" s="863"/>
      <c r="T42" s="863"/>
      <c r="U42" s="863"/>
      <c r="V42" s="863"/>
      <c r="W42" s="863"/>
      <c r="X42" s="864"/>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73"/>
      <c r="B43" s="873"/>
      <c r="C43" s="873"/>
      <c r="D43" s="868"/>
      <c r="E43" s="866"/>
      <c r="F43" s="861"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72"/>
      <c r="B44" s="872"/>
      <c r="C44" s="872"/>
      <c r="D44" s="868"/>
      <c r="E44" s="866"/>
      <c r="F44" s="861"/>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72"/>
      <c r="B45" s="872"/>
      <c r="C45" s="872"/>
      <c r="D45" s="868"/>
      <c r="E45" s="866"/>
      <c r="F45" s="861"/>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72"/>
      <c r="B46" s="872"/>
      <c r="C46" s="872"/>
      <c r="D46" s="868"/>
      <c r="E46" s="866"/>
      <c r="F46" s="861"/>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72"/>
      <c r="B47" s="872"/>
      <c r="C47" s="872"/>
      <c r="D47" s="868"/>
      <c r="E47" s="866"/>
      <c r="F47" s="861"/>
      <c r="G47" s="934" t="s">
        <v>210</v>
      </c>
      <c r="H47" s="934"/>
      <c r="I47" s="934"/>
      <c r="J47" s="934"/>
      <c r="K47" s="934"/>
      <c r="L47" s="934"/>
      <c r="M47" s="934"/>
      <c r="N47" s="934"/>
      <c r="O47" s="934"/>
      <c r="P47" s="934"/>
      <c r="Q47" s="934"/>
      <c r="R47" s="934"/>
      <c r="S47" s="934"/>
      <c r="T47" s="934"/>
      <c r="U47" s="934"/>
      <c r="V47" s="934"/>
      <c r="W47" s="934"/>
      <c r="X47" s="935"/>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72"/>
      <c r="B48" s="872"/>
      <c r="C48" s="872"/>
      <c r="D48" s="868"/>
      <c r="E48" s="866"/>
      <c r="F48" s="861"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72"/>
      <c r="B49" s="872"/>
      <c r="C49" s="872"/>
      <c r="D49" s="868"/>
      <c r="E49" s="866"/>
      <c r="F49" s="861"/>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72"/>
      <c r="B50" s="872"/>
      <c r="C50" s="872"/>
      <c r="D50" s="868"/>
      <c r="E50" s="866"/>
      <c r="F50" s="861"/>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73"/>
      <c r="B51" s="873"/>
      <c r="C51" s="873"/>
      <c r="D51" s="868"/>
      <c r="E51" s="866"/>
      <c r="F51" s="861"/>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72"/>
      <c r="B52" s="872"/>
      <c r="C52" s="872"/>
      <c r="D52" s="868"/>
      <c r="E52" s="866"/>
      <c r="F52" s="861"/>
      <c r="G52" s="863" t="s">
        <v>210</v>
      </c>
      <c r="H52" s="863"/>
      <c r="I52" s="863"/>
      <c r="J52" s="863"/>
      <c r="K52" s="863"/>
      <c r="L52" s="863"/>
      <c r="M52" s="863"/>
      <c r="N52" s="863"/>
      <c r="O52" s="863"/>
      <c r="P52" s="863"/>
      <c r="Q52" s="863"/>
      <c r="R52" s="863"/>
      <c r="S52" s="863"/>
      <c r="T52" s="863"/>
      <c r="U52" s="863"/>
      <c r="V52" s="863"/>
      <c r="W52" s="863"/>
      <c r="X52" s="935"/>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73"/>
      <c r="B53" s="873"/>
      <c r="C53" s="889"/>
      <c r="D53" s="884" t="s">
        <v>578</v>
      </c>
      <c r="E53" s="885"/>
      <c r="F53" s="885"/>
      <c r="G53" s="885"/>
      <c r="H53" s="885"/>
      <c r="I53" s="885"/>
      <c r="J53" s="885"/>
      <c r="K53" s="885"/>
      <c r="L53" s="885"/>
      <c r="M53" s="885"/>
      <c r="N53" s="885"/>
      <c r="O53" s="885"/>
      <c r="P53" s="885"/>
      <c r="Q53" s="885"/>
      <c r="R53" s="885"/>
      <c r="S53" s="885"/>
      <c r="T53" s="885"/>
      <c r="U53" s="885"/>
      <c r="V53" s="885"/>
      <c r="W53" s="885"/>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73"/>
      <c r="B54" s="873"/>
      <c r="C54" s="873"/>
      <c r="D54" s="871" t="s">
        <v>537</v>
      </c>
      <c r="E54" s="891" t="s">
        <v>574</v>
      </c>
      <c r="F54" s="938"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72"/>
      <c r="B55" s="872"/>
      <c r="C55" s="872"/>
      <c r="D55" s="871"/>
      <c r="E55" s="891"/>
      <c r="F55" s="861"/>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73"/>
      <c r="B56" s="873"/>
      <c r="C56" s="873"/>
      <c r="D56" s="873"/>
      <c r="E56" s="889"/>
      <c r="F56" s="861"/>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73"/>
      <c r="B57" s="873"/>
      <c r="C57" s="873"/>
      <c r="D57" s="873"/>
      <c r="E57" s="889"/>
      <c r="F57" s="861"/>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72"/>
      <c r="B58" s="872"/>
      <c r="C58" s="872"/>
      <c r="D58" s="872"/>
      <c r="E58" s="889"/>
      <c r="F58" s="861"/>
      <c r="G58" s="892" t="s">
        <v>210</v>
      </c>
      <c r="H58" s="892"/>
      <c r="I58" s="892"/>
      <c r="J58" s="892"/>
      <c r="K58" s="892"/>
      <c r="L58" s="892"/>
      <c r="M58" s="892"/>
      <c r="N58" s="892"/>
      <c r="O58" s="892"/>
      <c r="P58" s="892"/>
      <c r="Q58" s="892"/>
      <c r="R58" s="892"/>
      <c r="S58" s="892"/>
      <c r="T58" s="892"/>
      <c r="U58" s="892"/>
      <c r="V58" s="892"/>
      <c r="W58" s="892"/>
      <c r="X58" s="941"/>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72"/>
      <c r="B59" s="872"/>
      <c r="C59" s="872"/>
      <c r="D59" s="872"/>
      <c r="E59" s="889"/>
      <c r="F59" s="861"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72"/>
      <c r="B60" s="872"/>
      <c r="C60" s="872"/>
      <c r="D60" s="872"/>
      <c r="E60" s="889"/>
      <c r="F60" s="861"/>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72"/>
      <c r="B61" s="872"/>
      <c r="C61" s="872"/>
      <c r="D61" s="872"/>
      <c r="E61" s="889"/>
      <c r="F61" s="861"/>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72"/>
      <c r="B62" s="872"/>
      <c r="C62" s="872"/>
      <c r="D62" s="872"/>
      <c r="E62" s="889"/>
      <c r="F62" s="861"/>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73"/>
      <c r="B63" s="873"/>
      <c r="C63" s="873"/>
      <c r="D63" s="872"/>
      <c r="E63" s="889"/>
      <c r="F63" s="861"/>
      <c r="G63" s="892" t="s">
        <v>210</v>
      </c>
      <c r="H63" s="892"/>
      <c r="I63" s="892"/>
      <c r="J63" s="892"/>
      <c r="K63" s="892"/>
      <c r="L63" s="892"/>
      <c r="M63" s="892"/>
      <c r="N63" s="892"/>
      <c r="O63" s="892"/>
      <c r="P63" s="892"/>
      <c r="Q63" s="892"/>
      <c r="R63" s="892"/>
      <c r="S63" s="892"/>
      <c r="T63" s="892"/>
      <c r="U63" s="892"/>
      <c r="V63" s="892"/>
      <c r="W63" s="892"/>
      <c r="X63" s="893"/>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73"/>
      <c r="B64" s="888"/>
      <c r="C64" s="890"/>
      <c r="D64" s="884" t="s">
        <v>580</v>
      </c>
      <c r="E64" s="885"/>
      <c r="F64" s="885"/>
      <c r="G64" s="885"/>
      <c r="H64" s="885"/>
      <c r="I64" s="885"/>
      <c r="J64" s="885"/>
      <c r="K64" s="885"/>
      <c r="L64" s="885"/>
      <c r="M64" s="885"/>
      <c r="N64" s="885"/>
      <c r="O64" s="885"/>
      <c r="P64" s="885"/>
      <c r="Q64" s="885"/>
      <c r="R64" s="885"/>
      <c r="S64" s="885"/>
      <c r="T64" s="885"/>
      <c r="U64" s="885"/>
      <c r="V64" s="885"/>
      <c r="W64" s="885"/>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73"/>
      <c r="B65" s="886" t="s">
        <v>569</v>
      </c>
      <c r="C65" s="870"/>
      <c r="D65" s="871" t="s">
        <v>538</v>
      </c>
      <c r="E65" s="891" t="s">
        <v>538</v>
      </c>
      <c r="F65" s="938"/>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73"/>
      <c r="B66" s="873"/>
      <c r="C66" s="873"/>
      <c r="D66" s="873"/>
      <c r="E66" s="889"/>
      <c r="F66" s="861"/>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73"/>
      <c r="B67" s="873"/>
      <c r="C67" s="873"/>
      <c r="D67" s="873"/>
      <c r="E67" s="889"/>
      <c r="F67" s="861"/>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73"/>
      <c r="B68" s="873"/>
      <c r="C68" s="873"/>
      <c r="D68" s="873"/>
      <c r="E68" s="889"/>
      <c r="F68" s="861"/>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73"/>
      <c r="B69" s="873"/>
      <c r="C69" s="873"/>
      <c r="D69" s="873"/>
      <c r="E69" s="889"/>
      <c r="F69" s="861"/>
      <c r="G69" s="894" t="s">
        <v>210</v>
      </c>
      <c r="H69" s="894"/>
      <c r="I69" s="894"/>
      <c r="J69" s="894"/>
      <c r="K69" s="894"/>
      <c r="L69" s="894"/>
      <c r="M69" s="894"/>
      <c r="N69" s="894"/>
      <c r="O69" s="894"/>
      <c r="P69" s="894"/>
      <c r="Q69" s="894"/>
      <c r="R69" s="894"/>
      <c r="S69" s="894"/>
      <c r="T69" s="894"/>
      <c r="U69" s="894"/>
      <c r="V69" s="894"/>
      <c r="W69" s="894"/>
      <c r="X69" s="895"/>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73"/>
      <c r="B70" s="873"/>
      <c r="C70" s="873"/>
      <c r="D70" s="873"/>
      <c r="E70" s="889"/>
      <c r="F70" s="861"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72"/>
      <c r="B71" s="872"/>
      <c r="C71" s="872"/>
      <c r="D71" s="872"/>
      <c r="E71" s="889"/>
      <c r="F71" s="861"/>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72"/>
      <c r="B72" s="872"/>
      <c r="C72" s="872"/>
      <c r="D72" s="872"/>
      <c r="E72" s="889"/>
      <c r="F72" s="861"/>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73"/>
      <c r="B73" s="873"/>
      <c r="C73" s="873"/>
      <c r="D73" s="873"/>
      <c r="E73" s="889"/>
      <c r="F73" s="861"/>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73"/>
      <c r="B74" s="873"/>
      <c r="C74" s="873"/>
      <c r="D74" s="888"/>
      <c r="E74" s="889"/>
      <c r="F74" s="861"/>
      <c r="G74" s="894" t="s">
        <v>210</v>
      </c>
      <c r="H74" s="894"/>
      <c r="I74" s="894"/>
      <c r="J74" s="894"/>
      <c r="K74" s="894"/>
      <c r="L74" s="894"/>
      <c r="M74" s="894"/>
      <c r="N74" s="894"/>
      <c r="O74" s="894"/>
      <c r="P74" s="894"/>
      <c r="Q74" s="894"/>
      <c r="R74" s="894"/>
      <c r="S74" s="894"/>
      <c r="T74" s="894"/>
      <c r="U74" s="894"/>
      <c r="V74" s="894"/>
      <c r="W74" s="894"/>
      <c r="X74" s="895"/>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73"/>
      <c r="B75" s="873"/>
      <c r="C75" s="873"/>
      <c r="D75" s="874" t="s">
        <v>581</v>
      </c>
      <c r="E75" s="875"/>
      <c r="F75" s="878"/>
      <c r="G75" s="875"/>
      <c r="H75" s="875"/>
      <c r="I75" s="875"/>
      <c r="J75" s="875"/>
      <c r="K75" s="875"/>
      <c r="L75" s="875"/>
      <c r="M75" s="875"/>
      <c r="N75" s="875"/>
      <c r="O75" s="875"/>
      <c r="P75" s="875"/>
      <c r="Q75" s="875"/>
      <c r="R75" s="875"/>
      <c r="S75" s="875"/>
      <c r="T75" s="875"/>
      <c r="U75" s="875"/>
      <c r="V75" s="875"/>
      <c r="W75" s="877"/>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73"/>
      <c r="B76" s="873"/>
      <c r="C76" s="873"/>
      <c r="D76" s="870" t="s">
        <v>539</v>
      </c>
      <c r="E76" s="919" t="s">
        <v>539</v>
      </c>
      <c r="F76" s="861"/>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72"/>
      <c r="B77" s="872"/>
      <c r="C77" s="872"/>
      <c r="D77" s="871"/>
      <c r="E77" s="891"/>
      <c r="F77" s="861"/>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72"/>
      <c r="B78" s="872"/>
      <c r="C78" s="872"/>
      <c r="D78" s="871"/>
      <c r="E78" s="891"/>
      <c r="F78" s="861"/>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72"/>
      <c r="B79" s="872"/>
      <c r="C79" s="872"/>
      <c r="D79" s="871"/>
      <c r="E79" s="891"/>
      <c r="F79" s="861"/>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72"/>
      <c r="B80" s="872"/>
      <c r="C80" s="872"/>
      <c r="D80" s="871"/>
      <c r="E80" s="891"/>
      <c r="F80" s="861"/>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72"/>
      <c r="B81" s="872"/>
      <c r="C81" s="872"/>
      <c r="D81" s="871"/>
      <c r="E81" s="891"/>
      <c r="F81" s="861"/>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72"/>
      <c r="B82" s="872"/>
      <c r="C82" s="872"/>
      <c r="D82" s="871"/>
      <c r="E82" s="891"/>
      <c r="F82" s="861"/>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72"/>
      <c r="B83" s="872"/>
      <c r="C83" s="872"/>
      <c r="D83" s="871"/>
      <c r="E83" s="891"/>
      <c r="F83" s="861"/>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72"/>
      <c r="B84" s="872"/>
      <c r="C84" s="872"/>
      <c r="D84" s="871"/>
      <c r="E84" s="891"/>
      <c r="F84" s="861"/>
      <c r="G84" s="939" t="s">
        <v>210</v>
      </c>
      <c r="H84" s="939"/>
      <c r="I84" s="939"/>
      <c r="J84" s="939"/>
      <c r="K84" s="939"/>
      <c r="L84" s="939"/>
      <c r="M84" s="939"/>
      <c r="N84" s="939"/>
      <c r="O84" s="939"/>
      <c r="P84" s="939"/>
      <c r="Q84" s="939"/>
      <c r="R84" s="939"/>
      <c r="S84" s="939"/>
      <c r="T84" s="939"/>
      <c r="U84" s="939"/>
      <c r="V84" s="939"/>
      <c r="W84" s="940"/>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72"/>
      <c r="B85" s="872"/>
      <c r="C85" s="872"/>
      <c r="D85" s="871"/>
      <c r="E85" s="891"/>
      <c r="F85" s="861"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72"/>
      <c r="B86" s="872"/>
      <c r="C86" s="872"/>
      <c r="D86" s="871"/>
      <c r="E86" s="891"/>
      <c r="F86" s="861"/>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72"/>
      <c r="B87" s="872"/>
      <c r="C87" s="872"/>
      <c r="D87" s="871"/>
      <c r="E87" s="891"/>
      <c r="F87" s="861"/>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72"/>
      <c r="B88" s="872"/>
      <c r="C88" s="872"/>
      <c r="D88" s="871"/>
      <c r="E88" s="891"/>
      <c r="F88" s="861"/>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73"/>
      <c r="B89" s="873"/>
      <c r="C89" s="873"/>
      <c r="D89" s="888"/>
      <c r="E89" s="890"/>
      <c r="F89" s="861"/>
      <c r="G89" s="939" t="s">
        <v>210</v>
      </c>
      <c r="H89" s="939"/>
      <c r="I89" s="939"/>
      <c r="J89" s="939"/>
      <c r="K89" s="939"/>
      <c r="L89" s="939"/>
      <c r="M89" s="939"/>
      <c r="N89" s="939"/>
      <c r="O89" s="939"/>
      <c r="P89" s="939"/>
      <c r="Q89" s="939"/>
      <c r="R89" s="939"/>
      <c r="S89" s="939"/>
      <c r="T89" s="939"/>
      <c r="U89" s="939"/>
      <c r="V89" s="939"/>
      <c r="W89" s="940"/>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73"/>
      <c r="B90" s="873"/>
      <c r="C90" s="873"/>
      <c r="D90" s="874" t="s">
        <v>582</v>
      </c>
      <c r="E90" s="875"/>
      <c r="F90" s="878"/>
      <c r="G90" s="875"/>
      <c r="H90" s="875"/>
      <c r="I90" s="875"/>
      <c r="J90" s="875"/>
      <c r="K90" s="875"/>
      <c r="L90" s="875"/>
      <c r="M90" s="875"/>
      <c r="N90" s="875"/>
      <c r="O90" s="875"/>
      <c r="P90" s="875"/>
      <c r="Q90" s="875"/>
      <c r="R90" s="875"/>
      <c r="S90" s="875"/>
      <c r="T90" s="875"/>
      <c r="U90" s="875"/>
      <c r="V90" s="875"/>
      <c r="W90" s="877"/>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73"/>
      <c r="B91" s="873"/>
      <c r="C91" s="873"/>
      <c r="D91" s="870" t="s">
        <v>540</v>
      </c>
      <c r="E91" s="919" t="s">
        <v>540</v>
      </c>
      <c r="F91" s="861"/>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72"/>
      <c r="B92" s="872"/>
      <c r="C92" s="872"/>
      <c r="D92" s="871"/>
      <c r="E92" s="891"/>
      <c r="F92" s="861"/>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72"/>
      <c r="B93" s="872"/>
      <c r="C93" s="872"/>
      <c r="D93" s="871"/>
      <c r="E93" s="891"/>
      <c r="F93" s="861"/>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72"/>
      <c r="B94" s="872"/>
      <c r="C94" s="872"/>
      <c r="D94" s="871"/>
      <c r="E94" s="891"/>
      <c r="F94" s="861"/>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72"/>
      <c r="B95" s="872"/>
      <c r="C95" s="872"/>
      <c r="D95" s="871"/>
      <c r="E95" s="891"/>
      <c r="F95" s="861"/>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72"/>
      <c r="B96" s="872"/>
      <c r="C96" s="872"/>
      <c r="D96" s="871"/>
      <c r="E96" s="891"/>
      <c r="F96" s="861"/>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72"/>
      <c r="B97" s="872"/>
      <c r="C97" s="872"/>
      <c r="D97" s="871"/>
      <c r="E97" s="891"/>
      <c r="F97" s="861"/>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72"/>
      <c r="B98" s="872"/>
      <c r="C98" s="872"/>
      <c r="D98" s="871"/>
      <c r="E98" s="891"/>
      <c r="F98" s="861"/>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72"/>
      <c r="B99" s="872"/>
      <c r="C99" s="872"/>
      <c r="D99" s="871"/>
      <c r="E99" s="891"/>
      <c r="F99" s="861"/>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72"/>
      <c r="B100" s="872"/>
      <c r="C100" s="872"/>
      <c r="D100" s="871"/>
      <c r="E100" s="891"/>
      <c r="F100" s="861"/>
      <c r="G100" s="939" t="s">
        <v>210</v>
      </c>
      <c r="H100" s="939"/>
      <c r="I100" s="939"/>
      <c r="J100" s="939"/>
      <c r="K100" s="939"/>
      <c r="L100" s="939"/>
      <c r="M100" s="939"/>
      <c r="N100" s="939"/>
      <c r="O100" s="939"/>
      <c r="P100" s="939"/>
      <c r="Q100" s="939"/>
      <c r="R100" s="939"/>
      <c r="S100" s="939"/>
      <c r="T100" s="939"/>
      <c r="U100" s="939"/>
      <c r="V100" s="939"/>
      <c r="W100" s="940"/>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72"/>
      <c r="B101" s="872"/>
      <c r="C101" s="872"/>
      <c r="D101" s="871"/>
      <c r="E101" s="891"/>
      <c r="F101" s="861"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73"/>
      <c r="B102" s="873"/>
      <c r="C102" s="873"/>
      <c r="D102" s="873"/>
      <c r="E102" s="889"/>
      <c r="F102" s="861"/>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73"/>
      <c r="B103" s="873"/>
      <c r="C103" s="873"/>
      <c r="D103" s="873"/>
      <c r="E103" s="889"/>
      <c r="F103" s="861"/>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73"/>
      <c r="B104" s="873"/>
      <c r="C104" s="873"/>
      <c r="D104" s="873"/>
      <c r="E104" s="889"/>
      <c r="F104" s="861"/>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73"/>
      <c r="B105" s="873"/>
      <c r="C105" s="873"/>
      <c r="D105" s="872"/>
      <c r="E105" s="889"/>
      <c r="F105" s="861"/>
      <c r="G105" s="687"/>
      <c r="H105" s="921" t="s">
        <v>210</v>
      </c>
      <c r="I105" s="922"/>
      <c r="J105" s="922"/>
      <c r="K105" s="922"/>
      <c r="L105" s="922"/>
      <c r="M105" s="922"/>
      <c r="N105" s="922"/>
      <c r="O105" s="922"/>
      <c r="P105" s="922"/>
      <c r="Q105" s="922"/>
      <c r="R105" s="922"/>
      <c r="S105" s="922"/>
      <c r="T105" s="922"/>
      <c r="U105" s="922"/>
      <c r="V105" s="922"/>
      <c r="W105" s="923"/>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73"/>
      <c r="B106" s="873"/>
      <c r="C106" s="889"/>
      <c r="D106" s="884" t="s">
        <v>583</v>
      </c>
      <c r="E106" s="885"/>
      <c r="F106" s="885"/>
      <c r="G106" s="885"/>
      <c r="H106" s="885"/>
      <c r="I106" s="885"/>
      <c r="J106" s="885"/>
      <c r="K106" s="885"/>
      <c r="L106" s="885"/>
      <c r="M106" s="885"/>
      <c r="N106" s="885"/>
      <c r="O106" s="885"/>
      <c r="P106" s="885"/>
      <c r="Q106" s="885"/>
      <c r="R106" s="885"/>
      <c r="S106" s="885"/>
      <c r="T106" s="885"/>
      <c r="U106" s="885"/>
      <c r="V106" s="885"/>
      <c r="W106" s="885"/>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73"/>
      <c r="B107" s="873"/>
      <c r="C107" s="873"/>
      <c r="D107" s="871" t="s">
        <v>541</v>
      </c>
      <c r="E107" s="891" t="s">
        <v>541</v>
      </c>
      <c r="F107" s="938"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72"/>
      <c r="B108" s="872"/>
      <c r="C108" s="872"/>
      <c r="D108" s="871"/>
      <c r="E108" s="891"/>
      <c r="F108" s="861"/>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73"/>
      <c r="B109" s="873"/>
      <c r="C109" s="873"/>
      <c r="D109" s="873"/>
      <c r="E109" s="889"/>
      <c r="F109" s="861"/>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72"/>
      <c r="B110" s="872"/>
      <c r="C110" s="872"/>
      <c r="D110" s="872"/>
      <c r="E110" s="889"/>
      <c r="F110" s="861"/>
      <c r="G110" s="939" t="s">
        <v>210</v>
      </c>
      <c r="H110" s="943"/>
      <c r="I110" s="943"/>
      <c r="J110" s="943"/>
      <c r="K110" s="943"/>
      <c r="L110" s="943"/>
      <c r="M110" s="943"/>
      <c r="N110" s="943"/>
      <c r="O110" s="943"/>
      <c r="P110" s="943"/>
      <c r="Q110" s="943"/>
      <c r="R110" s="943"/>
      <c r="S110" s="943"/>
      <c r="T110" s="943"/>
      <c r="U110" s="943"/>
      <c r="V110" s="944"/>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73"/>
      <c r="B111" s="873"/>
      <c r="C111" s="873"/>
      <c r="D111" s="873"/>
      <c r="E111" s="889"/>
      <c r="F111" s="945"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73"/>
      <c r="B112" s="873"/>
      <c r="C112" s="873"/>
      <c r="D112" s="873"/>
      <c r="E112" s="889"/>
      <c r="F112" s="945"/>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73"/>
      <c r="B113" s="873"/>
      <c r="C113" s="873"/>
      <c r="D113" s="873"/>
      <c r="E113" s="889"/>
      <c r="F113" s="945"/>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73"/>
      <c r="B114" s="873"/>
      <c r="C114" s="873"/>
      <c r="D114" s="873"/>
      <c r="E114" s="889"/>
      <c r="F114" s="945"/>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73"/>
      <c r="B115" s="873"/>
      <c r="C115" s="873"/>
      <c r="D115" s="873"/>
      <c r="E115" s="889"/>
      <c r="F115" s="945"/>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73"/>
      <c r="B116" s="873"/>
      <c r="C116" s="873"/>
      <c r="D116" s="873"/>
      <c r="E116" s="889"/>
      <c r="F116" s="945"/>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72"/>
      <c r="B117" s="872"/>
      <c r="C117" s="872"/>
      <c r="D117" s="872"/>
      <c r="E117" s="889"/>
      <c r="F117" s="945"/>
      <c r="G117" s="939" t="s">
        <v>210</v>
      </c>
      <c r="H117" s="943"/>
      <c r="I117" s="943"/>
      <c r="J117" s="943"/>
      <c r="K117" s="943"/>
      <c r="L117" s="943"/>
      <c r="M117" s="943"/>
      <c r="N117" s="943"/>
      <c r="O117" s="943"/>
      <c r="P117" s="943"/>
      <c r="Q117" s="943"/>
      <c r="R117" s="943"/>
      <c r="S117" s="943"/>
      <c r="T117" s="943"/>
      <c r="U117" s="943"/>
      <c r="V117" s="944"/>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72"/>
      <c r="B118" s="872"/>
      <c r="C118" s="872"/>
      <c r="D118" s="872"/>
      <c r="E118" s="889"/>
      <c r="F118" s="945"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72"/>
      <c r="B119" s="872"/>
      <c r="C119" s="872"/>
      <c r="D119" s="872"/>
      <c r="E119" s="889"/>
      <c r="F119" s="945"/>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72"/>
      <c r="B120" s="872"/>
      <c r="C120" s="872"/>
      <c r="D120" s="872"/>
      <c r="E120" s="889"/>
      <c r="F120" s="945"/>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72"/>
      <c r="B121" s="872"/>
      <c r="C121" s="872"/>
      <c r="D121" s="872"/>
      <c r="E121" s="889"/>
      <c r="F121" s="945"/>
      <c r="G121" s="673"/>
      <c r="H121" s="942" t="s">
        <v>210</v>
      </c>
      <c r="I121" s="943"/>
      <c r="J121" s="943"/>
      <c r="K121" s="943"/>
      <c r="L121" s="943"/>
      <c r="M121" s="943"/>
      <c r="N121" s="943"/>
      <c r="O121" s="943"/>
      <c r="P121" s="943"/>
      <c r="Q121" s="943"/>
      <c r="R121" s="943"/>
      <c r="S121" s="943"/>
      <c r="T121" s="943"/>
      <c r="U121" s="943"/>
      <c r="V121" s="943"/>
      <c r="W121" s="944"/>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72"/>
      <c r="B122" s="872"/>
      <c r="C122" s="872"/>
      <c r="D122" s="872"/>
      <c r="E122" s="889"/>
      <c r="F122" s="945"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72"/>
      <c r="B123" s="872"/>
      <c r="C123" s="872"/>
      <c r="D123" s="872"/>
      <c r="E123" s="889"/>
      <c r="F123" s="945"/>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72"/>
      <c r="B124" s="872"/>
      <c r="C124" s="872"/>
      <c r="D124" s="872"/>
      <c r="E124" s="889"/>
      <c r="F124" s="945"/>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72"/>
      <c r="B125" s="872"/>
      <c r="C125" s="872"/>
      <c r="D125" s="872"/>
      <c r="E125" s="889"/>
      <c r="F125" s="945"/>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72"/>
      <c r="B126" s="872"/>
      <c r="C126" s="872"/>
      <c r="D126" s="872"/>
      <c r="E126" s="889"/>
      <c r="F126" s="945"/>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72"/>
      <c r="B127" s="872"/>
      <c r="C127" s="872"/>
      <c r="D127" s="872"/>
      <c r="E127" s="889"/>
      <c r="F127" s="945"/>
      <c r="G127" s="673"/>
      <c r="H127" s="942" t="s">
        <v>210</v>
      </c>
      <c r="I127" s="943"/>
      <c r="J127" s="943"/>
      <c r="K127" s="943"/>
      <c r="L127" s="943"/>
      <c r="M127" s="943"/>
      <c r="N127" s="943"/>
      <c r="O127" s="943"/>
      <c r="P127" s="943"/>
      <c r="Q127" s="943"/>
      <c r="R127" s="943"/>
      <c r="S127" s="943"/>
      <c r="T127" s="943"/>
      <c r="U127" s="943"/>
      <c r="V127" s="943"/>
      <c r="W127" s="944"/>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73"/>
      <c r="B128" s="873"/>
      <c r="C128" s="873"/>
      <c r="D128" s="873"/>
      <c r="E128" s="889"/>
      <c r="F128" s="945"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72"/>
      <c r="B129" s="872"/>
      <c r="C129" s="872"/>
      <c r="D129" s="872"/>
      <c r="E129" s="889"/>
      <c r="F129" s="945"/>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72"/>
      <c r="B130" s="872"/>
      <c r="C130" s="872"/>
      <c r="D130" s="872"/>
      <c r="E130" s="889"/>
      <c r="F130" s="945"/>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72"/>
      <c r="B131" s="872"/>
      <c r="C131" s="872"/>
      <c r="D131" s="872"/>
      <c r="E131" s="889"/>
      <c r="F131" s="945"/>
      <c r="G131" s="673"/>
      <c r="H131" s="942" t="s">
        <v>210</v>
      </c>
      <c r="I131" s="943"/>
      <c r="J131" s="943"/>
      <c r="K131" s="943"/>
      <c r="L131" s="943"/>
      <c r="M131" s="943"/>
      <c r="N131" s="943"/>
      <c r="O131" s="943"/>
      <c r="P131" s="943"/>
      <c r="Q131" s="943"/>
      <c r="R131" s="943"/>
      <c r="S131" s="943"/>
      <c r="T131" s="943"/>
      <c r="U131" s="943"/>
      <c r="V131" s="943"/>
      <c r="W131" s="944"/>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72"/>
      <c r="B132" s="873"/>
      <c r="C132" s="888"/>
      <c r="D132" s="874" t="s">
        <v>584</v>
      </c>
      <c r="E132" s="875"/>
      <c r="F132" s="876"/>
      <c r="G132" s="875"/>
      <c r="H132" s="875"/>
      <c r="I132" s="875"/>
      <c r="J132" s="875"/>
      <c r="K132" s="875"/>
      <c r="L132" s="875"/>
      <c r="M132" s="875"/>
      <c r="N132" s="875"/>
      <c r="O132" s="875"/>
      <c r="P132" s="875"/>
      <c r="Q132" s="875"/>
      <c r="R132" s="875"/>
      <c r="S132" s="875"/>
      <c r="T132" s="875"/>
      <c r="U132" s="875"/>
      <c r="V132" s="875"/>
      <c r="W132" s="877"/>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26" t="s">
        <v>542</v>
      </c>
      <c r="B133" s="927"/>
      <c r="C133" s="927"/>
      <c r="D133" s="927"/>
      <c r="E133" s="927"/>
      <c r="F133" s="927"/>
      <c r="G133" s="927"/>
      <c r="H133" s="927"/>
      <c r="I133" s="927"/>
      <c r="J133" s="927"/>
      <c r="K133" s="927"/>
      <c r="L133" s="927"/>
      <c r="M133" s="927"/>
      <c r="N133" s="927"/>
      <c r="O133" s="927"/>
      <c r="P133" s="927"/>
      <c r="Q133" s="927"/>
      <c r="R133" s="927"/>
      <c r="S133" s="927"/>
      <c r="T133" s="927"/>
      <c r="U133" s="927"/>
      <c r="V133" s="927"/>
      <c r="W133" s="928"/>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42" t="s">
        <v>543</v>
      </c>
      <c r="B134" s="927"/>
      <c r="C134" s="927"/>
      <c r="D134" s="927"/>
      <c r="E134" s="927"/>
      <c r="F134" s="927"/>
      <c r="G134" s="927"/>
      <c r="H134" s="927"/>
      <c r="I134" s="927"/>
      <c r="J134" s="927"/>
      <c r="K134" s="927"/>
      <c r="L134" s="927"/>
      <c r="M134" s="927"/>
      <c r="N134" s="927"/>
      <c r="O134" s="927"/>
      <c r="P134" s="927"/>
      <c r="Q134" s="927"/>
      <c r="R134" s="927"/>
      <c r="S134" s="927"/>
      <c r="T134" s="927"/>
      <c r="U134" s="927"/>
      <c r="V134" s="927"/>
      <c r="W134" s="928"/>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32" t="s">
        <v>214</v>
      </c>
      <c r="C135" s="839"/>
      <c r="D135" s="839"/>
      <c r="E135" s="839"/>
      <c r="F135" s="844"/>
      <c r="G135" s="410"/>
      <c r="H135" s="932" t="s">
        <v>544</v>
      </c>
      <c r="I135" s="839"/>
      <c r="J135" s="839"/>
      <c r="K135" s="839"/>
      <c r="L135" s="844"/>
      <c r="M135" s="843" t="s">
        <v>215</v>
      </c>
      <c r="N135" s="839"/>
      <c r="O135" s="839"/>
      <c r="P135" s="844"/>
      <c r="Q135" s="370"/>
      <c r="R135" s="457"/>
      <c r="S135" s="843" t="s">
        <v>545</v>
      </c>
      <c r="T135" s="839"/>
      <c r="U135" s="839"/>
      <c r="V135" s="411"/>
      <c r="W135" s="845" t="s">
        <v>217</v>
      </c>
      <c r="X135" s="815"/>
      <c r="Y135" s="815"/>
      <c r="Z135" s="815"/>
      <c r="AA135" s="816"/>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23" t="s">
        <v>218</v>
      </c>
      <c r="C136" s="815"/>
      <c r="D136" s="816"/>
      <c r="E136" s="380"/>
      <c r="F136" s="368"/>
      <c r="G136" s="368"/>
      <c r="H136" s="656" t="s">
        <v>568</v>
      </c>
      <c r="I136" s="153"/>
      <c r="J136" s="153"/>
      <c r="K136" s="153"/>
      <c r="L136" s="929" t="s">
        <v>219</v>
      </c>
      <c r="M136" s="791"/>
      <c r="N136" s="791"/>
      <c r="O136" s="791"/>
      <c r="P136" s="791"/>
      <c r="Q136" s="791"/>
      <c r="R136" s="458"/>
      <c r="S136" s="930" t="s">
        <v>77</v>
      </c>
      <c r="T136" s="931"/>
      <c r="U136" s="931"/>
      <c r="V136" s="931"/>
      <c r="W136" s="824" t="s">
        <v>192</v>
      </c>
      <c r="X136" s="815"/>
      <c r="Y136" s="815"/>
      <c r="Z136" s="815"/>
      <c r="AA136" s="816"/>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25"/>
      <c r="AA138" s="816"/>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4"/>
  <sheetViews>
    <sheetView tabSelected="1" view="pageBreakPreview" topLeftCell="A36" zoomScale="70" zoomScaleNormal="100" zoomScaleSheetLayoutView="70" workbookViewId="0">
      <selection activeCell="D41" sqref="D41"/>
    </sheetView>
  </sheetViews>
  <sheetFormatPr baseColWidth="10" defaultColWidth="11.44140625" defaultRowHeight="10.199999999999999"/>
  <cols>
    <col min="1" max="1" width="8" style="714" customWidth="1"/>
    <col min="2" max="2" width="10.88671875" style="714" customWidth="1"/>
    <col min="3" max="3" width="31.6640625" style="714" customWidth="1"/>
    <col min="4" max="4" width="27" style="714" customWidth="1"/>
    <col min="5" max="5" width="20.44140625" style="714" customWidth="1"/>
    <col min="6" max="6" width="16.88671875" style="714" customWidth="1"/>
    <col min="7" max="7" width="16.33203125" style="714" customWidth="1"/>
    <col min="8" max="8" width="16" style="714" customWidth="1"/>
    <col min="9" max="9" width="14.44140625" style="714" customWidth="1"/>
    <col min="10" max="10" width="16.33203125" style="714" customWidth="1"/>
    <col min="11" max="11" width="13.109375" style="714" hidden="1" customWidth="1"/>
    <col min="12" max="12" width="16.5546875" style="714" hidden="1" customWidth="1"/>
    <col min="13" max="13" width="10.6640625" style="714" hidden="1" customWidth="1"/>
    <col min="14" max="14" width="16" style="714" hidden="1" customWidth="1"/>
    <col min="15" max="15" width="13.109375" style="714" hidden="1" customWidth="1"/>
    <col min="16" max="16" width="15.33203125" style="714" hidden="1" customWidth="1"/>
    <col min="17" max="17" width="10.33203125" style="714" hidden="1" customWidth="1"/>
    <col min="18" max="18" width="14.44140625" style="714" hidden="1" customWidth="1"/>
    <col min="19" max="20" width="16.44140625" style="714" customWidth="1"/>
    <col min="21" max="21" width="13.88671875" style="714" customWidth="1"/>
    <col min="22" max="22" width="16.5546875" style="714" customWidth="1"/>
    <col min="23" max="16384" width="11.44140625" style="714"/>
  </cols>
  <sheetData>
    <row r="1" spans="1:22" s="710" customFormat="1" ht="12.75" customHeight="1">
      <c r="A1" s="708"/>
      <c r="B1" s="709"/>
      <c r="C1" s="709"/>
      <c r="D1" s="959" t="s">
        <v>642</v>
      </c>
      <c r="E1" s="960"/>
      <c r="F1" s="960"/>
      <c r="G1" s="960"/>
      <c r="H1" s="960"/>
      <c r="I1" s="960"/>
      <c r="J1" s="960"/>
      <c r="K1" s="960"/>
      <c r="L1" s="960"/>
      <c r="M1" s="960"/>
      <c r="N1" s="960"/>
      <c r="O1" s="960"/>
      <c r="P1" s="960"/>
      <c r="Q1" s="960"/>
      <c r="R1" s="960"/>
      <c r="S1" s="960"/>
      <c r="T1" s="961"/>
      <c r="U1" s="956" t="s">
        <v>620</v>
      </c>
      <c r="V1" s="957"/>
    </row>
    <row r="2" spans="1:22" s="710" customFormat="1" ht="12.75" customHeight="1">
      <c r="A2" s="711"/>
      <c r="D2" s="959"/>
      <c r="E2" s="960"/>
      <c r="F2" s="960"/>
      <c r="G2" s="960"/>
      <c r="H2" s="960"/>
      <c r="I2" s="960"/>
      <c r="J2" s="960"/>
      <c r="K2" s="960"/>
      <c r="L2" s="960"/>
      <c r="M2" s="960"/>
      <c r="N2" s="960"/>
      <c r="O2" s="960"/>
      <c r="P2" s="960"/>
      <c r="Q2" s="960"/>
      <c r="R2" s="960"/>
      <c r="S2" s="960"/>
      <c r="T2" s="961"/>
      <c r="U2" s="956" t="s">
        <v>2</v>
      </c>
      <c r="V2" s="957"/>
    </row>
    <row r="3" spans="1:22" s="710" customFormat="1" ht="12" customHeight="1">
      <c r="A3" s="711"/>
      <c r="D3" s="959"/>
      <c r="E3" s="960"/>
      <c r="F3" s="960"/>
      <c r="G3" s="960"/>
      <c r="H3" s="960"/>
      <c r="I3" s="960"/>
      <c r="J3" s="960"/>
      <c r="K3" s="960"/>
      <c r="L3" s="960"/>
      <c r="M3" s="960"/>
      <c r="N3" s="960"/>
      <c r="O3" s="960"/>
      <c r="P3" s="960"/>
      <c r="Q3" s="960"/>
      <c r="R3" s="960"/>
      <c r="S3" s="960"/>
      <c r="T3" s="961"/>
      <c r="U3" s="956" t="s">
        <v>681</v>
      </c>
      <c r="V3" s="957"/>
    </row>
    <row r="4" spans="1:22" s="710" customFormat="1" ht="22.5" customHeight="1">
      <c r="A4" s="712"/>
      <c r="B4" s="713"/>
      <c r="C4" s="774"/>
      <c r="D4" s="959"/>
      <c r="E4" s="960"/>
      <c r="F4" s="960"/>
      <c r="G4" s="960"/>
      <c r="H4" s="960"/>
      <c r="I4" s="960"/>
      <c r="J4" s="960"/>
      <c r="K4" s="960"/>
      <c r="L4" s="960"/>
      <c r="M4" s="960"/>
      <c r="N4" s="960"/>
      <c r="O4" s="960"/>
      <c r="P4" s="960"/>
      <c r="Q4" s="960"/>
      <c r="R4" s="960"/>
      <c r="S4" s="960"/>
      <c r="T4" s="961"/>
      <c r="U4" s="958" t="s">
        <v>621</v>
      </c>
      <c r="V4" s="958"/>
    </row>
    <row r="5" spans="1:22" ht="12.75" customHeight="1">
      <c r="A5" s="962" t="s">
        <v>622</v>
      </c>
      <c r="B5" s="962"/>
      <c r="C5" s="972" t="s">
        <v>623</v>
      </c>
      <c r="D5" s="973"/>
      <c r="E5" s="973"/>
      <c r="F5" s="973"/>
      <c r="G5" s="973"/>
      <c r="H5" s="973"/>
      <c r="I5" s="973"/>
      <c r="J5" s="973"/>
      <c r="K5" s="973"/>
      <c r="L5" s="973"/>
      <c r="M5" s="973"/>
      <c r="N5" s="973"/>
      <c r="O5" s="973"/>
      <c r="P5" s="973"/>
      <c r="Q5" s="973"/>
      <c r="R5" s="973"/>
      <c r="S5" s="973"/>
      <c r="T5" s="973"/>
      <c r="U5" s="973"/>
      <c r="V5" s="974"/>
    </row>
    <row r="6" spans="1:22" ht="11.25" customHeight="1">
      <c r="A6" s="962" t="s">
        <v>624</v>
      </c>
      <c r="B6" s="962"/>
      <c r="C6" s="972" t="s">
        <v>625</v>
      </c>
      <c r="D6" s="973"/>
      <c r="E6" s="973"/>
      <c r="F6" s="973"/>
      <c r="G6" s="973"/>
      <c r="H6" s="973"/>
      <c r="I6" s="973"/>
      <c r="J6" s="973"/>
      <c r="K6" s="973"/>
      <c r="L6" s="973"/>
      <c r="M6" s="973"/>
      <c r="N6" s="973"/>
      <c r="O6" s="973"/>
      <c r="P6" s="973"/>
      <c r="Q6" s="973"/>
      <c r="R6" s="973"/>
      <c r="S6" s="973"/>
      <c r="T6" s="973"/>
      <c r="U6" s="973"/>
      <c r="V6" s="974"/>
    </row>
    <row r="7" spans="1:22" ht="12.75" customHeight="1">
      <c r="A7" s="964" t="s">
        <v>521</v>
      </c>
      <c r="B7" s="964"/>
      <c r="C7" s="972" t="s">
        <v>522</v>
      </c>
      <c r="D7" s="973"/>
      <c r="E7" s="973"/>
      <c r="F7" s="973"/>
      <c r="G7" s="973"/>
      <c r="H7" s="973"/>
      <c r="I7" s="973"/>
      <c r="J7" s="973"/>
      <c r="K7" s="973"/>
      <c r="L7" s="973"/>
      <c r="M7" s="973"/>
      <c r="N7" s="973"/>
      <c r="O7" s="973"/>
      <c r="P7" s="973"/>
      <c r="Q7" s="973"/>
      <c r="R7" s="973"/>
      <c r="S7" s="973"/>
      <c r="T7" s="973"/>
      <c r="U7" s="973"/>
      <c r="V7" s="974"/>
    </row>
    <row r="8" spans="1:22" ht="20.399999999999999" customHeight="1">
      <c r="A8" s="964" t="s">
        <v>626</v>
      </c>
      <c r="B8" s="964"/>
      <c r="C8" s="972" t="s">
        <v>524</v>
      </c>
      <c r="D8" s="973"/>
      <c r="E8" s="973"/>
      <c r="F8" s="973"/>
      <c r="G8" s="973"/>
      <c r="H8" s="973"/>
      <c r="I8" s="973"/>
      <c r="J8" s="973"/>
      <c r="K8" s="973"/>
      <c r="L8" s="973"/>
      <c r="M8" s="973"/>
      <c r="N8" s="973"/>
      <c r="O8" s="973"/>
      <c r="P8" s="973"/>
      <c r="Q8" s="973"/>
      <c r="R8" s="973"/>
      <c r="S8" s="973"/>
      <c r="T8" s="973"/>
      <c r="U8" s="973"/>
      <c r="V8" s="974"/>
    </row>
    <row r="9" spans="1:22" ht="12" customHeight="1">
      <c r="A9" s="965" t="s">
        <v>627</v>
      </c>
      <c r="B9" s="966"/>
      <c r="C9" s="972" t="s">
        <v>526</v>
      </c>
      <c r="D9" s="973"/>
      <c r="E9" s="973"/>
      <c r="F9" s="973"/>
      <c r="G9" s="973"/>
      <c r="H9" s="973"/>
      <c r="I9" s="973"/>
      <c r="J9" s="973"/>
      <c r="K9" s="973"/>
      <c r="L9" s="973"/>
      <c r="M9" s="973"/>
      <c r="N9" s="973"/>
      <c r="O9" s="973"/>
      <c r="P9" s="973"/>
      <c r="Q9" s="973"/>
      <c r="R9" s="973"/>
      <c r="S9" s="973"/>
      <c r="T9" s="973"/>
      <c r="U9" s="973"/>
      <c r="V9" s="974"/>
    </row>
    <row r="10" spans="1:22" ht="13.2" hidden="1">
      <c r="A10" s="715"/>
      <c r="B10" s="716"/>
      <c r="C10" s="717"/>
      <c r="D10" s="717"/>
      <c r="E10" s="718"/>
      <c r="F10" s="718"/>
      <c r="H10" s="714">
        <v>0</v>
      </c>
    </row>
    <row r="11" spans="1:22" ht="23.25" customHeight="1">
      <c r="A11" s="978" t="s">
        <v>627</v>
      </c>
      <c r="B11" s="978" t="s">
        <v>628</v>
      </c>
      <c r="C11" s="978" t="s">
        <v>629</v>
      </c>
      <c r="D11" s="978" t="s">
        <v>630</v>
      </c>
      <c r="E11" s="978" t="s">
        <v>631</v>
      </c>
      <c r="F11" s="978" t="s">
        <v>632</v>
      </c>
      <c r="G11" s="967" t="s">
        <v>633</v>
      </c>
      <c r="H11" s="968"/>
      <c r="I11" s="969"/>
      <c r="J11" s="970" t="s">
        <v>634</v>
      </c>
      <c r="K11" s="955" t="s">
        <v>678</v>
      </c>
      <c r="L11" s="955"/>
      <c r="M11" s="955"/>
      <c r="N11" s="955" t="s">
        <v>634</v>
      </c>
      <c r="O11" s="963" t="s">
        <v>679</v>
      </c>
      <c r="P11" s="963"/>
      <c r="Q11" s="963"/>
      <c r="R11" s="963" t="s">
        <v>634</v>
      </c>
      <c r="S11" s="975" t="s">
        <v>633</v>
      </c>
      <c r="T11" s="976"/>
      <c r="U11" s="977"/>
      <c r="V11" s="946" t="s">
        <v>634</v>
      </c>
    </row>
    <row r="12" spans="1:22" ht="33" customHeight="1">
      <c r="A12" s="979"/>
      <c r="B12" s="979"/>
      <c r="C12" s="979"/>
      <c r="D12" s="979"/>
      <c r="E12" s="979"/>
      <c r="F12" s="979"/>
      <c r="G12" s="701" t="s">
        <v>45</v>
      </c>
      <c r="H12" s="701" t="s">
        <v>635</v>
      </c>
      <c r="I12" s="719" t="s">
        <v>636</v>
      </c>
      <c r="J12" s="971"/>
      <c r="K12" s="770" t="s">
        <v>45</v>
      </c>
      <c r="L12" s="770" t="s">
        <v>635</v>
      </c>
      <c r="M12" s="770" t="s">
        <v>636</v>
      </c>
      <c r="N12" s="955"/>
      <c r="O12" s="769" t="s">
        <v>45</v>
      </c>
      <c r="P12" s="769" t="s">
        <v>635</v>
      </c>
      <c r="Q12" s="769" t="s">
        <v>636</v>
      </c>
      <c r="R12" s="963"/>
      <c r="S12" s="780" t="s">
        <v>45</v>
      </c>
      <c r="T12" s="780" t="s">
        <v>635</v>
      </c>
      <c r="U12" s="781" t="s">
        <v>636</v>
      </c>
      <c r="V12" s="947"/>
    </row>
    <row r="13" spans="1:22" ht="56.25" customHeight="1">
      <c r="A13" s="992" t="s">
        <v>526</v>
      </c>
      <c r="B13" s="995" t="s">
        <v>570</v>
      </c>
      <c r="C13" s="720" t="s">
        <v>535</v>
      </c>
      <c r="D13" s="720" t="s">
        <v>644</v>
      </c>
      <c r="E13" s="721" t="s">
        <v>653</v>
      </c>
      <c r="F13" s="633" t="s">
        <v>673</v>
      </c>
      <c r="G13" s="722">
        <v>102000000</v>
      </c>
      <c r="H13" s="702">
        <v>0</v>
      </c>
      <c r="I13" s="702">
        <v>0</v>
      </c>
      <c r="J13" s="703">
        <f>SUM(G13:I13)</f>
        <v>102000000</v>
      </c>
      <c r="K13" s="761"/>
      <c r="L13" s="762">
        <v>0</v>
      </c>
      <c r="M13" s="762">
        <v>0</v>
      </c>
      <c r="N13" s="763">
        <f>+K13+L13+M13</f>
        <v>0</v>
      </c>
      <c r="O13" s="761">
        <v>0</v>
      </c>
      <c r="P13" s="762">
        <v>0</v>
      </c>
      <c r="Q13" s="762">
        <v>0</v>
      </c>
      <c r="R13" s="763">
        <f>+O13+P13+Q13</f>
        <v>0</v>
      </c>
      <c r="S13" s="764">
        <f>SUM(G13-K13+O13)</f>
        <v>102000000</v>
      </c>
      <c r="T13" s="762">
        <f>SUM(H13-L13+P13)</f>
        <v>0</v>
      </c>
      <c r="U13" s="762">
        <f>SUM(I13-M13+Q13)</f>
        <v>0</v>
      </c>
      <c r="V13" s="763">
        <f>+S13+T13+U13</f>
        <v>102000000</v>
      </c>
    </row>
    <row r="14" spans="1:22">
      <c r="A14" s="993"/>
      <c r="B14" s="990"/>
      <c r="C14" s="983" t="s">
        <v>654</v>
      </c>
      <c r="D14" s="984"/>
      <c r="E14" s="984"/>
      <c r="F14" s="985"/>
      <c r="G14" s="751">
        <f>G13</f>
        <v>102000000</v>
      </c>
      <c r="H14" s="751">
        <f t="shared" ref="H14:I14" si="0">H13</f>
        <v>0</v>
      </c>
      <c r="I14" s="751">
        <f t="shared" si="0"/>
        <v>0</v>
      </c>
      <c r="J14" s="751">
        <f t="shared" ref="J14:J32" si="1">SUM(G14:I14)</f>
        <v>102000000</v>
      </c>
      <c r="K14" s="751">
        <f>SUM(K13)</f>
        <v>0</v>
      </c>
      <c r="L14" s="751">
        <f>SUM(L13)</f>
        <v>0</v>
      </c>
      <c r="M14" s="751">
        <f>SUM(M13)</f>
        <v>0</v>
      </c>
      <c r="N14" s="751">
        <f>SUM(K14:M14)</f>
        <v>0</v>
      </c>
      <c r="O14" s="751">
        <f>SUM(O13)</f>
        <v>0</v>
      </c>
      <c r="P14" s="751">
        <f>SUM(P13)</f>
        <v>0</v>
      </c>
      <c r="Q14" s="751">
        <f>SUM(Q13)</f>
        <v>0</v>
      </c>
      <c r="R14" s="751">
        <f>SUM(O14:Q14)</f>
        <v>0</v>
      </c>
      <c r="S14" s="751">
        <f>SUM(S13)</f>
        <v>102000000</v>
      </c>
      <c r="T14" s="751">
        <f>SUM(T13)</f>
        <v>0</v>
      </c>
      <c r="U14" s="751">
        <f>SUM(U13)</f>
        <v>0</v>
      </c>
      <c r="V14" s="751">
        <f>SUM(S14:U14)</f>
        <v>102000000</v>
      </c>
    </row>
    <row r="15" spans="1:22" ht="56.25" customHeight="1">
      <c r="A15" s="993"/>
      <c r="B15" s="990"/>
      <c r="C15" s="720" t="s">
        <v>535</v>
      </c>
      <c r="D15" s="720" t="s">
        <v>644</v>
      </c>
      <c r="E15" s="721" t="s">
        <v>647</v>
      </c>
      <c r="F15" s="633" t="s">
        <v>673</v>
      </c>
      <c r="G15" s="722">
        <v>364500000</v>
      </c>
      <c r="H15" s="702">
        <v>0</v>
      </c>
      <c r="I15" s="702">
        <v>0</v>
      </c>
      <c r="J15" s="703">
        <f t="shared" si="1"/>
        <v>364500000</v>
      </c>
      <c r="K15" s="761"/>
      <c r="L15" s="762">
        <v>0</v>
      </c>
      <c r="M15" s="762">
        <v>0</v>
      </c>
      <c r="N15" s="763">
        <f>+K15+L15+M15</f>
        <v>0</v>
      </c>
      <c r="O15" s="761">
        <v>0</v>
      </c>
      <c r="P15" s="762">
        <v>0</v>
      </c>
      <c r="Q15" s="762">
        <v>0</v>
      </c>
      <c r="R15" s="763">
        <f>+O15+P15+Q15</f>
        <v>0</v>
      </c>
      <c r="S15" s="764">
        <f>SUM(G15-K15+O15)</f>
        <v>364500000</v>
      </c>
      <c r="T15" s="762">
        <f>SUM(H15-L15+P15)</f>
        <v>0</v>
      </c>
      <c r="U15" s="762">
        <f>SUM(I15-M15+Q15)</f>
        <v>0</v>
      </c>
      <c r="V15" s="765">
        <f t="shared" ref="V15:V17" si="2">+S15+T15+U15</f>
        <v>364500000</v>
      </c>
    </row>
    <row r="16" spans="1:22">
      <c r="A16" s="993"/>
      <c r="B16" s="990"/>
      <c r="C16" s="983" t="s">
        <v>655</v>
      </c>
      <c r="D16" s="984"/>
      <c r="E16" s="984"/>
      <c r="F16" s="985"/>
      <c r="G16" s="751">
        <f>G15</f>
        <v>364500000</v>
      </c>
      <c r="H16" s="751">
        <f>H15</f>
        <v>0</v>
      </c>
      <c r="I16" s="751">
        <f>I15</f>
        <v>0</v>
      </c>
      <c r="J16" s="751">
        <f t="shared" si="1"/>
        <v>364500000</v>
      </c>
      <c r="K16" s="751">
        <f>SUM(K15)</f>
        <v>0</v>
      </c>
      <c r="L16" s="751">
        <f>SUM(L15)</f>
        <v>0</v>
      </c>
      <c r="M16" s="751">
        <f>SUM(M15)</f>
        <v>0</v>
      </c>
      <c r="N16" s="751">
        <f>SUM(K16:M16)</f>
        <v>0</v>
      </c>
      <c r="O16" s="751">
        <f>SUM(O15)</f>
        <v>0</v>
      </c>
      <c r="P16" s="751">
        <f>SUM(P15)</f>
        <v>0</v>
      </c>
      <c r="Q16" s="751">
        <f>SUM(Q15)</f>
        <v>0</v>
      </c>
      <c r="R16" s="751">
        <f>SUM(O16:Q16)</f>
        <v>0</v>
      </c>
      <c r="S16" s="751">
        <f>SUM(S15)</f>
        <v>364500000</v>
      </c>
      <c r="T16" s="751">
        <f>SUM(T15)</f>
        <v>0</v>
      </c>
      <c r="U16" s="751">
        <f>SUM(U15)</f>
        <v>0</v>
      </c>
      <c r="V16" s="751">
        <f>SUM(S16:U16)</f>
        <v>364500000</v>
      </c>
    </row>
    <row r="17" spans="1:22" ht="56.25" customHeight="1">
      <c r="A17" s="993"/>
      <c r="B17" s="990"/>
      <c r="C17" s="723" t="s">
        <v>535</v>
      </c>
      <c r="D17" s="720" t="s">
        <v>644</v>
      </c>
      <c r="E17" s="724" t="s">
        <v>648</v>
      </c>
      <c r="F17" s="633" t="s">
        <v>673</v>
      </c>
      <c r="G17" s="725">
        <v>48000000</v>
      </c>
      <c r="H17" s="726">
        <v>0</v>
      </c>
      <c r="I17" s="726">
        <v>0</v>
      </c>
      <c r="J17" s="727">
        <f t="shared" si="1"/>
        <v>48000000</v>
      </c>
      <c r="K17" s="761"/>
      <c r="L17" s="762"/>
      <c r="M17" s="762">
        <v>0</v>
      </c>
      <c r="N17" s="763">
        <f>+K17+L17+M17</f>
        <v>0</v>
      </c>
      <c r="O17" s="761"/>
      <c r="P17" s="762">
        <v>0</v>
      </c>
      <c r="Q17" s="762">
        <v>0</v>
      </c>
      <c r="R17" s="763">
        <f>+O17+P17+Q17</f>
        <v>0</v>
      </c>
      <c r="S17" s="764">
        <f>SUM(G17-K17+O17)</f>
        <v>48000000</v>
      </c>
      <c r="T17" s="762">
        <f>SUM(H17-L17+P17)</f>
        <v>0</v>
      </c>
      <c r="U17" s="762">
        <f>SUM(I17-M17+Q17)</f>
        <v>0</v>
      </c>
      <c r="V17" s="765">
        <f t="shared" si="2"/>
        <v>48000000</v>
      </c>
    </row>
    <row r="18" spans="1:22">
      <c r="A18" s="993"/>
      <c r="B18" s="990"/>
      <c r="C18" s="951" t="s">
        <v>656</v>
      </c>
      <c r="D18" s="952"/>
      <c r="E18" s="952"/>
      <c r="F18" s="953"/>
      <c r="G18" s="752">
        <f>G17</f>
        <v>48000000</v>
      </c>
      <c r="H18" s="752">
        <f>H17</f>
        <v>0</v>
      </c>
      <c r="I18" s="752">
        <f>I17</f>
        <v>0</v>
      </c>
      <c r="J18" s="752">
        <f t="shared" si="1"/>
        <v>48000000</v>
      </c>
      <c r="K18" s="751">
        <f>SUM(K17)</f>
        <v>0</v>
      </c>
      <c r="L18" s="751">
        <f>SUM(L17)</f>
        <v>0</v>
      </c>
      <c r="M18" s="751">
        <f>SUM(M17)</f>
        <v>0</v>
      </c>
      <c r="N18" s="751">
        <f>SUM(K18:M18)</f>
        <v>0</v>
      </c>
      <c r="O18" s="751">
        <f>SUM(O17)</f>
        <v>0</v>
      </c>
      <c r="P18" s="751">
        <f>SUM(P17)</f>
        <v>0</v>
      </c>
      <c r="Q18" s="751">
        <f>SUM(Q17)</f>
        <v>0</v>
      </c>
      <c r="R18" s="751">
        <f>SUM(O18:Q18)</f>
        <v>0</v>
      </c>
      <c r="S18" s="751">
        <f>SUM(S17)</f>
        <v>48000000</v>
      </c>
      <c r="T18" s="751">
        <f>SUM(T17)</f>
        <v>0</v>
      </c>
      <c r="U18" s="751">
        <f>SUM(U17)</f>
        <v>0</v>
      </c>
      <c r="V18" s="751">
        <f>SUM(S18:U18)</f>
        <v>48000000</v>
      </c>
    </row>
    <row r="19" spans="1:22" ht="56.25" customHeight="1">
      <c r="A19" s="993"/>
      <c r="B19" s="990"/>
      <c r="C19" s="723" t="s">
        <v>535</v>
      </c>
      <c r="D19" s="720" t="s">
        <v>644</v>
      </c>
      <c r="E19" s="720" t="s">
        <v>677</v>
      </c>
      <c r="F19" s="633" t="s">
        <v>673</v>
      </c>
      <c r="G19" s="725">
        <v>0</v>
      </c>
      <c r="H19" s="726">
        <v>36000000</v>
      </c>
      <c r="I19" s="726">
        <v>0</v>
      </c>
      <c r="J19" s="727">
        <f t="shared" si="1"/>
        <v>36000000</v>
      </c>
      <c r="K19" s="761">
        <v>0</v>
      </c>
      <c r="L19" s="762">
        <v>0</v>
      </c>
      <c r="M19" s="762">
        <v>0</v>
      </c>
      <c r="N19" s="763">
        <f>+K19+L19+M19</f>
        <v>0</v>
      </c>
      <c r="O19" s="761">
        <v>0</v>
      </c>
      <c r="P19" s="762">
        <v>0</v>
      </c>
      <c r="Q19" s="762">
        <v>0</v>
      </c>
      <c r="R19" s="763">
        <f>+O19+P19+Q19</f>
        <v>0</v>
      </c>
      <c r="S19" s="764">
        <f>SUM(G19-K19+O19)</f>
        <v>0</v>
      </c>
      <c r="T19" s="762">
        <f>SUM(H19-L19+P19)</f>
        <v>36000000</v>
      </c>
      <c r="U19" s="762">
        <f>SUM(I19-M19+Q19)</f>
        <v>0</v>
      </c>
      <c r="V19" s="766">
        <f>+S19+T19+U19</f>
        <v>36000000</v>
      </c>
    </row>
    <row r="20" spans="1:22">
      <c r="A20" s="993"/>
      <c r="B20" s="990"/>
      <c r="C20" s="951" t="s">
        <v>657</v>
      </c>
      <c r="D20" s="952"/>
      <c r="E20" s="952"/>
      <c r="F20" s="953"/>
      <c r="G20" s="752">
        <f>G19</f>
        <v>0</v>
      </c>
      <c r="H20" s="752">
        <f>H19</f>
        <v>36000000</v>
      </c>
      <c r="I20" s="752">
        <f>I19</f>
        <v>0</v>
      </c>
      <c r="J20" s="752">
        <f t="shared" si="1"/>
        <v>36000000</v>
      </c>
      <c r="K20" s="751">
        <f>SUM(K19)</f>
        <v>0</v>
      </c>
      <c r="L20" s="751">
        <f>SUM(L19)</f>
        <v>0</v>
      </c>
      <c r="M20" s="751">
        <f>SUM(M19)</f>
        <v>0</v>
      </c>
      <c r="N20" s="751">
        <f>SUM(K20:M20)</f>
        <v>0</v>
      </c>
      <c r="O20" s="751">
        <f>SUM(O19)</f>
        <v>0</v>
      </c>
      <c r="P20" s="751">
        <f>SUM(P19)</f>
        <v>0</v>
      </c>
      <c r="Q20" s="751">
        <f>SUM(Q19)</f>
        <v>0</v>
      </c>
      <c r="R20" s="751">
        <f>SUM(O20:Q20)</f>
        <v>0</v>
      </c>
      <c r="S20" s="751">
        <f>SUM(S19)</f>
        <v>0</v>
      </c>
      <c r="T20" s="751">
        <f>SUM(T19)</f>
        <v>36000000</v>
      </c>
      <c r="U20" s="751">
        <f>SUM(U19)</f>
        <v>0</v>
      </c>
      <c r="V20" s="751">
        <f>SUM(S20:U20)</f>
        <v>36000000</v>
      </c>
    </row>
    <row r="21" spans="1:22" ht="56.25" customHeight="1">
      <c r="A21" s="993"/>
      <c r="B21" s="990"/>
      <c r="C21" s="723" t="s">
        <v>535</v>
      </c>
      <c r="D21" s="720" t="s">
        <v>644</v>
      </c>
      <c r="E21" s="724" t="s">
        <v>659</v>
      </c>
      <c r="F21" s="633" t="s">
        <v>673</v>
      </c>
      <c r="G21" s="725">
        <v>40000000</v>
      </c>
      <c r="H21" s="726">
        <v>0</v>
      </c>
      <c r="I21" s="726">
        <v>0</v>
      </c>
      <c r="J21" s="727">
        <f t="shared" si="1"/>
        <v>40000000</v>
      </c>
      <c r="K21" s="761">
        <v>0</v>
      </c>
      <c r="L21" s="762">
        <v>0</v>
      </c>
      <c r="M21" s="762">
        <v>0</v>
      </c>
      <c r="N21" s="763">
        <f>+K21+L21+M21</f>
        <v>0</v>
      </c>
      <c r="O21" s="761"/>
      <c r="P21" s="762">
        <v>0</v>
      </c>
      <c r="Q21" s="762">
        <v>0</v>
      </c>
      <c r="R21" s="763">
        <f>+O21+P21+Q21</f>
        <v>0</v>
      </c>
      <c r="S21" s="764">
        <f>SUM(G21-K21+O21)</f>
        <v>40000000</v>
      </c>
      <c r="T21" s="762">
        <f>SUM(H21-L21+P21)</f>
        <v>0</v>
      </c>
      <c r="U21" s="762">
        <f>SUM(I21-M21+Q21)</f>
        <v>0</v>
      </c>
      <c r="V21" s="767">
        <f>S21+T21+U21</f>
        <v>40000000</v>
      </c>
    </row>
    <row r="22" spans="1:22">
      <c r="A22" s="993"/>
      <c r="B22" s="990"/>
      <c r="C22" s="951" t="s">
        <v>658</v>
      </c>
      <c r="D22" s="952"/>
      <c r="E22" s="952"/>
      <c r="F22" s="953"/>
      <c r="G22" s="752">
        <f>G21</f>
        <v>40000000</v>
      </c>
      <c r="H22" s="752">
        <f>H21</f>
        <v>0</v>
      </c>
      <c r="I22" s="752">
        <f>I21</f>
        <v>0</v>
      </c>
      <c r="J22" s="752">
        <f t="shared" si="1"/>
        <v>40000000</v>
      </c>
      <c r="K22" s="751">
        <f>SUM(K21)</f>
        <v>0</v>
      </c>
      <c r="L22" s="751">
        <f>SUM(L21)</f>
        <v>0</v>
      </c>
      <c r="M22" s="751">
        <f>SUM(M21)</f>
        <v>0</v>
      </c>
      <c r="N22" s="751">
        <f>SUM(K22:M22)</f>
        <v>0</v>
      </c>
      <c r="O22" s="751">
        <f>SUM(O21)</f>
        <v>0</v>
      </c>
      <c r="P22" s="751">
        <f>SUM(P21)</f>
        <v>0</v>
      </c>
      <c r="Q22" s="751">
        <f>SUM(Q21)</f>
        <v>0</v>
      </c>
      <c r="R22" s="751">
        <f>SUM(O22:Q22)</f>
        <v>0</v>
      </c>
      <c r="S22" s="751">
        <f>SUM(S21)</f>
        <v>40000000</v>
      </c>
      <c r="T22" s="751">
        <f>SUM(T21)</f>
        <v>0</v>
      </c>
      <c r="U22" s="751">
        <f>SUM(U21)</f>
        <v>0</v>
      </c>
      <c r="V22" s="751">
        <f>SUM(S22:U22)</f>
        <v>40000000</v>
      </c>
    </row>
    <row r="23" spans="1:22" ht="34.5" customHeight="1">
      <c r="A23" s="993"/>
      <c r="B23" s="990"/>
      <c r="C23" s="948" t="s">
        <v>662</v>
      </c>
      <c r="D23" s="949"/>
      <c r="E23" s="949"/>
      <c r="F23" s="950"/>
      <c r="G23" s="753">
        <f>G14+G16+G18+G20+G22</f>
        <v>554500000</v>
      </c>
      <c r="H23" s="753">
        <f>H14+H16+H18+H20+H22</f>
        <v>36000000</v>
      </c>
      <c r="I23" s="753">
        <f>I14+I16+I18+I20+I22</f>
        <v>0</v>
      </c>
      <c r="J23" s="753">
        <f>SUM(G23:I23)</f>
        <v>590500000</v>
      </c>
      <c r="K23" s="753">
        <f>K14+K16+K18+K20+K22</f>
        <v>0</v>
      </c>
      <c r="L23" s="753">
        <f t="shared" ref="L23:M23" si="3">L14+L16+L18+L20+L22</f>
        <v>0</v>
      </c>
      <c r="M23" s="753">
        <f t="shared" si="3"/>
        <v>0</v>
      </c>
      <c r="N23" s="753">
        <f>N14+N16+N18+N20+N22</f>
        <v>0</v>
      </c>
      <c r="O23" s="753">
        <f>O14+O16+O18+O20+O22</f>
        <v>0</v>
      </c>
      <c r="P23" s="753">
        <f t="shared" ref="P23" si="4">P14+P16+P18+P20+P22</f>
        <v>0</v>
      </c>
      <c r="Q23" s="753">
        <f t="shared" ref="Q23" si="5">Q14+Q16+Q18+Q20+Q22</f>
        <v>0</v>
      </c>
      <c r="R23" s="753">
        <f>R14+R16+R18+R20+R22</f>
        <v>0</v>
      </c>
      <c r="S23" s="753">
        <f>S14+S16+S18+S20+S22</f>
        <v>554500000</v>
      </c>
      <c r="T23" s="753">
        <f t="shared" ref="T23" si="6">T14+T16+T18+T20+T22</f>
        <v>36000000</v>
      </c>
      <c r="U23" s="753">
        <f t="shared" ref="U23" si="7">U14+U16+U18+U20+U22</f>
        <v>0</v>
      </c>
      <c r="V23" s="753">
        <f>V14+V16+V18+V20+V22</f>
        <v>590500000</v>
      </c>
    </row>
    <row r="24" spans="1:22" ht="56.25" customHeight="1">
      <c r="A24" s="993"/>
      <c r="B24" s="990"/>
      <c r="C24" s="723" t="s">
        <v>638</v>
      </c>
      <c r="D24" s="723" t="s">
        <v>574</v>
      </c>
      <c r="E24" s="724" t="s">
        <v>645</v>
      </c>
      <c r="F24" s="633" t="s">
        <v>674</v>
      </c>
      <c r="G24" s="744">
        <v>252000000</v>
      </c>
      <c r="H24" s="702">
        <v>87308325</v>
      </c>
      <c r="I24" s="702">
        <v>0</v>
      </c>
      <c r="J24" s="703">
        <f t="shared" si="1"/>
        <v>339308325</v>
      </c>
      <c r="K24" s="761">
        <v>0</v>
      </c>
      <c r="L24" s="762">
        <v>87308325</v>
      </c>
      <c r="M24" s="762">
        <v>0</v>
      </c>
      <c r="N24" s="763">
        <f>+K24+L24+M24</f>
        <v>87308325</v>
      </c>
      <c r="O24" s="761">
        <v>0</v>
      </c>
      <c r="P24" s="762"/>
      <c r="Q24" s="762">
        <v>0</v>
      </c>
      <c r="R24" s="763">
        <f>+O24+P24+Q24</f>
        <v>0</v>
      </c>
      <c r="S24" s="764">
        <f>SUM(G24-K24+O24)</f>
        <v>252000000</v>
      </c>
      <c r="T24" s="762">
        <f>SUM(H24-L24+P24)</f>
        <v>0</v>
      </c>
      <c r="U24" s="762">
        <f>SUM(I24-M24+Q24)</f>
        <v>0</v>
      </c>
      <c r="V24" s="767">
        <f>S24+T24+U24</f>
        <v>252000000</v>
      </c>
    </row>
    <row r="25" spans="1:22">
      <c r="A25" s="993"/>
      <c r="B25" s="990"/>
      <c r="C25" s="951" t="s">
        <v>660</v>
      </c>
      <c r="D25" s="952"/>
      <c r="E25" s="952"/>
      <c r="F25" s="953"/>
      <c r="G25" s="752">
        <f>G24</f>
        <v>252000000</v>
      </c>
      <c r="H25" s="752">
        <f>H24</f>
        <v>87308325</v>
      </c>
      <c r="I25" s="752">
        <f>I24</f>
        <v>0</v>
      </c>
      <c r="J25" s="752">
        <f t="shared" si="1"/>
        <v>339308325</v>
      </c>
      <c r="K25" s="751">
        <f>SUM(K24)</f>
        <v>0</v>
      </c>
      <c r="L25" s="751">
        <f>SUM(L24)</f>
        <v>87308325</v>
      </c>
      <c r="M25" s="751">
        <f>SUM(M24)</f>
        <v>0</v>
      </c>
      <c r="N25" s="751">
        <f>SUM(K25:M25)</f>
        <v>87308325</v>
      </c>
      <c r="O25" s="751">
        <f>SUM(O24)</f>
        <v>0</v>
      </c>
      <c r="P25" s="751">
        <f>SUM(P24)</f>
        <v>0</v>
      </c>
      <c r="Q25" s="751">
        <f>SUM(Q24)</f>
        <v>0</v>
      </c>
      <c r="R25" s="751">
        <f>SUM(O25:Q25)</f>
        <v>0</v>
      </c>
      <c r="S25" s="751">
        <f>SUM(S24)</f>
        <v>252000000</v>
      </c>
      <c r="T25" s="751">
        <f>SUM(T24)</f>
        <v>0</v>
      </c>
      <c r="U25" s="751">
        <f>SUM(U24)</f>
        <v>0</v>
      </c>
      <c r="V25" s="751">
        <f>SUM(S25:U25)</f>
        <v>252000000</v>
      </c>
    </row>
    <row r="26" spans="1:22" ht="56.25" customHeight="1">
      <c r="A26" s="993"/>
      <c r="B26" s="990"/>
      <c r="C26" s="723" t="s">
        <v>638</v>
      </c>
      <c r="D26" s="723" t="s">
        <v>574</v>
      </c>
      <c r="E26" s="724" t="s">
        <v>646</v>
      </c>
      <c r="F26" s="633" t="s">
        <v>674</v>
      </c>
      <c r="G26" s="744">
        <v>279500000</v>
      </c>
      <c r="H26" s="702">
        <v>0</v>
      </c>
      <c r="I26" s="702">
        <v>0</v>
      </c>
      <c r="J26" s="703">
        <f t="shared" si="1"/>
        <v>279500000</v>
      </c>
      <c r="K26" s="773"/>
      <c r="L26" s="762">
        <v>0</v>
      </c>
      <c r="M26" s="762">
        <v>0</v>
      </c>
      <c r="N26" s="763">
        <f>+K26+L26+M26</f>
        <v>0</v>
      </c>
      <c r="O26" s="761">
        <v>0</v>
      </c>
      <c r="P26" s="762">
        <v>0</v>
      </c>
      <c r="Q26" s="762">
        <v>0</v>
      </c>
      <c r="R26" s="763">
        <f>+O26+P26+Q26</f>
        <v>0</v>
      </c>
      <c r="S26" s="764">
        <f>SUM(G26-K26+O26)</f>
        <v>279500000</v>
      </c>
      <c r="T26" s="762">
        <f>SUM(H26-L26+P26)</f>
        <v>0</v>
      </c>
      <c r="U26" s="762">
        <f>SUM(I26-M26+Q26)</f>
        <v>0</v>
      </c>
      <c r="V26" s="767">
        <f>S26+T26+U26</f>
        <v>279500000</v>
      </c>
    </row>
    <row r="27" spans="1:22">
      <c r="A27" s="993"/>
      <c r="B27" s="990"/>
      <c r="C27" s="951" t="s">
        <v>661</v>
      </c>
      <c r="D27" s="952"/>
      <c r="E27" s="952"/>
      <c r="F27" s="953"/>
      <c r="G27" s="752">
        <f>G26</f>
        <v>279500000</v>
      </c>
      <c r="H27" s="752">
        <f>H26</f>
        <v>0</v>
      </c>
      <c r="I27" s="752">
        <f>I26</f>
        <v>0</v>
      </c>
      <c r="J27" s="752">
        <f t="shared" si="1"/>
        <v>279500000</v>
      </c>
      <c r="K27" s="751">
        <f>SUM(K26)</f>
        <v>0</v>
      </c>
      <c r="L27" s="751">
        <f>SUM(L26)</f>
        <v>0</v>
      </c>
      <c r="M27" s="751">
        <f>SUM(M26)</f>
        <v>0</v>
      </c>
      <c r="N27" s="751">
        <f>SUM(K27:M27)</f>
        <v>0</v>
      </c>
      <c r="O27" s="751">
        <f>SUM(O26)</f>
        <v>0</v>
      </c>
      <c r="P27" s="751">
        <f>SUM(P26)</f>
        <v>0</v>
      </c>
      <c r="Q27" s="751">
        <f>SUM(Q26)</f>
        <v>0</v>
      </c>
      <c r="R27" s="751">
        <f>SUM(O27:Q27)</f>
        <v>0</v>
      </c>
      <c r="S27" s="751">
        <f>SUM(S26)</f>
        <v>279500000</v>
      </c>
      <c r="T27" s="751">
        <f>SUM(T26)</f>
        <v>0</v>
      </c>
      <c r="U27" s="751">
        <f>SUM(U26)</f>
        <v>0</v>
      </c>
      <c r="V27" s="751">
        <f>SUM(S27:U27)</f>
        <v>279500000</v>
      </c>
    </row>
    <row r="28" spans="1:22" ht="60" customHeight="1">
      <c r="A28" s="993"/>
      <c r="B28" s="990"/>
      <c r="C28" s="783" t="s">
        <v>638</v>
      </c>
      <c r="D28" s="783" t="s">
        <v>683</v>
      </c>
      <c r="E28" s="784" t="s">
        <v>684</v>
      </c>
      <c r="F28" s="785" t="s">
        <v>674</v>
      </c>
      <c r="G28" s="786">
        <v>0</v>
      </c>
      <c r="H28" s="786">
        <v>0</v>
      </c>
      <c r="I28" s="786">
        <v>0</v>
      </c>
      <c r="J28" s="703">
        <f t="shared" si="1"/>
        <v>0</v>
      </c>
      <c r="K28" s="786">
        <v>0</v>
      </c>
      <c r="L28" s="786">
        <v>0</v>
      </c>
      <c r="M28" s="786">
        <v>0</v>
      </c>
      <c r="N28" s="763">
        <f>+K28+L28+M28</f>
        <v>0</v>
      </c>
      <c r="O28" s="786">
        <v>0</v>
      </c>
      <c r="P28" s="786">
        <v>134208324</v>
      </c>
      <c r="Q28" s="786">
        <v>0</v>
      </c>
      <c r="R28" s="763">
        <f>+O28+P28+Q28</f>
        <v>134208324</v>
      </c>
      <c r="S28" s="764">
        <f>SUM(G28-K28+O28)</f>
        <v>0</v>
      </c>
      <c r="T28" s="762">
        <f>SUM(H28-L28+P28)</f>
        <v>134208324</v>
      </c>
      <c r="U28" s="762">
        <f>SUM(I28-M28+Q28)</f>
        <v>0</v>
      </c>
      <c r="V28" s="767">
        <f>S28+T28+U28</f>
        <v>134208324</v>
      </c>
    </row>
    <row r="29" spans="1:22" ht="12" customHeight="1">
      <c r="A29" s="993"/>
      <c r="B29" s="990"/>
      <c r="C29" s="951" t="s">
        <v>685</v>
      </c>
      <c r="D29" s="952"/>
      <c r="E29" s="952"/>
      <c r="F29" s="953"/>
      <c r="G29" s="782">
        <f>SUM(G28)</f>
        <v>0</v>
      </c>
      <c r="H29" s="782">
        <f>SUM(H28)</f>
        <v>0</v>
      </c>
      <c r="I29" s="782">
        <f>SUM(I28)</f>
        <v>0</v>
      </c>
      <c r="J29" s="782">
        <f>SUM(J28)</f>
        <v>0</v>
      </c>
      <c r="K29" s="782"/>
      <c r="L29" s="782"/>
      <c r="M29" s="782"/>
      <c r="N29" s="782"/>
      <c r="O29" s="782"/>
      <c r="P29" s="782">
        <f>SUM(P28)</f>
        <v>134208324</v>
      </c>
      <c r="Q29" s="782"/>
      <c r="R29" s="782"/>
      <c r="S29" s="782">
        <f>SUM(S28)</f>
        <v>0</v>
      </c>
      <c r="T29" s="782">
        <f>SUM(T28)</f>
        <v>134208324</v>
      </c>
      <c r="U29" s="782">
        <f>SUM(U28)</f>
        <v>0</v>
      </c>
      <c r="V29" s="782">
        <f>SUM(V28)</f>
        <v>134208324</v>
      </c>
    </row>
    <row r="30" spans="1:22" ht="34.5" customHeight="1">
      <c r="A30" s="993"/>
      <c r="B30" s="990"/>
      <c r="C30" s="948" t="s">
        <v>663</v>
      </c>
      <c r="D30" s="949"/>
      <c r="E30" s="982"/>
      <c r="F30" s="950"/>
      <c r="G30" s="753">
        <f>G25+G27</f>
        <v>531500000</v>
      </c>
      <c r="H30" s="753">
        <f>H25+H27</f>
        <v>87308325</v>
      </c>
      <c r="I30" s="753">
        <f>I25+I27</f>
        <v>0</v>
      </c>
      <c r="J30" s="753">
        <f t="shared" si="1"/>
        <v>618808325</v>
      </c>
      <c r="K30" s="753">
        <f>K25+K27</f>
        <v>0</v>
      </c>
      <c r="L30" s="753">
        <f t="shared" ref="L30:M30" si="8">L25+L27</f>
        <v>87308325</v>
      </c>
      <c r="M30" s="753">
        <f t="shared" si="8"/>
        <v>0</v>
      </c>
      <c r="N30" s="753">
        <f>N25+N27</f>
        <v>87308325</v>
      </c>
      <c r="O30" s="753">
        <f>O25+O27</f>
        <v>0</v>
      </c>
      <c r="P30" s="753">
        <f>P25+P27+P29</f>
        <v>134208324</v>
      </c>
      <c r="Q30" s="753">
        <f t="shared" ref="Q30" si="9">Q25+Q27</f>
        <v>0</v>
      </c>
      <c r="R30" s="753">
        <f>R25+R27</f>
        <v>0</v>
      </c>
      <c r="S30" s="753">
        <f>S25+S27+S29</f>
        <v>531500000</v>
      </c>
      <c r="T30" s="753">
        <f>T25+T27+T29</f>
        <v>134208324</v>
      </c>
      <c r="U30" s="753">
        <f>U25+U27+U29</f>
        <v>0</v>
      </c>
      <c r="V30" s="753">
        <f>V25+V27+V29</f>
        <v>665708324</v>
      </c>
    </row>
    <row r="31" spans="1:22" ht="54.9" customHeight="1">
      <c r="A31" s="993"/>
      <c r="B31" s="990"/>
      <c r="C31" s="728" t="s">
        <v>537</v>
      </c>
      <c r="D31" s="728" t="s">
        <v>537</v>
      </c>
      <c r="E31" s="758" t="s">
        <v>666</v>
      </c>
      <c r="F31" s="633" t="s">
        <v>673</v>
      </c>
      <c r="G31" s="729">
        <v>290999999</v>
      </c>
      <c r="H31" s="730"/>
      <c r="I31" s="730"/>
      <c r="J31" s="703">
        <f t="shared" si="1"/>
        <v>290999999</v>
      </c>
      <c r="K31" s="772"/>
      <c r="L31" s="762">
        <v>0</v>
      </c>
      <c r="M31" s="762">
        <v>0</v>
      </c>
      <c r="N31" s="763">
        <f>+K31+L31+M31</f>
        <v>0</v>
      </c>
      <c r="O31" s="761">
        <v>0</v>
      </c>
      <c r="P31" s="762">
        <v>0</v>
      </c>
      <c r="Q31" s="762">
        <v>0</v>
      </c>
      <c r="R31" s="763">
        <f>+O31+P31+Q31</f>
        <v>0</v>
      </c>
      <c r="S31" s="764">
        <f>SUM(G31-K31+O31)</f>
        <v>290999999</v>
      </c>
      <c r="T31" s="762">
        <f>SUM(H31-L31+P31)</f>
        <v>0</v>
      </c>
      <c r="U31" s="762">
        <f>SUM(I31-M31+Q31)</f>
        <v>0</v>
      </c>
      <c r="V31" s="767">
        <f>S31+T31+U31</f>
        <v>290999999</v>
      </c>
    </row>
    <row r="32" spans="1:22">
      <c r="A32" s="993"/>
      <c r="B32" s="990"/>
      <c r="C32" s="951" t="s">
        <v>667</v>
      </c>
      <c r="D32" s="952"/>
      <c r="E32" s="954"/>
      <c r="F32" s="953"/>
      <c r="G32" s="752">
        <f t="shared" ref="G32:U33" si="10">G31</f>
        <v>290999999</v>
      </c>
      <c r="H32" s="752">
        <f t="shared" si="10"/>
        <v>0</v>
      </c>
      <c r="I32" s="752">
        <f t="shared" si="10"/>
        <v>0</v>
      </c>
      <c r="J32" s="752">
        <f t="shared" si="1"/>
        <v>290999999</v>
      </c>
      <c r="K32" s="751">
        <f>SUM(K31)</f>
        <v>0</v>
      </c>
      <c r="L32" s="751">
        <f>SUM(L31)</f>
        <v>0</v>
      </c>
      <c r="M32" s="751">
        <f>SUM(M31)</f>
        <v>0</v>
      </c>
      <c r="N32" s="751">
        <f>SUM(K32:M32)</f>
        <v>0</v>
      </c>
      <c r="O32" s="751">
        <f>SUM(O31)</f>
        <v>0</v>
      </c>
      <c r="P32" s="751">
        <f>SUM(P31)</f>
        <v>0</v>
      </c>
      <c r="Q32" s="751">
        <f>SUM(Q31)</f>
        <v>0</v>
      </c>
      <c r="R32" s="751">
        <f>SUM(O32:Q32)</f>
        <v>0</v>
      </c>
      <c r="S32" s="751">
        <f>SUM(S31)</f>
        <v>290999999</v>
      </c>
      <c r="T32" s="751">
        <f>SUM(T31)</f>
        <v>0</v>
      </c>
      <c r="U32" s="751">
        <f>SUM(U31)</f>
        <v>0</v>
      </c>
      <c r="V32" s="751">
        <f>SUM(S32:U32)</f>
        <v>290999999</v>
      </c>
    </row>
    <row r="33" spans="1:22" ht="34.5" customHeight="1">
      <c r="A33" s="993"/>
      <c r="B33" s="991"/>
      <c r="C33" s="948" t="s">
        <v>664</v>
      </c>
      <c r="D33" s="949"/>
      <c r="E33" s="949"/>
      <c r="F33" s="950"/>
      <c r="G33" s="753">
        <f t="shared" si="10"/>
        <v>290999999</v>
      </c>
      <c r="H33" s="753">
        <f t="shared" si="10"/>
        <v>0</v>
      </c>
      <c r="I33" s="753">
        <f t="shared" si="10"/>
        <v>0</v>
      </c>
      <c r="J33" s="753">
        <f>SUM(G33:I33)</f>
        <v>290999999</v>
      </c>
      <c r="K33" s="753">
        <f t="shared" si="10"/>
        <v>0</v>
      </c>
      <c r="L33" s="753">
        <f t="shared" si="10"/>
        <v>0</v>
      </c>
      <c r="M33" s="753">
        <f t="shared" si="10"/>
        <v>0</v>
      </c>
      <c r="N33" s="753">
        <f>N32</f>
        <v>0</v>
      </c>
      <c r="O33" s="753">
        <f t="shared" si="10"/>
        <v>0</v>
      </c>
      <c r="P33" s="753">
        <f t="shared" si="10"/>
        <v>0</v>
      </c>
      <c r="Q33" s="753">
        <f t="shared" si="10"/>
        <v>0</v>
      </c>
      <c r="R33" s="753">
        <f>R32</f>
        <v>0</v>
      </c>
      <c r="S33" s="753">
        <f t="shared" si="10"/>
        <v>290999999</v>
      </c>
      <c r="T33" s="753">
        <f t="shared" si="10"/>
        <v>0</v>
      </c>
      <c r="U33" s="753">
        <f t="shared" si="10"/>
        <v>0</v>
      </c>
      <c r="V33" s="753">
        <f>V32</f>
        <v>290999999</v>
      </c>
    </row>
    <row r="34" spans="1:22" ht="37.5" customHeight="1">
      <c r="A34" s="993"/>
      <c r="B34" s="999" t="s">
        <v>665</v>
      </c>
      <c r="C34" s="1000"/>
      <c r="D34" s="1000"/>
      <c r="E34" s="1000"/>
      <c r="F34" s="1000"/>
      <c r="G34" s="731">
        <f>G23+G30+G33</f>
        <v>1376999999</v>
      </c>
      <c r="H34" s="731">
        <f t="shared" ref="H34:I34" si="11">H23+H30+H33</f>
        <v>123308325</v>
      </c>
      <c r="I34" s="731">
        <f t="shared" si="11"/>
        <v>0</v>
      </c>
      <c r="J34" s="731">
        <f>J23+J30+J33</f>
        <v>1500308324</v>
      </c>
      <c r="K34" s="731">
        <f>K23+K30+K33</f>
        <v>0</v>
      </c>
      <c r="L34" s="731">
        <f t="shared" ref="L34:M34" si="12">L23+L30+L33</f>
        <v>87308325</v>
      </c>
      <c r="M34" s="731">
        <f t="shared" si="12"/>
        <v>0</v>
      </c>
      <c r="N34" s="731">
        <f>N23+N30+N33</f>
        <v>87308325</v>
      </c>
      <c r="O34" s="731">
        <f>O23+O30+O33</f>
        <v>0</v>
      </c>
      <c r="P34" s="731">
        <f>P23+P30+P33</f>
        <v>134208324</v>
      </c>
      <c r="Q34" s="731">
        <f t="shared" ref="Q34" si="13">Q23+Q30+Q33</f>
        <v>0</v>
      </c>
      <c r="R34" s="731">
        <f>R23+R30+R33</f>
        <v>0</v>
      </c>
      <c r="S34" s="731">
        <f>S23+S30+S33</f>
        <v>1376999999</v>
      </c>
      <c r="T34" s="731">
        <f t="shared" ref="T34:U34" si="14">T23+T30+T33</f>
        <v>170208324</v>
      </c>
      <c r="U34" s="731">
        <f t="shared" si="14"/>
        <v>0</v>
      </c>
      <c r="V34" s="731">
        <f>V23+V30+V33</f>
        <v>1547208323</v>
      </c>
    </row>
    <row r="35" spans="1:22" ht="54.6" customHeight="1">
      <c r="A35" s="993"/>
      <c r="B35" s="989" t="s">
        <v>569</v>
      </c>
      <c r="C35" s="728" t="s">
        <v>538</v>
      </c>
      <c r="D35" s="728" t="s">
        <v>538</v>
      </c>
      <c r="E35" s="747" t="s">
        <v>649</v>
      </c>
      <c r="F35" s="634" t="s">
        <v>675</v>
      </c>
      <c r="G35" s="732">
        <v>720930000</v>
      </c>
      <c r="H35" s="733">
        <v>1176691675</v>
      </c>
      <c r="I35" s="730">
        <v>0</v>
      </c>
      <c r="J35" s="703">
        <f t="shared" ref="J35:J42" si="15">SUM(G35:I35)</f>
        <v>1897621675</v>
      </c>
      <c r="K35" s="771"/>
      <c r="L35" s="762">
        <v>46899999</v>
      </c>
      <c r="M35" s="762">
        <v>0</v>
      </c>
      <c r="N35" s="763">
        <f>+K35+L35+M35</f>
        <v>46899999</v>
      </c>
      <c r="O35" s="761">
        <v>0</v>
      </c>
      <c r="P35" s="762">
        <v>0</v>
      </c>
      <c r="Q35" s="762">
        <v>0</v>
      </c>
      <c r="R35" s="763">
        <f>+O35+P35+Q35</f>
        <v>0</v>
      </c>
      <c r="S35" s="764">
        <f>SUM(G35-K35+O35)</f>
        <v>720930000</v>
      </c>
      <c r="T35" s="762">
        <f>SUM(H35-L35+P35)</f>
        <v>1129791676</v>
      </c>
      <c r="U35" s="762">
        <f>SUM(I35-M35+Q35)</f>
        <v>0</v>
      </c>
      <c r="V35" s="768">
        <f>S35+T35+U35</f>
        <v>1850721676</v>
      </c>
    </row>
    <row r="36" spans="1:22">
      <c r="A36" s="993"/>
      <c r="B36" s="990"/>
      <c r="C36" s="983" t="s">
        <v>668</v>
      </c>
      <c r="D36" s="984"/>
      <c r="E36" s="984"/>
      <c r="F36" s="985"/>
      <c r="G36" s="751">
        <f>G35</f>
        <v>720930000</v>
      </c>
      <c r="H36" s="751">
        <f t="shared" ref="H36:I37" si="16">H35</f>
        <v>1176691675</v>
      </c>
      <c r="I36" s="751">
        <f t="shared" si="16"/>
        <v>0</v>
      </c>
      <c r="J36" s="751">
        <f t="shared" si="15"/>
        <v>1897621675</v>
      </c>
      <c r="K36" s="751">
        <f>SUM(K35)</f>
        <v>0</v>
      </c>
      <c r="L36" s="751">
        <f>SUM(L35)</f>
        <v>46899999</v>
      </c>
      <c r="M36" s="751">
        <f>SUM(M35)</f>
        <v>0</v>
      </c>
      <c r="N36" s="751">
        <f>SUM(K36:M36)</f>
        <v>46899999</v>
      </c>
      <c r="O36" s="751">
        <f>SUM(O35)</f>
        <v>0</v>
      </c>
      <c r="P36" s="751">
        <f>SUM(P35)</f>
        <v>0</v>
      </c>
      <c r="Q36" s="751">
        <f>SUM(Q35)</f>
        <v>0</v>
      </c>
      <c r="R36" s="751">
        <f>SUM(O36:Q36)</f>
        <v>0</v>
      </c>
      <c r="S36" s="751">
        <f>SUM(S35)</f>
        <v>720930000</v>
      </c>
      <c r="T36" s="751">
        <f>SUM(T35)</f>
        <v>1129791676</v>
      </c>
      <c r="U36" s="751">
        <f>SUM(U35)</f>
        <v>0</v>
      </c>
      <c r="V36" s="751">
        <f>SUM(S36:U36)</f>
        <v>1850721676</v>
      </c>
    </row>
    <row r="37" spans="1:22" ht="34.5" customHeight="1">
      <c r="A37" s="993"/>
      <c r="B37" s="990"/>
      <c r="C37" s="986" t="s">
        <v>669</v>
      </c>
      <c r="D37" s="987"/>
      <c r="E37" s="987"/>
      <c r="F37" s="988"/>
      <c r="G37" s="754">
        <f>G36</f>
        <v>720930000</v>
      </c>
      <c r="H37" s="754">
        <f>H36</f>
        <v>1176691675</v>
      </c>
      <c r="I37" s="754">
        <f t="shared" si="16"/>
        <v>0</v>
      </c>
      <c r="J37" s="754">
        <f t="shared" si="15"/>
        <v>1897621675</v>
      </c>
      <c r="K37" s="754">
        <f t="shared" ref="K37:V37" si="17">K36</f>
        <v>0</v>
      </c>
      <c r="L37" s="754">
        <f t="shared" si="17"/>
        <v>46899999</v>
      </c>
      <c r="M37" s="754">
        <f t="shared" si="17"/>
        <v>0</v>
      </c>
      <c r="N37" s="754">
        <f t="shared" si="17"/>
        <v>46899999</v>
      </c>
      <c r="O37" s="754">
        <f t="shared" si="17"/>
        <v>0</v>
      </c>
      <c r="P37" s="754">
        <f t="shared" si="17"/>
        <v>0</v>
      </c>
      <c r="Q37" s="754">
        <f t="shared" si="17"/>
        <v>0</v>
      </c>
      <c r="R37" s="754">
        <f t="shared" si="17"/>
        <v>0</v>
      </c>
      <c r="S37" s="754">
        <f t="shared" si="17"/>
        <v>720930000</v>
      </c>
      <c r="T37" s="754">
        <f t="shared" si="17"/>
        <v>1129791676</v>
      </c>
      <c r="U37" s="754">
        <f t="shared" si="17"/>
        <v>0</v>
      </c>
      <c r="V37" s="754">
        <f t="shared" si="17"/>
        <v>1850721676</v>
      </c>
    </row>
    <row r="38" spans="1:22" ht="53.25" customHeight="1">
      <c r="A38" s="993"/>
      <c r="B38" s="990"/>
      <c r="C38" s="734" t="s">
        <v>539</v>
      </c>
      <c r="D38" s="735" t="s">
        <v>539</v>
      </c>
      <c r="E38" s="748" t="s">
        <v>650</v>
      </c>
      <c r="F38" s="633" t="s">
        <v>674</v>
      </c>
      <c r="G38" s="736">
        <v>642565001</v>
      </c>
      <c r="H38" s="706">
        <v>0</v>
      </c>
      <c r="I38" s="706">
        <v>0</v>
      </c>
      <c r="J38" s="737">
        <f>SUM(G38:I38)</f>
        <v>642565001</v>
      </c>
      <c r="K38" s="771"/>
      <c r="L38" s="762">
        <v>0</v>
      </c>
      <c r="M38" s="762">
        <v>0</v>
      </c>
      <c r="N38" s="763">
        <f>+K38+L38+M38</f>
        <v>0</v>
      </c>
      <c r="O38" s="761">
        <v>0</v>
      </c>
      <c r="P38" s="762">
        <v>0</v>
      </c>
      <c r="Q38" s="762">
        <v>0</v>
      </c>
      <c r="R38" s="763">
        <f>+O38+P38+Q38</f>
        <v>0</v>
      </c>
      <c r="S38" s="764">
        <f>SUM(G38-K38+O38)</f>
        <v>642565001</v>
      </c>
      <c r="T38" s="762">
        <f>SUM(H38-L38+P38)</f>
        <v>0</v>
      </c>
      <c r="U38" s="762">
        <f>SUM(I38-M38+Q38)</f>
        <v>0</v>
      </c>
      <c r="V38" s="768">
        <f>S38+T38+U38</f>
        <v>642565001</v>
      </c>
    </row>
    <row r="39" spans="1:22">
      <c r="A39" s="993"/>
      <c r="B39" s="990"/>
      <c r="C39" s="983" t="s">
        <v>670</v>
      </c>
      <c r="D39" s="984"/>
      <c r="E39" s="984"/>
      <c r="F39" s="985"/>
      <c r="G39" s="751">
        <f>G38</f>
        <v>642565001</v>
      </c>
      <c r="H39" s="751">
        <f t="shared" ref="H39:I40" si="18">H38</f>
        <v>0</v>
      </c>
      <c r="I39" s="751">
        <f t="shared" si="18"/>
        <v>0</v>
      </c>
      <c r="J39" s="751">
        <f t="shared" si="15"/>
        <v>642565001</v>
      </c>
      <c r="K39" s="751">
        <f>SUM(K38)</f>
        <v>0</v>
      </c>
      <c r="L39" s="751">
        <f>SUM(L38)</f>
        <v>0</v>
      </c>
      <c r="M39" s="751">
        <f>SUM(M38)</f>
        <v>0</v>
      </c>
      <c r="N39" s="751">
        <f>SUM(K39:M39)</f>
        <v>0</v>
      </c>
      <c r="O39" s="751">
        <f>SUM(O38)</f>
        <v>0</v>
      </c>
      <c r="P39" s="751">
        <f>SUM(P38)</f>
        <v>0</v>
      </c>
      <c r="Q39" s="751">
        <f>SUM(Q38)</f>
        <v>0</v>
      </c>
      <c r="R39" s="751">
        <f>SUM(O39:Q39)</f>
        <v>0</v>
      </c>
      <c r="S39" s="751">
        <f>SUM(S38)</f>
        <v>642565001</v>
      </c>
      <c r="T39" s="751">
        <f>SUM(T38)</f>
        <v>0</v>
      </c>
      <c r="U39" s="751">
        <f>SUM(U38)</f>
        <v>0</v>
      </c>
      <c r="V39" s="751">
        <f>SUM(S39:U39)</f>
        <v>642565001</v>
      </c>
    </row>
    <row r="40" spans="1:22" ht="34.5" customHeight="1">
      <c r="A40" s="993"/>
      <c r="B40" s="990"/>
      <c r="C40" s="986" t="s">
        <v>639</v>
      </c>
      <c r="D40" s="987"/>
      <c r="E40" s="987"/>
      <c r="F40" s="988"/>
      <c r="G40" s="754">
        <f>G39</f>
        <v>642565001</v>
      </c>
      <c r="H40" s="754">
        <f t="shared" si="18"/>
        <v>0</v>
      </c>
      <c r="I40" s="754">
        <f t="shared" si="18"/>
        <v>0</v>
      </c>
      <c r="J40" s="754">
        <f t="shared" si="15"/>
        <v>642565001</v>
      </c>
      <c r="K40" s="754">
        <f t="shared" ref="K40:N40" si="19">K39</f>
        <v>0</v>
      </c>
      <c r="L40" s="754">
        <f t="shared" si="19"/>
        <v>0</v>
      </c>
      <c r="M40" s="754">
        <f t="shared" si="19"/>
        <v>0</v>
      </c>
      <c r="N40" s="754">
        <f t="shared" si="19"/>
        <v>0</v>
      </c>
      <c r="O40" s="754">
        <f t="shared" ref="O40:V40" si="20">O39</f>
        <v>0</v>
      </c>
      <c r="P40" s="754">
        <f t="shared" si="20"/>
        <v>0</v>
      </c>
      <c r="Q40" s="754">
        <f t="shared" si="20"/>
        <v>0</v>
      </c>
      <c r="R40" s="754">
        <f t="shared" si="20"/>
        <v>0</v>
      </c>
      <c r="S40" s="754">
        <f t="shared" si="20"/>
        <v>642565001</v>
      </c>
      <c r="T40" s="754">
        <f t="shared" si="20"/>
        <v>0</v>
      </c>
      <c r="U40" s="754">
        <f t="shared" si="20"/>
        <v>0</v>
      </c>
      <c r="V40" s="754">
        <f t="shared" si="20"/>
        <v>642565001</v>
      </c>
    </row>
    <row r="41" spans="1:22" ht="56.25" customHeight="1">
      <c r="A41" s="993"/>
      <c r="B41" s="990"/>
      <c r="C41" s="738" t="s">
        <v>540</v>
      </c>
      <c r="D41" s="738" t="s">
        <v>540</v>
      </c>
      <c r="E41" s="749" t="s">
        <v>651</v>
      </c>
      <c r="F41" s="634" t="s">
        <v>675</v>
      </c>
      <c r="G41" s="739">
        <v>751648000</v>
      </c>
      <c r="H41" s="704">
        <v>0</v>
      </c>
      <c r="I41" s="704">
        <v>0</v>
      </c>
      <c r="J41" s="703">
        <f>SUM(G41:I41)</f>
        <v>751648000</v>
      </c>
      <c r="K41" s="761"/>
      <c r="L41" s="762">
        <v>0</v>
      </c>
      <c r="M41" s="762">
        <v>0</v>
      </c>
      <c r="N41" s="763">
        <f>+K41+L41+M41</f>
        <v>0</v>
      </c>
      <c r="O41" s="772">
        <v>0</v>
      </c>
      <c r="P41" s="762">
        <v>0</v>
      </c>
      <c r="Q41" s="762">
        <v>0</v>
      </c>
      <c r="R41" s="763">
        <f>+O41+P41+Q41</f>
        <v>0</v>
      </c>
      <c r="S41" s="764">
        <f>SUM(G41-K41+O41)</f>
        <v>751648000</v>
      </c>
      <c r="T41" s="762">
        <f>SUM(H41-L41+P41)</f>
        <v>0</v>
      </c>
      <c r="U41" s="762">
        <f>SUM(I41-M41+Q41)</f>
        <v>0</v>
      </c>
      <c r="V41" s="768">
        <f>S41+T41+U41</f>
        <v>751648000</v>
      </c>
    </row>
    <row r="42" spans="1:22">
      <c r="A42" s="993"/>
      <c r="B42" s="990"/>
      <c r="C42" s="983" t="s">
        <v>671</v>
      </c>
      <c r="D42" s="984"/>
      <c r="E42" s="984"/>
      <c r="F42" s="985"/>
      <c r="G42" s="751">
        <f>G41</f>
        <v>751648000</v>
      </c>
      <c r="H42" s="751">
        <f>H41</f>
        <v>0</v>
      </c>
      <c r="I42" s="751">
        <f>I41</f>
        <v>0</v>
      </c>
      <c r="J42" s="751">
        <f t="shared" si="15"/>
        <v>751648000</v>
      </c>
      <c r="K42" s="751">
        <f>SUM(K41)</f>
        <v>0</v>
      </c>
      <c r="L42" s="751">
        <f>SUM(L41)</f>
        <v>0</v>
      </c>
      <c r="M42" s="751">
        <f>SUM(M41)</f>
        <v>0</v>
      </c>
      <c r="N42" s="751">
        <f>SUM(K42:M42)</f>
        <v>0</v>
      </c>
      <c r="O42" s="751">
        <f>SUM(O41)</f>
        <v>0</v>
      </c>
      <c r="P42" s="751">
        <f>SUM(P41)</f>
        <v>0</v>
      </c>
      <c r="Q42" s="751">
        <f>SUM(Q41)</f>
        <v>0</v>
      </c>
      <c r="R42" s="751">
        <f>SUM(O42:Q42)</f>
        <v>0</v>
      </c>
      <c r="S42" s="751">
        <f>SUM(S41)</f>
        <v>751648000</v>
      </c>
      <c r="T42" s="751">
        <f>SUM(T41)</f>
        <v>0</v>
      </c>
      <c r="U42" s="751">
        <f>SUM(U41)</f>
        <v>0</v>
      </c>
      <c r="V42" s="751">
        <f>SUM(S42:U42)</f>
        <v>751648000</v>
      </c>
    </row>
    <row r="43" spans="1:22" ht="34.5" customHeight="1">
      <c r="A43" s="993"/>
      <c r="B43" s="990"/>
      <c r="C43" s="986" t="s">
        <v>672</v>
      </c>
      <c r="D43" s="987"/>
      <c r="E43" s="987"/>
      <c r="F43" s="988"/>
      <c r="G43" s="754">
        <f>G41</f>
        <v>751648000</v>
      </c>
      <c r="H43" s="754">
        <f t="shared" ref="H43:I43" si="21">H41</f>
        <v>0</v>
      </c>
      <c r="I43" s="754">
        <f t="shared" si="21"/>
        <v>0</v>
      </c>
      <c r="J43" s="754">
        <f>SUM(G43:I43)</f>
        <v>751648000</v>
      </c>
      <c r="K43" s="754">
        <f>K42</f>
        <v>0</v>
      </c>
      <c r="L43" s="754">
        <f t="shared" ref="L43:M43" si="22">L42</f>
        <v>0</v>
      </c>
      <c r="M43" s="754">
        <f t="shared" si="22"/>
        <v>0</v>
      </c>
      <c r="N43" s="754">
        <f t="shared" ref="N43:V43" si="23">N42</f>
        <v>0</v>
      </c>
      <c r="O43" s="754">
        <f t="shared" si="23"/>
        <v>0</v>
      </c>
      <c r="P43" s="754">
        <f t="shared" si="23"/>
        <v>0</v>
      </c>
      <c r="Q43" s="754">
        <f t="shared" si="23"/>
        <v>0</v>
      </c>
      <c r="R43" s="754">
        <f t="shared" si="23"/>
        <v>0</v>
      </c>
      <c r="S43" s="754">
        <f t="shared" si="23"/>
        <v>751648000</v>
      </c>
      <c r="T43" s="754">
        <f t="shared" si="23"/>
        <v>0</v>
      </c>
      <c r="U43" s="754">
        <f t="shared" si="23"/>
        <v>0</v>
      </c>
      <c r="V43" s="754">
        <f t="shared" si="23"/>
        <v>751648000</v>
      </c>
    </row>
    <row r="44" spans="1:22" ht="46.5" customHeight="1">
      <c r="A44" s="993"/>
      <c r="B44" s="990"/>
      <c r="C44" s="760" t="s">
        <v>541</v>
      </c>
      <c r="D44" s="734" t="s">
        <v>541</v>
      </c>
      <c r="E44" s="750" t="s">
        <v>652</v>
      </c>
      <c r="F44" s="759" t="s">
        <v>676</v>
      </c>
      <c r="G44" s="736">
        <v>877743000</v>
      </c>
      <c r="H44" s="704">
        <v>0</v>
      </c>
      <c r="I44" s="705">
        <v>34114000</v>
      </c>
      <c r="J44" s="737">
        <f>SUM(G44:I44)</f>
        <v>911857000</v>
      </c>
      <c r="K44" s="771"/>
      <c r="L44" s="762">
        <v>0</v>
      </c>
      <c r="M44" s="762">
        <v>0</v>
      </c>
      <c r="N44" s="763">
        <f>+K44+L44+M44</f>
        <v>0</v>
      </c>
      <c r="O44" s="761">
        <v>0</v>
      </c>
      <c r="P44" s="762">
        <v>0</v>
      </c>
      <c r="Q44" s="762">
        <v>0</v>
      </c>
      <c r="R44" s="763">
        <f>+O44+P44+Q44</f>
        <v>0</v>
      </c>
      <c r="S44" s="764">
        <f>SUM(G44-K44+O44)</f>
        <v>877743000</v>
      </c>
      <c r="T44" s="762">
        <f>SUM(H44-L44+P44)</f>
        <v>0</v>
      </c>
      <c r="U44" s="762">
        <f>SUM(I44-M44+Q44)</f>
        <v>34114000</v>
      </c>
      <c r="V44" s="768">
        <f>S44+T44+U44</f>
        <v>911857000</v>
      </c>
    </row>
    <row r="45" spans="1:22">
      <c r="A45" s="993"/>
      <c r="B45" s="990"/>
      <c r="C45" s="983" t="s">
        <v>637</v>
      </c>
      <c r="D45" s="984"/>
      <c r="E45" s="984"/>
      <c r="F45" s="985"/>
      <c r="G45" s="755">
        <f>G44</f>
        <v>877743000</v>
      </c>
      <c r="H45" s="751">
        <f>SUM(H44:H44)</f>
        <v>0</v>
      </c>
      <c r="I45" s="751">
        <f>SUM(I44:I44)</f>
        <v>34114000</v>
      </c>
      <c r="J45" s="751">
        <f>SUM(G45:I45)</f>
        <v>911857000</v>
      </c>
      <c r="K45" s="751">
        <f>SUM(K44)</f>
        <v>0</v>
      </c>
      <c r="L45" s="751">
        <f>SUM(L44)</f>
        <v>0</v>
      </c>
      <c r="M45" s="751">
        <f>SUM(M44)</f>
        <v>0</v>
      </c>
      <c r="N45" s="751">
        <f>SUM(K45:M45)</f>
        <v>0</v>
      </c>
      <c r="O45" s="751">
        <f>SUM(O44)</f>
        <v>0</v>
      </c>
      <c r="P45" s="751">
        <f>SUM(P44)</f>
        <v>0</v>
      </c>
      <c r="Q45" s="751">
        <f>SUM(Q44)</f>
        <v>0</v>
      </c>
      <c r="R45" s="751">
        <f>SUM(O45:Q45)</f>
        <v>0</v>
      </c>
      <c r="S45" s="751">
        <f>SUM(S44)</f>
        <v>877743000</v>
      </c>
      <c r="T45" s="751">
        <f>SUM(T44)</f>
        <v>0</v>
      </c>
      <c r="U45" s="751">
        <f>SUM(U44)</f>
        <v>34114000</v>
      </c>
      <c r="V45" s="751">
        <f>SUM(S45:U45)</f>
        <v>911857000</v>
      </c>
    </row>
    <row r="46" spans="1:22" ht="34.5" customHeight="1">
      <c r="A46" s="993"/>
      <c r="B46" s="991"/>
      <c r="C46" s="986" t="s">
        <v>640</v>
      </c>
      <c r="D46" s="987"/>
      <c r="E46" s="987"/>
      <c r="F46" s="988"/>
      <c r="G46" s="757">
        <f>SUM(G44)</f>
        <v>877743000</v>
      </c>
      <c r="H46" s="757">
        <f>SUM(H44)</f>
        <v>0</v>
      </c>
      <c r="I46" s="757">
        <f>SUM(I44)</f>
        <v>34114000</v>
      </c>
      <c r="J46" s="754">
        <f t="shared" ref="J46" si="24">SUM(G46:I46)</f>
        <v>911857000</v>
      </c>
      <c r="K46" s="757">
        <f>SUM(K45)</f>
        <v>0</v>
      </c>
      <c r="L46" s="757">
        <f t="shared" ref="L46:N46" si="25">SUM(L45)</f>
        <v>0</v>
      </c>
      <c r="M46" s="757">
        <f t="shared" si="25"/>
        <v>0</v>
      </c>
      <c r="N46" s="757">
        <f t="shared" si="25"/>
        <v>0</v>
      </c>
      <c r="O46" s="754">
        <f t="shared" ref="O46:V46" si="26">O45</f>
        <v>0</v>
      </c>
      <c r="P46" s="754">
        <f t="shared" si="26"/>
        <v>0</v>
      </c>
      <c r="Q46" s="754">
        <f t="shared" si="26"/>
        <v>0</v>
      </c>
      <c r="R46" s="754">
        <f t="shared" si="26"/>
        <v>0</v>
      </c>
      <c r="S46" s="754">
        <f t="shared" si="26"/>
        <v>877743000</v>
      </c>
      <c r="T46" s="754">
        <f t="shared" si="26"/>
        <v>0</v>
      </c>
      <c r="U46" s="754">
        <f t="shared" si="26"/>
        <v>34114000</v>
      </c>
      <c r="V46" s="754">
        <f t="shared" si="26"/>
        <v>911857000</v>
      </c>
    </row>
    <row r="47" spans="1:22" ht="47.25" customHeight="1">
      <c r="A47" s="994"/>
      <c r="B47" s="996" t="s">
        <v>569</v>
      </c>
      <c r="C47" s="997"/>
      <c r="D47" s="997"/>
      <c r="E47" s="997"/>
      <c r="F47" s="998"/>
      <c r="G47" s="740">
        <f>G37+G40+G43+G46</f>
        <v>2992886001</v>
      </c>
      <c r="H47" s="740">
        <f>H37+H40+H43+H46</f>
        <v>1176691675</v>
      </c>
      <c r="I47" s="740">
        <f>I37+I40+I43+I46</f>
        <v>34114000</v>
      </c>
      <c r="J47" s="740">
        <f>J37+J40+J43+J46</f>
        <v>4203691676</v>
      </c>
      <c r="K47" s="740">
        <f>K37+K40+K43+K46</f>
        <v>0</v>
      </c>
      <c r="L47" s="740">
        <f t="shared" ref="L47:N47" si="27">L37+L40+L43+L46</f>
        <v>46899999</v>
      </c>
      <c r="M47" s="740">
        <f t="shared" si="27"/>
        <v>0</v>
      </c>
      <c r="N47" s="740">
        <f t="shared" si="27"/>
        <v>46899999</v>
      </c>
      <c r="O47" s="740">
        <f>O37+O40+O43+O46</f>
        <v>0</v>
      </c>
      <c r="P47" s="740">
        <f t="shared" ref="P47" si="28">P37+P40+P43+P46</f>
        <v>0</v>
      </c>
      <c r="Q47" s="740">
        <f t="shared" ref="Q47" si="29">Q37+Q40+Q43+Q46</f>
        <v>0</v>
      </c>
      <c r="R47" s="740">
        <f t="shared" ref="R47" si="30">R37+R40+R43+R46</f>
        <v>0</v>
      </c>
      <c r="S47" s="740">
        <f>S37+S40+S43+S46</f>
        <v>2992886001</v>
      </c>
      <c r="T47" s="740">
        <f t="shared" ref="T47" si="31">T37+T40+T43+T46</f>
        <v>1129791676</v>
      </c>
      <c r="U47" s="740">
        <f t="shared" ref="U47" si="32">U37+U40+U43+U46</f>
        <v>34114000</v>
      </c>
      <c r="V47" s="740">
        <f t="shared" ref="V47" si="33">V37+V40+V43+V46</f>
        <v>4156791677</v>
      </c>
    </row>
    <row r="48" spans="1:22" ht="48" customHeight="1">
      <c r="A48" s="980" t="s">
        <v>641</v>
      </c>
      <c r="B48" s="980"/>
      <c r="C48" s="980"/>
      <c r="D48" s="980"/>
      <c r="E48" s="980"/>
      <c r="F48" s="980"/>
      <c r="G48" s="756">
        <f>G34+G47</f>
        <v>4369886000</v>
      </c>
      <c r="H48" s="756">
        <f>H34+H47</f>
        <v>1300000000</v>
      </c>
      <c r="I48" s="756">
        <f>I34+I47</f>
        <v>34114000</v>
      </c>
      <c r="J48" s="756">
        <f>J34+J47</f>
        <v>5704000000</v>
      </c>
      <c r="K48" s="756">
        <f>K34+K47</f>
        <v>0</v>
      </c>
      <c r="L48" s="756">
        <f t="shared" ref="L48:N48" si="34">L34+L47</f>
        <v>134208324</v>
      </c>
      <c r="M48" s="756">
        <f t="shared" si="34"/>
        <v>0</v>
      </c>
      <c r="N48" s="756">
        <f t="shared" si="34"/>
        <v>134208324</v>
      </c>
      <c r="O48" s="756">
        <f>O34+O47</f>
        <v>0</v>
      </c>
      <c r="P48" s="756">
        <f t="shared" ref="P48" si="35">P34+P47</f>
        <v>134208324</v>
      </c>
      <c r="Q48" s="756">
        <f t="shared" ref="Q48" si="36">Q34+Q47</f>
        <v>0</v>
      </c>
      <c r="R48" s="756">
        <f t="shared" ref="R48" si="37">R34+R47</f>
        <v>0</v>
      </c>
      <c r="S48" s="756">
        <f>S34+S47</f>
        <v>4369886000</v>
      </c>
      <c r="T48" s="756">
        <f t="shared" ref="T48" si="38">T34+T47</f>
        <v>1300000000</v>
      </c>
      <c r="U48" s="756">
        <f t="shared" ref="U48" si="39">U34+U47</f>
        <v>34114000</v>
      </c>
      <c r="V48" s="756">
        <f t="shared" ref="V48" si="40">V34+V47</f>
        <v>5704000000</v>
      </c>
    </row>
    <row r="49" spans="1:22" ht="27" customHeight="1">
      <c r="A49" s="1004" t="s">
        <v>688</v>
      </c>
      <c r="B49" s="1004"/>
      <c r="C49" s="1004"/>
      <c r="D49" s="1004"/>
      <c r="E49" s="1004"/>
      <c r="F49" s="745" t="s">
        <v>643</v>
      </c>
      <c r="G49" s="743">
        <v>4369886000</v>
      </c>
      <c r="H49" s="743">
        <v>1300000000</v>
      </c>
      <c r="I49" s="743">
        <v>34114000</v>
      </c>
      <c r="J49" s="743">
        <f>SUM(G49:I49)</f>
        <v>5704000000</v>
      </c>
      <c r="R49" s="745" t="s">
        <v>643</v>
      </c>
      <c r="S49" s="743">
        <v>4369886000</v>
      </c>
      <c r="T49" s="743">
        <v>1300000000</v>
      </c>
      <c r="U49" s="743">
        <v>34114000</v>
      </c>
      <c r="V49" s="743">
        <f>SUM(S49:U49)</f>
        <v>5704000000</v>
      </c>
    </row>
    <row r="50" spans="1:22" ht="52.5" customHeight="1">
      <c r="A50" s="741"/>
      <c r="B50" s="777"/>
      <c r="C50" s="777"/>
      <c r="D50" s="741"/>
      <c r="E50" s="777"/>
      <c r="F50" s="777"/>
      <c r="G50" s="707"/>
      <c r="H50" s="787"/>
      <c r="I50" s="787"/>
      <c r="J50" s="707"/>
      <c r="T50" s="788"/>
      <c r="U50" s="788"/>
      <c r="V50" s="789" t="s">
        <v>689</v>
      </c>
    </row>
    <row r="51" spans="1:22" ht="18" customHeight="1">
      <c r="A51" s="981" t="s">
        <v>687</v>
      </c>
      <c r="B51" s="981"/>
      <c r="C51" s="981"/>
      <c r="D51" s="775"/>
      <c r="E51" s="981" t="s">
        <v>682</v>
      </c>
      <c r="F51" s="981"/>
      <c r="G51" s="981"/>
      <c r="H51" s="1006"/>
      <c r="I51" s="1006"/>
      <c r="J51" s="778"/>
      <c r="T51" s="1002" t="s">
        <v>545</v>
      </c>
      <c r="U51" s="1002"/>
      <c r="V51" s="778"/>
    </row>
    <row r="52" spans="1:22" s="742" customFormat="1" ht="27" customHeight="1">
      <c r="A52" s="1005" t="s">
        <v>686</v>
      </c>
      <c r="B52" s="1005"/>
      <c r="C52" s="1005"/>
      <c r="E52" s="1001" t="s">
        <v>680</v>
      </c>
      <c r="F52" s="1001"/>
      <c r="G52" s="776"/>
      <c r="H52" s="1007"/>
      <c r="I52" s="1007"/>
      <c r="J52" s="779"/>
      <c r="T52" s="1003" t="s">
        <v>77</v>
      </c>
      <c r="U52" s="1003"/>
      <c r="V52" s="779"/>
    </row>
    <row r="53" spans="1:22">
      <c r="I53" s="746"/>
      <c r="J53" s="746"/>
    </row>
    <row r="54" spans="1:22" ht="52.5" customHeight="1">
      <c r="I54" s="746"/>
      <c r="J54" s="746"/>
    </row>
    <row r="55" spans="1:22" ht="20.25" customHeight="1">
      <c r="I55" s="746"/>
      <c r="J55" s="746"/>
    </row>
    <row r="56" spans="1:22" ht="27" customHeight="1">
      <c r="I56" s="746"/>
      <c r="J56" s="746"/>
    </row>
    <row r="57" spans="1:22">
      <c r="I57" s="746"/>
      <c r="J57" s="746"/>
    </row>
    <row r="58" spans="1:22">
      <c r="I58" s="746"/>
      <c r="J58" s="746"/>
    </row>
    <row r="59" spans="1:22">
      <c r="I59" s="746"/>
      <c r="J59" s="746"/>
    </row>
    <row r="60" spans="1:22">
      <c r="I60" s="746"/>
      <c r="J60" s="746"/>
    </row>
    <row r="61" spans="1:22">
      <c r="I61" s="746"/>
      <c r="J61" s="746"/>
    </row>
    <row r="62" spans="1:22">
      <c r="I62" s="746"/>
      <c r="J62" s="746"/>
    </row>
    <row r="63" spans="1:22">
      <c r="I63" s="746"/>
      <c r="J63" s="746"/>
    </row>
    <row r="64" spans="1:22">
      <c r="I64" s="746"/>
      <c r="J64" s="746"/>
    </row>
  </sheetData>
  <mergeCells count="64">
    <mergeCell ref="E52:F52"/>
    <mergeCell ref="T51:U51"/>
    <mergeCell ref="T52:U52"/>
    <mergeCell ref="A49:E49"/>
    <mergeCell ref="A52:C52"/>
    <mergeCell ref="H51:I51"/>
    <mergeCell ref="H52:I52"/>
    <mergeCell ref="C43:F43"/>
    <mergeCell ref="C45:F45"/>
    <mergeCell ref="C46:F46"/>
    <mergeCell ref="B47:F47"/>
    <mergeCell ref="F11:F12"/>
    <mergeCell ref="C22:F22"/>
    <mergeCell ref="C33:F33"/>
    <mergeCell ref="B34:F34"/>
    <mergeCell ref="C29:F29"/>
    <mergeCell ref="A48:F48"/>
    <mergeCell ref="A51:C51"/>
    <mergeCell ref="E51:G51"/>
    <mergeCell ref="C30:F30"/>
    <mergeCell ref="C39:F39"/>
    <mergeCell ref="C40:F40"/>
    <mergeCell ref="C42:F42"/>
    <mergeCell ref="B35:B46"/>
    <mergeCell ref="C36:F36"/>
    <mergeCell ref="C37:F37"/>
    <mergeCell ref="A13:A47"/>
    <mergeCell ref="B13:B33"/>
    <mergeCell ref="C14:F14"/>
    <mergeCell ref="C16:F16"/>
    <mergeCell ref="C18:F18"/>
    <mergeCell ref="C20:F20"/>
    <mergeCell ref="A11:A12"/>
    <mergeCell ref="B11:B12"/>
    <mergeCell ref="C11:C12"/>
    <mergeCell ref="D11:D12"/>
    <mergeCell ref="E11:E12"/>
    <mergeCell ref="A5:B5"/>
    <mergeCell ref="O11:Q11"/>
    <mergeCell ref="R11:R12"/>
    <mergeCell ref="A6:B6"/>
    <mergeCell ref="A7:B7"/>
    <mergeCell ref="A8:B8"/>
    <mergeCell ref="A9:B9"/>
    <mergeCell ref="G11:I11"/>
    <mergeCell ref="J11:J12"/>
    <mergeCell ref="N11:N12"/>
    <mergeCell ref="C5:V5"/>
    <mergeCell ref="C6:V6"/>
    <mergeCell ref="C7:V7"/>
    <mergeCell ref="C8:V8"/>
    <mergeCell ref="C9:V9"/>
    <mergeCell ref="S11:U11"/>
    <mergeCell ref="U1:V1"/>
    <mergeCell ref="U2:V2"/>
    <mergeCell ref="U3:V3"/>
    <mergeCell ref="U4:V4"/>
    <mergeCell ref="D1:T4"/>
    <mergeCell ref="V11:V12"/>
    <mergeCell ref="C23:F23"/>
    <mergeCell ref="C25:F25"/>
    <mergeCell ref="C27:F27"/>
    <mergeCell ref="C32:F32"/>
    <mergeCell ref="K11:M11"/>
  </mergeCells>
  <pageMargins left="0.70866141732283472" right="0.70866141732283472" top="0.74803149606299213" bottom="0.74803149606299213" header="0.31496062992125984" footer="0.31496062992125984"/>
  <pageSetup scale="32" orientation="landscape" r:id="rId1"/>
  <ignoredErrors>
    <ignoredError sqref="N14:N17 N25:N27 N18:N22 R14:R16 N36 N39 N42 N45 R18:R19 R25:R27 N32 S14:V14 S15:V15 R17:U17 S19:V19 S21:V21 R22 S25:V25 S26:U26 R39 R42 R45 P3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1008">
        <v>43882</v>
      </c>
      <c r="B1" s="1009"/>
      <c r="C1" s="1009"/>
      <c r="D1" s="1009"/>
      <c r="E1" s="1009"/>
      <c r="F1" s="1009"/>
      <c r="G1" s="1009"/>
      <c r="H1" s="1009"/>
      <c r="I1" s="1009"/>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1008">
        <v>43896</v>
      </c>
      <c r="B14" s="1009"/>
      <c r="C14" s="1009"/>
      <c r="D14" s="1009"/>
      <c r="E14" s="1009"/>
      <c r="F14" s="1009"/>
      <c r="G14" s="1009"/>
      <c r="H14" s="1009"/>
      <c r="I14" s="1009"/>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08">
        <v>43992</v>
      </c>
      <c r="B27" s="1009"/>
      <c r="C27" s="1009"/>
      <c r="D27" s="1009"/>
      <c r="E27" s="1009"/>
      <c r="F27" s="1009"/>
      <c r="G27" s="1009"/>
      <c r="H27" s="1009"/>
      <c r="I27" s="1009"/>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Prog Pptal V4</vt:lpstr>
      <vt:lpstr>resumen</vt:lpstr>
      <vt:lpstr>'Prog Pptal V4'!Área_de_impresión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2021-08-19T14:13:12Z</cp:lastPrinted>
  <dcterms:created xsi:type="dcterms:W3CDTF">2020-06-25T16:36:00Z</dcterms:created>
  <dcterms:modified xsi:type="dcterms:W3CDTF">2021-08-20T20:48:29Z</dcterms:modified>
</cp:coreProperties>
</file>