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corre\Documents\6 IDEP 2022\120_28_3_Plan_de_Accion_2022\V1 plan accion UNCSAB\"/>
    </mc:Choice>
  </mc:AlternateContent>
  <xr:revisionPtr revIDLastSave="0" documentId="8_{6CE5672D-EEA1-41B8-B3C4-EA45F9D1FCBA}"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P V1"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V1'!$A$1:$Y$86</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T61" i="16" l="1"/>
  <c r="T62" i="16" s="1"/>
  <c r="S61" i="16"/>
  <c r="R61" i="16"/>
  <c r="R62" i="16" s="1"/>
  <c r="P61" i="16"/>
  <c r="O61" i="16"/>
  <c r="O62" i="16" s="1"/>
  <c r="N61" i="16"/>
  <c r="N62" i="16" s="1"/>
  <c r="L61" i="16"/>
  <c r="L62" i="16" s="1"/>
  <c r="K61" i="16"/>
  <c r="K62" i="16" s="1"/>
  <c r="J61" i="16"/>
  <c r="J62" i="16" s="1"/>
  <c r="T79" i="16"/>
  <c r="T80" i="16" s="1"/>
  <c r="S79" i="16"/>
  <c r="S80" i="16" s="1"/>
  <c r="R79" i="16"/>
  <c r="R80" i="16" s="1"/>
  <c r="P79" i="16"/>
  <c r="P80" i="16" s="1"/>
  <c r="O79" i="16"/>
  <c r="O80" i="16" s="1"/>
  <c r="N79" i="16"/>
  <c r="N80" i="16" s="1"/>
  <c r="L79" i="16"/>
  <c r="L80" i="16" s="1"/>
  <c r="K79" i="16"/>
  <c r="K80" i="16" s="1"/>
  <c r="J79" i="16"/>
  <c r="J80" i="16" s="1"/>
  <c r="T73" i="16"/>
  <c r="T74" i="16" s="1"/>
  <c r="S73" i="16"/>
  <c r="S74" i="16" s="1"/>
  <c r="R73" i="16"/>
  <c r="R74" i="16" s="1"/>
  <c r="P73" i="16"/>
  <c r="P74" i="16" s="1"/>
  <c r="O73" i="16"/>
  <c r="O74" i="16" s="1"/>
  <c r="N73" i="16"/>
  <c r="N74" i="16" s="1"/>
  <c r="L73" i="16"/>
  <c r="L74" i="16" s="1"/>
  <c r="K73" i="16"/>
  <c r="K74" i="16" s="1"/>
  <c r="O68" i="16"/>
  <c r="T67" i="16"/>
  <c r="T68" i="16" s="1"/>
  <c r="S67" i="16"/>
  <c r="S68" i="16" s="1"/>
  <c r="R67" i="16"/>
  <c r="R68" i="16" s="1"/>
  <c r="P67" i="16"/>
  <c r="P68" i="16" s="1"/>
  <c r="O67" i="16"/>
  <c r="N67" i="16"/>
  <c r="N68" i="16" s="1"/>
  <c r="L67" i="16"/>
  <c r="L68" i="16" s="1"/>
  <c r="K67" i="16"/>
  <c r="K68" i="16" s="1"/>
  <c r="J67" i="16"/>
  <c r="J68" i="16" s="1"/>
  <c r="S62" i="16"/>
  <c r="P62" i="16"/>
  <c r="T54" i="16"/>
  <c r="T55" i="16" s="1"/>
  <c r="S54" i="16"/>
  <c r="S55" i="16" s="1"/>
  <c r="R54" i="16"/>
  <c r="R55" i="16" s="1"/>
  <c r="P54" i="16"/>
  <c r="P55" i="16" s="1"/>
  <c r="O54" i="16"/>
  <c r="O55" i="16" s="1"/>
  <c r="N54" i="16"/>
  <c r="N55" i="16" s="1"/>
  <c r="L54" i="16"/>
  <c r="L55" i="16" s="1"/>
  <c r="K54" i="16"/>
  <c r="K55" i="16" s="1"/>
  <c r="J54" i="16"/>
  <c r="T48" i="16"/>
  <c r="S48" i="16"/>
  <c r="R48" i="16"/>
  <c r="P48" i="16"/>
  <c r="O48" i="16"/>
  <c r="N48" i="16"/>
  <c r="L48" i="16"/>
  <c r="K48" i="16"/>
  <c r="T43" i="16"/>
  <c r="T49" i="16" s="1"/>
  <c r="S43" i="16"/>
  <c r="S49" i="16" s="1"/>
  <c r="R43" i="16"/>
  <c r="R49" i="16" s="1"/>
  <c r="P43" i="16"/>
  <c r="P49" i="16" s="1"/>
  <c r="O43" i="16"/>
  <c r="O49" i="16" s="1"/>
  <c r="N43" i="16"/>
  <c r="N49" i="16" s="1"/>
  <c r="L43" i="16"/>
  <c r="L49" i="16" s="1"/>
  <c r="K43" i="16"/>
  <c r="K49" i="16" s="1"/>
  <c r="J43"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T38" i="16" s="1"/>
  <c r="S17" i="16"/>
  <c r="S38" i="16" s="1"/>
  <c r="R17" i="16"/>
  <c r="P17" i="16"/>
  <c r="P38" i="16" s="1"/>
  <c r="O17" i="16"/>
  <c r="N17" i="16"/>
  <c r="Q16" i="16"/>
  <c r="U16" i="16"/>
  <c r="V16" i="16"/>
  <c r="W16" i="16"/>
  <c r="X16" i="16"/>
  <c r="X76" i="16"/>
  <c r="X77" i="16"/>
  <c r="X78" i="16"/>
  <c r="W76" i="16"/>
  <c r="W77" i="16"/>
  <c r="W78" i="16"/>
  <c r="V76" i="16"/>
  <c r="Y76" i="16" s="1"/>
  <c r="V77" i="16"/>
  <c r="V78" i="16"/>
  <c r="X70" i="16"/>
  <c r="X71" i="16"/>
  <c r="X72" i="16"/>
  <c r="W70" i="16"/>
  <c r="W71" i="16"/>
  <c r="W72" i="16"/>
  <c r="V70" i="16"/>
  <c r="V71" i="16"/>
  <c r="V72" i="16"/>
  <c r="Y72" i="16" s="1"/>
  <c r="X64" i="16"/>
  <c r="X65" i="16"/>
  <c r="X66" i="16"/>
  <c r="W64" i="16"/>
  <c r="W65" i="16"/>
  <c r="W66" i="16"/>
  <c r="V64" i="16"/>
  <c r="V65" i="16"/>
  <c r="V66" i="16"/>
  <c r="X58" i="16"/>
  <c r="X59" i="16"/>
  <c r="X60" i="16"/>
  <c r="W58" i="16"/>
  <c r="W59" i="16"/>
  <c r="W60" i="16"/>
  <c r="V58" i="16"/>
  <c r="V59" i="16"/>
  <c r="V60" i="16"/>
  <c r="X51" i="16"/>
  <c r="X52" i="16"/>
  <c r="X53" i="16"/>
  <c r="W51" i="16"/>
  <c r="W52" i="16"/>
  <c r="W53" i="16"/>
  <c r="V51" i="16"/>
  <c r="V52" i="16"/>
  <c r="V53" i="16"/>
  <c r="X45" i="16"/>
  <c r="X46" i="16"/>
  <c r="X47" i="16"/>
  <c r="W45" i="16"/>
  <c r="W46" i="16"/>
  <c r="W47" i="16"/>
  <c r="V45" i="16"/>
  <c r="V46" i="16"/>
  <c r="V47" i="16"/>
  <c r="X40" i="16"/>
  <c r="X41" i="16"/>
  <c r="X42" i="16"/>
  <c r="W40" i="16"/>
  <c r="W41" i="16"/>
  <c r="W42" i="16"/>
  <c r="V40" i="16"/>
  <c r="V41" i="16"/>
  <c r="V42"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7" i="16" s="1"/>
  <c r="V15" i="16"/>
  <c r="V13" i="16"/>
  <c r="U14" i="16"/>
  <c r="U15" i="16"/>
  <c r="Q14" i="16"/>
  <c r="Q15" i="16"/>
  <c r="Q13" i="16"/>
  <c r="X14" i="16"/>
  <c r="X15" i="16"/>
  <c r="P56" i="16" l="1"/>
  <c r="Y60" i="16"/>
  <c r="Y34" i="16"/>
  <c r="N38" i="16"/>
  <c r="Y45" i="16"/>
  <c r="Y64" i="16"/>
  <c r="Y36" i="16"/>
  <c r="R38" i="16"/>
  <c r="R56" i="16" s="1"/>
  <c r="Y58" i="16"/>
  <c r="Y47" i="16"/>
  <c r="Y40" i="16"/>
  <c r="O38" i="16"/>
  <c r="O56" i="16" s="1"/>
  <c r="Y51" i="16"/>
  <c r="R81" i="16"/>
  <c r="N81" i="16"/>
  <c r="N56" i="16"/>
  <c r="S56" i="16"/>
  <c r="T56" i="16"/>
  <c r="L81" i="16"/>
  <c r="Y19" i="16"/>
  <c r="Y42" i="16"/>
  <c r="Y41" i="16"/>
  <c r="Y52" i="16"/>
  <c r="Y66" i="16"/>
  <c r="Y65" i="16"/>
  <c r="Y78" i="16"/>
  <c r="Y77" i="16"/>
  <c r="Q17" i="16"/>
  <c r="Y25" i="16"/>
  <c r="O81" i="16"/>
  <c r="S81" i="16"/>
  <c r="Y70" i="16"/>
  <c r="W17" i="16"/>
  <c r="Y35" i="16"/>
  <c r="Y46" i="16"/>
  <c r="Y59" i="16"/>
  <c r="Y71" i="16"/>
  <c r="K81" i="16"/>
  <c r="P81" i="16"/>
  <c r="P82" i="16" s="1"/>
  <c r="T81" i="16"/>
  <c r="Y30" i="16"/>
  <c r="Y26" i="16"/>
  <c r="Y29" i="16"/>
  <c r="Y53" i="16"/>
  <c r="Y20" i="16"/>
  <c r="Y24" i="16"/>
  <c r="Y31" i="16"/>
  <c r="Y16" i="16"/>
  <c r="Y21" i="16"/>
  <c r="Y15" i="16"/>
  <c r="Y14" i="16"/>
  <c r="M76" i="16"/>
  <c r="M77" i="16"/>
  <c r="M78" i="16"/>
  <c r="J73" i="16"/>
  <c r="J74" i="16" s="1"/>
  <c r="J81" i="16" s="1"/>
  <c r="M70" i="16"/>
  <c r="M71" i="16"/>
  <c r="M72" i="16"/>
  <c r="M64" i="16"/>
  <c r="M65" i="16"/>
  <c r="M66" i="16"/>
  <c r="M58" i="16"/>
  <c r="M59" i="16"/>
  <c r="M60" i="16"/>
  <c r="J55" i="16"/>
  <c r="M51" i="16"/>
  <c r="M52" i="16"/>
  <c r="M53" i="16"/>
  <c r="M47" i="16"/>
  <c r="M46" i="16"/>
  <c r="M45" i="16"/>
  <c r="J48" i="16"/>
  <c r="J49" i="16" s="1"/>
  <c r="M42" i="16"/>
  <c r="M41" i="16"/>
  <c r="M40" i="16"/>
  <c r="M36" i="16"/>
  <c r="M35" i="16"/>
  <c r="M34" i="16"/>
  <c r="J37" i="16"/>
  <c r="J27" i="16"/>
  <c r="J32" i="16"/>
  <c r="M29" i="16"/>
  <c r="M30" i="16"/>
  <c r="M31" i="16"/>
  <c r="L27" i="16"/>
  <c r="K27" i="16"/>
  <c r="M24" i="16"/>
  <c r="M25" i="16"/>
  <c r="M26" i="16"/>
  <c r="J22" i="16"/>
  <c r="M19" i="16"/>
  <c r="M20" i="16"/>
  <c r="M21" i="16"/>
  <c r="M15" i="16"/>
  <c r="M16" i="16"/>
  <c r="L17" i="16"/>
  <c r="L38" i="16" s="1"/>
  <c r="L56" i="16" s="1"/>
  <c r="K17" i="16"/>
  <c r="J17" i="16"/>
  <c r="M14" i="16"/>
  <c r="R82" i="16" l="1"/>
  <c r="T82" i="16"/>
  <c r="S82" i="16"/>
  <c r="N82" i="16"/>
  <c r="O82" i="16"/>
  <c r="K38" i="16"/>
  <c r="K56" i="16" s="1"/>
  <c r="K82" i="16" s="1"/>
  <c r="L82" i="16"/>
  <c r="M75" i="16"/>
  <c r="M79" i="16" s="1"/>
  <c r="M80" i="16" s="1"/>
  <c r="M63" i="16"/>
  <c r="M67" i="16" s="1"/>
  <c r="M68" i="16" s="1"/>
  <c r="M69" i="16"/>
  <c r="M73" i="16" s="1"/>
  <c r="M74" i="16" s="1"/>
  <c r="V57" i="16"/>
  <c r="V61" i="16" s="1"/>
  <c r="V62" i="16" s="1"/>
  <c r="V50" i="16"/>
  <c r="V54" i="16" s="1"/>
  <c r="V55" i="16" s="1"/>
  <c r="U23" i="16"/>
  <c r="U27" i="16" s="1"/>
  <c r="X75" i="16"/>
  <c r="X79" i="16" s="1"/>
  <c r="X80" i="16" s="1"/>
  <c r="X69" i="16"/>
  <c r="X73" i="16" s="1"/>
  <c r="X74" i="16" s="1"/>
  <c r="X63" i="16"/>
  <c r="X67" i="16" s="1"/>
  <c r="X68" i="16" s="1"/>
  <c r="X57" i="16"/>
  <c r="X61" i="16" s="1"/>
  <c r="X62" i="16" s="1"/>
  <c r="X50" i="16"/>
  <c r="X54" i="16" s="1"/>
  <c r="X55" i="16" s="1"/>
  <c r="X44" i="16"/>
  <c r="X48" i="16" s="1"/>
  <c r="X39" i="16"/>
  <c r="X43" i="16" s="1"/>
  <c r="X49" i="16" s="1"/>
  <c r="X33" i="16"/>
  <c r="X37" i="16" s="1"/>
  <c r="X28" i="16"/>
  <c r="X32" i="16" s="1"/>
  <c r="X23" i="16"/>
  <c r="X27" i="16" s="1"/>
  <c r="X18" i="16"/>
  <c r="X22" i="16" s="1"/>
  <c r="X13" i="16"/>
  <c r="X17" i="16" s="1"/>
  <c r="W75" i="16"/>
  <c r="W79" i="16" s="1"/>
  <c r="W80" i="16" s="1"/>
  <c r="W69" i="16"/>
  <c r="W73" i="16" s="1"/>
  <c r="W74" i="16" s="1"/>
  <c r="W63" i="16"/>
  <c r="W67" i="16" s="1"/>
  <c r="W68" i="16" s="1"/>
  <c r="W57" i="16"/>
  <c r="W61" i="16" s="1"/>
  <c r="W62" i="16" s="1"/>
  <c r="W50" i="16"/>
  <c r="W54" i="16" s="1"/>
  <c r="W55" i="16" s="1"/>
  <c r="W44" i="16"/>
  <c r="W48" i="16" s="1"/>
  <c r="W39" i="16"/>
  <c r="W43" i="16" s="1"/>
  <c r="W33" i="16"/>
  <c r="W37" i="16" s="1"/>
  <c r="W28" i="16"/>
  <c r="W32" i="16" s="1"/>
  <c r="W23" i="16"/>
  <c r="W27" i="16" s="1"/>
  <c r="W18" i="16"/>
  <c r="W22" i="16" s="1"/>
  <c r="W38" i="16" s="1"/>
  <c r="V75" i="16"/>
  <c r="V79" i="16" s="1"/>
  <c r="V80" i="16" s="1"/>
  <c r="V69" i="16"/>
  <c r="V73" i="16" s="1"/>
  <c r="V74" i="16" s="1"/>
  <c r="V63" i="16"/>
  <c r="V67" i="16" s="1"/>
  <c r="V68" i="16" s="1"/>
  <c r="V44" i="16"/>
  <c r="V48" i="16" s="1"/>
  <c r="V39" i="16"/>
  <c r="V43" i="16" s="1"/>
  <c r="V33" i="16"/>
  <c r="V37" i="16" s="1"/>
  <c r="V28" i="16"/>
  <c r="V32" i="16" s="1"/>
  <c r="V23" i="16"/>
  <c r="V27" i="16" s="1"/>
  <c r="V18" i="16"/>
  <c r="V22" i="16" s="1"/>
  <c r="U28" i="16"/>
  <c r="U32" i="16" s="1"/>
  <c r="U75" i="16"/>
  <c r="U79" i="16" s="1"/>
  <c r="U80" i="16" s="1"/>
  <c r="U69" i="16"/>
  <c r="U73" i="16" s="1"/>
  <c r="U74" i="16" s="1"/>
  <c r="U63" i="16"/>
  <c r="U67" i="16" s="1"/>
  <c r="U68" i="16" s="1"/>
  <c r="U57" i="16"/>
  <c r="U61" i="16" s="1"/>
  <c r="U62" i="16" s="1"/>
  <c r="U50" i="16"/>
  <c r="U54" i="16" s="1"/>
  <c r="U55" i="16" s="1"/>
  <c r="U44" i="16"/>
  <c r="U48" i="16" s="1"/>
  <c r="U39" i="16"/>
  <c r="U43" i="16" s="1"/>
  <c r="U33" i="16"/>
  <c r="U37" i="16" s="1"/>
  <c r="U18" i="16"/>
  <c r="U22" i="16" s="1"/>
  <c r="U13" i="16"/>
  <c r="U17" i="16" s="1"/>
  <c r="Q39" i="16"/>
  <c r="Q43" i="16" s="1"/>
  <c r="Q18" i="16"/>
  <c r="Q22" i="16" s="1"/>
  <c r="Q75" i="16"/>
  <c r="Q79" i="16" s="1"/>
  <c r="Q80" i="16" s="1"/>
  <c r="Q69" i="16"/>
  <c r="Q73" i="16" s="1"/>
  <c r="Q74" i="16" s="1"/>
  <c r="Q63" i="16"/>
  <c r="Q67" i="16" s="1"/>
  <c r="Q68" i="16" s="1"/>
  <c r="Q57" i="16"/>
  <c r="Q61" i="16" s="1"/>
  <c r="Q62" i="16" s="1"/>
  <c r="Q50" i="16"/>
  <c r="Q54" i="16" s="1"/>
  <c r="Q55" i="16" s="1"/>
  <c r="Q44" i="16"/>
  <c r="Q48" i="16" s="1"/>
  <c r="Q33" i="16"/>
  <c r="Q37" i="16" s="1"/>
  <c r="Q28" i="16"/>
  <c r="Q32" i="16" s="1"/>
  <c r="Q23" i="16"/>
  <c r="Q27" i="16" s="1"/>
  <c r="M57" i="16"/>
  <c r="M61" i="16" s="1"/>
  <c r="M62" i="16" s="1"/>
  <c r="M50" i="16"/>
  <c r="M54" i="16" s="1"/>
  <c r="M55" i="16" s="1"/>
  <c r="M44" i="16"/>
  <c r="M48" i="16" s="1"/>
  <c r="M39" i="16"/>
  <c r="M43"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A53" i="3" s="1"/>
  <c r="AB52" i="3"/>
  <c r="AB58" i="3"/>
  <c r="Z58" i="3"/>
  <c r="Z63" i="3"/>
  <c r="AA58" i="3"/>
  <c r="AA63" i="3"/>
  <c r="AA64" i="3" s="1"/>
  <c r="AB69" i="3"/>
  <c r="Y69" i="3"/>
  <c r="Z69" i="3"/>
  <c r="AA69" i="3"/>
  <c r="AB74" i="3"/>
  <c r="Y74" i="3"/>
  <c r="Z74" i="3"/>
  <c r="AA74" i="3"/>
  <c r="AB84" i="3"/>
  <c r="Y84" i="3"/>
  <c r="Z84" i="3"/>
  <c r="Z89" i="3"/>
  <c r="Z90" i="3" s="1"/>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I35" i="6" s="1"/>
  <c r="D35" i="6"/>
  <c r="I34" i="6"/>
  <c r="G34" i="6"/>
  <c r="D34" i="6"/>
  <c r="E34" i="6" s="1"/>
  <c r="I33" i="6"/>
  <c r="G33" i="6"/>
  <c r="D33" i="6"/>
  <c r="E33" i="6" s="1"/>
  <c r="H32" i="6"/>
  <c r="H36" i="6" s="1"/>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C94" i="2"/>
  <c r="AF94" i="2" s="1"/>
  <c r="AU72" i="2"/>
  <c r="AC74" i="2"/>
  <c r="AF74" i="2" s="1"/>
  <c r="AF15" i="2"/>
  <c r="AH15" i="2" s="1"/>
  <c r="AI15" i="2" s="1"/>
  <c r="AJ15" i="2" s="1"/>
  <c r="AK15" i="2" s="1"/>
  <c r="AL15" i="2" s="1"/>
  <c r="AM15" i="2" s="1"/>
  <c r="AN15" i="2" s="1"/>
  <c r="AO15" i="2" s="1"/>
  <c r="AP15" i="2" s="1"/>
  <c r="AF79" i="2"/>
  <c r="AH79" i="2" s="1"/>
  <c r="AA132" i="3"/>
  <c r="AA90" i="3"/>
  <c r="AF24" i="2"/>
  <c r="AK24" i="2" s="1"/>
  <c r="AR97" i="2"/>
  <c r="AB122" i="3"/>
  <c r="AB108" i="3"/>
  <c r="AL101" i="2"/>
  <c r="G35" i="6" l="1"/>
  <c r="AC55" i="2"/>
  <c r="AF55" i="2" s="1"/>
  <c r="W49" i="16"/>
  <c r="W56" i="16" s="1"/>
  <c r="W82" i="16" s="1"/>
  <c r="AC64" i="2"/>
  <c r="AF64" i="2" s="1"/>
  <c r="AU63" i="2"/>
  <c r="AA106" i="3"/>
  <c r="U49" i="16"/>
  <c r="W81" i="16"/>
  <c r="AB90" i="3"/>
  <c r="AE49" i="1"/>
  <c r="C23" i="6"/>
  <c r="Z64" i="3"/>
  <c r="Q38" i="16"/>
  <c r="Q56" i="16" s="1"/>
  <c r="Q49" i="16"/>
  <c r="X38" i="16"/>
  <c r="X56" i="16" s="1"/>
  <c r="X82" i="16" s="1"/>
  <c r="X81" i="16"/>
  <c r="AB35" i="1"/>
  <c r="AG35" i="1" s="1"/>
  <c r="U38" i="16"/>
  <c r="V38" i="16"/>
  <c r="V49" i="16"/>
  <c r="V81" i="16"/>
  <c r="Q81" i="16"/>
  <c r="U81" i="16"/>
  <c r="M38" i="16"/>
  <c r="M81" i="16"/>
  <c r="M49" i="16"/>
  <c r="J38" i="16"/>
  <c r="J56" i="16" s="1"/>
  <c r="J82" i="16" s="1"/>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I23" i="6" s="1"/>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0" i="16"/>
  <c r="Y54" i="16" s="1"/>
  <c r="Y55" i="16" s="1"/>
  <c r="Y28" i="16"/>
  <c r="Y32" i="16" s="1"/>
  <c r="Y39" i="16"/>
  <c r="Y43" i="16" s="1"/>
  <c r="Y44" i="16"/>
  <c r="Y48" i="16" s="1"/>
  <c r="Y23" i="16"/>
  <c r="Y27" i="16" s="1"/>
  <c r="Y18" i="16"/>
  <c r="Y22" i="16" s="1"/>
  <c r="Y75" i="16"/>
  <c r="Y79" i="16" s="1"/>
  <c r="Y80" i="16" s="1"/>
  <c r="Y63" i="16"/>
  <c r="Y67" i="16" s="1"/>
  <c r="Y68" i="16" s="1"/>
  <c r="Y69" i="16"/>
  <c r="Y73" i="16" s="1"/>
  <c r="Y74" i="16" s="1"/>
  <c r="Y57" i="16"/>
  <c r="Y61" i="16" s="1"/>
  <c r="Y62"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U56" i="16" l="1"/>
  <c r="Y81" i="16"/>
  <c r="V56" i="16"/>
  <c r="AH49" i="1"/>
  <c r="U82" i="16"/>
  <c r="E36" i="6"/>
  <c r="G36" i="6"/>
  <c r="Y38" i="16"/>
  <c r="Q82" i="16"/>
  <c r="AB49" i="1"/>
  <c r="AB50" i="1" s="1"/>
  <c r="AB51" i="1" s="1"/>
  <c r="AG49" i="1"/>
  <c r="V82" i="16"/>
  <c r="Y49" i="16"/>
  <c r="M56" i="16"/>
  <c r="M82" i="16" s="1"/>
  <c r="AA133" i="3"/>
  <c r="AA134" i="3" s="1"/>
  <c r="K105" i="2"/>
  <c r="AU98" i="2"/>
  <c r="Y132" i="3"/>
  <c r="Y133" i="3" s="1"/>
  <c r="AD130"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56" i="16" l="1"/>
  <c r="Y82"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R105" i="2"/>
  <c r="AR106" i="2" s="1"/>
  <c r="AU105" i="2" l="1"/>
  <c r="AU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<sst xmlns="http://schemas.openxmlformats.org/spreadsheetml/2006/main" count="2772" uniqueCount="721">
  <si>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</si>
  <si>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</si>
  <si>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</si>
  <si>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</si>
  <si>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</si>
  <si>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</si>
  <si>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</si>
  <si>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</si>
  <si>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</si>
  <si>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</si>
  <si>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</si>
  <si>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</si>
  <si>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</si>
  <si>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</si>
  <si>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</si>
  <si>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</si>
  <si>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</si>
  <si>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</si>
  <si>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</si>
  <si>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</si>
  <si>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</si>
  <si>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</si>
  <si>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</si>
  <si>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</si>
  <si>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</si>
  <si>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</si>
  <si>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</si>
  <si>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</si>
  <si>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</si>
  <si>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</si>
  <si>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</si>
  <si>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</si>
  <si>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</si>
  <si>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</si>
  <si>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</si>
  <si>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</si>
  <si>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</si>
  <si>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</si>
  <si>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</si>
  <si>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</si>
  <si>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</si>
  <si>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</si>
  <si>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</si>
  <si>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</si>
  <si>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</si>
  <si>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</si>
  <si>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</si>
  <si>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</si>
  <si>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</si>
  <si>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</si>
  <si>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</si>
  <si>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</si>
  <si>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</si>
  <si>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</si>
  <si>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</si>
  <si>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</si>
  <si>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</si>
  <si>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</si>
  <si>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</si>
  <si>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</si>
  <si>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</si>
  <si>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</si>
  <si>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</si>
  <si>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</si>
  <si>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</si>
  <si>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</si>
  <si>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</si>
  <si>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</si>
  <si>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</si>
  <si>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</si>
  <si>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</si>
  <si>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</si>
  <si>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</si>
  <si>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</si>
  <si>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</si>
  <si>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</si>
  <si>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</si>
  <si>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</si>
  <si>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</si>
  <si>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</si>
  <si>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</si>
  <si>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</si>
  <si>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</si>
  <si>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</si>
  <si>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</si>
  <si>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</si>
  <si>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</si>
  <si>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</si>
  <si>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</si>
  <si>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</si>
  <si>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</si>
  <si>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</si>
  <si>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</si>
  <si>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</si>
  <si>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</si>
  <si>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</si>
  <si>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</si>
  <si>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</si>
  <si>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</si>
  <si>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</si>
  <si>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</si>
  <si>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</si>
  <si>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</si>
  <si>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</si>
  <si>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</si>
  <si>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</si>
  <si>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</si>
  <si>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</si>
  <si>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</si>
  <si>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</si>
  <si>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</si>
  <si>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</si>
  <si>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</si>
  <si>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</si>
  <si>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</si>
  <si>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</si>
  <si>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</si>
  <si>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</si>
  <si>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</si>
  <si>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</si>
  <si>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</si>
  <si>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</si>
  <si>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</si>
  <si>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</si>
  <si>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</si>
  <si>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</si>
  <si>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</si>
  <si>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</si>
  <si>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</si>
  <si>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</si>
  <si>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</si>
  <si>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</si>
  <si>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</si>
  <si>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</si>
  <si>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</si>
  <si>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</si>
  <si>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</si>
  <si>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</si>
  <si>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</si>
  <si>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</si>
  <si>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</si>
  <si>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</si>
  <si>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</si>
  <si>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</si>
  <si>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</si>
  <si>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</si>
  <si>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</si>
  <si>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</si>
  <si>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</si>
  <si>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</si>
  <si>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</si>
  <si>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</si>
  <si>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</si>
  <si>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</si>
  <si>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</si>
  <si>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</si>
  <si>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</si>
  <si>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</si>
  <si>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</si>
  <si>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</si>
  <si>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</si>
  <si>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</si>
  <si>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</si>
  <si>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</si>
  <si>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</si>
  <si>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</si>
  <si>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</si>
  <si>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</si>
  <si>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</si>
  <si>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</si>
  <si>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</si>
  <si>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</si>
  <si>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</si>
  <si>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</si>
  <si>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</si>
  <si>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</si>
  <si>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</si>
  <si>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</si>
  <si>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</si>
  <si>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</si>
  <si>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</si>
  <si>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</si>
  <si>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</si>
  <si>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</si>
  <si>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</si>
  <si>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</si>
  <si>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</si>
  <si>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</si>
  <si>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</si>
  <si>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</si>
  <si>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</si>
  <si>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</si>
  <si>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</si>
  <si>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</si>
  <si>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</si>
  <si>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</si>
  <si>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</si>
  <si>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</si>
  <si>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</si>
  <si>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</si>
  <si>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</si>
  <si>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</si>
  <si>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</si>
  <si>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</si>
  <si>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</si>
  <si>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</si>
  <si>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</si>
  <si>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</si>
  <si>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</si>
  <si>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</si>
  <si>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</si>
  <si>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</si>
  <si>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</si>
  <si>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</si>
  <si>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</si>
  <si>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</si>
  <si>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</si>
  <si>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</si>
  <si>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</si>
  <si>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</si>
  <si>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</si>
  <si>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</si>
  <si>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</si>
  <si>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</si>
  <si>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</si>
  <si>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</si>
  <si>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</si>
  <si>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</si>
  <si>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</si>
  <si>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</si>
  <si>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</si>
  <si>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</si>
  <si>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</si>
  <si>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</si>
  <si>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</si>
  <si>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</si>
  <si>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</si>
  <si>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</si>
  <si>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</si>
  <si>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</si>
  <si>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</si>
  <si>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</si>
  <si>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</si>
  <si>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</si>
  <si>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</si>
  <si>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</si>
  <si>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</si>
  <si>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</si>
  <si>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</si>
  <si>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</si>
  <si>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</si>
  <si>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</si>
  <si>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</si>
  <si>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</si>
  <si>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</si>
  <si>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</si>
  <si>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</si>
  <si>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</si>
  <si>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</si>
  <si>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</si>
  <si>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</si>
  <si>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</si>
  <si>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</si>
  <si>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</si>
  <si>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</si>
  <si>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</si>
  <si>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</si>
  <si>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</si>
  <si>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</si>
  <si>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</si>
  <si>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</si>
  <si>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</si>
  <si>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</si>
  <si>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</si>
  <si>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</si>
  <si>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</si>
  <si>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</si>
  <si>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</si>
  <si>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</si>
  <si>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</si>
  <si>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</si>
  <si>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</si>
  <si>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</si>
  <si>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</si>
  <si>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</si>
  <si>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</si>
  <si>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</si>
  <si>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</si>
  <si>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</si>
  <si>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</si>
  <si>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</si>
  <si>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</si>
  <si>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</si>
  <si>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</si>
  <si>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</si>
  <si>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</si>
  <si>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</si>
  <si>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</si>
  <si>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</si>
  <si>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</si>
  <si>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</si>
  <si>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</si>
  <si>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</si>
  <si>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</si>
  <si>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</si>
  <si>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</si>
  <si>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</si>
  <si>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</si>
  <si>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</si>
  <si>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</si>
  <si>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</si>
  <si>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</si>
  <si>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</si>
  <si>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</si>
  <si>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</si>
  <si>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</si>
  <si>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</si>
  <si>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</si>
  <si>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</si>
  <si>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</si>
  <si>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</si>
  <si>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</si>
  <si>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</si>
  <si>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</si>
  <si>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</si>
  <si>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</si>
  <si>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</si>
  <si>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</si>
  <si>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</si>
  <si>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</si>
  <si>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</si>
  <si>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</si>
  <si>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</si>
  <si>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</si>
  <si>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</si>
  <si>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</si>
  <si>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</si>
  <si>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</si>
  <si>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</si>
  <si>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</si>
  <si>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</si>
  <si>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</si>
  <si>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</si>
  <si>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</si>
  <si>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</si>
  <si>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</si>
  <si>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</si>
  <si>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</si>
  <si>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</si>
  <si>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</si>
  <si>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</si>
  <si>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</si>
  <si>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</si>
  <si>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</si>
  <si>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</si>
  <si>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</si>
  <si>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</si>
  <si>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</si>
  <si>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</si>
  <si>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</si>
  <si>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</si>
  <si>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</si>
  <si>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</si>
  <si>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</si>
  <si>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</si>
  <si>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</si>
  <si>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</si>
  <si>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</si>
  <si>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</si>
  <si>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</si>
  <si>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</si>
  <si>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</si>
  <si>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</si>
  <si>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</si>
  <si>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</si>
  <si>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</si>
  <si>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</si>
  <si>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</si>
  <si>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</si>
  <si>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</si>
  <si>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</si>
  <si>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</si>
  <si>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</si>
  <si>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</si>
  <si>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</si>
  <si>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</si>
  <si>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</si>
  <si>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</si>
  <si>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</si>
  <si>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</si>
  <si>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</si>
  <si>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</si>
  <si>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</si>
  <si>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</si>
  <si>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</si>
  <si>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</si>
  <si>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</si>
  <si>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</si>
  <si>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</si>
  <si>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</si>
  <si>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</si>
  <si>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</si>
  <si>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</si>
  <si>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</si>
  <si>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</si>
  <si>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</si>
  <si>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</si>
  <si>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</si>
  <si>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</si>
  <si>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</si>
  <si>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</si>
  <si>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</si>
  <si>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</si>
  <si>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</si>
  <si>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</si>
  <si>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</si>
  <si>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</si>
  <si>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</si>
  <si>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</si>
  <si>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</si>
  <si>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</si>
  <si>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</si>
  <si>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</si>
  <si>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</si>
  <si>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</si>
  <si>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</si>
  <si>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</si>
  <si>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</si>
  <si>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</si>
  <si>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</si>
  <si>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</si>
  <si>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</si>
  <si>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</si>
  <si>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</si>
  <si>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</si>
  <si>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</si>
  <si>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</si>
  <si>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</si>
  <si>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</si>
  <si>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</si>
  <si>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</si>
  <si>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</si>
  <si>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</si>
  <si>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</si>
  <si>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</si>
  <si>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</si>
  <si>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</si>
  <si>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</si>
  <si>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</si>
  <si>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</si>
  <si>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</si>
  <si>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</si>
  <si>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</si>
  <si>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</si>
  <si>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</si>
  <si>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</si>
  <si>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</si>
  <si>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</si>
  <si>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</si>
  <si>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</si>
  <si>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</si>
  <si>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</si>
  <si>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</si>
  <si>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</si>
  <si>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</si>
  <si>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</si>
  <si>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</si>
  <si>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</si>
  <si>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</si>
  <si>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</si>
  <si>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</si>
  <si>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</si>
  <si>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</si>
  <si>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</si>
  <si>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</si>
  <si>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</si>
  <si>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</si>
  <si>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</si>
  <si>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</si>
  <si>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</si>
  <si>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</si>
  <si>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</si>
  <si>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</si>
  <si>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</si>
  <si>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</si>
  <si>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</si>
  <si>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</si>
  <si>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</si>
  <si>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</si>
  <si>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</si>
  <si>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</si>
  <si>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</si>
  <si>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</si>
  <si>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</si>
  <si>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</si>
  <si>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</si>
  <si>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</si>
  <si>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</si>
  <si>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</si>
  <si>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</si>
  <si>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</si>
  <si>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</si>
  <si>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</si>
  <si>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</si>
  <si>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</si>
  <si>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</si>
  <si>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</si>
  <si>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</si>
  <si>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</si>
  <si>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</si>
  <si>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</si>
  <si>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</si>
  <si>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</si>
  <si>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</si>
  <si>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</si>
  <si>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</si>
  <si>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</si>
  <si>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</si>
  <si>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</si>
  <si>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</si>
  <si>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</si>
  <si>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</si>
  <si>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</si>
  <si>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</si>
  <si>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</si>
  <si>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</si>
  <si>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</si>
  <si>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</si>
  <si>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</si>
  <si>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</si>
  <si>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</si>
  <si>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</si>
  <si>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</si>
  <si>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</si>
  <si>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</si>
  <si>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</si>
  <si>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</si>
  <si>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</si>
  <si>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</si>
  <si>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</si>
  <si>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</si>
  <si>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</si>
  <si>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</si>
  <si>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</si>
  <si>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</si>
  <si>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</si>
  <si>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</si>
  <si>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</si>
  <si>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</si>
  <si>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</si>
  <si>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</si>
  <si>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</si>
  <si>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</si>
  <si>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</si>
  <si>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</si>
  <si>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</si>
  <si>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</si>
  <si>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</si>
  <si>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</si>
  <si>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</si>
  <si>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</si>
  <si>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</si>
  <si>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</si>
  <si>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</si>
  <si>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</si>
  <si>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</si>
  <si>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</si>
  <si>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</si>
  <si>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</si>
  <si>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</si>
  <si>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</si>
  <si>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</si>
  <si>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</si>
  <si>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</si>
  <si>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</si>
  <si>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</si>
  <si>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</si>
  <si>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</si>
  <si>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</si>
  <si>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</si>
  <si>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</si>
  <si>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</si>
  <si>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</si>
  <si>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</si>
  <si>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</si>
  <si>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</si>
  <si>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</si>
  <si>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</si>
  <si>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</si>
  <si>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</si>
  <si>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</si>
  <si>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</si>
  <si>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</si>
  <si>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</si>
  <si>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</si>
  <si>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</si>
  <si>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</si>
  <si>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</si>
  <si>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</si>
  <si>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</si>
  <si>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</si>
  <si>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</si>
  <si>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</si>
  <si>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</si>
  <si>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</si>
  <si>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</si>
  <si>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</si>
  <si>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</si>
  <si>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</si>
  <si>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</si>
  <si>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</si>
  <si>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</si>
  <si>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</si>
  <si>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</si>
  <si>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</si>
  <si>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</si>
  <si>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</si>
  <si>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</si>
  <si>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</si>
  <si>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</si>
  <si>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</si>
  <si>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</si>
  <si>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</si>
  <si>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</si>
  <si>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</si>
  <si>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</si>
  <si>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</si>
  <si>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</si>
  <si>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</si>
  <si>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</si>
  <si>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</si>
  <si>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</si>
  <si>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</si>
  <si>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</si>
  <si>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</si>
  <si>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</si>
  <si>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</si>
  <si>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</si>
  <si>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</si>
  <si>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</si>
  <si>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</si>
  <si>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</si>
  <si>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</si>
  <si>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</si>
  <si>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</si>
  <si>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</si>
  <si>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</si>
  <si>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</si>
  <si>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</si>
  <si>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</si>
  <si>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</si>
  <si>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</si>
  <si>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</si>
  <si>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</si>
  <si>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</si>
  <si>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</si>
  <si>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</si>
  <si>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</si>
  <si>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</si>
  <si>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</si>
  <si>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</si>
  <si>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</si>
  <si>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</si>
  <si>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</si>
  <si>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</si>
  <si>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</si>
  <si>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</si>
  <si>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</si>
  <si>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</si>
  <si>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</si>
  <si>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</si>
  <si>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</si>
  <si>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</si>
  <si>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</si>
  <si>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</si>
  <si>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</si>
  <si>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</si>
  <si>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</si>
  <si>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</si>
  <si>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</si>
  <si>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</si>
  <si>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</si>
  <si>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</si>
  <si>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</si>
  <si>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</si>
  <si>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</si>
  <si>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</si>
  <si>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</si>
  <si>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</si>
  <si>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</si>
  <si>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</si>
  <si>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</si>
  <si>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</si>
  <si>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</si>
  <si>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</si>
  <si>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</si>
  <si>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</si>
  <si>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</si>
  <si>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</si>
  <si>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</si>
  <si>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</si>
  <si>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</si>
  <si>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</si>
  <si>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t>MARY SIMPSON VARGAS</t>
  </si>
  <si>
    <r>
      <t>PROGRAMACIÓN PRESUPUESTAL PROYECTO DE INVERSIÓN 20XX
UN NUEVO CONTRATO SOCIAL Y AMBIENTAL PARA LA BOGOTA DEL SIGLO XXI</t>
    </r>
    <r>
      <rPr>
        <b/>
        <sz val="11"/>
        <color theme="2" tint="-0.499984740745262"/>
        <rFont val="Arial"/>
        <family val="2"/>
      </rPr>
      <t xml:space="preserve"> </t>
    </r>
  </si>
  <si>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</si>
  <si>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</si>
  <si>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</si>
  <si>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</si>
  <si>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</si>
  <si>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</si>
  <si>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</si>
  <si>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</si>
  <si>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</si>
  <si>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</si>
  <si>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</si>
  <si>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</si>
  <si>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</si>
  <si>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</si>
  <si>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Versión: 01
FECHA:30/12/2021</t>
  </si>
  <si>
    <t>Nota: De conformidad con el Decreto 540 del 24 de diciembre de 2021 Liquidación del Presupuesto 2022 y complementando con la Actividad 13 de la Circular SDH 006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</si>
</sst>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9">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b/>
      <sz val="10"/>
      <color indexed="63"/>
      <name val="Calibri"/>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rgb="FF00FFFF"/>
        <bgColor indexed="23"/>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7" fillId="0" borderId="58"/>
    <xf numFmtId="41" fontId="77" fillId="0" borderId="58" applyFont="0" applyFill="0" applyBorder="0" applyAlignment="0" applyProtection="0"/>
    <xf numFmtId="0" fontId="77" fillId="0" borderId="58"/>
  </cellStyleXfs>
  <cellXfs count="994">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8" fillId="0" borderId="58" xfId="17" applyNumberFormat="1" applyFont="1" applyAlignment="1">
      <alignment vertical="center"/>
    </xf>
    <xf numFmtId="0" fontId="79" fillId="0" borderId="58" xfId="15" applyFont="1" applyAlignment="1">
      <alignment horizontal="right" vertical="center"/>
    </xf>
    <xf numFmtId="187" fontId="67" fillId="0" borderId="58" xfId="6" applyNumberFormat="1" applyFont="1" applyBorder="1"/>
    <xf numFmtId="186" fontId="70" fillId="0" borderId="58" xfId="19" applyNumberFormat="1" applyFont="1" applyBorder="1" applyAlignment="1" applyProtection="1">
      <alignment horizontal="center" vertical="center" wrapText="1"/>
    </xf>
    <xf numFmtId="0" fontId="76" fillId="0" borderId="58" xfId="15" applyFont="1" applyAlignment="1">
      <alignment horizontal="center" vertical="center" wrapText="1"/>
    </xf>
    <xf numFmtId="0" fontId="70" fillId="35" borderId="90"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6" fontId="70" fillId="31" borderId="94" xfId="14" applyFont="1" applyFill="1" applyBorder="1" applyAlignment="1">
      <alignment horizontal="center" vertical="center" wrapText="1"/>
    </xf>
    <xf numFmtId="176" fontId="70" fillId="31" borderId="94" xfId="14" applyFont="1" applyFill="1" applyBorder="1" applyAlignment="1">
      <alignment vertical="center" wrapText="1"/>
    </xf>
    <xf numFmtId="186" fontId="16" fillId="0" borderId="58" xfId="19" applyNumberFormat="1" applyFont="1" applyBorder="1" applyAlignment="1" applyProtection="1">
      <alignment vertical="center" wrapText="1"/>
    </xf>
    <xf numFmtId="0" fontId="84" fillId="0" borderId="58" xfId="15" applyFont="1"/>
    <xf numFmtId="0" fontId="85" fillId="0" borderId="58" xfId="15" applyFont="1"/>
    <xf numFmtId="0" fontId="86" fillId="0" borderId="58" xfId="15" applyFont="1"/>
    <xf numFmtId="186" fontId="70" fillId="0" borderId="58" xfId="19" applyNumberFormat="1" applyFont="1" applyBorder="1" applyAlignment="1" applyProtection="1">
      <alignment vertical="center"/>
    </xf>
    <xf numFmtId="0" fontId="76" fillId="0" borderId="58" xfId="15" applyFont="1" applyAlignment="1">
      <alignment vertical="center" wrapText="1"/>
    </xf>
    <xf numFmtId="0" fontId="70" fillId="35" borderId="58" xfId="15" applyFont="1" applyFill="1" applyBorder="1" applyAlignment="1">
      <alignment horizontal="center" vertical="center" wrapText="1"/>
    </xf>
    <xf numFmtId="175" fontId="16" fillId="0" borderId="96" xfId="0" applyNumberFormat="1" applyFont="1" applyBorder="1" applyAlignment="1">
      <alignment horizontal="left" vertical="center" wrapText="1"/>
    </xf>
    <xf numFmtId="176" fontId="16" fillId="30" borderId="96" xfId="14" applyNumberFormat="1" applyFont="1" applyFill="1" applyBorder="1" applyAlignment="1" applyProtection="1">
      <alignment horizontal="center" vertical="center"/>
    </xf>
    <xf numFmtId="176" fontId="16" fillId="30" borderId="96" xfId="14" applyNumberFormat="1" applyFont="1" applyFill="1" applyBorder="1" applyAlignment="1" applyProtection="1">
      <alignment horizontal="center" vertical="center" wrapText="1"/>
    </xf>
    <xf numFmtId="185" fontId="5" fillId="0" borderId="96" xfId="0" applyNumberFormat="1" applyFont="1" applyFill="1" applyBorder="1" applyAlignment="1">
      <alignment horizontal="left" vertical="center"/>
    </xf>
    <xf numFmtId="176" fontId="72" fillId="0" borderId="96" xfId="6" applyNumberFormat="1" applyFont="1" applyFill="1" applyBorder="1" applyAlignment="1">
      <alignment vertical="center"/>
    </xf>
    <xf numFmtId="185" fontId="16" fillId="0" borderId="96" xfId="0" applyNumberFormat="1" applyFont="1" applyFill="1" applyBorder="1" applyAlignment="1">
      <alignment horizontal="left" vertical="center"/>
    </xf>
    <xf numFmtId="187" fontId="88" fillId="0" borderId="58" xfId="15" applyNumberFormat="1" applyFont="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6" fontId="80" fillId="40" borderId="94" xfId="14" applyNumberFormat="1" applyFont="1" applyFill="1" applyBorder="1" applyAlignment="1" applyProtection="1">
      <alignment horizontal="center" vertical="center" wrapText="1"/>
    </xf>
    <xf numFmtId="176" fontId="80" fillId="39" borderId="94" xfId="14" applyNumberFormat="1" applyFont="1" applyFill="1" applyBorder="1" applyAlignment="1" applyProtection="1">
      <alignment horizontal="center" vertical="center" wrapText="1"/>
    </xf>
    <xf numFmtId="176" fontId="70" fillId="41" borderId="94" xfId="14" applyFont="1" applyFill="1" applyBorder="1" applyAlignment="1">
      <alignment horizontal="center" vertical="center" wrapText="1"/>
    </xf>
    <xf numFmtId="176"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horizontal="left" vertical="center" wrapText="1"/>
    </xf>
    <xf numFmtId="0" fontId="83" fillId="0" borderId="96" xfId="0" applyFont="1" applyFill="1" applyBorder="1" applyAlignment="1">
      <alignment vertical="center" wrapText="1"/>
    </xf>
    <xf numFmtId="176" fontId="16" fillId="30" borderId="96" xfId="14" applyFont="1" applyFill="1" applyBorder="1" applyAlignment="1">
      <alignment horizontal="center" vertical="center"/>
    </xf>
    <xf numFmtId="176" fontId="16" fillId="30" borderId="96" xfId="14" applyFont="1" applyFill="1" applyBorder="1" applyAlignment="1">
      <alignment horizontal="center" vertical="center" wrapText="1"/>
    </xf>
    <xf numFmtId="175" fontId="0" fillId="0" borderId="96" xfId="6" applyNumberFormat="1" applyFont="1" applyFill="1" applyBorder="1" applyAlignment="1">
      <alignment vertical="center"/>
    </xf>
    <xf numFmtId="0" fontId="16" fillId="0" borderId="96" xfId="0" applyFont="1" applyFill="1" applyBorder="1" applyAlignment="1">
      <alignment horizontal="center" vertical="center" wrapText="1"/>
    </xf>
    <xf numFmtId="176" fontId="16" fillId="0" borderId="96" xfId="14" applyFont="1" applyFill="1" applyBorder="1" applyAlignment="1">
      <alignment horizontal="center" vertical="center"/>
    </xf>
    <xf numFmtId="176" fontId="16" fillId="0" borderId="96" xfId="14" applyFont="1" applyFill="1" applyBorder="1" applyAlignment="1">
      <alignment horizontal="center" vertical="center" wrapText="1"/>
    </xf>
    <xf numFmtId="176" fontId="16" fillId="0" borderId="96" xfId="14" applyNumberFormat="1" applyFont="1" applyFill="1" applyBorder="1" applyAlignment="1" applyProtection="1">
      <alignment horizontal="center" vertical="center"/>
    </xf>
    <xf numFmtId="176" fontId="16" fillId="0" borderId="96" xfId="14" applyNumberFormat="1" applyFont="1" applyFill="1" applyBorder="1" applyAlignment="1" applyProtection="1">
      <alignment horizontal="center" vertical="center" wrapText="1"/>
    </xf>
    <xf numFmtId="0" fontId="82" fillId="0" borderId="96" xfId="0" applyFont="1" applyFill="1" applyBorder="1" applyAlignment="1">
      <alignment horizontal="center" vertical="center" wrapText="1"/>
    </xf>
    <xf numFmtId="176" fontId="74" fillId="32" borderId="96" xfId="17" applyNumberFormat="1" applyFont="1" applyFill="1" applyBorder="1" applyAlignment="1">
      <alignment vertical="center"/>
    </xf>
    <xf numFmtId="176" fontId="72" fillId="0" borderId="96" xfId="17" applyNumberFormat="1" applyFont="1" applyFill="1" applyBorder="1" applyAlignment="1">
      <alignment vertical="center"/>
    </xf>
    <xf numFmtId="176" fontId="16" fillId="42" borderId="96" xfId="14" applyFont="1" applyFill="1" applyBorder="1" applyAlignment="1">
      <alignment horizontal="center" vertical="center"/>
    </xf>
    <xf numFmtId="176" fontId="16" fillId="0" borderId="96" xfId="14" applyNumberFormat="1" applyFont="1" applyFill="1" applyBorder="1" applyAlignment="1" applyProtection="1">
      <alignment vertical="center" wrapText="1"/>
    </xf>
    <xf numFmtId="187" fontId="58" fillId="36" borderId="96" xfId="17" applyNumberFormat="1" applyFont="1" applyFill="1" applyBorder="1" applyAlignment="1">
      <alignment vertical="center" wrapText="1"/>
    </xf>
    <xf numFmtId="185" fontId="72" fillId="0" borderId="96" xfId="15" applyNumberFormat="1" applyFont="1" applyBorder="1" applyAlignment="1">
      <alignment horizontal="right" vertical="center" wrapText="1"/>
    </xf>
    <xf numFmtId="171" fontId="68" fillId="0" borderId="96" xfId="0" applyNumberFormat="1" applyFont="1" applyBorder="1" applyAlignment="1">
      <alignment vertical="center"/>
    </xf>
    <xf numFmtId="0" fontId="16" fillId="0" borderId="96"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74" fillId="33" borderId="96" xfId="17" applyNumberFormat="1" applyFont="1" applyFill="1" applyBorder="1" applyAlignment="1">
      <alignment vertical="center"/>
    </xf>
    <xf numFmtId="0" fontId="16" fillId="0" borderId="96" xfId="0" applyFont="1" applyBorder="1" applyAlignment="1">
      <alignment vertical="center" wrapText="1"/>
    </xf>
    <xf numFmtId="0" fontId="87" fillId="0" borderId="96" xfId="0" applyFont="1" applyFill="1" applyBorder="1" applyAlignment="1">
      <alignment vertical="center" wrapText="1"/>
    </xf>
    <xf numFmtId="176" fontId="72" fillId="30" borderId="96" xfId="14" applyFont="1" applyFill="1" applyBorder="1" applyAlignment="1">
      <alignment horizontal="center" vertical="center" wrapText="1"/>
    </xf>
    <xf numFmtId="187" fontId="16" fillId="0" borderId="96" xfId="6" applyNumberFormat="1" applyFont="1" applyFill="1" applyBorder="1" applyAlignment="1">
      <alignment vertical="center" wrapText="1"/>
    </xf>
    <xf numFmtId="0" fontId="16" fillId="0" borderId="96" xfId="0" applyFont="1" applyBorder="1" applyAlignment="1">
      <alignment horizontal="left" vertical="center" wrapText="1"/>
    </xf>
    <xf numFmtId="176" fontId="16" fillId="0" borderId="96" xfId="14" applyFont="1" applyBorder="1" applyAlignment="1">
      <alignment horizontal="center"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3"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2" fillId="0" borderId="96" xfId="0" quotePrefix="1" applyFont="1" applyFill="1" applyBorder="1" applyAlignment="1">
      <alignment horizontal="left" vertical="center" wrapText="1"/>
    </xf>
    <xf numFmtId="187" fontId="74" fillId="32" borderId="96" xfId="17" applyNumberFormat="1" applyFont="1" applyFill="1" applyBorder="1" applyAlignment="1">
      <alignment vertical="center"/>
    </xf>
    <xf numFmtId="185" fontId="58" fillId="36" borderId="96" xfId="17" applyNumberFormat="1" applyFont="1" applyFill="1" applyBorder="1" applyAlignment="1">
      <alignment vertical="center" wrapText="1"/>
    </xf>
    <xf numFmtId="176" fontId="74" fillId="34" borderId="96" xfId="15" applyNumberFormat="1" applyFont="1" applyFill="1" applyBorder="1" applyAlignment="1">
      <alignment horizontal="center" vertical="center" wrapText="1"/>
    </xf>
    <xf numFmtId="176" fontId="74" fillId="38" borderId="96" xfId="15" applyNumberFormat="1" applyFont="1" applyFill="1" applyBorder="1" applyAlignment="1">
      <alignment horizontal="center"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73" fillId="37" borderId="96" xfId="15" applyFont="1" applyFill="1" applyBorder="1" applyAlignment="1">
      <alignment horizontal="left" vertical="center" wrapText="1"/>
    </xf>
    <xf numFmtId="0" fontId="58" fillId="20" borderId="96" xfId="15" applyFont="1" applyFill="1" applyBorder="1" applyAlignment="1">
      <alignment horizontal="center" vertical="center" wrapText="1"/>
    </xf>
    <xf numFmtId="0" fontId="74" fillId="32" borderId="96" xfId="15" applyFont="1" applyFill="1" applyBorder="1" applyAlignment="1">
      <alignment horizontal="center" vertical="center" wrapText="1"/>
    </xf>
    <xf numFmtId="0" fontId="16" fillId="0" borderId="96" xfId="15" applyFont="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3" fillId="33" borderId="96" xfId="15" applyFont="1" applyFill="1" applyBorder="1" applyAlignment="1">
      <alignment horizontal="center" vertical="center" wrapText="1"/>
    </xf>
    <xf numFmtId="186" fontId="70" fillId="31" borderId="86" xfId="19" applyNumberFormat="1" applyFont="1" applyFill="1" applyBorder="1" applyAlignment="1" applyProtection="1">
      <alignment horizontal="center" vertical="center" wrapText="1"/>
    </xf>
    <xf numFmtId="186" fontId="70" fillId="31" borderId="81" xfId="19" applyNumberFormat="1" applyFont="1" applyFill="1" applyBorder="1" applyAlignment="1" applyProtection="1">
      <alignment horizontal="center" vertical="center" wrapText="1"/>
    </xf>
    <xf numFmtId="0" fontId="74" fillId="33" borderId="96" xfId="15" applyFont="1" applyFill="1" applyBorder="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5"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86" fontId="70" fillId="0" borderId="58" xfId="19" applyNumberFormat="1" applyFont="1" applyBorder="1" applyAlignment="1" applyProtection="1">
      <alignment horizontal="center" vertical="center"/>
    </xf>
    <xf numFmtId="186" fontId="70" fillId="0" borderId="79" xfId="19" applyNumberFormat="1" applyFont="1" applyBorder="1" applyAlignment="1" applyProtection="1">
      <alignment horizontal="center" vertical="center"/>
    </xf>
    <xf numFmtId="0" fontId="76" fillId="0" borderId="58" xfId="15" applyFont="1" applyAlignment="1">
      <alignment horizontal="center" vertical="center" wrapText="1"/>
    </xf>
    <xf numFmtId="0" fontId="66" fillId="2" borderId="69" xfId="15" applyFont="1" applyFill="1" applyBorder="1" applyAlignment="1">
      <alignment horizontal="left" vertical="center"/>
    </xf>
    <xf numFmtId="176" fontId="70" fillId="39" borderId="95" xfId="14" applyNumberFormat="1" applyFont="1" applyFill="1" applyBorder="1" applyAlignment="1" applyProtection="1">
      <alignment horizontal="center" vertical="center" wrapText="1"/>
    </xf>
    <xf numFmtId="176"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6" fontId="70" fillId="31" borderId="83"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31" borderId="84" xfId="14" applyFont="1" applyFill="1" applyBorder="1" applyAlignment="1">
      <alignment horizontal="center" vertical="center" wrapText="1"/>
    </xf>
    <xf numFmtId="176" fontId="70" fillId="31" borderId="86" xfId="14" applyFont="1" applyFill="1" applyBorder="1" applyAlignment="1">
      <alignment horizontal="center" vertical="center" wrapText="1"/>
    </xf>
    <xf numFmtId="176" fontId="70" fillId="31" borderId="81" xfId="14" applyFont="1" applyFill="1" applyBorder="1" applyAlignment="1">
      <alignment horizontal="center" vertical="center" wrapText="1"/>
    </xf>
    <xf numFmtId="176" fontId="70" fillId="40" borderId="95" xfId="14" applyNumberFormat="1" applyFont="1" applyFill="1" applyBorder="1" applyAlignment="1" applyProtection="1">
      <alignment horizontal="center" vertical="center" wrapText="1"/>
    </xf>
    <xf numFmtId="176"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6" fontId="70" fillId="41" borderId="83"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176"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41" borderId="86" xfId="14" applyFont="1" applyFill="1" applyBorder="1" applyAlignment="1">
      <alignment horizontal="center" vertical="center" wrapText="1"/>
    </xf>
    <xf numFmtId="176" fontId="70" fillId="41" borderId="81" xfId="14"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twoCellAnchor editAs="oneCell">
    <xdr:from>
      <xdr:col>22</xdr:col>
      <xdr:colOff>722588</xdr:colOff>
      <xdr:row>82</xdr:row>
      <xdr:rowOff>295604</xdr:rowOff>
    </xdr:from>
    <xdr:to>
      <xdr:col>23</xdr:col>
      <xdr:colOff>578698</xdr:colOff>
      <xdr:row>83</xdr:row>
      <xdr:rowOff>656898</xdr:rowOff>
    </xdr:to>
    <xdr:pic>
      <xdr:nvPicPr>
        <xdr:cNvPr id="3" name="Imagen 2">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31812" y="41526811"/>
          <a:ext cx="950938" cy="700690"/>
        </a:xfrm>
        <a:prstGeom prst="rect">
          <a:avLst/>
        </a:prstGeom>
        <a:noFill/>
        <a:ln w="9525">
          <a:noFill/>
          <a:miter lim="800000"/>
          <a:headEnd/>
          <a:tailEnd/>
        </a:ln>
      </xdr:spPr>
    </xdr:pic>
    <xdr:clientData/>
  </xdr:twoCellAnchor>
  <xdr:twoCellAnchor editAs="oneCell">
    <xdr:from>
      <xdr:col>4</xdr:col>
      <xdr:colOff>1264920</xdr:colOff>
      <xdr:row>83</xdr:row>
      <xdr:rowOff>228600</xdr:rowOff>
    </xdr:from>
    <xdr:to>
      <xdr:col>6</xdr:col>
      <xdr:colOff>37979</xdr:colOff>
      <xdr:row>83</xdr:row>
      <xdr:rowOff>627745</xdr:rowOff>
    </xdr:to>
    <xdr:pic>
      <xdr:nvPicPr>
        <xdr:cNvPr id="4" name="Imagen 3">
          <a:extLst>
            <a:ext uri="{FF2B5EF4-FFF2-40B4-BE49-F238E27FC236}">
              <a16:creationId xmlns:a16="http://schemas.microsoft.com/office/drawing/2014/main" id="{5AF3E807-DAC1-429B-A920-C4FF3C9D5B7C}"/>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artisticPhotocopy trans="64000" detail="4"/>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rot="16200000">
          <a:off x="7172717" y="40978063"/>
          <a:ext cx="399145" cy="157721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05" t="s">
        <v>0</v>
      </c>
      <c r="F1" s="806"/>
      <c r="G1" s="806"/>
      <c r="H1" s="806"/>
      <c r="I1" s="806"/>
      <c r="J1" s="806"/>
      <c r="K1" s="806"/>
      <c r="L1" s="806"/>
      <c r="M1" s="806"/>
      <c r="N1" s="806"/>
      <c r="O1" s="806"/>
      <c r="P1" s="806"/>
      <c r="Q1" s="806"/>
      <c r="R1" s="806"/>
      <c r="S1" s="806"/>
      <c r="T1" s="806"/>
      <c r="U1" s="806"/>
      <c r="V1" s="806"/>
      <c r="W1" s="807"/>
      <c r="X1" s="3"/>
      <c r="Y1" s="810" t="s">
        <v>1</v>
      </c>
      <c r="Z1" s="787"/>
      <c r="AA1" s="787"/>
      <c r="AB1" s="788"/>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06"/>
      <c r="F2" s="806"/>
      <c r="G2" s="806"/>
      <c r="H2" s="806"/>
      <c r="I2" s="806"/>
      <c r="J2" s="806"/>
      <c r="K2" s="806"/>
      <c r="L2" s="806"/>
      <c r="M2" s="806"/>
      <c r="N2" s="806"/>
      <c r="O2" s="806"/>
      <c r="P2" s="806"/>
      <c r="Q2" s="806"/>
      <c r="R2" s="806"/>
      <c r="S2" s="806"/>
      <c r="T2" s="806"/>
      <c r="U2" s="806"/>
      <c r="V2" s="806"/>
      <c r="W2" s="807"/>
      <c r="X2" s="3"/>
      <c r="Y2" s="810" t="s">
        <v>2</v>
      </c>
      <c r="Z2" s="787"/>
      <c r="AA2" s="787"/>
      <c r="AB2" s="788"/>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06"/>
      <c r="F3" s="806"/>
      <c r="G3" s="806"/>
      <c r="H3" s="806"/>
      <c r="I3" s="806"/>
      <c r="J3" s="806"/>
      <c r="K3" s="806"/>
      <c r="L3" s="806"/>
      <c r="M3" s="806"/>
      <c r="N3" s="806"/>
      <c r="O3" s="806"/>
      <c r="P3" s="806"/>
      <c r="Q3" s="806"/>
      <c r="R3" s="806"/>
      <c r="S3" s="806"/>
      <c r="T3" s="806"/>
      <c r="U3" s="806"/>
      <c r="V3" s="806"/>
      <c r="W3" s="807"/>
      <c r="X3" s="3"/>
      <c r="Y3" s="811" t="s">
        <v>3</v>
      </c>
      <c r="Z3" s="787"/>
      <c r="AA3" s="787"/>
      <c r="AB3" s="788"/>
      <c r="AC3" s="812" t="s">
        <v>4</v>
      </c>
      <c r="AD3" s="813"/>
      <c r="AE3" s="813"/>
      <c r="AF3" s="813"/>
      <c r="AG3" s="813"/>
      <c r="AH3" s="813"/>
      <c r="AI3" s="813"/>
      <c r="AJ3" s="813"/>
      <c r="AK3" s="813"/>
      <c r="AL3" s="813"/>
      <c r="AM3" s="813"/>
      <c r="AN3" s="813"/>
      <c r="AO3" s="813"/>
      <c r="AP3" s="814"/>
      <c r="AQ3" s="4"/>
      <c r="AR3" s="4"/>
      <c r="AS3" s="4"/>
      <c r="AT3" s="5"/>
      <c r="AU3" s="5"/>
      <c r="AV3" s="5"/>
      <c r="AW3" s="5"/>
    </row>
    <row r="4" spans="1:57" ht="15.75" customHeight="1">
      <c r="A4" s="1"/>
      <c r="B4" s="1"/>
      <c r="C4" s="1"/>
      <c r="D4" s="6"/>
      <c r="E4" s="808"/>
      <c r="F4" s="808"/>
      <c r="G4" s="808"/>
      <c r="H4" s="808"/>
      <c r="I4" s="808"/>
      <c r="J4" s="808"/>
      <c r="K4" s="808"/>
      <c r="L4" s="808"/>
      <c r="M4" s="808"/>
      <c r="N4" s="808"/>
      <c r="O4" s="808"/>
      <c r="P4" s="808"/>
      <c r="Q4" s="808"/>
      <c r="R4" s="808"/>
      <c r="S4" s="808"/>
      <c r="T4" s="808"/>
      <c r="U4" s="808"/>
      <c r="V4" s="808"/>
      <c r="W4" s="809"/>
      <c r="X4" s="7"/>
      <c r="Y4" s="810" t="s">
        <v>5</v>
      </c>
      <c r="Z4" s="787"/>
      <c r="AA4" s="787"/>
      <c r="AB4" s="788"/>
      <c r="AC4" s="815"/>
      <c r="AD4" s="806"/>
      <c r="AE4" s="806"/>
      <c r="AF4" s="806"/>
      <c r="AG4" s="806"/>
      <c r="AH4" s="806"/>
      <c r="AI4" s="806"/>
      <c r="AJ4" s="806"/>
      <c r="AK4" s="806"/>
      <c r="AL4" s="806"/>
      <c r="AM4" s="806"/>
      <c r="AN4" s="806"/>
      <c r="AO4" s="806"/>
      <c r="AP4" s="807"/>
      <c r="AQ4" s="4"/>
      <c r="AR4" s="4"/>
      <c r="AS4" s="4"/>
      <c r="AT4" s="5"/>
      <c r="AU4" s="5"/>
      <c r="AV4" s="5"/>
      <c r="AW4" s="5"/>
    </row>
    <row r="5" spans="1:57" ht="12" customHeight="1">
      <c r="A5" s="8" t="s">
        <v>6</v>
      </c>
      <c r="B5" s="9"/>
      <c r="C5" s="9"/>
      <c r="D5" s="10"/>
      <c r="E5" s="817" t="s">
        <v>7</v>
      </c>
      <c r="F5" s="787"/>
      <c r="G5" s="787"/>
      <c r="H5" s="787"/>
      <c r="I5" s="787"/>
      <c r="J5" s="787"/>
      <c r="K5" s="787"/>
      <c r="L5" s="787"/>
      <c r="M5" s="787"/>
      <c r="N5" s="787"/>
      <c r="O5" s="787"/>
      <c r="P5" s="787"/>
      <c r="Q5" s="787"/>
      <c r="R5" s="787"/>
      <c r="S5" s="787"/>
      <c r="T5" s="787"/>
      <c r="U5" s="787"/>
      <c r="V5" s="787"/>
      <c r="W5" s="787"/>
      <c r="X5" s="787"/>
      <c r="Y5" s="787"/>
      <c r="Z5" s="787"/>
      <c r="AA5" s="787"/>
      <c r="AB5" s="802"/>
      <c r="AC5" s="815"/>
      <c r="AD5" s="806"/>
      <c r="AE5" s="806"/>
      <c r="AF5" s="806"/>
      <c r="AG5" s="806"/>
      <c r="AH5" s="806"/>
      <c r="AI5" s="806"/>
      <c r="AJ5" s="806"/>
      <c r="AK5" s="806"/>
      <c r="AL5" s="806"/>
      <c r="AM5" s="806"/>
      <c r="AN5" s="806"/>
      <c r="AO5" s="806"/>
      <c r="AP5" s="807"/>
      <c r="AQ5" s="4"/>
      <c r="AR5" s="4"/>
      <c r="AS5" s="4"/>
      <c r="AT5" s="5"/>
      <c r="AU5" s="5"/>
      <c r="AV5" s="5"/>
      <c r="AW5" s="5"/>
      <c r="AX5" s="5"/>
      <c r="AY5" s="5"/>
      <c r="AZ5" s="5"/>
      <c r="BA5" s="5"/>
      <c r="BB5" s="5"/>
      <c r="BC5" s="5"/>
      <c r="BD5" s="5"/>
      <c r="BE5" s="4"/>
    </row>
    <row r="6" spans="1:57" ht="12" customHeight="1">
      <c r="A6" s="798" t="s">
        <v>8</v>
      </c>
      <c r="B6" s="787"/>
      <c r="C6" s="787"/>
      <c r="D6" s="788"/>
      <c r="E6" s="798" t="s">
        <v>9</v>
      </c>
      <c r="F6" s="787"/>
      <c r="G6" s="787"/>
      <c r="H6" s="787"/>
      <c r="I6" s="787"/>
      <c r="J6" s="787"/>
      <c r="K6" s="787"/>
      <c r="L6" s="787"/>
      <c r="M6" s="787"/>
      <c r="N6" s="787"/>
      <c r="O6" s="787"/>
      <c r="P6" s="787"/>
      <c r="Q6" s="787"/>
      <c r="R6" s="787"/>
      <c r="S6" s="787"/>
      <c r="T6" s="787"/>
      <c r="U6" s="787"/>
      <c r="V6" s="787"/>
      <c r="W6" s="787"/>
      <c r="X6" s="787"/>
      <c r="Y6" s="787"/>
      <c r="Z6" s="787"/>
      <c r="AA6" s="787"/>
      <c r="AB6" s="787"/>
      <c r="AC6" s="815"/>
      <c r="AD6" s="806"/>
      <c r="AE6" s="806"/>
      <c r="AF6" s="806"/>
      <c r="AG6" s="806"/>
      <c r="AH6" s="806"/>
      <c r="AI6" s="806"/>
      <c r="AJ6" s="806"/>
      <c r="AK6" s="806"/>
      <c r="AL6" s="806"/>
      <c r="AM6" s="806"/>
      <c r="AN6" s="806"/>
      <c r="AO6" s="806"/>
      <c r="AP6" s="807"/>
      <c r="AQ6" s="4"/>
      <c r="AR6" s="4"/>
      <c r="AS6" s="4"/>
      <c r="AT6" s="5"/>
      <c r="AU6" s="5"/>
      <c r="AV6" s="5"/>
      <c r="AW6" s="5"/>
      <c r="AX6" s="5"/>
      <c r="AY6" s="5"/>
      <c r="AZ6" s="5"/>
      <c r="BA6" s="5"/>
      <c r="BB6" s="5"/>
      <c r="BC6" s="5"/>
      <c r="BD6" s="5"/>
      <c r="BE6" s="4"/>
    </row>
    <row r="7" spans="1:57" ht="12" customHeight="1">
      <c r="A7" s="799" t="s">
        <v>10</v>
      </c>
      <c r="B7" s="787"/>
      <c r="C7" s="787"/>
      <c r="D7" s="788"/>
      <c r="E7" s="799" t="s">
        <v>11</v>
      </c>
      <c r="F7" s="787"/>
      <c r="G7" s="787"/>
      <c r="H7" s="787"/>
      <c r="I7" s="787"/>
      <c r="J7" s="787"/>
      <c r="K7" s="787"/>
      <c r="L7" s="787"/>
      <c r="M7" s="787"/>
      <c r="N7" s="787"/>
      <c r="O7" s="787"/>
      <c r="P7" s="787"/>
      <c r="Q7" s="787"/>
      <c r="R7" s="787"/>
      <c r="S7" s="787"/>
      <c r="T7" s="787"/>
      <c r="U7" s="787"/>
      <c r="V7" s="787"/>
      <c r="W7" s="787"/>
      <c r="X7" s="787"/>
      <c r="Y7" s="787"/>
      <c r="Z7" s="787"/>
      <c r="AA7" s="787"/>
      <c r="AB7" s="787"/>
      <c r="AC7" s="815"/>
      <c r="AD7" s="806"/>
      <c r="AE7" s="806"/>
      <c r="AF7" s="806"/>
      <c r="AG7" s="806"/>
      <c r="AH7" s="806"/>
      <c r="AI7" s="806"/>
      <c r="AJ7" s="806"/>
      <c r="AK7" s="806"/>
      <c r="AL7" s="806"/>
      <c r="AM7" s="806"/>
      <c r="AN7" s="806"/>
      <c r="AO7" s="806"/>
      <c r="AP7" s="807"/>
      <c r="AQ7" s="4"/>
      <c r="AR7" s="4"/>
      <c r="AS7" s="4"/>
      <c r="AT7" s="5"/>
      <c r="AU7" s="5"/>
      <c r="AV7" s="5"/>
      <c r="AW7" s="5"/>
      <c r="AX7" s="5"/>
      <c r="AY7" s="5"/>
      <c r="AZ7" s="5"/>
      <c r="BA7" s="5"/>
      <c r="BB7" s="5"/>
      <c r="BC7" s="5"/>
      <c r="BD7" s="5"/>
      <c r="BE7" s="4"/>
    </row>
    <row r="8" spans="1:57" ht="12" customHeight="1">
      <c r="A8" s="799" t="s">
        <v>12</v>
      </c>
      <c r="B8" s="787"/>
      <c r="C8" s="787"/>
      <c r="D8" s="788"/>
      <c r="E8" s="799" t="s">
        <v>13</v>
      </c>
      <c r="F8" s="787"/>
      <c r="G8" s="787"/>
      <c r="H8" s="787"/>
      <c r="I8" s="787"/>
      <c r="J8" s="787"/>
      <c r="K8" s="787"/>
      <c r="L8" s="787"/>
      <c r="M8" s="787"/>
      <c r="N8" s="787"/>
      <c r="O8" s="787"/>
      <c r="P8" s="787"/>
      <c r="Q8" s="787"/>
      <c r="R8" s="787"/>
      <c r="S8" s="787"/>
      <c r="T8" s="787"/>
      <c r="U8" s="787"/>
      <c r="V8" s="787"/>
      <c r="W8" s="787"/>
      <c r="X8" s="787"/>
      <c r="Y8" s="787"/>
      <c r="Z8" s="787"/>
      <c r="AA8" s="787"/>
      <c r="AB8" s="787"/>
      <c r="AC8" s="815"/>
      <c r="AD8" s="806"/>
      <c r="AE8" s="806"/>
      <c r="AF8" s="806"/>
      <c r="AG8" s="806"/>
      <c r="AH8" s="806"/>
      <c r="AI8" s="806"/>
      <c r="AJ8" s="806"/>
      <c r="AK8" s="806"/>
      <c r="AL8" s="806"/>
      <c r="AM8" s="806"/>
      <c r="AN8" s="806"/>
      <c r="AO8" s="806"/>
      <c r="AP8" s="807"/>
      <c r="AQ8" s="4"/>
      <c r="AR8" s="4"/>
      <c r="AS8" s="4"/>
      <c r="AT8" s="5"/>
      <c r="AU8" s="5"/>
      <c r="AV8" s="5"/>
      <c r="AW8" s="5"/>
      <c r="AX8" s="5"/>
      <c r="AY8" s="5"/>
      <c r="AZ8" s="5"/>
      <c r="BA8" s="5"/>
      <c r="BB8" s="5"/>
      <c r="BC8" s="5"/>
      <c r="BD8" s="5"/>
      <c r="BE8" s="4"/>
    </row>
    <row r="9" spans="1:57" ht="27.75" customHeight="1">
      <c r="A9" s="799" t="s">
        <v>14</v>
      </c>
      <c r="B9" s="787"/>
      <c r="C9" s="787"/>
      <c r="D9" s="788"/>
      <c r="E9" s="799" t="s">
        <v>15</v>
      </c>
      <c r="F9" s="787"/>
      <c r="G9" s="787"/>
      <c r="H9" s="787"/>
      <c r="I9" s="787"/>
      <c r="J9" s="787"/>
      <c r="K9" s="787"/>
      <c r="L9" s="787"/>
      <c r="M9" s="787"/>
      <c r="N9" s="787"/>
      <c r="O9" s="787"/>
      <c r="P9" s="787"/>
      <c r="Q9" s="787"/>
      <c r="R9" s="787"/>
      <c r="S9" s="787"/>
      <c r="T9" s="787"/>
      <c r="U9" s="787"/>
      <c r="V9" s="787"/>
      <c r="W9" s="787"/>
      <c r="X9" s="787"/>
      <c r="Y9" s="787"/>
      <c r="Z9" s="787"/>
      <c r="AA9" s="787"/>
      <c r="AB9" s="787"/>
      <c r="AC9" s="816"/>
      <c r="AD9" s="808"/>
      <c r="AE9" s="808"/>
      <c r="AF9" s="808"/>
      <c r="AG9" s="808"/>
      <c r="AH9" s="808"/>
      <c r="AI9" s="808"/>
      <c r="AJ9" s="808"/>
      <c r="AK9" s="808"/>
      <c r="AL9" s="808"/>
      <c r="AM9" s="808"/>
      <c r="AN9" s="808"/>
      <c r="AO9" s="808"/>
      <c r="AP9" s="809"/>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00" t="s">
        <v>31</v>
      </c>
      <c r="Q10" s="788"/>
      <c r="R10" s="801" t="s">
        <v>32</v>
      </c>
      <c r="S10" s="787"/>
      <c r="T10" s="787"/>
      <c r="U10" s="787"/>
      <c r="V10" s="802"/>
      <c r="W10" s="16"/>
      <c r="X10" s="16"/>
      <c r="Y10" s="803" t="s">
        <v>33</v>
      </c>
      <c r="Z10" s="787"/>
      <c r="AA10" s="787"/>
      <c r="AB10" s="802"/>
      <c r="AC10" s="804">
        <v>2020</v>
      </c>
      <c r="AD10" s="787"/>
      <c r="AE10" s="787"/>
      <c r="AF10" s="787"/>
      <c r="AG10" s="787"/>
      <c r="AH10" s="787"/>
      <c r="AI10" s="787"/>
      <c r="AJ10" s="787"/>
      <c r="AK10" s="787"/>
      <c r="AL10" s="787"/>
      <c r="AM10" s="787"/>
      <c r="AN10" s="788"/>
      <c r="AO10" s="804">
        <v>2021</v>
      </c>
      <c r="AP10" s="788"/>
      <c r="AQ10" s="796" t="s">
        <v>34</v>
      </c>
      <c r="AR10" s="787"/>
      <c r="AS10" s="787"/>
      <c r="AT10" s="787"/>
      <c r="AU10" s="787"/>
      <c r="AV10" s="787"/>
      <c r="AW10" s="787"/>
      <c r="AX10" s="787"/>
      <c r="AY10" s="787"/>
      <c r="AZ10" s="788"/>
      <c r="BA10" s="797" t="s">
        <v>35</v>
      </c>
      <c r="BB10" s="787"/>
      <c r="BC10" s="787"/>
      <c r="BD10" s="788"/>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86" t="s">
        <v>210</v>
      </c>
      <c r="G49" s="787"/>
      <c r="H49" s="787"/>
      <c r="I49" s="787"/>
      <c r="J49" s="787"/>
      <c r="K49" s="787"/>
      <c r="L49" s="787"/>
      <c r="M49" s="787"/>
      <c r="N49" s="787"/>
      <c r="O49" s="787"/>
      <c r="P49" s="787"/>
      <c r="Q49" s="787"/>
      <c r="R49" s="787"/>
      <c r="S49" s="787"/>
      <c r="T49" s="787"/>
      <c r="U49" s="787"/>
      <c r="V49" s="788"/>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789" t="s">
        <v>211</v>
      </c>
      <c r="G50" s="787"/>
      <c r="H50" s="787"/>
      <c r="I50" s="787"/>
      <c r="J50" s="787"/>
      <c r="K50" s="787"/>
      <c r="L50" s="787"/>
      <c r="M50" s="787"/>
      <c r="N50" s="787"/>
      <c r="O50" s="787"/>
      <c r="P50" s="787"/>
      <c r="Q50" s="787"/>
      <c r="R50" s="787"/>
      <c r="S50" s="787"/>
      <c r="T50" s="787"/>
      <c r="U50" s="787"/>
      <c r="V50" s="788"/>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790" t="s">
        <v>212</v>
      </c>
      <c r="D51" s="787"/>
      <c r="E51" s="787"/>
      <c r="F51" s="787"/>
      <c r="G51" s="787"/>
      <c r="H51" s="787"/>
      <c r="I51" s="787"/>
      <c r="J51" s="787"/>
      <c r="K51" s="787"/>
      <c r="L51" s="787"/>
      <c r="M51" s="787"/>
      <c r="N51" s="787"/>
      <c r="O51" s="787"/>
      <c r="P51" s="787"/>
      <c r="Q51" s="787"/>
      <c r="R51" s="787"/>
      <c r="S51" s="787"/>
      <c r="T51" s="787"/>
      <c r="U51" s="787"/>
      <c r="V51" s="788"/>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791" t="s">
        <v>213</v>
      </c>
      <c r="B52" s="787"/>
      <c r="C52" s="787"/>
      <c r="D52" s="787"/>
      <c r="E52" s="787"/>
      <c r="F52" s="787"/>
      <c r="G52" s="787"/>
      <c r="H52" s="787"/>
      <c r="I52" s="787"/>
      <c r="J52" s="787"/>
      <c r="K52" s="787"/>
      <c r="L52" s="787"/>
      <c r="M52" s="787"/>
      <c r="N52" s="787"/>
      <c r="O52" s="787"/>
      <c r="P52" s="787"/>
      <c r="Q52" s="787"/>
      <c r="R52" s="787"/>
      <c r="S52" s="787"/>
      <c r="T52" s="787"/>
      <c r="U52" s="787"/>
      <c r="V52" s="788"/>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792"/>
      <c r="C54" s="784"/>
      <c r="D54" s="785"/>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793"/>
      <c r="B55" s="784"/>
      <c r="C55" s="784"/>
      <c r="D55" s="785"/>
      <c r="E55" s="793" t="s">
        <v>214</v>
      </c>
      <c r="F55" s="784"/>
      <c r="G55" s="784"/>
      <c r="H55" s="784"/>
      <c r="I55" s="785"/>
      <c r="J55" s="793" t="s">
        <v>215</v>
      </c>
      <c r="K55" s="784"/>
      <c r="L55" s="784"/>
      <c r="M55" s="784"/>
      <c r="N55" s="785"/>
      <c r="O55" s="149"/>
      <c r="P55" s="149"/>
      <c r="Q55" s="793" t="s">
        <v>216</v>
      </c>
      <c r="R55" s="784"/>
      <c r="S55" s="784"/>
      <c r="T55" s="784"/>
      <c r="U55" s="785"/>
      <c r="V55" s="150"/>
      <c r="W55" s="151"/>
      <c r="X55" s="151"/>
      <c r="Y55" s="793" t="s">
        <v>217</v>
      </c>
      <c r="Z55" s="784"/>
      <c r="AA55" s="785"/>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794"/>
      <c r="B56" s="784"/>
      <c r="C56" s="784"/>
      <c r="D56" s="785"/>
      <c r="E56" s="794" t="s">
        <v>218</v>
      </c>
      <c r="F56" s="784"/>
      <c r="G56" s="784"/>
      <c r="H56" s="784"/>
      <c r="I56" s="785"/>
      <c r="J56" s="795" t="s">
        <v>219</v>
      </c>
      <c r="K56" s="784"/>
      <c r="L56" s="784"/>
      <c r="M56" s="784"/>
      <c r="N56" s="785"/>
      <c r="O56" s="150"/>
      <c r="P56" s="150"/>
      <c r="Q56" s="795" t="s">
        <v>220</v>
      </c>
      <c r="R56" s="784"/>
      <c r="S56" s="784"/>
      <c r="T56" s="784"/>
      <c r="U56" s="785"/>
      <c r="V56" s="150"/>
      <c r="W56" s="153"/>
      <c r="X56" s="153"/>
      <c r="Y56" s="795" t="s">
        <v>192</v>
      </c>
      <c r="Z56" s="784"/>
      <c r="AA56" s="785"/>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83"/>
      <c r="Z57" s="784"/>
      <c r="AA57" s="784"/>
      <c r="AB57" s="785"/>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30"/>
      <c r="B1" s="806"/>
      <c r="C1" s="806"/>
      <c r="D1" s="806"/>
      <c r="E1" s="806"/>
      <c r="F1" s="806"/>
      <c r="G1" s="806"/>
      <c r="H1" s="806"/>
      <c r="I1" s="806"/>
      <c r="J1" s="806"/>
      <c r="K1" s="807"/>
      <c r="L1" s="831" t="s">
        <v>221</v>
      </c>
      <c r="M1" s="813"/>
      <c r="N1" s="813"/>
      <c r="O1" s="813"/>
      <c r="P1" s="813"/>
      <c r="Q1" s="813"/>
      <c r="R1" s="813"/>
      <c r="S1" s="813"/>
      <c r="T1" s="813"/>
      <c r="U1" s="813"/>
      <c r="V1" s="813"/>
      <c r="W1" s="813"/>
      <c r="X1" s="813"/>
      <c r="Y1" s="813"/>
      <c r="Z1" s="813"/>
      <c r="AA1" s="159"/>
      <c r="AB1" s="159"/>
      <c r="AC1" s="832" t="s">
        <v>222</v>
      </c>
      <c r="AD1" s="787"/>
      <c r="AE1" s="787"/>
      <c r="AF1" s="788"/>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06"/>
      <c r="B2" s="806"/>
      <c r="C2" s="806"/>
      <c r="D2" s="806"/>
      <c r="E2" s="806"/>
      <c r="F2" s="806"/>
      <c r="G2" s="806"/>
      <c r="H2" s="806"/>
      <c r="I2" s="806"/>
      <c r="J2" s="806"/>
      <c r="K2" s="807"/>
      <c r="L2" s="806"/>
      <c r="M2" s="806"/>
      <c r="N2" s="806"/>
      <c r="O2" s="806"/>
      <c r="P2" s="806"/>
      <c r="Q2" s="806"/>
      <c r="R2" s="806"/>
      <c r="S2" s="806"/>
      <c r="T2" s="806"/>
      <c r="U2" s="806"/>
      <c r="V2" s="806"/>
      <c r="W2" s="806"/>
      <c r="X2" s="806"/>
      <c r="Y2" s="806"/>
      <c r="Z2" s="806"/>
      <c r="AA2" s="163"/>
      <c r="AB2" s="163"/>
      <c r="AC2" s="833" t="s">
        <v>223</v>
      </c>
      <c r="AD2" s="813"/>
      <c r="AE2" s="813"/>
      <c r="AF2" s="814"/>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06"/>
      <c r="B3" s="806"/>
      <c r="C3" s="806"/>
      <c r="D3" s="806"/>
      <c r="E3" s="806"/>
      <c r="F3" s="806"/>
      <c r="G3" s="806"/>
      <c r="H3" s="806"/>
      <c r="I3" s="806"/>
      <c r="J3" s="806"/>
      <c r="K3" s="807"/>
      <c r="L3" s="806"/>
      <c r="M3" s="806"/>
      <c r="N3" s="806"/>
      <c r="O3" s="806"/>
      <c r="P3" s="806"/>
      <c r="Q3" s="806"/>
      <c r="R3" s="806"/>
      <c r="S3" s="806"/>
      <c r="T3" s="806"/>
      <c r="U3" s="806"/>
      <c r="V3" s="806"/>
      <c r="W3" s="806"/>
      <c r="X3" s="806"/>
      <c r="Y3" s="806"/>
      <c r="Z3" s="806"/>
      <c r="AA3" s="163"/>
      <c r="AB3" s="163"/>
      <c r="AC3" s="816"/>
      <c r="AD3" s="808"/>
      <c r="AE3" s="808"/>
      <c r="AF3" s="809"/>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06"/>
      <c r="B4" s="806"/>
      <c r="C4" s="806"/>
      <c r="D4" s="806"/>
      <c r="E4" s="806"/>
      <c r="F4" s="806"/>
      <c r="G4" s="806"/>
      <c r="H4" s="806"/>
      <c r="I4" s="806"/>
      <c r="J4" s="806"/>
      <c r="K4" s="807"/>
      <c r="L4" s="806"/>
      <c r="M4" s="806"/>
      <c r="N4" s="806"/>
      <c r="O4" s="806"/>
      <c r="P4" s="806"/>
      <c r="Q4" s="806"/>
      <c r="R4" s="806"/>
      <c r="S4" s="806"/>
      <c r="T4" s="806"/>
      <c r="U4" s="806"/>
      <c r="V4" s="806"/>
      <c r="W4" s="806"/>
      <c r="X4" s="806"/>
      <c r="Y4" s="806"/>
      <c r="Z4" s="806"/>
      <c r="AA4" s="163"/>
      <c r="AB4" s="163"/>
      <c r="AC4" s="832" t="s">
        <v>224</v>
      </c>
      <c r="AD4" s="787"/>
      <c r="AE4" s="787"/>
      <c r="AF4" s="788"/>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06"/>
      <c r="B5" s="806"/>
      <c r="C5" s="806"/>
      <c r="D5" s="806"/>
      <c r="E5" s="806"/>
      <c r="F5" s="806"/>
      <c r="G5" s="806"/>
      <c r="H5" s="806"/>
      <c r="I5" s="806"/>
      <c r="J5" s="806"/>
      <c r="K5" s="807"/>
      <c r="L5" s="806"/>
      <c r="M5" s="806"/>
      <c r="N5" s="806"/>
      <c r="O5" s="806"/>
      <c r="P5" s="806"/>
      <c r="Q5" s="806"/>
      <c r="R5" s="806"/>
      <c r="S5" s="806"/>
      <c r="T5" s="806"/>
      <c r="U5" s="806"/>
      <c r="V5" s="806"/>
      <c r="W5" s="806"/>
      <c r="X5" s="806"/>
      <c r="Y5" s="806"/>
      <c r="Z5" s="806"/>
      <c r="AA5" s="163"/>
      <c r="AB5" s="163"/>
      <c r="AC5" s="832" t="s">
        <v>225</v>
      </c>
      <c r="AD5" s="787"/>
      <c r="AE5" s="787"/>
      <c r="AF5" s="788"/>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26" t="s">
        <v>226</v>
      </c>
      <c r="I6" s="787"/>
      <c r="J6" s="787"/>
      <c r="K6" s="787"/>
      <c r="L6" s="798">
        <v>2020</v>
      </c>
      <c r="M6" s="787"/>
      <c r="N6" s="787"/>
      <c r="O6" s="787"/>
      <c r="P6" s="787"/>
      <c r="Q6" s="787"/>
      <c r="R6" s="787"/>
      <c r="S6" s="787"/>
      <c r="T6" s="787"/>
      <c r="U6" s="787"/>
      <c r="V6" s="787"/>
      <c r="W6" s="787"/>
      <c r="X6" s="787"/>
      <c r="Y6" s="787"/>
      <c r="Z6" s="787"/>
      <c r="AA6" s="787"/>
      <c r="AB6" s="787"/>
      <c r="AC6" s="787"/>
      <c r="AD6" s="787"/>
      <c r="AE6" s="787"/>
      <c r="AF6" s="788"/>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27" t="s">
        <v>227</v>
      </c>
      <c r="B7" s="813"/>
      <c r="C7" s="813"/>
      <c r="D7" s="813"/>
      <c r="E7" s="813"/>
      <c r="F7" s="813"/>
      <c r="G7" s="813"/>
      <c r="H7" s="814"/>
      <c r="I7" s="828" t="s">
        <v>22</v>
      </c>
      <c r="J7" s="823" t="s">
        <v>228</v>
      </c>
      <c r="K7" s="823" t="s">
        <v>229</v>
      </c>
      <c r="L7" s="823" t="s">
        <v>23</v>
      </c>
      <c r="M7" s="823" t="s">
        <v>24</v>
      </c>
      <c r="N7" s="823" t="s">
        <v>25</v>
      </c>
      <c r="O7" s="823" t="s">
        <v>230</v>
      </c>
      <c r="P7" s="823" t="s">
        <v>27</v>
      </c>
      <c r="Q7" s="823" t="s">
        <v>231</v>
      </c>
      <c r="R7" s="823" t="s">
        <v>29</v>
      </c>
      <c r="S7" s="823" t="s">
        <v>30</v>
      </c>
      <c r="T7" s="825" t="s">
        <v>31</v>
      </c>
      <c r="U7" s="788"/>
      <c r="V7" s="825" t="s">
        <v>32</v>
      </c>
      <c r="W7" s="787"/>
      <c r="X7" s="787"/>
      <c r="Y7" s="787"/>
      <c r="Z7" s="787"/>
      <c r="AA7" s="788"/>
      <c r="AB7" s="165"/>
      <c r="AC7" s="829" t="s">
        <v>33</v>
      </c>
      <c r="AD7" s="787"/>
      <c r="AE7" s="787"/>
      <c r="AF7" s="788"/>
      <c r="AG7" s="818" t="s">
        <v>232</v>
      </c>
      <c r="AH7" s="819"/>
      <c r="AI7" s="819"/>
      <c r="AJ7" s="819"/>
      <c r="AK7" s="819"/>
      <c r="AL7" s="819"/>
      <c r="AM7" s="819"/>
      <c r="AN7" s="819"/>
      <c r="AO7" s="819"/>
      <c r="AP7" s="819"/>
      <c r="AQ7" s="819"/>
      <c r="AR7" s="820"/>
      <c r="AS7" s="821" t="s">
        <v>233</v>
      </c>
      <c r="AT7" s="822"/>
      <c r="AU7" s="166" t="s">
        <v>4</v>
      </c>
      <c r="AV7" s="796" t="s">
        <v>34</v>
      </c>
      <c r="AW7" s="787"/>
      <c r="AX7" s="787"/>
      <c r="AY7" s="787"/>
      <c r="AZ7" s="787"/>
      <c r="BA7" s="787"/>
      <c r="BB7" s="787"/>
      <c r="BC7" s="787"/>
      <c r="BD7" s="787"/>
      <c r="BE7" s="788"/>
      <c r="BF7" s="797" t="s">
        <v>35</v>
      </c>
      <c r="BG7" s="787"/>
      <c r="BH7" s="787"/>
      <c r="BI7" s="788"/>
      <c r="BJ7" s="5"/>
      <c r="BK7" s="5"/>
      <c r="BL7" s="5"/>
    </row>
    <row r="8" spans="1:64" ht="51" customHeight="1">
      <c r="A8" s="816"/>
      <c r="B8" s="808"/>
      <c r="C8" s="808"/>
      <c r="D8" s="808"/>
      <c r="E8" s="808"/>
      <c r="F8" s="808"/>
      <c r="G8" s="808"/>
      <c r="H8" s="809"/>
      <c r="I8" s="824"/>
      <c r="J8" s="824"/>
      <c r="K8" s="824"/>
      <c r="L8" s="824"/>
      <c r="M8" s="824"/>
      <c r="N8" s="824"/>
      <c r="O8" s="824"/>
      <c r="P8" s="824"/>
      <c r="Q8" s="824"/>
      <c r="R8" s="824"/>
      <c r="S8" s="824"/>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46"/>
      <c r="M10" s="787"/>
      <c r="N10" s="787"/>
      <c r="O10" s="787"/>
      <c r="P10" s="787"/>
      <c r="Q10" s="787"/>
      <c r="R10" s="787"/>
      <c r="S10" s="787"/>
      <c r="T10" s="787"/>
      <c r="U10" s="787"/>
      <c r="V10" s="787"/>
      <c r="W10" s="787"/>
      <c r="X10" s="787"/>
      <c r="Y10" s="787"/>
      <c r="Z10" s="788"/>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46"/>
      <c r="M12" s="787"/>
      <c r="N12" s="787"/>
      <c r="O12" s="787"/>
      <c r="P12" s="787"/>
      <c r="Q12" s="787"/>
      <c r="R12" s="787"/>
      <c r="S12" s="787"/>
      <c r="T12" s="787"/>
      <c r="U12" s="787"/>
      <c r="V12" s="787"/>
      <c r="W12" s="787"/>
      <c r="X12" s="787"/>
      <c r="Y12" s="787"/>
      <c r="Z12" s="788"/>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46"/>
      <c r="M14" s="787"/>
      <c r="N14" s="787"/>
      <c r="O14" s="787"/>
      <c r="P14" s="787"/>
      <c r="Q14" s="787"/>
      <c r="R14" s="787"/>
      <c r="S14" s="787"/>
      <c r="T14" s="787"/>
      <c r="U14" s="787"/>
      <c r="V14" s="787"/>
      <c r="W14" s="787"/>
      <c r="X14" s="787"/>
      <c r="Y14" s="787"/>
      <c r="Z14" s="788"/>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46"/>
      <c r="M17" s="787"/>
      <c r="N17" s="787"/>
      <c r="O17" s="787"/>
      <c r="P17" s="787"/>
      <c r="Q17" s="787"/>
      <c r="R17" s="787"/>
      <c r="S17" s="787"/>
      <c r="T17" s="787"/>
      <c r="U17" s="787"/>
      <c r="V17" s="787"/>
      <c r="W17" s="787"/>
      <c r="X17" s="787"/>
      <c r="Y17" s="787"/>
      <c r="Z17" s="788"/>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52" t="s">
        <v>300</v>
      </c>
      <c r="M22" s="852">
        <v>84131501</v>
      </c>
      <c r="N22" s="852" t="s">
        <v>290</v>
      </c>
      <c r="O22" s="853" t="s">
        <v>172</v>
      </c>
      <c r="P22" s="852">
        <v>10101</v>
      </c>
      <c r="Q22" s="852" t="s">
        <v>151</v>
      </c>
      <c r="R22" s="852" t="s">
        <v>291</v>
      </c>
      <c r="S22" s="852" t="s">
        <v>292</v>
      </c>
      <c r="T22" s="852" t="s">
        <v>82</v>
      </c>
      <c r="U22" s="852" t="s">
        <v>293</v>
      </c>
      <c r="V22" s="219" t="s">
        <v>51</v>
      </c>
      <c r="W22" s="219" t="s">
        <v>52</v>
      </c>
      <c r="X22" s="186">
        <v>12</v>
      </c>
      <c r="Y22" s="181">
        <v>1</v>
      </c>
      <c r="Z22" s="181" t="s">
        <v>113</v>
      </c>
      <c r="AA22" s="181" t="s">
        <v>296</v>
      </c>
      <c r="AB22" s="852"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44"/>
      <c r="M23" s="844"/>
      <c r="N23" s="844"/>
      <c r="O23" s="844"/>
      <c r="P23" s="844"/>
      <c r="Q23" s="844"/>
      <c r="R23" s="844"/>
      <c r="S23" s="844"/>
      <c r="T23" s="844"/>
      <c r="U23" s="844"/>
      <c r="V23" s="233"/>
      <c r="W23" s="233"/>
      <c r="X23" s="232"/>
      <c r="Y23" s="193"/>
      <c r="Z23" s="193"/>
      <c r="AA23" s="193"/>
      <c r="AB23" s="844"/>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44"/>
      <c r="M24" s="844"/>
      <c r="N24" s="844"/>
      <c r="O24" s="844"/>
      <c r="P24" s="844"/>
      <c r="Q24" s="844"/>
      <c r="R24" s="844"/>
      <c r="S24" s="844"/>
      <c r="T24" s="844"/>
      <c r="U24" s="844"/>
      <c r="V24" s="188" t="s">
        <v>51</v>
      </c>
      <c r="W24" s="188" t="s">
        <v>52</v>
      </c>
      <c r="X24" s="186">
        <v>12</v>
      </c>
      <c r="Y24" s="181">
        <v>1</v>
      </c>
      <c r="Z24" s="181" t="s">
        <v>113</v>
      </c>
      <c r="AA24" s="181" t="s">
        <v>296</v>
      </c>
      <c r="AB24" s="844"/>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44"/>
      <c r="M25" s="844"/>
      <c r="N25" s="844"/>
      <c r="O25" s="844"/>
      <c r="P25" s="844"/>
      <c r="Q25" s="844"/>
      <c r="R25" s="844"/>
      <c r="S25" s="844"/>
      <c r="T25" s="844"/>
      <c r="U25" s="844"/>
      <c r="V25" s="233"/>
      <c r="W25" s="233"/>
      <c r="X25" s="232"/>
      <c r="Y25" s="193"/>
      <c r="Z25" s="193"/>
      <c r="AA25" s="193"/>
      <c r="AB25" s="844"/>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44"/>
      <c r="M26" s="844"/>
      <c r="N26" s="844"/>
      <c r="O26" s="844"/>
      <c r="P26" s="844"/>
      <c r="Q26" s="844"/>
      <c r="R26" s="844"/>
      <c r="S26" s="844"/>
      <c r="T26" s="844"/>
      <c r="U26" s="844"/>
      <c r="V26" s="188" t="s">
        <v>51</v>
      </c>
      <c r="W26" s="188" t="s">
        <v>52</v>
      </c>
      <c r="X26" s="186">
        <v>12</v>
      </c>
      <c r="Y26" s="181">
        <v>1</v>
      </c>
      <c r="Z26" s="181" t="s">
        <v>113</v>
      </c>
      <c r="AA26" s="181" t="s">
        <v>296</v>
      </c>
      <c r="AB26" s="844"/>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44"/>
      <c r="M27" s="844"/>
      <c r="N27" s="844"/>
      <c r="O27" s="844"/>
      <c r="P27" s="844"/>
      <c r="Q27" s="844"/>
      <c r="R27" s="844"/>
      <c r="S27" s="844"/>
      <c r="T27" s="844"/>
      <c r="U27" s="844"/>
      <c r="V27" s="233"/>
      <c r="W27" s="233"/>
      <c r="X27" s="232"/>
      <c r="Y27" s="193"/>
      <c r="Z27" s="193"/>
      <c r="AA27" s="193"/>
      <c r="AB27" s="844"/>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44"/>
      <c r="M28" s="844"/>
      <c r="N28" s="844"/>
      <c r="O28" s="844"/>
      <c r="P28" s="844"/>
      <c r="Q28" s="844"/>
      <c r="R28" s="844"/>
      <c r="S28" s="844"/>
      <c r="T28" s="844"/>
      <c r="U28" s="844"/>
      <c r="V28" s="188" t="s">
        <v>51</v>
      </c>
      <c r="W28" s="188" t="s">
        <v>52</v>
      </c>
      <c r="X28" s="186">
        <v>12</v>
      </c>
      <c r="Y28" s="181">
        <v>1</v>
      </c>
      <c r="Z28" s="181" t="s">
        <v>113</v>
      </c>
      <c r="AA28" s="181" t="s">
        <v>296</v>
      </c>
      <c r="AB28" s="844"/>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44"/>
      <c r="M29" s="844"/>
      <c r="N29" s="844"/>
      <c r="O29" s="844"/>
      <c r="P29" s="844"/>
      <c r="Q29" s="844"/>
      <c r="R29" s="844"/>
      <c r="S29" s="844"/>
      <c r="T29" s="844"/>
      <c r="U29" s="844"/>
      <c r="V29" s="233"/>
      <c r="W29" s="233"/>
      <c r="X29" s="232"/>
      <c r="Y29" s="193"/>
      <c r="Z29" s="193"/>
      <c r="AA29" s="193"/>
      <c r="AB29" s="844"/>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4"/>
      <c r="M30" s="824"/>
      <c r="N30" s="824"/>
      <c r="O30" s="824"/>
      <c r="P30" s="824"/>
      <c r="Q30" s="824"/>
      <c r="R30" s="824"/>
      <c r="S30" s="824"/>
      <c r="T30" s="824"/>
      <c r="U30" s="824"/>
      <c r="V30" s="188" t="s">
        <v>51</v>
      </c>
      <c r="W30" s="188" t="s">
        <v>52</v>
      </c>
      <c r="X30" s="186">
        <v>12</v>
      </c>
      <c r="Y30" s="181">
        <v>1</v>
      </c>
      <c r="Z30" s="181" t="s">
        <v>113</v>
      </c>
      <c r="AA30" s="181" t="s">
        <v>296</v>
      </c>
      <c r="AB30" s="824"/>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45"/>
      <c r="M31" s="787"/>
      <c r="N31" s="787"/>
      <c r="O31" s="787"/>
      <c r="P31" s="787"/>
      <c r="Q31" s="787"/>
      <c r="R31" s="787"/>
      <c r="S31" s="787"/>
      <c r="T31" s="787"/>
      <c r="U31" s="787"/>
      <c r="V31" s="787"/>
      <c r="W31" s="787"/>
      <c r="X31" s="787"/>
      <c r="Y31" s="787"/>
      <c r="Z31" s="787"/>
      <c r="AA31" s="788"/>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46"/>
      <c r="M33" s="787"/>
      <c r="N33" s="787"/>
      <c r="O33" s="787"/>
      <c r="P33" s="787"/>
      <c r="Q33" s="787"/>
      <c r="R33" s="787"/>
      <c r="S33" s="787"/>
      <c r="T33" s="787"/>
      <c r="U33" s="787"/>
      <c r="V33" s="787"/>
      <c r="W33" s="787"/>
      <c r="X33" s="787"/>
      <c r="Y33" s="787"/>
      <c r="Z33" s="788"/>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45" t="s">
        <v>48</v>
      </c>
      <c r="M55" s="787"/>
      <c r="N55" s="787"/>
      <c r="O55" s="787"/>
      <c r="P55" s="787"/>
      <c r="Q55" s="787"/>
      <c r="R55" s="787"/>
      <c r="S55" s="787"/>
      <c r="T55" s="787"/>
      <c r="U55" s="787"/>
      <c r="V55" s="787"/>
      <c r="W55" s="787"/>
      <c r="X55" s="787"/>
      <c r="Y55" s="787"/>
      <c r="Z55" s="787"/>
      <c r="AA55" s="788"/>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47"/>
      <c r="M88" s="848"/>
      <c r="N88" s="848"/>
      <c r="O88" s="848"/>
      <c r="P88" s="848"/>
      <c r="Q88" s="848"/>
      <c r="R88" s="848"/>
      <c r="S88" s="848"/>
      <c r="T88" s="848"/>
      <c r="U88" s="848"/>
      <c r="V88" s="848"/>
      <c r="W88" s="848"/>
      <c r="X88" s="848"/>
      <c r="Y88" s="848"/>
      <c r="Z88" s="848"/>
      <c r="AA88" s="849"/>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47" t="s">
        <v>48</v>
      </c>
      <c r="M97" s="848"/>
      <c r="N97" s="848"/>
      <c r="O97" s="848"/>
      <c r="P97" s="848"/>
      <c r="Q97" s="848"/>
      <c r="R97" s="848"/>
      <c r="S97" s="848"/>
      <c r="T97" s="848"/>
      <c r="U97" s="848"/>
      <c r="V97" s="848"/>
      <c r="W97" s="848"/>
      <c r="X97" s="848"/>
      <c r="Y97" s="848"/>
      <c r="Z97" s="848"/>
      <c r="AA97" s="850"/>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43" t="s">
        <v>506</v>
      </c>
      <c r="M98" s="80" t="s">
        <v>507</v>
      </c>
      <c r="N98" s="843" t="s">
        <v>240</v>
      </c>
      <c r="O98" s="312" t="s">
        <v>241</v>
      </c>
      <c r="P98" s="59">
        <v>10106</v>
      </c>
      <c r="Q98" s="80" t="s">
        <v>242</v>
      </c>
      <c r="R98" s="59" t="s">
        <v>502</v>
      </c>
      <c r="S98" s="202" t="s">
        <v>503</v>
      </c>
      <c r="T98" s="61" t="s">
        <v>97</v>
      </c>
      <c r="U98" s="202" t="s">
        <v>112</v>
      </c>
      <c r="V98" s="851" t="s">
        <v>294</v>
      </c>
      <c r="W98" s="851" t="s">
        <v>53</v>
      </c>
      <c r="X98" s="219">
        <v>7</v>
      </c>
      <c r="Y98" s="61">
        <v>1</v>
      </c>
      <c r="Z98" s="843" t="s">
        <v>84</v>
      </c>
      <c r="AA98" s="843" t="s">
        <v>85</v>
      </c>
      <c r="AB98" s="843"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44"/>
      <c r="M99" s="80" t="s">
        <v>510</v>
      </c>
      <c r="N99" s="844"/>
      <c r="O99" s="312" t="s">
        <v>241</v>
      </c>
      <c r="P99" s="59">
        <v>10106</v>
      </c>
      <c r="Q99" s="80" t="s">
        <v>242</v>
      </c>
      <c r="R99" s="185" t="s">
        <v>502</v>
      </c>
      <c r="S99" s="235" t="s">
        <v>503</v>
      </c>
      <c r="T99" s="186" t="s">
        <v>97</v>
      </c>
      <c r="U99" s="235" t="s">
        <v>112</v>
      </c>
      <c r="V99" s="844"/>
      <c r="W99" s="844"/>
      <c r="X99" s="219">
        <v>7</v>
      </c>
      <c r="Y99" s="61">
        <v>1</v>
      </c>
      <c r="Z99" s="844"/>
      <c r="AA99" s="844"/>
      <c r="AB99" s="844"/>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4"/>
      <c r="M100" s="80">
        <v>93141808</v>
      </c>
      <c r="N100" s="824"/>
      <c r="O100" s="312" t="s">
        <v>241</v>
      </c>
      <c r="P100" s="59">
        <v>10106</v>
      </c>
      <c r="Q100" s="80" t="s">
        <v>242</v>
      </c>
      <c r="R100" s="185" t="s">
        <v>502</v>
      </c>
      <c r="S100" s="235" t="s">
        <v>503</v>
      </c>
      <c r="T100" s="186" t="s">
        <v>97</v>
      </c>
      <c r="U100" s="235" t="s">
        <v>112</v>
      </c>
      <c r="V100" s="824"/>
      <c r="W100" s="824"/>
      <c r="X100" s="219">
        <v>7</v>
      </c>
      <c r="Y100" s="61">
        <v>1</v>
      </c>
      <c r="Z100" s="824"/>
      <c r="AA100" s="824"/>
      <c r="AB100" s="824"/>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34"/>
      <c r="B105" s="835"/>
      <c r="C105" s="835"/>
      <c r="D105" s="835"/>
      <c r="E105" s="835"/>
      <c r="F105" s="835"/>
      <c r="G105" s="835"/>
      <c r="H105" s="835"/>
      <c r="I105" s="835"/>
      <c r="J105" s="836"/>
      <c r="K105" s="361">
        <f>K10+K12+K14+K17+K19+K23+K25+K27+K29+K31+K33+K43+K53+K55+K57+K63+K69+K72+K74+K76+K78+K84+K88+K90+K92+K94+K97+K101+K103+K104</f>
        <v>1006146728</v>
      </c>
      <c r="L105" s="837"/>
      <c r="M105" s="787"/>
      <c r="N105" s="787"/>
      <c r="O105" s="787"/>
      <c r="P105" s="787"/>
      <c r="Q105" s="787"/>
      <c r="R105" s="787"/>
      <c r="S105" s="787"/>
      <c r="T105" s="787"/>
      <c r="U105" s="787"/>
      <c r="V105" s="787"/>
      <c r="W105" s="787"/>
      <c r="X105" s="787"/>
      <c r="Y105" s="787"/>
      <c r="Z105" s="787"/>
      <c r="AA105" s="788"/>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38" t="s">
        <v>517</v>
      </c>
      <c r="B106" s="787"/>
      <c r="C106" s="787"/>
      <c r="D106" s="787"/>
      <c r="E106" s="787"/>
      <c r="F106" s="787"/>
      <c r="G106" s="787"/>
      <c r="H106" s="787"/>
      <c r="I106" s="787"/>
      <c r="J106" s="787"/>
      <c r="K106" s="787"/>
      <c r="L106" s="787"/>
      <c r="M106" s="787"/>
      <c r="N106" s="787"/>
      <c r="O106" s="787"/>
      <c r="P106" s="787"/>
      <c r="Q106" s="787"/>
      <c r="R106" s="787"/>
      <c r="S106" s="787"/>
      <c r="T106" s="787"/>
      <c r="U106" s="787"/>
      <c r="V106" s="787"/>
      <c r="W106" s="787"/>
      <c r="X106" s="787"/>
      <c r="Y106" s="787"/>
      <c r="Z106" s="787"/>
      <c r="AA106" s="788"/>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39" t="s">
        <v>214</v>
      </c>
      <c r="F107" s="835"/>
      <c r="G107" s="835"/>
      <c r="H107" s="835"/>
      <c r="I107" s="835"/>
      <c r="J107" s="840"/>
      <c r="K107" s="369"/>
      <c r="L107" s="369"/>
      <c r="M107" s="839" t="s">
        <v>215</v>
      </c>
      <c r="N107" s="835"/>
      <c r="O107" s="835"/>
      <c r="P107" s="840"/>
      <c r="Q107" s="370"/>
      <c r="R107" s="839" t="s">
        <v>518</v>
      </c>
      <c r="S107" s="835"/>
      <c r="T107" s="835"/>
      <c r="U107" s="835"/>
      <c r="V107" s="840"/>
      <c r="W107" s="841" t="s">
        <v>217</v>
      </c>
      <c r="X107" s="784"/>
      <c r="Y107" s="784"/>
      <c r="Z107" s="785"/>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794" t="s">
        <v>218</v>
      </c>
      <c r="F108" s="784"/>
      <c r="G108" s="784"/>
      <c r="H108" s="784"/>
      <c r="I108" s="784"/>
      <c r="J108" s="785"/>
      <c r="K108" s="153"/>
      <c r="L108" s="153"/>
      <c r="M108" s="794" t="s">
        <v>219</v>
      </c>
      <c r="N108" s="784"/>
      <c r="O108" s="784"/>
      <c r="P108" s="785"/>
      <c r="Q108" s="153"/>
      <c r="R108" s="794" t="s">
        <v>220</v>
      </c>
      <c r="S108" s="784"/>
      <c r="T108" s="784"/>
      <c r="U108" s="784"/>
      <c r="V108" s="785"/>
      <c r="W108" s="795" t="s">
        <v>192</v>
      </c>
      <c r="X108" s="784"/>
      <c r="Y108" s="784"/>
      <c r="Z108" s="785"/>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42"/>
      <c r="M109" s="784"/>
      <c r="N109" s="784"/>
      <c r="O109" s="785"/>
      <c r="P109" s="385"/>
      <c r="Q109" s="386"/>
      <c r="R109" s="842"/>
      <c r="S109" s="784"/>
      <c r="T109" s="784"/>
      <c r="U109" s="785"/>
      <c r="V109" s="4"/>
      <c r="W109" s="842"/>
      <c r="X109" s="784"/>
      <c r="Y109" s="785"/>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10"/>
      <c r="B1" s="813"/>
      <c r="C1" s="813"/>
      <c r="D1" s="814"/>
      <c r="E1" s="913" t="s">
        <v>571</v>
      </c>
      <c r="F1" s="914"/>
      <c r="G1" s="914"/>
      <c r="H1" s="914"/>
      <c r="I1" s="914"/>
      <c r="J1" s="914"/>
      <c r="K1" s="914"/>
      <c r="L1" s="914"/>
      <c r="M1" s="914"/>
      <c r="N1" s="914"/>
      <c r="O1" s="914"/>
      <c r="P1" s="914"/>
      <c r="Q1" s="914"/>
      <c r="R1" s="914"/>
      <c r="S1" s="914"/>
      <c r="T1" s="914"/>
      <c r="U1" s="914"/>
      <c r="V1" s="914"/>
      <c r="W1" s="915"/>
      <c r="X1" s="391"/>
      <c r="Y1" s="923" t="s">
        <v>1</v>
      </c>
      <c r="Z1" s="787"/>
      <c r="AA1" s="787"/>
      <c r="AB1" s="78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15"/>
      <c r="B2" s="806"/>
      <c r="C2" s="806"/>
      <c r="D2" s="807"/>
      <c r="E2" s="916"/>
      <c r="F2" s="917"/>
      <c r="G2" s="917"/>
      <c r="H2" s="917"/>
      <c r="I2" s="917"/>
      <c r="J2" s="917"/>
      <c r="K2" s="917"/>
      <c r="L2" s="917"/>
      <c r="M2" s="917"/>
      <c r="N2" s="917"/>
      <c r="O2" s="917"/>
      <c r="P2" s="917"/>
      <c r="Q2" s="917"/>
      <c r="R2" s="917"/>
      <c r="S2" s="917"/>
      <c r="T2" s="917"/>
      <c r="U2" s="917"/>
      <c r="V2" s="917"/>
      <c r="W2" s="918"/>
      <c r="X2" s="391"/>
      <c r="Y2" s="923" t="s">
        <v>2</v>
      </c>
      <c r="Z2" s="787"/>
      <c r="AA2" s="787"/>
      <c r="AB2" s="78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15"/>
      <c r="B3" s="806"/>
      <c r="C3" s="806"/>
      <c r="D3" s="807"/>
      <c r="E3" s="916"/>
      <c r="F3" s="917"/>
      <c r="G3" s="917"/>
      <c r="H3" s="917"/>
      <c r="I3" s="917"/>
      <c r="J3" s="917"/>
      <c r="K3" s="917"/>
      <c r="L3" s="917"/>
      <c r="M3" s="917"/>
      <c r="N3" s="917"/>
      <c r="O3" s="917"/>
      <c r="P3" s="917"/>
      <c r="Q3" s="917"/>
      <c r="R3" s="917"/>
      <c r="S3" s="917"/>
      <c r="T3" s="917"/>
      <c r="U3" s="917"/>
      <c r="V3" s="917"/>
      <c r="W3" s="918"/>
      <c r="X3" s="391"/>
      <c r="Y3" s="924" t="s">
        <v>3</v>
      </c>
      <c r="Z3" s="787"/>
      <c r="AA3" s="787"/>
      <c r="AB3" s="78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16"/>
      <c r="B4" s="808"/>
      <c r="C4" s="808"/>
      <c r="D4" s="809"/>
      <c r="E4" s="919"/>
      <c r="F4" s="920"/>
      <c r="G4" s="920"/>
      <c r="H4" s="920"/>
      <c r="I4" s="920"/>
      <c r="J4" s="920"/>
      <c r="K4" s="920"/>
      <c r="L4" s="920"/>
      <c r="M4" s="920"/>
      <c r="N4" s="920"/>
      <c r="O4" s="920"/>
      <c r="P4" s="920"/>
      <c r="Q4" s="920"/>
      <c r="R4" s="920"/>
      <c r="S4" s="920"/>
      <c r="T4" s="920"/>
      <c r="U4" s="920"/>
      <c r="V4" s="920"/>
      <c r="W4" s="921"/>
      <c r="X4" s="391"/>
      <c r="Y4" s="923" t="s">
        <v>5</v>
      </c>
      <c r="Z4" s="787"/>
      <c r="AA4" s="787"/>
      <c r="AB4" s="788"/>
      <c r="AC4" s="893" t="s">
        <v>4</v>
      </c>
      <c r="AD4" s="894"/>
      <c r="AE4" s="894"/>
      <c r="AF4" s="894"/>
      <c r="AG4" s="894"/>
      <c r="AH4" s="894"/>
      <c r="AI4" s="894"/>
      <c r="AJ4" s="894"/>
      <c r="AK4" s="894"/>
      <c r="AL4" s="894"/>
      <c r="AM4" s="894"/>
      <c r="AN4" s="894"/>
      <c r="AO4" s="894"/>
      <c r="AP4" s="894"/>
      <c r="AQ4" s="894"/>
      <c r="AR4" s="894"/>
      <c r="AS4" s="895"/>
      <c r="AT4" s="208"/>
      <c r="AU4" s="208"/>
      <c r="AV4" s="208"/>
      <c r="AW4" s="208"/>
      <c r="AX4" s="208"/>
      <c r="AY4" s="208"/>
      <c r="AZ4" s="208"/>
      <c r="BA4" s="208"/>
      <c r="BB4" s="208"/>
      <c r="BC4" s="386"/>
      <c r="BD4" s="208"/>
      <c r="BE4" s="208"/>
      <c r="BF4" s="208"/>
      <c r="BG4" s="208"/>
      <c r="BH4" s="208"/>
    </row>
    <row r="5" spans="1:60" ht="18" customHeight="1">
      <c r="A5" s="922" t="s">
        <v>6</v>
      </c>
      <c r="B5" s="787"/>
      <c r="C5" s="787"/>
      <c r="D5" s="817" t="s">
        <v>520</v>
      </c>
      <c r="E5" s="787"/>
      <c r="F5" s="787"/>
      <c r="G5" s="787"/>
      <c r="H5" s="787"/>
      <c r="I5" s="787"/>
      <c r="J5" s="787"/>
      <c r="K5" s="787"/>
      <c r="L5" s="787"/>
      <c r="M5" s="787"/>
      <c r="N5" s="787"/>
      <c r="O5" s="787"/>
      <c r="P5" s="787"/>
      <c r="Q5" s="787"/>
      <c r="R5" s="787"/>
      <c r="S5" s="787"/>
      <c r="T5" s="787"/>
      <c r="U5" s="787"/>
      <c r="V5" s="787"/>
      <c r="W5" s="787"/>
      <c r="X5" s="787"/>
      <c r="Y5" s="787"/>
      <c r="Z5" s="787"/>
      <c r="AA5" s="787"/>
      <c r="AB5" s="788"/>
      <c r="AC5" s="815"/>
      <c r="AD5" s="806"/>
      <c r="AE5" s="806"/>
      <c r="AF5" s="806"/>
      <c r="AG5" s="806"/>
      <c r="AH5" s="806"/>
      <c r="AI5" s="806"/>
      <c r="AJ5" s="806"/>
      <c r="AK5" s="806"/>
      <c r="AL5" s="806"/>
      <c r="AM5" s="806"/>
      <c r="AN5" s="806"/>
      <c r="AO5" s="806"/>
      <c r="AP5" s="806"/>
      <c r="AQ5" s="806"/>
      <c r="AR5" s="806"/>
      <c r="AS5" s="896"/>
      <c r="AT5" s="208"/>
      <c r="AU5" s="208"/>
      <c r="AV5" s="208"/>
      <c r="AW5" s="208"/>
      <c r="AX5" s="208"/>
      <c r="AY5" s="208"/>
      <c r="AZ5" s="208"/>
      <c r="BA5" s="208"/>
      <c r="BB5" s="208"/>
      <c r="BC5" s="386"/>
      <c r="BD5" s="208"/>
      <c r="BE5" s="208"/>
      <c r="BF5" s="208"/>
      <c r="BG5" s="208"/>
      <c r="BH5" s="208"/>
    </row>
    <row r="6" spans="1:60" ht="18" customHeight="1">
      <c r="A6" s="922" t="s">
        <v>521</v>
      </c>
      <c r="B6" s="787"/>
      <c r="C6" s="787"/>
      <c r="D6" s="817" t="s">
        <v>522</v>
      </c>
      <c r="E6" s="787"/>
      <c r="F6" s="787"/>
      <c r="G6" s="787"/>
      <c r="H6" s="787"/>
      <c r="I6" s="787"/>
      <c r="J6" s="787"/>
      <c r="K6" s="787"/>
      <c r="L6" s="787"/>
      <c r="M6" s="787"/>
      <c r="N6" s="787"/>
      <c r="O6" s="787"/>
      <c r="P6" s="787"/>
      <c r="Q6" s="787"/>
      <c r="R6" s="787"/>
      <c r="S6" s="787"/>
      <c r="T6" s="787"/>
      <c r="U6" s="787"/>
      <c r="V6" s="787"/>
      <c r="W6" s="787"/>
      <c r="X6" s="787"/>
      <c r="Y6" s="787"/>
      <c r="Z6" s="787"/>
      <c r="AA6" s="787"/>
      <c r="AB6" s="788"/>
      <c r="AC6" s="815"/>
      <c r="AD6" s="806"/>
      <c r="AE6" s="806"/>
      <c r="AF6" s="806"/>
      <c r="AG6" s="806"/>
      <c r="AH6" s="806"/>
      <c r="AI6" s="806"/>
      <c r="AJ6" s="806"/>
      <c r="AK6" s="806"/>
      <c r="AL6" s="806"/>
      <c r="AM6" s="806"/>
      <c r="AN6" s="806"/>
      <c r="AO6" s="806"/>
      <c r="AP6" s="806"/>
      <c r="AQ6" s="806"/>
      <c r="AR6" s="806"/>
      <c r="AS6" s="896"/>
      <c r="AT6" s="208"/>
      <c r="AU6" s="208"/>
      <c r="AV6" s="208"/>
      <c r="AW6" s="208"/>
      <c r="AX6" s="208"/>
      <c r="AY6" s="208"/>
      <c r="AZ6" s="208"/>
      <c r="BA6" s="208"/>
      <c r="BB6" s="208"/>
      <c r="BC6" s="386"/>
      <c r="BD6" s="208"/>
      <c r="BE6" s="208"/>
      <c r="BF6" s="208"/>
      <c r="BG6" s="208"/>
      <c r="BH6" s="208"/>
    </row>
    <row r="7" spans="1:60" ht="18" customHeight="1">
      <c r="A7" s="922" t="s">
        <v>523</v>
      </c>
      <c r="B7" s="787"/>
      <c r="C7" s="787"/>
      <c r="D7" s="817" t="s">
        <v>524</v>
      </c>
      <c r="E7" s="787"/>
      <c r="F7" s="787"/>
      <c r="G7" s="787"/>
      <c r="H7" s="787"/>
      <c r="I7" s="787"/>
      <c r="J7" s="787"/>
      <c r="K7" s="787"/>
      <c r="L7" s="787"/>
      <c r="M7" s="787"/>
      <c r="N7" s="787"/>
      <c r="O7" s="787"/>
      <c r="P7" s="787"/>
      <c r="Q7" s="787"/>
      <c r="R7" s="787"/>
      <c r="S7" s="787"/>
      <c r="T7" s="787"/>
      <c r="U7" s="787"/>
      <c r="V7" s="787"/>
      <c r="W7" s="787"/>
      <c r="X7" s="787"/>
      <c r="Y7" s="787"/>
      <c r="Z7" s="787"/>
      <c r="AA7" s="787"/>
      <c r="AB7" s="788"/>
      <c r="AC7" s="815"/>
      <c r="AD7" s="806"/>
      <c r="AE7" s="806"/>
      <c r="AF7" s="806"/>
      <c r="AG7" s="806"/>
      <c r="AH7" s="806"/>
      <c r="AI7" s="806"/>
      <c r="AJ7" s="806"/>
      <c r="AK7" s="806"/>
      <c r="AL7" s="806"/>
      <c r="AM7" s="806"/>
      <c r="AN7" s="806"/>
      <c r="AO7" s="806"/>
      <c r="AP7" s="806"/>
      <c r="AQ7" s="806"/>
      <c r="AR7" s="806"/>
      <c r="AS7" s="896"/>
      <c r="AT7" s="208"/>
      <c r="AU7" s="208"/>
      <c r="AV7" s="208"/>
      <c r="AW7" s="208"/>
      <c r="AX7" s="208"/>
      <c r="AY7" s="208"/>
      <c r="AZ7" s="208"/>
      <c r="BA7" s="208"/>
      <c r="BB7" s="208"/>
      <c r="BC7" s="386"/>
      <c r="BD7" s="208"/>
      <c r="BE7" s="208"/>
      <c r="BF7" s="208"/>
      <c r="BG7" s="208"/>
      <c r="BH7" s="208"/>
    </row>
    <row r="8" spans="1:60" ht="18" customHeight="1">
      <c r="A8" s="922" t="s">
        <v>525</v>
      </c>
      <c r="B8" s="787"/>
      <c r="C8" s="787"/>
      <c r="D8" s="817" t="s">
        <v>526</v>
      </c>
      <c r="E8" s="787"/>
      <c r="F8" s="787"/>
      <c r="G8" s="787"/>
      <c r="H8" s="787"/>
      <c r="I8" s="787"/>
      <c r="J8" s="787"/>
      <c r="K8" s="787"/>
      <c r="L8" s="787"/>
      <c r="M8" s="787"/>
      <c r="N8" s="787"/>
      <c r="O8" s="787"/>
      <c r="P8" s="787"/>
      <c r="Q8" s="787"/>
      <c r="R8" s="787"/>
      <c r="S8" s="787"/>
      <c r="T8" s="787"/>
      <c r="U8" s="787"/>
      <c r="V8" s="787"/>
      <c r="W8" s="787"/>
      <c r="X8" s="787"/>
      <c r="Y8" s="787"/>
      <c r="Z8" s="787"/>
      <c r="AA8" s="787"/>
      <c r="AB8" s="788"/>
      <c r="AC8" s="815"/>
      <c r="AD8" s="806"/>
      <c r="AE8" s="806"/>
      <c r="AF8" s="806"/>
      <c r="AG8" s="806"/>
      <c r="AH8" s="806"/>
      <c r="AI8" s="806"/>
      <c r="AJ8" s="806"/>
      <c r="AK8" s="806"/>
      <c r="AL8" s="806"/>
      <c r="AM8" s="806"/>
      <c r="AN8" s="806"/>
      <c r="AO8" s="806"/>
      <c r="AP8" s="806"/>
      <c r="AQ8" s="806"/>
      <c r="AR8" s="806"/>
      <c r="AS8" s="896"/>
      <c r="AT8" s="208"/>
      <c r="AU8" s="208"/>
      <c r="AV8" s="208"/>
      <c r="AW8" s="208"/>
      <c r="AX8" s="208"/>
      <c r="AY8" s="208"/>
      <c r="AZ8" s="208"/>
      <c r="BA8" s="208"/>
      <c r="BB8" s="208"/>
      <c r="BC8" s="386"/>
      <c r="BD8" s="208"/>
      <c r="BE8" s="208"/>
      <c r="BF8" s="208"/>
      <c r="BG8" s="208"/>
      <c r="BH8" s="208"/>
    </row>
    <row r="9" spans="1:60" ht="28.5" customHeight="1">
      <c r="A9" s="932" t="s">
        <v>527</v>
      </c>
      <c r="B9" s="933"/>
      <c r="C9" s="933"/>
      <c r="D9" s="934" t="s">
        <v>528</v>
      </c>
      <c r="E9" s="787"/>
      <c r="F9" s="787"/>
      <c r="G9" s="787"/>
      <c r="H9" s="787"/>
      <c r="I9" s="787"/>
      <c r="J9" s="787"/>
      <c r="K9" s="787"/>
      <c r="L9" s="787"/>
      <c r="M9" s="787"/>
      <c r="N9" s="787"/>
      <c r="O9" s="787"/>
      <c r="P9" s="787"/>
      <c r="Q9" s="787"/>
      <c r="R9" s="787"/>
      <c r="S9" s="787"/>
      <c r="T9" s="787"/>
      <c r="U9" s="787"/>
      <c r="V9" s="787"/>
      <c r="W9" s="787"/>
      <c r="X9" s="787"/>
      <c r="Y9" s="787"/>
      <c r="Z9" s="787"/>
      <c r="AA9" s="787"/>
      <c r="AB9" s="788"/>
      <c r="AC9" s="816"/>
      <c r="AD9" s="808"/>
      <c r="AE9" s="808"/>
      <c r="AF9" s="808"/>
      <c r="AG9" s="808"/>
      <c r="AH9" s="808"/>
      <c r="AI9" s="808"/>
      <c r="AJ9" s="808"/>
      <c r="AK9" s="808"/>
      <c r="AL9" s="808"/>
      <c r="AM9" s="808"/>
      <c r="AN9" s="808"/>
      <c r="AO9" s="808"/>
      <c r="AP9" s="808"/>
      <c r="AQ9" s="808"/>
      <c r="AR9" s="808"/>
      <c r="AS9" s="897"/>
      <c r="AT9" s="208"/>
      <c r="AU9" s="208"/>
      <c r="AV9" s="208"/>
      <c r="AW9" s="208"/>
      <c r="AX9" s="208"/>
      <c r="AY9" s="208"/>
      <c r="AZ9" s="208"/>
      <c r="BA9" s="208"/>
      <c r="BB9" s="208"/>
      <c r="BC9" s="386"/>
      <c r="BD9" s="208"/>
      <c r="BE9" s="208"/>
      <c r="BF9" s="208"/>
      <c r="BG9" s="208"/>
      <c r="BH9" s="208"/>
    </row>
    <row r="10" spans="1:60" ht="6.75" hidden="1" customHeight="1">
      <c r="A10" s="935"/>
      <c r="B10" s="787"/>
      <c r="C10" s="787"/>
      <c r="D10" s="787"/>
      <c r="E10" s="787"/>
      <c r="F10" s="787"/>
      <c r="G10" s="787"/>
      <c r="H10" s="787"/>
      <c r="I10" s="787"/>
      <c r="J10" s="787"/>
      <c r="K10" s="787"/>
      <c r="L10" s="787"/>
      <c r="M10" s="787"/>
      <c r="N10" s="787"/>
      <c r="O10" s="787"/>
      <c r="P10" s="787"/>
      <c r="Q10" s="787"/>
      <c r="R10" s="787"/>
      <c r="S10" s="787"/>
      <c r="T10" s="787"/>
      <c r="U10" s="787"/>
      <c r="V10" s="787"/>
      <c r="W10" s="787"/>
      <c r="X10" s="787"/>
      <c r="Y10" s="787"/>
      <c r="Z10" s="787"/>
      <c r="AA10" s="788"/>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23" t="s">
        <v>525</v>
      </c>
      <c r="B11" s="823" t="s">
        <v>529</v>
      </c>
      <c r="C11" s="823" t="s">
        <v>18</v>
      </c>
      <c r="D11" s="823" t="s">
        <v>530</v>
      </c>
      <c r="E11" s="823" t="s">
        <v>572</v>
      </c>
      <c r="F11" s="823" t="s">
        <v>577</v>
      </c>
      <c r="G11" s="911" t="s">
        <v>22</v>
      </c>
      <c r="H11" s="912" t="s">
        <v>23</v>
      </c>
      <c r="I11" s="823" t="s">
        <v>24</v>
      </c>
      <c r="J11" s="823" t="s">
        <v>25</v>
      </c>
      <c r="K11" s="823" t="s">
        <v>26</v>
      </c>
      <c r="L11" s="823" t="s">
        <v>27</v>
      </c>
      <c r="M11" s="823" t="s">
        <v>231</v>
      </c>
      <c r="N11" s="823" t="s">
        <v>531</v>
      </c>
      <c r="O11" s="823" t="s">
        <v>30</v>
      </c>
      <c r="P11" s="906" t="s">
        <v>31</v>
      </c>
      <c r="Q11" s="788"/>
      <c r="R11" s="825" t="s">
        <v>32</v>
      </c>
      <c r="S11" s="787"/>
      <c r="T11" s="787"/>
      <c r="U11" s="787"/>
      <c r="V11" s="802"/>
      <c r="W11" s="396"/>
      <c r="X11" s="396"/>
      <c r="Y11" s="825" t="s">
        <v>33</v>
      </c>
      <c r="Z11" s="787"/>
      <c r="AA11" s="787"/>
      <c r="AB11" s="788"/>
      <c r="AC11" s="898" t="s">
        <v>575</v>
      </c>
      <c r="AD11" s="787"/>
      <c r="AE11" s="787"/>
      <c r="AF11" s="787"/>
      <c r="AG11" s="787"/>
      <c r="AH11" s="787"/>
      <c r="AI11" s="787"/>
      <c r="AJ11" s="787"/>
      <c r="AK11" s="787"/>
      <c r="AL11" s="787"/>
      <c r="AM11" s="787"/>
      <c r="AN11" s="788"/>
      <c r="AO11" s="898" t="s">
        <v>576</v>
      </c>
      <c r="AP11" s="787"/>
      <c r="AQ11" s="787"/>
      <c r="AR11" s="787"/>
      <c r="AS11" s="788"/>
      <c r="AT11" s="397"/>
      <c r="AU11" s="397"/>
      <c r="AV11" s="397"/>
      <c r="AW11" s="397"/>
      <c r="AX11" s="397"/>
      <c r="AY11" s="397"/>
      <c r="AZ11" s="397"/>
      <c r="BA11" s="397"/>
      <c r="BB11" s="397"/>
      <c r="BC11" s="398"/>
      <c r="BD11" s="397"/>
      <c r="BE11" s="397"/>
      <c r="BF11" s="397"/>
      <c r="BG11" s="397"/>
      <c r="BH11" s="397"/>
    </row>
    <row r="12" spans="1:60" ht="71.25" customHeight="1">
      <c r="A12" s="824"/>
      <c r="B12" s="824"/>
      <c r="C12" s="824"/>
      <c r="D12" s="824"/>
      <c r="E12" s="824"/>
      <c r="F12" s="824"/>
      <c r="G12" s="824"/>
      <c r="H12" s="899"/>
      <c r="I12" s="824"/>
      <c r="J12" s="824"/>
      <c r="K12" s="824"/>
      <c r="L12" s="824"/>
      <c r="M12" s="824"/>
      <c r="N12" s="899"/>
      <c r="O12" s="824"/>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796" t="s">
        <v>618</v>
      </c>
      <c r="AU12" s="787"/>
      <c r="AV12" s="787"/>
      <c r="AW12" s="787"/>
      <c r="AX12" s="787"/>
      <c r="AY12" s="787"/>
      <c r="AZ12" s="787"/>
      <c r="BA12" s="787"/>
      <c r="BB12" s="787"/>
      <c r="BC12" s="788"/>
      <c r="BD12" s="797" t="s">
        <v>35</v>
      </c>
      <c r="BE12" s="787"/>
      <c r="BF12" s="787"/>
      <c r="BG12" s="788"/>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1" t="s">
        <v>534</v>
      </c>
      <c r="B14" s="936" t="s">
        <v>570</v>
      </c>
      <c r="C14" s="871"/>
      <c r="D14" s="871" t="s">
        <v>535</v>
      </c>
      <c r="E14" s="901" t="s">
        <v>573</v>
      </c>
      <c r="F14" s="859"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00"/>
      <c r="B15" s="937"/>
      <c r="C15" s="900"/>
      <c r="D15" s="900"/>
      <c r="E15" s="902"/>
      <c r="F15" s="859"/>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3"/>
      <c r="B16" s="873"/>
      <c r="C16" s="873"/>
      <c r="D16" s="873"/>
      <c r="E16" s="874"/>
      <c r="F16" s="859"/>
      <c r="G16" s="925" t="s">
        <v>210</v>
      </c>
      <c r="H16" s="868"/>
      <c r="I16" s="868"/>
      <c r="J16" s="868"/>
      <c r="K16" s="868"/>
      <c r="L16" s="868"/>
      <c r="M16" s="868"/>
      <c r="N16" s="868"/>
      <c r="O16" s="868"/>
      <c r="P16" s="868"/>
      <c r="Q16" s="868"/>
      <c r="R16" s="868"/>
      <c r="S16" s="868"/>
      <c r="T16" s="868"/>
      <c r="U16" s="868"/>
      <c r="V16" s="868"/>
      <c r="W16" s="868"/>
      <c r="X16" s="869"/>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3"/>
      <c r="B17" s="873"/>
      <c r="C17" s="873"/>
      <c r="D17" s="873"/>
      <c r="E17" s="873"/>
      <c r="F17" s="861"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3"/>
      <c r="B18" s="873"/>
      <c r="C18" s="873"/>
      <c r="D18" s="873"/>
      <c r="E18" s="873"/>
      <c r="F18" s="862"/>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3"/>
      <c r="B19" s="873"/>
      <c r="C19" s="873"/>
      <c r="D19" s="873"/>
      <c r="E19" s="873"/>
      <c r="F19" s="863"/>
      <c r="G19" s="880" t="s">
        <v>210</v>
      </c>
      <c r="H19" s="868"/>
      <c r="I19" s="868"/>
      <c r="J19" s="868"/>
      <c r="K19" s="868"/>
      <c r="L19" s="868"/>
      <c r="M19" s="868"/>
      <c r="N19" s="868"/>
      <c r="O19" s="868"/>
      <c r="P19" s="868"/>
      <c r="Q19" s="868"/>
      <c r="R19" s="868"/>
      <c r="S19" s="868"/>
      <c r="T19" s="868"/>
      <c r="U19" s="868"/>
      <c r="V19" s="868"/>
      <c r="W19" s="868"/>
      <c r="X19" s="869"/>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3"/>
      <c r="B20" s="873"/>
      <c r="C20" s="873"/>
      <c r="D20" s="873"/>
      <c r="E20" s="873"/>
      <c r="F20" s="861"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3"/>
      <c r="B21" s="873"/>
      <c r="C21" s="873"/>
      <c r="D21" s="873"/>
      <c r="E21" s="873"/>
      <c r="F21" s="862"/>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3"/>
      <c r="B22" s="873"/>
      <c r="C22" s="873"/>
      <c r="D22" s="873"/>
      <c r="E22" s="873"/>
      <c r="F22" s="863"/>
      <c r="G22" s="880" t="s">
        <v>210</v>
      </c>
      <c r="H22" s="868"/>
      <c r="I22" s="868"/>
      <c r="J22" s="868"/>
      <c r="K22" s="868"/>
      <c r="L22" s="868"/>
      <c r="M22" s="868"/>
      <c r="N22" s="868"/>
      <c r="O22" s="868"/>
      <c r="P22" s="868"/>
      <c r="Q22" s="868"/>
      <c r="R22" s="868"/>
      <c r="S22" s="868"/>
      <c r="T22" s="868"/>
      <c r="U22" s="868"/>
      <c r="V22" s="868"/>
      <c r="W22" s="868"/>
      <c r="X22" s="869"/>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2"/>
      <c r="B23" s="872"/>
      <c r="C23" s="872"/>
      <c r="D23" s="872"/>
      <c r="E23" s="872"/>
      <c r="F23" s="861"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2"/>
      <c r="B24" s="872"/>
      <c r="C24" s="872"/>
      <c r="D24" s="872"/>
      <c r="E24" s="872"/>
      <c r="F24" s="863"/>
      <c r="G24" s="880" t="s">
        <v>210</v>
      </c>
      <c r="H24" s="868"/>
      <c r="I24" s="868"/>
      <c r="J24" s="868"/>
      <c r="K24" s="868"/>
      <c r="L24" s="868"/>
      <c r="M24" s="868"/>
      <c r="N24" s="868"/>
      <c r="O24" s="868"/>
      <c r="P24" s="868"/>
      <c r="Q24" s="868"/>
      <c r="R24" s="868"/>
      <c r="S24" s="868"/>
      <c r="T24" s="868"/>
      <c r="U24" s="868"/>
      <c r="V24" s="868"/>
      <c r="W24" s="868"/>
      <c r="X24" s="869"/>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3"/>
      <c r="B25" s="873"/>
      <c r="C25" s="873"/>
      <c r="D25" s="873"/>
      <c r="E25" s="873"/>
      <c r="F25" s="861"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3"/>
      <c r="B26" s="873"/>
      <c r="C26" s="873"/>
      <c r="D26" s="873"/>
      <c r="E26" s="873"/>
      <c r="F26" s="862"/>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3"/>
      <c r="B27" s="873"/>
      <c r="C27" s="873"/>
      <c r="D27" s="873"/>
      <c r="E27" s="873"/>
      <c r="F27" s="863"/>
      <c r="G27" s="880" t="s">
        <v>210</v>
      </c>
      <c r="H27" s="868"/>
      <c r="I27" s="868"/>
      <c r="J27" s="868"/>
      <c r="K27" s="868"/>
      <c r="L27" s="868"/>
      <c r="M27" s="868"/>
      <c r="N27" s="868"/>
      <c r="O27" s="868"/>
      <c r="P27" s="868"/>
      <c r="Q27" s="868"/>
      <c r="R27" s="868"/>
      <c r="S27" s="868"/>
      <c r="T27" s="868"/>
      <c r="U27" s="868"/>
      <c r="V27" s="868"/>
      <c r="W27" s="868"/>
      <c r="X27" s="869"/>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3"/>
      <c r="B28" s="873"/>
      <c r="C28" s="873"/>
      <c r="D28" s="873"/>
      <c r="E28" s="873"/>
      <c r="F28" s="861"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3"/>
      <c r="B29" s="873"/>
      <c r="C29" s="873"/>
      <c r="D29" s="873"/>
      <c r="E29" s="873"/>
      <c r="F29" s="862"/>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3"/>
      <c r="B30" s="873"/>
      <c r="C30" s="873"/>
      <c r="D30" s="873"/>
      <c r="E30" s="873"/>
      <c r="F30" s="863"/>
      <c r="G30" s="880" t="s">
        <v>210</v>
      </c>
      <c r="H30" s="868"/>
      <c r="I30" s="868"/>
      <c r="J30" s="868"/>
      <c r="K30" s="868"/>
      <c r="L30" s="868"/>
      <c r="M30" s="868"/>
      <c r="N30" s="868"/>
      <c r="O30" s="868"/>
      <c r="P30" s="868"/>
      <c r="Q30" s="868"/>
      <c r="R30" s="868"/>
      <c r="S30" s="868"/>
      <c r="T30" s="868"/>
      <c r="U30" s="868"/>
      <c r="V30" s="868"/>
      <c r="W30" s="868"/>
      <c r="X30" s="869"/>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3"/>
      <c r="B31" s="873"/>
      <c r="C31" s="873"/>
      <c r="D31" s="873"/>
      <c r="E31" s="873"/>
      <c r="F31" s="861"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3"/>
      <c r="B32" s="873"/>
      <c r="C32" s="873"/>
      <c r="D32" s="873"/>
      <c r="E32" s="873"/>
      <c r="F32" s="862"/>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3"/>
      <c r="B33" s="873"/>
      <c r="C33" s="873"/>
      <c r="D33" s="873"/>
      <c r="E33" s="873"/>
      <c r="F33" s="863"/>
      <c r="G33" s="880" t="s">
        <v>210</v>
      </c>
      <c r="H33" s="868"/>
      <c r="I33" s="868"/>
      <c r="J33" s="868"/>
      <c r="K33" s="868"/>
      <c r="L33" s="868"/>
      <c r="M33" s="868"/>
      <c r="N33" s="868"/>
      <c r="O33" s="868"/>
      <c r="P33" s="868"/>
      <c r="Q33" s="868"/>
      <c r="R33" s="868"/>
      <c r="S33" s="868"/>
      <c r="T33" s="868"/>
      <c r="U33" s="868"/>
      <c r="V33" s="868"/>
      <c r="W33" s="868"/>
      <c r="X33" s="869"/>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3"/>
      <c r="B34" s="873"/>
      <c r="C34" s="873"/>
      <c r="D34" s="873"/>
      <c r="E34" s="874"/>
      <c r="F34" s="882"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3"/>
      <c r="B35" s="873"/>
      <c r="C35" s="873"/>
      <c r="D35" s="873"/>
      <c r="E35" s="874"/>
      <c r="F35" s="883"/>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3"/>
      <c r="B36" s="873"/>
      <c r="C36" s="873"/>
      <c r="D36" s="873"/>
      <c r="E36" s="874"/>
      <c r="F36" s="883"/>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3"/>
      <c r="B37" s="873"/>
      <c r="C37" s="873"/>
      <c r="D37" s="873"/>
      <c r="E37" s="874"/>
      <c r="F37" s="883"/>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3"/>
      <c r="B38" s="873"/>
      <c r="C38" s="873"/>
      <c r="D38" s="873"/>
      <c r="E38" s="874"/>
      <c r="F38" s="858"/>
      <c r="G38" s="881" t="s">
        <v>210</v>
      </c>
      <c r="H38" s="881"/>
      <c r="I38" s="881"/>
      <c r="J38" s="881"/>
      <c r="K38" s="881"/>
      <c r="L38" s="881"/>
      <c r="M38" s="881"/>
      <c r="N38" s="881"/>
      <c r="O38" s="881"/>
      <c r="P38" s="881"/>
      <c r="Q38" s="881"/>
      <c r="R38" s="881"/>
      <c r="S38" s="881"/>
      <c r="T38" s="881"/>
      <c r="U38" s="881"/>
      <c r="V38" s="881"/>
      <c r="W38" s="881"/>
      <c r="X38" s="870"/>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2"/>
      <c r="B39" s="872"/>
      <c r="C39" s="872"/>
      <c r="D39" s="876" t="s">
        <v>579</v>
      </c>
      <c r="E39" s="877"/>
      <c r="F39" s="878"/>
      <c r="G39" s="877"/>
      <c r="H39" s="931"/>
      <c r="I39" s="877"/>
      <c r="J39" s="931"/>
      <c r="K39" s="931"/>
      <c r="L39" s="877"/>
      <c r="M39" s="877"/>
      <c r="N39" s="877"/>
      <c r="O39" s="877"/>
      <c r="P39" s="877"/>
      <c r="Q39" s="877"/>
      <c r="R39" s="877"/>
      <c r="S39" s="877"/>
      <c r="T39" s="877"/>
      <c r="U39" s="877"/>
      <c r="V39" s="877"/>
      <c r="W39" s="879"/>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2"/>
      <c r="B40" s="872"/>
      <c r="C40" s="872"/>
      <c r="D40" s="928" t="s">
        <v>536</v>
      </c>
      <c r="E40" s="926" t="s">
        <v>574</v>
      </c>
      <c r="F40" s="859"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2"/>
      <c r="B41" s="872"/>
      <c r="C41" s="872"/>
      <c r="D41" s="929"/>
      <c r="E41" s="927"/>
      <c r="F41" s="859"/>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2"/>
      <c r="B42" s="872"/>
      <c r="C42" s="872"/>
      <c r="D42" s="929"/>
      <c r="E42" s="927"/>
      <c r="F42" s="859"/>
      <c r="G42" s="868" t="s">
        <v>210</v>
      </c>
      <c r="H42" s="868"/>
      <c r="I42" s="868"/>
      <c r="J42" s="868"/>
      <c r="K42" s="868"/>
      <c r="L42" s="868"/>
      <c r="M42" s="868"/>
      <c r="N42" s="868"/>
      <c r="O42" s="868"/>
      <c r="P42" s="868"/>
      <c r="Q42" s="868"/>
      <c r="R42" s="868"/>
      <c r="S42" s="868"/>
      <c r="T42" s="868"/>
      <c r="U42" s="868"/>
      <c r="V42" s="868"/>
      <c r="W42" s="868"/>
      <c r="X42" s="869"/>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2"/>
      <c r="B43" s="872"/>
      <c r="C43" s="872"/>
      <c r="D43" s="929"/>
      <c r="E43" s="927"/>
      <c r="F43" s="859"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3"/>
      <c r="B44" s="873"/>
      <c r="C44" s="873"/>
      <c r="D44" s="929"/>
      <c r="E44" s="927"/>
      <c r="F44" s="859"/>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3"/>
      <c r="B45" s="873"/>
      <c r="C45" s="873"/>
      <c r="D45" s="929"/>
      <c r="E45" s="927"/>
      <c r="F45" s="859"/>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3"/>
      <c r="B46" s="873"/>
      <c r="C46" s="873"/>
      <c r="D46" s="929"/>
      <c r="E46" s="927"/>
      <c r="F46" s="859"/>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3"/>
      <c r="B47" s="873"/>
      <c r="C47" s="873"/>
      <c r="D47" s="929"/>
      <c r="E47" s="927"/>
      <c r="F47" s="859"/>
      <c r="G47" s="881" t="s">
        <v>210</v>
      </c>
      <c r="H47" s="881"/>
      <c r="I47" s="881"/>
      <c r="J47" s="881"/>
      <c r="K47" s="881"/>
      <c r="L47" s="881"/>
      <c r="M47" s="881"/>
      <c r="N47" s="881"/>
      <c r="O47" s="881"/>
      <c r="P47" s="881"/>
      <c r="Q47" s="881"/>
      <c r="R47" s="881"/>
      <c r="S47" s="881"/>
      <c r="T47" s="881"/>
      <c r="U47" s="881"/>
      <c r="V47" s="881"/>
      <c r="W47" s="881"/>
      <c r="X47" s="870"/>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3"/>
      <c r="B48" s="873"/>
      <c r="C48" s="873"/>
      <c r="D48" s="929"/>
      <c r="E48" s="927"/>
      <c r="F48" s="859"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3"/>
      <c r="B49" s="873"/>
      <c r="C49" s="873"/>
      <c r="D49" s="929"/>
      <c r="E49" s="927"/>
      <c r="F49" s="859"/>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3"/>
      <c r="B50" s="873"/>
      <c r="C50" s="873"/>
      <c r="D50" s="929"/>
      <c r="E50" s="927"/>
      <c r="F50" s="859"/>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2"/>
      <c r="B51" s="872"/>
      <c r="C51" s="872"/>
      <c r="D51" s="929"/>
      <c r="E51" s="927"/>
      <c r="F51" s="859"/>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3"/>
      <c r="B52" s="873"/>
      <c r="C52" s="873"/>
      <c r="D52" s="929"/>
      <c r="E52" s="927"/>
      <c r="F52" s="859"/>
      <c r="G52" s="868" t="s">
        <v>210</v>
      </c>
      <c r="H52" s="868"/>
      <c r="I52" s="868"/>
      <c r="J52" s="868"/>
      <c r="K52" s="868"/>
      <c r="L52" s="868"/>
      <c r="M52" s="868"/>
      <c r="N52" s="868"/>
      <c r="O52" s="868"/>
      <c r="P52" s="868"/>
      <c r="Q52" s="868"/>
      <c r="R52" s="868"/>
      <c r="S52" s="868"/>
      <c r="T52" s="868"/>
      <c r="U52" s="868"/>
      <c r="V52" s="868"/>
      <c r="W52" s="868"/>
      <c r="X52" s="870"/>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2"/>
      <c r="B53" s="872"/>
      <c r="C53" s="874"/>
      <c r="D53" s="904" t="s">
        <v>578</v>
      </c>
      <c r="E53" s="905"/>
      <c r="F53" s="905"/>
      <c r="G53" s="905"/>
      <c r="H53" s="905"/>
      <c r="I53" s="905"/>
      <c r="J53" s="905"/>
      <c r="K53" s="905"/>
      <c r="L53" s="905"/>
      <c r="M53" s="905"/>
      <c r="N53" s="905"/>
      <c r="O53" s="905"/>
      <c r="P53" s="905"/>
      <c r="Q53" s="905"/>
      <c r="R53" s="905"/>
      <c r="S53" s="905"/>
      <c r="T53" s="905"/>
      <c r="U53" s="905"/>
      <c r="V53" s="905"/>
      <c r="W53" s="905"/>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2"/>
      <c r="B54" s="872"/>
      <c r="C54" s="872"/>
      <c r="D54" s="900" t="s">
        <v>537</v>
      </c>
      <c r="E54" s="902" t="s">
        <v>574</v>
      </c>
      <c r="F54" s="858"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3"/>
      <c r="B55" s="873"/>
      <c r="C55" s="873"/>
      <c r="D55" s="900"/>
      <c r="E55" s="902"/>
      <c r="F55" s="859"/>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2"/>
      <c r="B56" s="872"/>
      <c r="C56" s="872"/>
      <c r="D56" s="872"/>
      <c r="E56" s="874"/>
      <c r="F56" s="859"/>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2"/>
      <c r="B57" s="872"/>
      <c r="C57" s="872"/>
      <c r="D57" s="872"/>
      <c r="E57" s="874"/>
      <c r="F57" s="859"/>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3"/>
      <c r="B58" s="873"/>
      <c r="C58" s="873"/>
      <c r="D58" s="873"/>
      <c r="E58" s="874"/>
      <c r="F58" s="859"/>
      <c r="G58" s="864" t="s">
        <v>210</v>
      </c>
      <c r="H58" s="864"/>
      <c r="I58" s="864"/>
      <c r="J58" s="864"/>
      <c r="K58" s="864"/>
      <c r="L58" s="864"/>
      <c r="M58" s="864"/>
      <c r="N58" s="864"/>
      <c r="O58" s="864"/>
      <c r="P58" s="864"/>
      <c r="Q58" s="864"/>
      <c r="R58" s="864"/>
      <c r="S58" s="864"/>
      <c r="T58" s="864"/>
      <c r="U58" s="864"/>
      <c r="V58" s="864"/>
      <c r="W58" s="864"/>
      <c r="X58" s="865"/>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3"/>
      <c r="B59" s="873"/>
      <c r="C59" s="873"/>
      <c r="D59" s="873"/>
      <c r="E59" s="874"/>
      <c r="F59" s="859"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3"/>
      <c r="B60" s="873"/>
      <c r="C60" s="873"/>
      <c r="D60" s="873"/>
      <c r="E60" s="874"/>
      <c r="F60" s="859"/>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3"/>
      <c r="B61" s="873"/>
      <c r="C61" s="873"/>
      <c r="D61" s="873"/>
      <c r="E61" s="874"/>
      <c r="F61" s="859"/>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3"/>
      <c r="B62" s="873"/>
      <c r="C62" s="873"/>
      <c r="D62" s="873"/>
      <c r="E62" s="874"/>
      <c r="F62" s="859"/>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2"/>
      <c r="B63" s="872"/>
      <c r="C63" s="872"/>
      <c r="D63" s="873"/>
      <c r="E63" s="874"/>
      <c r="F63" s="859"/>
      <c r="G63" s="864" t="s">
        <v>210</v>
      </c>
      <c r="H63" s="864"/>
      <c r="I63" s="864"/>
      <c r="J63" s="864"/>
      <c r="K63" s="864"/>
      <c r="L63" s="864"/>
      <c r="M63" s="864"/>
      <c r="N63" s="864"/>
      <c r="O63" s="864"/>
      <c r="P63" s="864"/>
      <c r="Q63" s="864"/>
      <c r="R63" s="864"/>
      <c r="S63" s="864"/>
      <c r="T63" s="864"/>
      <c r="U63" s="864"/>
      <c r="V63" s="864"/>
      <c r="W63" s="864"/>
      <c r="X63" s="938"/>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2"/>
      <c r="B64" s="875"/>
      <c r="C64" s="903"/>
      <c r="D64" s="904" t="s">
        <v>580</v>
      </c>
      <c r="E64" s="905"/>
      <c r="F64" s="905"/>
      <c r="G64" s="905"/>
      <c r="H64" s="905"/>
      <c r="I64" s="905"/>
      <c r="J64" s="905"/>
      <c r="K64" s="905"/>
      <c r="L64" s="905"/>
      <c r="M64" s="905"/>
      <c r="N64" s="905"/>
      <c r="O64" s="905"/>
      <c r="P64" s="905"/>
      <c r="Q64" s="905"/>
      <c r="R64" s="905"/>
      <c r="S64" s="905"/>
      <c r="T64" s="905"/>
      <c r="U64" s="905"/>
      <c r="V64" s="905"/>
      <c r="W64" s="905"/>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2"/>
      <c r="B65" s="936" t="s">
        <v>569</v>
      </c>
      <c r="C65" s="871"/>
      <c r="D65" s="900" t="s">
        <v>538</v>
      </c>
      <c r="E65" s="902" t="s">
        <v>538</v>
      </c>
      <c r="F65" s="858"/>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2"/>
      <c r="B66" s="872"/>
      <c r="C66" s="872"/>
      <c r="D66" s="872"/>
      <c r="E66" s="874"/>
      <c r="F66" s="859"/>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2"/>
      <c r="B67" s="872"/>
      <c r="C67" s="872"/>
      <c r="D67" s="872"/>
      <c r="E67" s="874"/>
      <c r="F67" s="859"/>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2"/>
      <c r="B68" s="872"/>
      <c r="C68" s="872"/>
      <c r="D68" s="872"/>
      <c r="E68" s="874"/>
      <c r="F68" s="859"/>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2"/>
      <c r="B69" s="872"/>
      <c r="C69" s="872"/>
      <c r="D69" s="872"/>
      <c r="E69" s="874"/>
      <c r="F69" s="859"/>
      <c r="G69" s="866" t="s">
        <v>210</v>
      </c>
      <c r="H69" s="866"/>
      <c r="I69" s="866"/>
      <c r="J69" s="866"/>
      <c r="K69" s="866"/>
      <c r="L69" s="866"/>
      <c r="M69" s="866"/>
      <c r="N69" s="866"/>
      <c r="O69" s="866"/>
      <c r="P69" s="866"/>
      <c r="Q69" s="866"/>
      <c r="R69" s="866"/>
      <c r="S69" s="866"/>
      <c r="T69" s="866"/>
      <c r="U69" s="866"/>
      <c r="V69" s="866"/>
      <c r="W69" s="866"/>
      <c r="X69" s="867"/>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2"/>
      <c r="B70" s="872"/>
      <c r="C70" s="872"/>
      <c r="D70" s="872"/>
      <c r="E70" s="874"/>
      <c r="F70" s="859"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3"/>
      <c r="B71" s="873"/>
      <c r="C71" s="873"/>
      <c r="D71" s="873"/>
      <c r="E71" s="874"/>
      <c r="F71" s="859"/>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3"/>
      <c r="B72" s="873"/>
      <c r="C72" s="873"/>
      <c r="D72" s="873"/>
      <c r="E72" s="874"/>
      <c r="F72" s="859"/>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2"/>
      <c r="B73" s="872"/>
      <c r="C73" s="872"/>
      <c r="D73" s="872"/>
      <c r="E73" s="874"/>
      <c r="F73" s="859"/>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2"/>
      <c r="B74" s="872"/>
      <c r="C74" s="872"/>
      <c r="D74" s="875"/>
      <c r="E74" s="874"/>
      <c r="F74" s="859"/>
      <c r="G74" s="866" t="s">
        <v>210</v>
      </c>
      <c r="H74" s="866"/>
      <c r="I74" s="866"/>
      <c r="J74" s="866"/>
      <c r="K74" s="866"/>
      <c r="L74" s="866"/>
      <c r="M74" s="866"/>
      <c r="N74" s="866"/>
      <c r="O74" s="866"/>
      <c r="P74" s="866"/>
      <c r="Q74" s="866"/>
      <c r="R74" s="866"/>
      <c r="S74" s="866"/>
      <c r="T74" s="866"/>
      <c r="U74" s="866"/>
      <c r="V74" s="866"/>
      <c r="W74" s="866"/>
      <c r="X74" s="867"/>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2"/>
      <c r="B75" s="872"/>
      <c r="C75" s="872"/>
      <c r="D75" s="876" t="s">
        <v>581</v>
      </c>
      <c r="E75" s="877"/>
      <c r="F75" s="878"/>
      <c r="G75" s="877"/>
      <c r="H75" s="877"/>
      <c r="I75" s="877"/>
      <c r="J75" s="877"/>
      <c r="K75" s="877"/>
      <c r="L75" s="877"/>
      <c r="M75" s="877"/>
      <c r="N75" s="877"/>
      <c r="O75" s="877"/>
      <c r="P75" s="877"/>
      <c r="Q75" s="877"/>
      <c r="R75" s="877"/>
      <c r="S75" s="877"/>
      <c r="T75" s="877"/>
      <c r="U75" s="877"/>
      <c r="V75" s="877"/>
      <c r="W75" s="879"/>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2"/>
      <c r="B76" s="872"/>
      <c r="C76" s="872"/>
      <c r="D76" s="871" t="s">
        <v>539</v>
      </c>
      <c r="E76" s="901" t="s">
        <v>539</v>
      </c>
      <c r="F76" s="859"/>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3"/>
      <c r="B77" s="873"/>
      <c r="C77" s="873"/>
      <c r="D77" s="900"/>
      <c r="E77" s="902"/>
      <c r="F77" s="859"/>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3"/>
      <c r="B78" s="873"/>
      <c r="C78" s="873"/>
      <c r="D78" s="900"/>
      <c r="E78" s="902"/>
      <c r="F78" s="859"/>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3"/>
      <c r="B79" s="873"/>
      <c r="C79" s="873"/>
      <c r="D79" s="900"/>
      <c r="E79" s="902"/>
      <c r="F79" s="859"/>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3"/>
      <c r="B80" s="873"/>
      <c r="C80" s="873"/>
      <c r="D80" s="900"/>
      <c r="E80" s="902"/>
      <c r="F80" s="859"/>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3"/>
      <c r="B81" s="873"/>
      <c r="C81" s="873"/>
      <c r="D81" s="900"/>
      <c r="E81" s="902"/>
      <c r="F81" s="859"/>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3"/>
      <c r="B82" s="873"/>
      <c r="C82" s="873"/>
      <c r="D82" s="900"/>
      <c r="E82" s="902"/>
      <c r="F82" s="859"/>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3"/>
      <c r="B83" s="873"/>
      <c r="C83" s="873"/>
      <c r="D83" s="900"/>
      <c r="E83" s="902"/>
      <c r="F83" s="859"/>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3"/>
      <c r="B84" s="873"/>
      <c r="C84" s="873"/>
      <c r="D84" s="900"/>
      <c r="E84" s="902"/>
      <c r="F84" s="859"/>
      <c r="G84" s="857" t="s">
        <v>210</v>
      </c>
      <c r="H84" s="857"/>
      <c r="I84" s="857"/>
      <c r="J84" s="857"/>
      <c r="K84" s="857"/>
      <c r="L84" s="857"/>
      <c r="M84" s="857"/>
      <c r="N84" s="857"/>
      <c r="O84" s="857"/>
      <c r="P84" s="857"/>
      <c r="Q84" s="857"/>
      <c r="R84" s="857"/>
      <c r="S84" s="857"/>
      <c r="T84" s="857"/>
      <c r="U84" s="857"/>
      <c r="V84" s="857"/>
      <c r="W84" s="884"/>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3"/>
      <c r="B85" s="873"/>
      <c r="C85" s="873"/>
      <c r="D85" s="900"/>
      <c r="E85" s="902"/>
      <c r="F85" s="859"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3"/>
      <c r="B86" s="873"/>
      <c r="C86" s="873"/>
      <c r="D86" s="900"/>
      <c r="E86" s="902"/>
      <c r="F86" s="859"/>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3"/>
      <c r="B87" s="873"/>
      <c r="C87" s="873"/>
      <c r="D87" s="900"/>
      <c r="E87" s="902"/>
      <c r="F87" s="859"/>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3"/>
      <c r="B88" s="873"/>
      <c r="C88" s="873"/>
      <c r="D88" s="900"/>
      <c r="E88" s="902"/>
      <c r="F88" s="859"/>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2"/>
      <c r="B89" s="872"/>
      <c r="C89" s="872"/>
      <c r="D89" s="875"/>
      <c r="E89" s="903"/>
      <c r="F89" s="859"/>
      <c r="G89" s="857" t="s">
        <v>210</v>
      </c>
      <c r="H89" s="857"/>
      <c r="I89" s="857"/>
      <c r="J89" s="857"/>
      <c r="K89" s="857"/>
      <c r="L89" s="857"/>
      <c r="M89" s="857"/>
      <c r="N89" s="857"/>
      <c r="O89" s="857"/>
      <c r="P89" s="857"/>
      <c r="Q89" s="857"/>
      <c r="R89" s="857"/>
      <c r="S89" s="857"/>
      <c r="T89" s="857"/>
      <c r="U89" s="857"/>
      <c r="V89" s="857"/>
      <c r="W89" s="884"/>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2"/>
      <c r="B90" s="872"/>
      <c r="C90" s="872"/>
      <c r="D90" s="876" t="s">
        <v>582</v>
      </c>
      <c r="E90" s="877"/>
      <c r="F90" s="878"/>
      <c r="G90" s="877"/>
      <c r="H90" s="877"/>
      <c r="I90" s="877"/>
      <c r="J90" s="877"/>
      <c r="K90" s="877"/>
      <c r="L90" s="877"/>
      <c r="M90" s="877"/>
      <c r="N90" s="877"/>
      <c r="O90" s="877"/>
      <c r="P90" s="877"/>
      <c r="Q90" s="877"/>
      <c r="R90" s="877"/>
      <c r="S90" s="877"/>
      <c r="T90" s="877"/>
      <c r="U90" s="877"/>
      <c r="V90" s="877"/>
      <c r="W90" s="879"/>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2"/>
      <c r="B91" s="872"/>
      <c r="C91" s="872"/>
      <c r="D91" s="871" t="s">
        <v>540</v>
      </c>
      <c r="E91" s="901" t="s">
        <v>540</v>
      </c>
      <c r="F91" s="859"/>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3"/>
      <c r="B92" s="873"/>
      <c r="C92" s="873"/>
      <c r="D92" s="900"/>
      <c r="E92" s="902"/>
      <c r="F92" s="859"/>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3"/>
      <c r="B93" s="873"/>
      <c r="C93" s="873"/>
      <c r="D93" s="900"/>
      <c r="E93" s="902"/>
      <c r="F93" s="859"/>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3"/>
      <c r="B94" s="873"/>
      <c r="C94" s="873"/>
      <c r="D94" s="900"/>
      <c r="E94" s="902"/>
      <c r="F94" s="859"/>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3"/>
      <c r="B95" s="873"/>
      <c r="C95" s="873"/>
      <c r="D95" s="900"/>
      <c r="E95" s="902"/>
      <c r="F95" s="859"/>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3"/>
      <c r="B96" s="873"/>
      <c r="C96" s="873"/>
      <c r="D96" s="900"/>
      <c r="E96" s="902"/>
      <c r="F96" s="859"/>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3"/>
      <c r="B97" s="873"/>
      <c r="C97" s="873"/>
      <c r="D97" s="900"/>
      <c r="E97" s="902"/>
      <c r="F97" s="859"/>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3"/>
      <c r="B98" s="873"/>
      <c r="C98" s="873"/>
      <c r="D98" s="900"/>
      <c r="E98" s="902"/>
      <c r="F98" s="859"/>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3"/>
      <c r="B99" s="873"/>
      <c r="C99" s="873"/>
      <c r="D99" s="900"/>
      <c r="E99" s="902"/>
      <c r="F99" s="859"/>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3"/>
      <c r="B100" s="873"/>
      <c r="C100" s="873"/>
      <c r="D100" s="900"/>
      <c r="E100" s="902"/>
      <c r="F100" s="859"/>
      <c r="G100" s="857" t="s">
        <v>210</v>
      </c>
      <c r="H100" s="857"/>
      <c r="I100" s="857"/>
      <c r="J100" s="857"/>
      <c r="K100" s="857"/>
      <c r="L100" s="857"/>
      <c r="M100" s="857"/>
      <c r="N100" s="857"/>
      <c r="O100" s="857"/>
      <c r="P100" s="857"/>
      <c r="Q100" s="857"/>
      <c r="R100" s="857"/>
      <c r="S100" s="857"/>
      <c r="T100" s="857"/>
      <c r="U100" s="857"/>
      <c r="V100" s="857"/>
      <c r="W100" s="884"/>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3"/>
      <c r="B101" s="873"/>
      <c r="C101" s="873"/>
      <c r="D101" s="900"/>
      <c r="E101" s="902"/>
      <c r="F101" s="859"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2"/>
      <c r="B102" s="872"/>
      <c r="C102" s="872"/>
      <c r="D102" s="872"/>
      <c r="E102" s="874"/>
      <c r="F102" s="859"/>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2"/>
      <c r="B103" s="872"/>
      <c r="C103" s="872"/>
      <c r="D103" s="872"/>
      <c r="E103" s="874"/>
      <c r="F103" s="859"/>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2"/>
      <c r="B104" s="872"/>
      <c r="C104" s="872"/>
      <c r="D104" s="872"/>
      <c r="E104" s="874"/>
      <c r="F104" s="859"/>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2"/>
      <c r="B105" s="872"/>
      <c r="C105" s="872"/>
      <c r="D105" s="873"/>
      <c r="E105" s="874"/>
      <c r="F105" s="859"/>
      <c r="G105" s="687"/>
      <c r="H105" s="907" t="s">
        <v>210</v>
      </c>
      <c r="I105" s="908"/>
      <c r="J105" s="908"/>
      <c r="K105" s="908"/>
      <c r="L105" s="908"/>
      <c r="M105" s="908"/>
      <c r="N105" s="908"/>
      <c r="O105" s="908"/>
      <c r="P105" s="908"/>
      <c r="Q105" s="908"/>
      <c r="R105" s="908"/>
      <c r="S105" s="908"/>
      <c r="T105" s="908"/>
      <c r="U105" s="908"/>
      <c r="V105" s="908"/>
      <c r="W105" s="909"/>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2"/>
      <c r="B106" s="872"/>
      <c r="C106" s="874"/>
      <c r="D106" s="904" t="s">
        <v>583</v>
      </c>
      <c r="E106" s="905"/>
      <c r="F106" s="905"/>
      <c r="G106" s="905"/>
      <c r="H106" s="905"/>
      <c r="I106" s="905"/>
      <c r="J106" s="905"/>
      <c r="K106" s="905"/>
      <c r="L106" s="905"/>
      <c r="M106" s="905"/>
      <c r="N106" s="905"/>
      <c r="O106" s="905"/>
      <c r="P106" s="905"/>
      <c r="Q106" s="905"/>
      <c r="R106" s="905"/>
      <c r="S106" s="905"/>
      <c r="T106" s="905"/>
      <c r="U106" s="905"/>
      <c r="V106" s="905"/>
      <c r="W106" s="905"/>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2"/>
      <c r="B107" s="872"/>
      <c r="C107" s="872"/>
      <c r="D107" s="900" t="s">
        <v>541</v>
      </c>
      <c r="E107" s="902" t="s">
        <v>541</v>
      </c>
      <c r="F107" s="858"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3"/>
      <c r="B108" s="873"/>
      <c r="C108" s="873"/>
      <c r="D108" s="900"/>
      <c r="E108" s="902"/>
      <c r="F108" s="859"/>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2"/>
      <c r="B109" s="872"/>
      <c r="C109" s="872"/>
      <c r="D109" s="872"/>
      <c r="E109" s="874"/>
      <c r="F109" s="859"/>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3"/>
      <c r="B110" s="873"/>
      <c r="C110" s="873"/>
      <c r="D110" s="873"/>
      <c r="E110" s="874"/>
      <c r="F110" s="859"/>
      <c r="G110" s="857" t="s">
        <v>210</v>
      </c>
      <c r="H110" s="855"/>
      <c r="I110" s="855"/>
      <c r="J110" s="855"/>
      <c r="K110" s="855"/>
      <c r="L110" s="855"/>
      <c r="M110" s="855"/>
      <c r="N110" s="855"/>
      <c r="O110" s="855"/>
      <c r="P110" s="855"/>
      <c r="Q110" s="855"/>
      <c r="R110" s="855"/>
      <c r="S110" s="855"/>
      <c r="T110" s="855"/>
      <c r="U110" s="855"/>
      <c r="V110" s="856"/>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72"/>
      <c r="B111" s="872"/>
      <c r="C111" s="872"/>
      <c r="D111" s="872"/>
      <c r="E111" s="874"/>
      <c r="F111" s="860"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2"/>
      <c r="B112" s="872"/>
      <c r="C112" s="872"/>
      <c r="D112" s="872"/>
      <c r="E112" s="874"/>
      <c r="F112" s="860"/>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2"/>
      <c r="B113" s="872"/>
      <c r="C113" s="872"/>
      <c r="D113" s="872"/>
      <c r="E113" s="874"/>
      <c r="F113" s="860"/>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2"/>
      <c r="B114" s="872"/>
      <c r="C114" s="872"/>
      <c r="D114" s="872"/>
      <c r="E114" s="874"/>
      <c r="F114" s="860"/>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2"/>
      <c r="B115" s="872"/>
      <c r="C115" s="872"/>
      <c r="D115" s="872"/>
      <c r="E115" s="874"/>
      <c r="F115" s="860"/>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2"/>
      <c r="B116" s="872"/>
      <c r="C116" s="872"/>
      <c r="D116" s="872"/>
      <c r="E116" s="874"/>
      <c r="F116" s="860"/>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3"/>
      <c r="B117" s="873"/>
      <c r="C117" s="873"/>
      <c r="D117" s="873"/>
      <c r="E117" s="874"/>
      <c r="F117" s="860"/>
      <c r="G117" s="857" t="s">
        <v>210</v>
      </c>
      <c r="H117" s="855"/>
      <c r="I117" s="855"/>
      <c r="J117" s="855"/>
      <c r="K117" s="855"/>
      <c r="L117" s="855"/>
      <c r="M117" s="855"/>
      <c r="N117" s="855"/>
      <c r="O117" s="855"/>
      <c r="P117" s="855"/>
      <c r="Q117" s="855"/>
      <c r="R117" s="855"/>
      <c r="S117" s="855"/>
      <c r="T117" s="855"/>
      <c r="U117" s="855"/>
      <c r="V117" s="856"/>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3"/>
      <c r="B118" s="873"/>
      <c r="C118" s="873"/>
      <c r="D118" s="873"/>
      <c r="E118" s="874"/>
      <c r="F118" s="860"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3"/>
      <c r="B119" s="873"/>
      <c r="C119" s="873"/>
      <c r="D119" s="873"/>
      <c r="E119" s="874"/>
      <c r="F119" s="860"/>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3"/>
      <c r="B120" s="873"/>
      <c r="C120" s="873"/>
      <c r="D120" s="873"/>
      <c r="E120" s="874"/>
      <c r="F120" s="860"/>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3"/>
      <c r="B121" s="873"/>
      <c r="C121" s="873"/>
      <c r="D121" s="873"/>
      <c r="E121" s="874"/>
      <c r="F121" s="860"/>
      <c r="G121" s="673"/>
      <c r="H121" s="854" t="s">
        <v>210</v>
      </c>
      <c r="I121" s="855"/>
      <c r="J121" s="855"/>
      <c r="K121" s="855"/>
      <c r="L121" s="855"/>
      <c r="M121" s="855"/>
      <c r="N121" s="855"/>
      <c r="O121" s="855"/>
      <c r="P121" s="855"/>
      <c r="Q121" s="855"/>
      <c r="R121" s="855"/>
      <c r="S121" s="855"/>
      <c r="T121" s="855"/>
      <c r="U121" s="855"/>
      <c r="V121" s="855"/>
      <c r="W121" s="856"/>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3"/>
      <c r="B122" s="873"/>
      <c r="C122" s="873"/>
      <c r="D122" s="873"/>
      <c r="E122" s="874"/>
      <c r="F122" s="860"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3"/>
      <c r="B123" s="873"/>
      <c r="C123" s="873"/>
      <c r="D123" s="873"/>
      <c r="E123" s="874"/>
      <c r="F123" s="860"/>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3"/>
      <c r="B124" s="873"/>
      <c r="C124" s="873"/>
      <c r="D124" s="873"/>
      <c r="E124" s="874"/>
      <c r="F124" s="860"/>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3"/>
      <c r="B125" s="873"/>
      <c r="C125" s="873"/>
      <c r="D125" s="873"/>
      <c r="E125" s="874"/>
      <c r="F125" s="860"/>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3"/>
      <c r="B126" s="873"/>
      <c r="C126" s="873"/>
      <c r="D126" s="873"/>
      <c r="E126" s="874"/>
      <c r="F126" s="860"/>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3"/>
      <c r="B127" s="873"/>
      <c r="C127" s="873"/>
      <c r="D127" s="873"/>
      <c r="E127" s="874"/>
      <c r="F127" s="860"/>
      <c r="G127" s="673"/>
      <c r="H127" s="854" t="s">
        <v>210</v>
      </c>
      <c r="I127" s="855"/>
      <c r="J127" s="855"/>
      <c r="K127" s="855"/>
      <c r="L127" s="855"/>
      <c r="M127" s="855"/>
      <c r="N127" s="855"/>
      <c r="O127" s="855"/>
      <c r="P127" s="855"/>
      <c r="Q127" s="855"/>
      <c r="R127" s="855"/>
      <c r="S127" s="855"/>
      <c r="T127" s="855"/>
      <c r="U127" s="855"/>
      <c r="V127" s="855"/>
      <c r="W127" s="856"/>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2"/>
      <c r="B128" s="872"/>
      <c r="C128" s="872"/>
      <c r="D128" s="872"/>
      <c r="E128" s="874"/>
      <c r="F128" s="860"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3"/>
      <c r="B129" s="873"/>
      <c r="C129" s="873"/>
      <c r="D129" s="873"/>
      <c r="E129" s="874"/>
      <c r="F129" s="860"/>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3"/>
      <c r="B130" s="873"/>
      <c r="C130" s="873"/>
      <c r="D130" s="873"/>
      <c r="E130" s="874"/>
      <c r="F130" s="860"/>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3"/>
      <c r="B131" s="873"/>
      <c r="C131" s="873"/>
      <c r="D131" s="873"/>
      <c r="E131" s="874"/>
      <c r="F131" s="860"/>
      <c r="G131" s="673"/>
      <c r="H131" s="854" t="s">
        <v>210</v>
      </c>
      <c r="I131" s="855"/>
      <c r="J131" s="855"/>
      <c r="K131" s="855"/>
      <c r="L131" s="855"/>
      <c r="M131" s="855"/>
      <c r="N131" s="855"/>
      <c r="O131" s="855"/>
      <c r="P131" s="855"/>
      <c r="Q131" s="855"/>
      <c r="R131" s="855"/>
      <c r="S131" s="855"/>
      <c r="T131" s="855"/>
      <c r="U131" s="855"/>
      <c r="V131" s="855"/>
      <c r="W131" s="856"/>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3"/>
      <c r="B132" s="872"/>
      <c r="C132" s="875"/>
      <c r="D132" s="876" t="s">
        <v>584</v>
      </c>
      <c r="E132" s="877"/>
      <c r="F132" s="930"/>
      <c r="G132" s="877"/>
      <c r="H132" s="877"/>
      <c r="I132" s="877"/>
      <c r="J132" s="877"/>
      <c r="K132" s="877"/>
      <c r="L132" s="877"/>
      <c r="M132" s="877"/>
      <c r="N132" s="877"/>
      <c r="O132" s="877"/>
      <c r="P132" s="877"/>
      <c r="Q132" s="877"/>
      <c r="R132" s="877"/>
      <c r="S132" s="877"/>
      <c r="T132" s="877"/>
      <c r="U132" s="877"/>
      <c r="V132" s="877"/>
      <c r="W132" s="879"/>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886" t="s">
        <v>542</v>
      </c>
      <c r="B133" s="887"/>
      <c r="C133" s="887"/>
      <c r="D133" s="887"/>
      <c r="E133" s="887"/>
      <c r="F133" s="887"/>
      <c r="G133" s="887"/>
      <c r="H133" s="887"/>
      <c r="I133" s="887"/>
      <c r="J133" s="887"/>
      <c r="K133" s="887"/>
      <c r="L133" s="887"/>
      <c r="M133" s="887"/>
      <c r="N133" s="887"/>
      <c r="O133" s="887"/>
      <c r="P133" s="887"/>
      <c r="Q133" s="887"/>
      <c r="R133" s="887"/>
      <c r="S133" s="887"/>
      <c r="T133" s="887"/>
      <c r="U133" s="887"/>
      <c r="V133" s="887"/>
      <c r="W133" s="888"/>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38" t="s">
        <v>543</v>
      </c>
      <c r="B134" s="887"/>
      <c r="C134" s="887"/>
      <c r="D134" s="887"/>
      <c r="E134" s="887"/>
      <c r="F134" s="887"/>
      <c r="G134" s="887"/>
      <c r="H134" s="887"/>
      <c r="I134" s="887"/>
      <c r="J134" s="887"/>
      <c r="K134" s="887"/>
      <c r="L134" s="887"/>
      <c r="M134" s="887"/>
      <c r="N134" s="887"/>
      <c r="O134" s="887"/>
      <c r="P134" s="887"/>
      <c r="Q134" s="887"/>
      <c r="R134" s="887"/>
      <c r="S134" s="887"/>
      <c r="T134" s="887"/>
      <c r="U134" s="887"/>
      <c r="V134" s="887"/>
      <c r="W134" s="888"/>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892" t="s">
        <v>214</v>
      </c>
      <c r="C135" s="835"/>
      <c r="D135" s="835"/>
      <c r="E135" s="835"/>
      <c r="F135" s="840"/>
      <c r="G135" s="410"/>
      <c r="H135" s="892" t="s">
        <v>544</v>
      </c>
      <c r="I135" s="835"/>
      <c r="J135" s="835"/>
      <c r="K135" s="835"/>
      <c r="L135" s="840"/>
      <c r="M135" s="839" t="s">
        <v>215</v>
      </c>
      <c r="N135" s="835"/>
      <c r="O135" s="835"/>
      <c r="P135" s="840"/>
      <c r="Q135" s="370"/>
      <c r="R135" s="457"/>
      <c r="S135" s="839" t="s">
        <v>545</v>
      </c>
      <c r="T135" s="835"/>
      <c r="U135" s="835"/>
      <c r="V135" s="411"/>
      <c r="W135" s="841" t="s">
        <v>217</v>
      </c>
      <c r="X135" s="784"/>
      <c r="Y135" s="784"/>
      <c r="Z135" s="784"/>
      <c r="AA135" s="785"/>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794" t="s">
        <v>218</v>
      </c>
      <c r="C136" s="784"/>
      <c r="D136" s="785"/>
      <c r="E136" s="380"/>
      <c r="F136" s="368"/>
      <c r="G136" s="368"/>
      <c r="H136" s="656" t="s">
        <v>568</v>
      </c>
      <c r="I136" s="153"/>
      <c r="J136" s="153"/>
      <c r="K136" s="153"/>
      <c r="L136" s="889" t="s">
        <v>219</v>
      </c>
      <c r="M136" s="806"/>
      <c r="N136" s="806"/>
      <c r="O136" s="806"/>
      <c r="P136" s="806"/>
      <c r="Q136" s="806"/>
      <c r="R136" s="458"/>
      <c r="S136" s="890" t="s">
        <v>77</v>
      </c>
      <c r="T136" s="891"/>
      <c r="U136" s="891"/>
      <c r="V136" s="891"/>
      <c r="W136" s="795" t="s">
        <v>192</v>
      </c>
      <c r="X136" s="784"/>
      <c r="Y136" s="784"/>
      <c r="Z136" s="784"/>
      <c r="AA136" s="785"/>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85"/>
      <c r="AA138" s="785"/>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8"/>
  <sheetViews>
    <sheetView tabSelected="1" view="pageBreakPreview" topLeftCell="A2" zoomScaleNormal="100" zoomScaleSheetLayoutView="100" workbookViewId="0">
      <selection activeCell="C8" sqref="C8:Y8"/>
    </sheetView>
  </sheetViews>
  <sheetFormatPr baseColWidth="10" defaultColWidth="11.44140625" defaultRowHeight="10.199999999999999"/>
  <cols>
    <col min="1" max="1" width="8" style="703" customWidth="1"/>
    <col min="2" max="2" width="10.88671875" style="703" customWidth="1"/>
    <col min="3" max="3" width="31.6640625" style="703" customWidth="1"/>
    <col min="4" max="4" width="27" style="703" customWidth="1"/>
    <col min="5" max="8" width="20.44140625" style="703" customWidth="1"/>
    <col min="9" max="9" width="20.5546875" style="703" customWidth="1"/>
    <col min="10" max="10" width="16.33203125" style="703" hidden="1" customWidth="1"/>
    <col min="11" max="11" width="16" style="703" hidden="1" customWidth="1"/>
    <col min="12" max="12" width="14.44140625" style="703" hidden="1" customWidth="1"/>
    <col min="13" max="13" width="17" style="703" hidden="1" customWidth="1"/>
    <col min="14" max="14" width="13.109375" style="703" hidden="1" customWidth="1"/>
    <col min="15" max="15" width="16.5546875" style="703" hidden="1" customWidth="1"/>
    <col min="16" max="16" width="10.6640625" style="703" hidden="1" customWidth="1"/>
    <col min="17" max="17" width="16" style="703" hidden="1" customWidth="1"/>
    <col min="18" max="18" width="13.109375" style="703" hidden="1" customWidth="1"/>
    <col min="19" max="19" width="15.33203125" style="703" hidden="1" customWidth="1"/>
    <col min="20" max="20" width="10.33203125" style="703" hidden="1" customWidth="1"/>
    <col min="21" max="21" width="14.44140625" style="703" hidden="1" customWidth="1"/>
    <col min="22" max="23" width="16.44140625" style="703" customWidth="1"/>
    <col min="24" max="24" width="13.88671875" style="703" customWidth="1"/>
    <col min="25" max="25" width="16.5546875" style="703" customWidth="1"/>
    <col min="26" max="16384" width="11.44140625" style="703"/>
  </cols>
  <sheetData>
    <row r="1" spans="1:25" s="702" customFormat="1" ht="12.75" customHeight="1">
      <c r="A1" s="943"/>
      <c r="B1" s="944"/>
      <c r="C1" s="945"/>
      <c r="D1" s="987" t="s">
        <v>704</v>
      </c>
      <c r="E1" s="988"/>
      <c r="F1" s="988"/>
      <c r="G1" s="988"/>
      <c r="H1" s="988"/>
      <c r="I1" s="988"/>
      <c r="J1" s="988"/>
      <c r="K1" s="988"/>
      <c r="L1" s="988"/>
      <c r="M1" s="988"/>
      <c r="N1" s="988"/>
      <c r="O1" s="988"/>
      <c r="P1" s="988"/>
      <c r="Q1" s="988"/>
      <c r="R1" s="988"/>
      <c r="S1" s="988"/>
      <c r="T1" s="988"/>
      <c r="U1" s="988"/>
      <c r="V1" s="988"/>
      <c r="W1" s="989"/>
      <c r="X1" s="984" t="s">
        <v>620</v>
      </c>
      <c r="Y1" s="985"/>
    </row>
    <row r="2" spans="1:25" s="702" customFormat="1" ht="12.75" customHeight="1">
      <c r="A2" s="946"/>
      <c r="B2" s="947"/>
      <c r="C2" s="948"/>
      <c r="D2" s="987"/>
      <c r="E2" s="988"/>
      <c r="F2" s="988"/>
      <c r="G2" s="988"/>
      <c r="H2" s="988"/>
      <c r="I2" s="988"/>
      <c r="J2" s="988"/>
      <c r="K2" s="988"/>
      <c r="L2" s="988"/>
      <c r="M2" s="988"/>
      <c r="N2" s="988"/>
      <c r="O2" s="988"/>
      <c r="P2" s="988"/>
      <c r="Q2" s="988"/>
      <c r="R2" s="988"/>
      <c r="S2" s="988"/>
      <c r="T2" s="988"/>
      <c r="U2" s="988"/>
      <c r="V2" s="988"/>
      <c r="W2" s="989"/>
      <c r="X2" s="984" t="s">
        <v>651</v>
      </c>
      <c r="Y2" s="985"/>
    </row>
    <row r="3" spans="1:25" s="702" customFormat="1" ht="12" customHeight="1">
      <c r="A3" s="946"/>
      <c r="B3" s="947"/>
      <c r="C3" s="948"/>
      <c r="D3" s="987"/>
      <c r="E3" s="988"/>
      <c r="F3" s="988"/>
      <c r="G3" s="988"/>
      <c r="H3" s="988"/>
      <c r="I3" s="988"/>
      <c r="J3" s="988"/>
      <c r="K3" s="988"/>
      <c r="L3" s="988"/>
      <c r="M3" s="988"/>
      <c r="N3" s="988"/>
      <c r="O3" s="988"/>
      <c r="P3" s="988"/>
      <c r="Q3" s="988"/>
      <c r="R3" s="988"/>
      <c r="S3" s="988"/>
      <c r="T3" s="988"/>
      <c r="U3" s="988"/>
      <c r="V3" s="988"/>
      <c r="W3" s="989"/>
      <c r="X3" s="984" t="s">
        <v>653</v>
      </c>
      <c r="Y3" s="985"/>
    </row>
    <row r="4" spans="1:25" s="702" customFormat="1" ht="22.5" customHeight="1">
      <c r="A4" s="949"/>
      <c r="B4" s="950"/>
      <c r="C4" s="951"/>
      <c r="D4" s="987"/>
      <c r="E4" s="988"/>
      <c r="F4" s="988"/>
      <c r="G4" s="988"/>
      <c r="H4" s="988"/>
      <c r="I4" s="988"/>
      <c r="J4" s="988"/>
      <c r="K4" s="988"/>
      <c r="L4" s="988"/>
      <c r="M4" s="988"/>
      <c r="N4" s="988"/>
      <c r="O4" s="988"/>
      <c r="P4" s="988"/>
      <c r="Q4" s="988"/>
      <c r="R4" s="988"/>
      <c r="S4" s="988"/>
      <c r="T4" s="988"/>
      <c r="U4" s="988"/>
      <c r="V4" s="988"/>
      <c r="W4" s="989"/>
      <c r="X4" s="986" t="s">
        <v>621</v>
      </c>
      <c r="Y4" s="986"/>
    </row>
    <row r="5" spans="1:25" ht="12.75" customHeight="1">
      <c r="A5" s="965" t="s">
        <v>622</v>
      </c>
      <c r="B5" s="965"/>
      <c r="C5" s="978" t="s">
        <v>623</v>
      </c>
      <c r="D5" s="979"/>
      <c r="E5" s="979"/>
      <c r="F5" s="979"/>
      <c r="G5" s="979"/>
      <c r="H5" s="979"/>
      <c r="I5" s="979"/>
      <c r="J5" s="979"/>
      <c r="K5" s="979"/>
      <c r="L5" s="979"/>
      <c r="M5" s="979"/>
      <c r="N5" s="979"/>
      <c r="O5" s="979"/>
      <c r="P5" s="979"/>
      <c r="Q5" s="979"/>
      <c r="R5" s="979"/>
      <c r="S5" s="979"/>
      <c r="T5" s="979"/>
      <c r="U5" s="979"/>
      <c r="V5" s="979"/>
      <c r="W5" s="979"/>
      <c r="X5" s="979"/>
      <c r="Y5" s="980"/>
    </row>
    <row r="6" spans="1:25" ht="11.25" customHeight="1">
      <c r="A6" s="965" t="s">
        <v>624</v>
      </c>
      <c r="B6" s="965"/>
      <c r="C6" s="978" t="s">
        <v>625</v>
      </c>
      <c r="D6" s="979"/>
      <c r="E6" s="979"/>
      <c r="F6" s="979"/>
      <c r="G6" s="979"/>
      <c r="H6" s="979"/>
      <c r="I6" s="979"/>
      <c r="J6" s="979"/>
      <c r="K6" s="979"/>
      <c r="L6" s="979"/>
      <c r="M6" s="979"/>
      <c r="N6" s="979"/>
      <c r="O6" s="979"/>
      <c r="P6" s="979"/>
      <c r="Q6" s="979"/>
      <c r="R6" s="979"/>
      <c r="S6" s="979"/>
      <c r="T6" s="979"/>
      <c r="U6" s="979"/>
      <c r="V6" s="979"/>
      <c r="W6" s="979"/>
      <c r="X6" s="979"/>
      <c r="Y6" s="980"/>
    </row>
    <row r="7" spans="1:25" ht="12.75" customHeight="1">
      <c r="A7" s="968" t="s">
        <v>521</v>
      </c>
      <c r="B7" s="968"/>
      <c r="C7" s="978" t="s">
        <v>522</v>
      </c>
      <c r="D7" s="979"/>
      <c r="E7" s="979"/>
      <c r="F7" s="979"/>
      <c r="G7" s="979"/>
      <c r="H7" s="979"/>
      <c r="I7" s="979"/>
      <c r="J7" s="979"/>
      <c r="K7" s="979"/>
      <c r="L7" s="979"/>
      <c r="M7" s="979"/>
      <c r="N7" s="979"/>
      <c r="O7" s="979"/>
      <c r="P7" s="979"/>
      <c r="Q7" s="979"/>
      <c r="R7" s="979"/>
      <c r="S7" s="979"/>
      <c r="T7" s="979"/>
      <c r="U7" s="979"/>
      <c r="V7" s="979"/>
      <c r="W7" s="979"/>
      <c r="X7" s="979"/>
      <c r="Y7" s="980"/>
    </row>
    <row r="8" spans="1:25" ht="20.399999999999999" customHeight="1">
      <c r="A8" s="968" t="s">
        <v>626</v>
      </c>
      <c r="B8" s="968"/>
      <c r="C8" s="978" t="s">
        <v>524</v>
      </c>
      <c r="D8" s="979"/>
      <c r="E8" s="979"/>
      <c r="F8" s="979"/>
      <c r="G8" s="979"/>
      <c r="H8" s="979"/>
      <c r="I8" s="979"/>
      <c r="J8" s="979"/>
      <c r="K8" s="979"/>
      <c r="L8" s="979"/>
      <c r="M8" s="979"/>
      <c r="N8" s="979"/>
      <c r="O8" s="979"/>
      <c r="P8" s="979"/>
      <c r="Q8" s="979"/>
      <c r="R8" s="979"/>
      <c r="S8" s="979"/>
      <c r="T8" s="979"/>
      <c r="U8" s="979"/>
      <c r="V8" s="979"/>
      <c r="W8" s="979"/>
      <c r="X8" s="979"/>
      <c r="Y8" s="980"/>
    </row>
    <row r="9" spans="1:25" ht="12" customHeight="1">
      <c r="A9" s="969" t="s">
        <v>627</v>
      </c>
      <c r="B9" s="970"/>
      <c r="C9" s="978" t="s">
        <v>526</v>
      </c>
      <c r="D9" s="979"/>
      <c r="E9" s="979"/>
      <c r="F9" s="979"/>
      <c r="G9" s="979"/>
      <c r="H9" s="979"/>
      <c r="I9" s="979"/>
      <c r="J9" s="979"/>
      <c r="K9" s="979"/>
      <c r="L9" s="979"/>
      <c r="M9" s="979"/>
      <c r="N9" s="979"/>
      <c r="O9" s="979"/>
      <c r="P9" s="979"/>
      <c r="Q9" s="979"/>
      <c r="R9" s="979"/>
      <c r="S9" s="979"/>
      <c r="T9" s="979"/>
      <c r="U9" s="979"/>
      <c r="V9" s="979"/>
      <c r="W9" s="979"/>
      <c r="X9" s="979"/>
      <c r="Y9" s="980"/>
    </row>
    <row r="10" spans="1:25" ht="13.2" hidden="1">
      <c r="A10" s="704"/>
      <c r="B10" s="705"/>
      <c r="C10" s="706"/>
      <c r="D10" s="706"/>
      <c r="E10" s="723"/>
      <c r="F10" s="707"/>
      <c r="G10" s="707"/>
      <c r="H10" s="707"/>
      <c r="I10" s="707"/>
      <c r="K10" s="703">
        <v>0</v>
      </c>
    </row>
    <row r="11" spans="1:25" ht="23.25" customHeight="1">
      <c r="A11" s="953" t="s">
        <v>627</v>
      </c>
      <c r="B11" s="953" t="s">
        <v>628</v>
      </c>
      <c r="C11" s="953" t="s">
        <v>629</v>
      </c>
      <c r="D11" s="953" t="s">
        <v>654</v>
      </c>
      <c r="E11" s="953" t="s">
        <v>649</v>
      </c>
      <c r="F11" s="953" t="s">
        <v>655</v>
      </c>
      <c r="G11" s="953" t="s">
        <v>650</v>
      </c>
      <c r="H11" s="953" t="s">
        <v>652</v>
      </c>
      <c r="I11" s="953" t="s">
        <v>630</v>
      </c>
      <c r="J11" s="971" t="s">
        <v>631</v>
      </c>
      <c r="K11" s="972"/>
      <c r="L11" s="973"/>
      <c r="M11" s="974" t="s">
        <v>632</v>
      </c>
      <c r="N11" s="976" t="s">
        <v>645</v>
      </c>
      <c r="O11" s="976"/>
      <c r="P11" s="976"/>
      <c r="Q11" s="976" t="s">
        <v>632</v>
      </c>
      <c r="R11" s="966" t="s">
        <v>646</v>
      </c>
      <c r="S11" s="966"/>
      <c r="T11" s="966"/>
      <c r="U11" s="966" t="s">
        <v>632</v>
      </c>
      <c r="V11" s="981" t="s">
        <v>631</v>
      </c>
      <c r="W11" s="982"/>
      <c r="X11" s="983"/>
      <c r="Y11" s="990" t="s">
        <v>632</v>
      </c>
    </row>
    <row r="12" spans="1:25" ht="33" customHeight="1">
      <c r="A12" s="954"/>
      <c r="B12" s="954"/>
      <c r="C12" s="954"/>
      <c r="D12" s="954"/>
      <c r="E12" s="954"/>
      <c r="F12" s="954"/>
      <c r="G12" s="954"/>
      <c r="H12" s="954"/>
      <c r="I12" s="954"/>
      <c r="J12" s="721" t="s">
        <v>45</v>
      </c>
      <c r="K12" s="721" t="s">
        <v>633</v>
      </c>
      <c r="L12" s="722" t="s">
        <v>634</v>
      </c>
      <c r="M12" s="975"/>
      <c r="N12" s="739" t="s">
        <v>45</v>
      </c>
      <c r="O12" s="739" t="s">
        <v>633</v>
      </c>
      <c r="P12" s="739" t="s">
        <v>634</v>
      </c>
      <c r="Q12" s="977"/>
      <c r="R12" s="740" t="s">
        <v>45</v>
      </c>
      <c r="S12" s="740" t="s">
        <v>633</v>
      </c>
      <c r="T12" s="740" t="s">
        <v>634</v>
      </c>
      <c r="U12" s="967"/>
      <c r="V12" s="741" t="s">
        <v>45</v>
      </c>
      <c r="W12" s="741" t="s">
        <v>633</v>
      </c>
      <c r="X12" s="742" t="s">
        <v>634</v>
      </c>
      <c r="Y12" s="991"/>
    </row>
    <row r="13" spans="1:25" ht="56.25" customHeight="1">
      <c r="A13" s="942" t="s">
        <v>526</v>
      </c>
      <c r="B13" s="942" t="s">
        <v>570</v>
      </c>
      <c r="C13" s="737" t="s">
        <v>535</v>
      </c>
      <c r="D13" s="737" t="s">
        <v>705</v>
      </c>
      <c r="E13" s="738" t="s">
        <v>657</v>
      </c>
      <c r="F13" s="743" t="s">
        <v>656</v>
      </c>
      <c r="G13" s="744" t="s">
        <v>658</v>
      </c>
      <c r="H13" s="745" t="s">
        <v>659</v>
      </c>
      <c r="I13" s="746" t="s">
        <v>667</v>
      </c>
      <c r="J13" s="734">
        <v>80000000</v>
      </c>
      <c r="K13" s="747">
        <v>0</v>
      </c>
      <c r="L13" s="747">
        <v>0</v>
      </c>
      <c r="M13" s="748">
        <f>SUM(J13:L13)</f>
        <v>80000000</v>
      </c>
      <c r="N13" s="749">
        <v>0</v>
      </c>
      <c r="O13" s="731">
        <v>0</v>
      </c>
      <c r="P13" s="731">
        <v>0</v>
      </c>
      <c r="Q13" s="732">
        <f>+N13+O13+P13</f>
        <v>0</v>
      </c>
      <c r="R13" s="733">
        <v>0</v>
      </c>
      <c r="S13" s="731">
        <v>0</v>
      </c>
      <c r="T13" s="731">
        <v>0</v>
      </c>
      <c r="U13" s="732">
        <f>+R13+S13+T13</f>
        <v>0</v>
      </c>
      <c r="V13" s="734">
        <f>SUM(J13-N13+R13)</f>
        <v>80000000</v>
      </c>
      <c r="W13" s="731">
        <f>SUM(K13-O13+S13)</f>
        <v>0</v>
      </c>
      <c r="X13" s="731">
        <f>SUM(L13-P13+T13)</f>
        <v>0</v>
      </c>
      <c r="Y13" s="732">
        <f>SUM(V13:X13)</f>
        <v>80000000</v>
      </c>
    </row>
    <row r="14" spans="1:25" ht="56.25" customHeight="1">
      <c r="A14" s="942"/>
      <c r="B14" s="942"/>
      <c r="C14" s="737" t="s">
        <v>535</v>
      </c>
      <c r="D14" s="737" t="s">
        <v>705</v>
      </c>
      <c r="E14" s="738" t="s">
        <v>657</v>
      </c>
      <c r="F14" s="743" t="s">
        <v>656</v>
      </c>
      <c r="G14" s="750" t="s">
        <v>660</v>
      </c>
      <c r="H14" s="745" t="s">
        <v>661</v>
      </c>
      <c r="I14" s="746" t="s">
        <v>667</v>
      </c>
      <c r="J14" s="734">
        <v>27500000</v>
      </c>
      <c r="K14" s="751">
        <v>0</v>
      </c>
      <c r="L14" s="751">
        <v>0</v>
      </c>
      <c r="M14" s="752">
        <f>SUM(J14:L14)</f>
        <v>27500000</v>
      </c>
      <c r="N14" s="749">
        <v>0</v>
      </c>
      <c r="O14" s="753">
        <v>0</v>
      </c>
      <c r="P14" s="753">
        <v>0</v>
      </c>
      <c r="Q14" s="754">
        <f t="shared" ref="Q14:Q16" si="0">+N14+O14+P14</f>
        <v>0</v>
      </c>
      <c r="R14" s="733">
        <v>0</v>
      </c>
      <c r="S14" s="753">
        <v>0</v>
      </c>
      <c r="T14" s="753">
        <v>0</v>
      </c>
      <c r="U14" s="754">
        <f t="shared" ref="U14:U16" si="1">+R14+S14+T14</f>
        <v>0</v>
      </c>
      <c r="V14" s="734">
        <f t="shared" ref="V14:V16" si="2">SUM(J14-N14+R14)</f>
        <v>27500000</v>
      </c>
      <c r="W14" s="731">
        <f t="shared" ref="W14:W16" si="3">SUM(K14-O14+S14)</f>
        <v>0</v>
      </c>
      <c r="X14" s="731">
        <f t="shared" ref="X14:X16" si="4">SUM(L14-P14+T14)</f>
        <v>0</v>
      </c>
      <c r="Y14" s="732">
        <f t="shared" ref="Y14:Y16" si="5">SUM(V14:X14)</f>
        <v>27500000</v>
      </c>
    </row>
    <row r="15" spans="1:25" ht="56.25" customHeight="1">
      <c r="A15" s="942"/>
      <c r="B15" s="942"/>
      <c r="C15" s="737" t="s">
        <v>535</v>
      </c>
      <c r="D15" s="737" t="s">
        <v>705</v>
      </c>
      <c r="E15" s="738" t="s">
        <v>657</v>
      </c>
      <c r="F15" s="743" t="s">
        <v>707</v>
      </c>
      <c r="G15" s="755" t="s">
        <v>658</v>
      </c>
      <c r="H15" s="745" t="s">
        <v>659</v>
      </c>
      <c r="I15" s="746" t="s">
        <v>647</v>
      </c>
      <c r="J15" s="734">
        <v>0</v>
      </c>
      <c r="K15" s="751">
        <v>50000000</v>
      </c>
      <c r="L15" s="751">
        <v>0</v>
      </c>
      <c r="M15" s="752">
        <f t="shared" ref="M15:M16" si="6">SUM(J15:L15)</f>
        <v>50000000</v>
      </c>
      <c r="N15" s="749">
        <v>0</v>
      </c>
      <c r="O15" s="753">
        <v>0</v>
      </c>
      <c r="P15" s="753">
        <v>0</v>
      </c>
      <c r="Q15" s="754">
        <f t="shared" si="0"/>
        <v>0</v>
      </c>
      <c r="R15" s="733">
        <v>0</v>
      </c>
      <c r="S15" s="753">
        <v>0</v>
      </c>
      <c r="T15" s="753">
        <v>0</v>
      </c>
      <c r="U15" s="754">
        <f t="shared" si="1"/>
        <v>0</v>
      </c>
      <c r="V15" s="734">
        <f t="shared" si="2"/>
        <v>0</v>
      </c>
      <c r="W15" s="731">
        <f t="shared" si="3"/>
        <v>50000000</v>
      </c>
      <c r="X15" s="731">
        <f t="shared" si="4"/>
        <v>0</v>
      </c>
      <c r="Y15" s="732">
        <f t="shared" si="5"/>
        <v>50000000</v>
      </c>
    </row>
    <row r="16" spans="1:25" ht="56.25" customHeight="1">
      <c r="A16" s="942"/>
      <c r="B16" s="942"/>
      <c r="C16" s="737" t="s">
        <v>535</v>
      </c>
      <c r="D16" s="737" t="s">
        <v>705</v>
      </c>
      <c r="E16" s="738" t="s">
        <v>657</v>
      </c>
      <c r="F16" s="743" t="s">
        <v>708</v>
      </c>
      <c r="G16" s="755" t="s">
        <v>658</v>
      </c>
      <c r="H16" s="745" t="s">
        <v>661</v>
      </c>
      <c r="I16" s="746" t="s">
        <v>647</v>
      </c>
      <c r="J16" s="734">
        <v>0</v>
      </c>
      <c r="K16" s="751">
        <v>6000000</v>
      </c>
      <c r="L16" s="751">
        <v>0</v>
      </c>
      <c r="M16" s="752">
        <f t="shared" si="6"/>
        <v>6000000</v>
      </c>
      <c r="N16" s="749">
        <v>0</v>
      </c>
      <c r="O16" s="753">
        <v>0</v>
      </c>
      <c r="P16" s="753">
        <v>0</v>
      </c>
      <c r="Q16" s="754">
        <f t="shared" si="0"/>
        <v>0</v>
      </c>
      <c r="R16" s="733">
        <v>0</v>
      </c>
      <c r="S16" s="753">
        <v>0</v>
      </c>
      <c r="T16" s="753">
        <v>0</v>
      </c>
      <c r="U16" s="754">
        <f t="shared" si="1"/>
        <v>0</v>
      </c>
      <c r="V16" s="734">
        <f t="shared" si="2"/>
        <v>0</v>
      </c>
      <c r="W16" s="731">
        <f t="shared" si="3"/>
        <v>6000000</v>
      </c>
      <c r="X16" s="731">
        <f t="shared" si="4"/>
        <v>0</v>
      </c>
      <c r="Y16" s="732">
        <f t="shared" si="5"/>
        <v>6000000</v>
      </c>
    </row>
    <row r="17" spans="1:25" s="724" customFormat="1" ht="12" customHeight="1">
      <c r="A17" s="942"/>
      <c r="B17" s="942"/>
      <c r="C17" s="941" t="s">
        <v>666</v>
      </c>
      <c r="D17" s="941"/>
      <c r="E17" s="941"/>
      <c r="F17" s="941"/>
      <c r="G17" s="941"/>
      <c r="H17" s="941"/>
      <c r="I17" s="941"/>
      <c r="J17" s="756">
        <f>SUM(J13:J16)</f>
        <v>107500000</v>
      </c>
      <c r="K17" s="756">
        <f>SUM(K13:K16)</f>
        <v>56000000</v>
      </c>
      <c r="L17" s="756">
        <f>SUM(L13:L16)</f>
        <v>0</v>
      </c>
      <c r="M17" s="756">
        <f>SUM(M13:M16)</f>
        <v>163500000</v>
      </c>
      <c r="N17" s="756">
        <f t="shared" ref="N17:Y17" si="7">SUM(N13:N16)</f>
        <v>0</v>
      </c>
      <c r="O17" s="756">
        <f t="shared" si="7"/>
        <v>0</v>
      </c>
      <c r="P17" s="756">
        <f t="shared" si="7"/>
        <v>0</v>
      </c>
      <c r="Q17" s="756">
        <f t="shared" si="7"/>
        <v>0</v>
      </c>
      <c r="R17" s="756">
        <f t="shared" si="7"/>
        <v>0</v>
      </c>
      <c r="S17" s="756">
        <f t="shared" si="7"/>
        <v>0</v>
      </c>
      <c r="T17" s="756">
        <f t="shared" si="7"/>
        <v>0</v>
      </c>
      <c r="U17" s="756">
        <f t="shared" si="7"/>
        <v>0</v>
      </c>
      <c r="V17" s="756">
        <f t="shared" si="7"/>
        <v>107500000</v>
      </c>
      <c r="W17" s="756">
        <f t="shared" si="7"/>
        <v>56000000</v>
      </c>
      <c r="X17" s="756">
        <f t="shared" si="7"/>
        <v>0</v>
      </c>
      <c r="Y17" s="756">
        <f t="shared" si="7"/>
        <v>163500000</v>
      </c>
    </row>
    <row r="18" spans="1:25" ht="56.25" customHeight="1">
      <c r="A18" s="942"/>
      <c r="B18" s="942"/>
      <c r="C18" s="737" t="s">
        <v>535</v>
      </c>
      <c r="D18" s="737" t="s">
        <v>705</v>
      </c>
      <c r="E18" s="738" t="s">
        <v>657</v>
      </c>
      <c r="F18" s="743" t="s">
        <v>662</v>
      </c>
      <c r="G18" s="744" t="s">
        <v>658</v>
      </c>
      <c r="H18" s="745" t="s">
        <v>659</v>
      </c>
      <c r="I18" s="746" t="s">
        <v>667</v>
      </c>
      <c r="J18" s="757">
        <v>285780000</v>
      </c>
      <c r="K18" s="747">
        <v>0</v>
      </c>
      <c r="L18" s="747">
        <v>0</v>
      </c>
      <c r="M18" s="748">
        <f t="shared" ref="M18:M53" si="8">SUM(J18:L18)</f>
        <v>285780000</v>
      </c>
      <c r="N18" s="733"/>
      <c r="O18" s="731">
        <v>0</v>
      </c>
      <c r="P18" s="731">
        <v>0</v>
      </c>
      <c r="Q18" s="732">
        <f>+N18+O18+P18</f>
        <v>0</v>
      </c>
      <c r="R18" s="733">
        <v>0</v>
      </c>
      <c r="S18" s="731">
        <v>0</v>
      </c>
      <c r="T18" s="731">
        <v>0</v>
      </c>
      <c r="U18" s="732">
        <f>+R18+S18+T18</f>
        <v>0</v>
      </c>
      <c r="V18" s="734">
        <f>SUM(J18-N18+R18)</f>
        <v>285780000</v>
      </c>
      <c r="W18" s="731">
        <f>SUM(K18-O18+S18)</f>
        <v>0</v>
      </c>
      <c r="X18" s="731">
        <f>SUM(L18-P18+T18)</f>
        <v>0</v>
      </c>
      <c r="Y18" s="754">
        <f t="shared" ref="Y18:Y26" si="9">+V18+W18+X18</f>
        <v>285780000</v>
      </c>
    </row>
    <row r="19" spans="1:25" ht="56.25" customHeight="1">
      <c r="A19" s="942"/>
      <c r="B19" s="942"/>
      <c r="C19" s="737" t="s">
        <v>535</v>
      </c>
      <c r="D19" s="737" t="s">
        <v>705</v>
      </c>
      <c r="E19" s="738" t="s">
        <v>657</v>
      </c>
      <c r="F19" s="743" t="s">
        <v>662</v>
      </c>
      <c r="G19" s="750" t="s">
        <v>660</v>
      </c>
      <c r="H19" s="745" t="s">
        <v>661</v>
      </c>
      <c r="I19" s="746" t="s">
        <v>667</v>
      </c>
      <c r="J19" s="757">
        <v>0</v>
      </c>
      <c r="K19" s="747">
        <v>0</v>
      </c>
      <c r="L19" s="747">
        <v>0</v>
      </c>
      <c r="M19" s="748">
        <f t="shared" si="8"/>
        <v>0</v>
      </c>
      <c r="N19" s="733"/>
      <c r="O19" s="731"/>
      <c r="P19" s="731"/>
      <c r="Q19" s="732"/>
      <c r="R19" s="733"/>
      <c r="S19" s="731"/>
      <c r="T19" s="731"/>
      <c r="U19" s="732"/>
      <c r="V19" s="734">
        <f t="shared" ref="V19:V21" si="10">SUM(J19-N19+R19)</f>
        <v>0</v>
      </c>
      <c r="W19" s="731">
        <f t="shared" ref="W19:W21" si="11">SUM(K19-O19+S19)</f>
        <v>0</v>
      </c>
      <c r="X19" s="731">
        <f t="shared" ref="X19:X21" si="12">SUM(L19-P19+T19)</f>
        <v>0</v>
      </c>
      <c r="Y19" s="754">
        <f t="shared" si="9"/>
        <v>0</v>
      </c>
    </row>
    <row r="20" spans="1:25" ht="56.25" customHeight="1">
      <c r="A20" s="942"/>
      <c r="B20" s="942"/>
      <c r="C20" s="737" t="s">
        <v>535</v>
      </c>
      <c r="D20" s="737" t="s">
        <v>705</v>
      </c>
      <c r="E20" s="738" t="s">
        <v>657</v>
      </c>
      <c r="F20" s="743" t="s">
        <v>709</v>
      </c>
      <c r="G20" s="755" t="s">
        <v>658</v>
      </c>
      <c r="H20" s="745" t="s">
        <v>659</v>
      </c>
      <c r="I20" s="746" t="s">
        <v>647</v>
      </c>
      <c r="J20" s="757">
        <v>0</v>
      </c>
      <c r="K20" s="758">
        <v>0</v>
      </c>
      <c r="L20" s="747">
        <v>0</v>
      </c>
      <c r="M20" s="748">
        <f t="shared" si="8"/>
        <v>0</v>
      </c>
      <c r="N20" s="733"/>
      <c r="O20" s="731"/>
      <c r="P20" s="731"/>
      <c r="Q20" s="732"/>
      <c r="R20" s="733"/>
      <c r="S20" s="731"/>
      <c r="T20" s="731"/>
      <c r="U20" s="732"/>
      <c r="V20" s="734">
        <f t="shared" si="10"/>
        <v>0</v>
      </c>
      <c r="W20" s="731">
        <f t="shared" si="11"/>
        <v>0</v>
      </c>
      <c r="X20" s="731">
        <f t="shared" si="12"/>
        <v>0</v>
      </c>
      <c r="Y20" s="754">
        <f t="shared" si="9"/>
        <v>0</v>
      </c>
    </row>
    <row r="21" spans="1:25" ht="56.25" customHeight="1">
      <c r="A21" s="942"/>
      <c r="B21" s="942"/>
      <c r="C21" s="737" t="s">
        <v>535</v>
      </c>
      <c r="D21" s="737" t="s">
        <v>705</v>
      </c>
      <c r="E21" s="738" t="s">
        <v>657</v>
      </c>
      <c r="F21" s="743" t="s">
        <v>709</v>
      </c>
      <c r="G21" s="755" t="s">
        <v>658</v>
      </c>
      <c r="H21" s="745" t="s">
        <v>661</v>
      </c>
      <c r="I21" s="746" t="s">
        <v>647</v>
      </c>
      <c r="J21" s="757">
        <v>0</v>
      </c>
      <c r="K21" s="758">
        <v>0</v>
      </c>
      <c r="L21" s="747">
        <v>0</v>
      </c>
      <c r="M21" s="748">
        <f t="shared" si="8"/>
        <v>0</v>
      </c>
      <c r="N21" s="733"/>
      <c r="O21" s="731"/>
      <c r="P21" s="731"/>
      <c r="Q21" s="732"/>
      <c r="R21" s="733"/>
      <c r="S21" s="731"/>
      <c r="T21" s="731"/>
      <c r="U21" s="732"/>
      <c r="V21" s="734">
        <f t="shared" si="10"/>
        <v>0</v>
      </c>
      <c r="W21" s="731">
        <f t="shared" si="11"/>
        <v>0</v>
      </c>
      <c r="X21" s="731">
        <f t="shared" si="12"/>
        <v>0</v>
      </c>
      <c r="Y21" s="754">
        <f t="shared" si="9"/>
        <v>0</v>
      </c>
    </row>
    <row r="22" spans="1:25" s="725" customFormat="1" ht="12" customHeight="1">
      <c r="A22" s="942"/>
      <c r="B22" s="942"/>
      <c r="C22" s="941" t="s">
        <v>668</v>
      </c>
      <c r="D22" s="941"/>
      <c r="E22" s="941"/>
      <c r="F22" s="941"/>
      <c r="G22" s="941"/>
      <c r="H22" s="941"/>
      <c r="I22" s="941"/>
      <c r="J22" s="756">
        <f>SUM(J18:J21)</f>
        <v>285780000</v>
      </c>
      <c r="K22" s="756">
        <f t="shared" ref="K22:L22" si="13">SUM(K18:K21)</f>
        <v>0</v>
      </c>
      <c r="L22" s="756">
        <f t="shared" si="13"/>
        <v>0</v>
      </c>
      <c r="M22" s="756">
        <f>SUM(M18:M21)</f>
        <v>285780000</v>
      </c>
      <c r="N22" s="756">
        <f t="shared" ref="N22:Y22" si="14">SUM(N18:N21)</f>
        <v>0</v>
      </c>
      <c r="O22" s="756">
        <f t="shared" si="14"/>
        <v>0</v>
      </c>
      <c r="P22" s="756">
        <f t="shared" si="14"/>
        <v>0</v>
      </c>
      <c r="Q22" s="756">
        <f t="shared" si="14"/>
        <v>0</v>
      </c>
      <c r="R22" s="756">
        <f t="shared" si="14"/>
        <v>0</v>
      </c>
      <c r="S22" s="756">
        <f t="shared" si="14"/>
        <v>0</v>
      </c>
      <c r="T22" s="756">
        <f t="shared" si="14"/>
        <v>0</v>
      </c>
      <c r="U22" s="756">
        <f t="shared" si="14"/>
        <v>0</v>
      </c>
      <c r="V22" s="756">
        <f t="shared" si="14"/>
        <v>285780000</v>
      </c>
      <c r="W22" s="756">
        <f t="shared" si="14"/>
        <v>0</v>
      </c>
      <c r="X22" s="756">
        <f t="shared" si="14"/>
        <v>0</v>
      </c>
      <c r="Y22" s="756">
        <f t="shared" si="14"/>
        <v>285780000</v>
      </c>
    </row>
    <row r="23" spans="1:25" ht="56.25" customHeight="1">
      <c r="A23" s="942"/>
      <c r="B23" s="942"/>
      <c r="C23" s="737" t="s">
        <v>535</v>
      </c>
      <c r="D23" s="737" t="s">
        <v>705</v>
      </c>
      <c r="E23" s="738" t="s">
        <v>657</v>
      </c>
      <c r="F23" s="743" t="s">
        <v>663</v>
      </c>
      <c r="G23" s="744" t="s">
        <v>658</v>
      </c>
      <c r="H23" s="745" t="s">
        <v>659</v>
      </c>
      <c r="I23" s="746" t="s">
        <v>667</v>
      </c>
      <c r="J23" s="757">
        <v>90000000</v>
      </c>
      <c r="K23" s="747">
        <v>0</v>
      </c>
      <c r="L23" s="747">
        <v>0</v>
      </c>
      <c r="M23" s="748">
        <f t="shared" si="8"/>
        <v>90000000</v>
      </c>
      <c r="N23" s="733"/>
      <c r="O23" s="731"/>
      <c r="P23" s="731">
        <v>0</v>
      </c>
      <c r="Q23" s="732">
        <f>+N23+O23+P23</f>
        <v>0</v>
      </c>
      <c r="R23" s="733"/>
      <c r="S23" s="731">
        <v>0</v>
      </c>
      <c r="T23" s="731">
        <v>0</v>
      </c>
      <c r="U23" s="732">
        <f>+R23+S23+T23</f>
        <v>0</v>
      </c>
      <c r="V23" s="734">
        <f>SUM(J23-N23+R23)</f>
        <v>90000000</v>
      </c>
      <c r="W23" s="731">
        <f>SUM(K23-O23+S23)</f>
        <v>0</v>
      </c>
      <c r="X23" s="731">
        <f>SUM(L23-P23+T23)</f>
        <v>0</v>
      </c>
      <c r="Y23" s="754">
        <f t="shared" si="9"/>
        <v>90000000</v>
      </c>
    </row>
    <row r="24" spans="1:25" ht="56.25" customHeight="1">
      <c r="A24" s="942"/>
      <c r="B24" s="942"/>
      <c r="C24" s="737" t="s">
        <v>535</v>
      </c>
      <c r="D24" s="737" t="s">
        <v>705</v>
      </c>
      <c r="E24" s="738" t="s">
        <v>657</v>
      </c>
      <c r="F24" s="743" t="s">
        <v>663</v>
      </c>
      <c r="G24" s="750" t="s">
        <v>660</v>
      </c>
      <c r="H24" s="745" t="s">
        <v>661</v>
      </c>
      <c r="I24" s="746" t="s">
        <v>667</v>
      </c>
      <c r="J24" s="757">
        <v>28720000</v>
      </c>
      <c r="K24" s="747">
        <v>0</v>
      </c>
      <c r="L24" s="747">
        <v>0</v>
      </c>
      <c r="M24" s="748">
        <f t="shared" si="8"/>
        <v>28720000</v>
      </c>
      <c r="N24" s="733"/>
      <c r="O24" s="731"/>
      <c r="P24" s="731"/>
      <c r="Q24" s="732"/>
      <c r="R24" s="733"/>
      <c r="S24" s="731"/>
      <c r="T24" s="731"/>
      <c r="U24" s="732"/>
      <c r="V24" s="734">
        <f t="shared" ref="V24:V26" si="15">SUM(J24-N24+R24)</f>
        <v>28720000</v>
      </c>
      <c r="W24" s="731">
        <f t="shared" ref="W24:W26" si="16">SUM(K24-O24+S24)</f>
        <v>0</v>
      </c>
      <c r="X24" s="731">
        <f t="shared" ref="X24:X26" si="17">SUM(L24-P24+T24)</f>
        <v>0</v>
      </c>
      <c r="Y24" s="754">
        <f t="shared" si="9"/>
        <v>28720000</v>
      </c>
    </row>
    <row r="25" spans="1:25" ht="56.25" customHeight="1">
      <c r="A25" s="942"/>
      <c r="B25" s="942"/>
      <c r="C25" s="737" t="s">
        <v>535</v>
      </c>
      <c r="D25" s="737" t="s">
        <v>705</v>
      </c>
      <c r="E25" s="738" t="s">
        <v>657</v>
      </c>
      <c r="F25" s="743" t="s">
        <v>710</v>
      </c>
      <c r="G25" s="755" t="s">
        <v>658</v>
      </c>
      <c r="H25" s="745" t="s">
        <v>659</v>
      </c>
      <c r="I25" s="746" t="s">
        <v>647</v>
      </c>
      <c r="J25" s="757">
        <v>0</v>
      </c>
      <c r="K25" s="758">
        <v>0</v>
      </c>
      <c r="L25" s="747">
        <v>0</v>
      </c>
      <c r="M25" s="748">
        <f t="shared" si="8"/>
        <v>0</v>
      </c>
      <c r="N25" s="733"/>
      <c r="O25" s="731"/>
      <c r="P25" s="731"/>
      <c r="Q25" s="732"/>
      <c r="R25" s="733"/>
      <c r="S25" s="731"/>
      <c r="T25" s="731"/>
      <c r="U25" s="732"/>
      <c r="V25" s="734">
        <f t="shared" si="15"/>
        <v>0</v>
      </c>
      <c r="W25" s="731">
        <f t="shared" si="16"/>
        <v>0</v>
      </c>
      <c r="X25" s="731">
        <f t="shared" si="17"/>
        <v>0</v>
      </c>
      <c r="Y25" s="754">
        <f t="shared" si="9"/>
        <v>0</v>
      </c>
    </row>
    <row r="26" spans="1:25" ht="56.25" customHeight="1">
      <c r="A26" s="942"/>
      <c r="B26" s="942"/>
      <c r="C26" s="737" t="s">
        <v>535</v>
      </c>
      <c r="D26" s="737" t="s">
        <v>705</v>
      </c>
      <c r="E26" s="738" t="s">
        <v>657</v>
      </c>
      <c r="F26" s="743" t="s">
        <v>710</v>
      </c>
      <c r="G26" s="755" t="s">
        <v>658</v>
      </c>
      <c r="H26" s="745" t="s">
        <v>661</v>
      </c>
      <c r="I26" s="746" t="s">
        <v>647</v>
      </c>
      <c r="J26" s="757">
        <v>0</v>
      </c>
      <c r="K26" s="758">
        <v>0</v>
      </c>
      <c r="L26" s="747">
        <v>0</v>
      </c>
      <c r="M26" s="748">
        <f t="shared" si="8"/>
        <v>0</v>
      </c>
      <c r="N26" s="733"/>
      <c r="O26" s="731"/>
      <c r="P26" s="731"/>
      <c r="Q26" s="732"/>
      <c r="R26" s="733"/>
      <c r="S26" s="731"/>
      <c r="T26" s="731"/>
      <c r="U26" s="732"/>
      <c r="V26" s="734">
        <f t="shared" si="15"/>
        <v>0</v>
      </c>
      <c r="W26" s="731">
        <f t="shared" si="16"/>
        <v>0</v>
      </c>
      <c r="X26" s="731">
        <f t="shared" si="17"/>
        <v>0</v>
      </c>
      <c r="Y26" s="754">
        <f t="shared" si="9"/>
        <v>0</v>
      </c>
    </row>
    <row r="27" spans="1:25" s="725" customFormat="1" ht="15" customHeight="1">
      <c r="A27" s="942"/>
      <c r="B27" s="942"/>
      <c r="C27" s="941" t="s">
        <v>669</v>
      </c>
      <c r="D27" s="941"/>
      <c r="E27" s="941"/>
      <c r="F27" s="941"/>
      <c r="G27" s="941"/>
      <c r="H27" s="941"/>
      <c r="I27" s="941"/>
      <c r="J27" s="756">
        <f>SUM(J23:J26)</f>
        <v>118720000</v>
      </c>
      <c r="K27" s="756">
        <f>SUM(K23:K26)</f>
        <v>0</v>
      </c>
      <c r="L27" s="756">
        <f>SUM(L23:L26)</f>
        <v>0</v>
      </c>
      <c r="M27" s="756">
        <f>SUM(M23:M26)</f>
        <v>118720000</v>
      </c>
      <c r="N27" s="756">
        <f t="shared" ref="N27:Y27" si="18">SUM(N23:N26)</f>
        <v>0</v>
      </c>
      <c r="O27" s="756">
        <f t="shared" si="18"/>
        <v>0</v>
      </c>
      <c r="P27" s="756">
        <f t="shared" si="18"/>
        <v>0</v>
      </c>
      <c r="Q27" s="756">
        <f t="shared" si="18"/>
        <v>0</v>
      </c>
      <c r="R27" s="756">
        <f t="shared" si="18"/>
        <v>0</v>
      </c>
      <c r="S27" s="756">
        <f t="shared" si="18"/>
        <v>0</v>
      </c>
      <c r="T27" s="756">
        <f t="shared" si="18"/>
        <v>0</v>
      </c>
      <c r="U27" s="756">
        <f t="shared" si="18"/>
        <v>0</v>
      </c>
      <c r="V27" s="756">
        <f t="shared" si="18"/>
        <v>118720000</v>
      </c>
      <c r="W27" s="756">
        <f t="shared" si="18"/>
        <v>0</v>
      </c>
      <c r="X27" s="756">
        <f t="shared" si="18"/>
        <v>0</v>
      </c>
      <c r="Y27" s="756">
        <f t="shared" si="18"/>
        <v>118720000</v>
      </c>
    </row>
    <row r="28" spans="1:25" ht="56.25" customHeight="1">
      <c r="A28" s="942"/>
      <c r="B28" s="942"/>
      <c r="C28" s="737" t="s">
        <v>535</v>
      </c>
      <c r="D28" s="737" t="s">
        <v>705</v>
      </c>
      <c r="E28" s="738" t="s">
        <v>657</v>
      </c>
      <c r="F28" s="737" t="s">
        <v>664</v>
      </c>
      <c r="G28" s="744" t="s">
        <v>658</v>
      </c>
      <c r="H28" s="745" t="s">
        <v>659</v>
      </c>
      <c r="I28" s="746" t="s">
        <v>667</v>
      </c>
      <c r="J28" s="757">
        <v>112500000</v>
      </c>
      <c r="K28" s="747">
        <v>0</v>
      </c>
      <c r="L28" s="747">
        <v>0</v>
      </c>
      <c r="M28" s="748">
        <f t="shared" si="8"/>
        <v>112500000</v>
      </c>
      <c r="N28" s="733">
        <v>0</v>
      </c>
      <c r="O28" s="731">
        <v>0</v>
      </c>
      <c r="P28" s="731">
        <v>0</v>
      </c>
      <c r="Q28" s="732">
        <f>+N28+O28+P28</f>
        <v>0</v>
      </c>
      <c r="R28" s="733">
        <v>0</v>
      </c>
      <c r="S28" s="731">
        <v>0</v>
      </c>
      <c r="T28" s="731">
        <v>0</v>
      </c>
      <c r="U28" s="732">
        <f>+R28+S28+T28</f>
        <v>0</v>
      </c>
      <c r="V28" s="734">
        <f>SUM(J28-N28+R28)</f>
        <v>112500000</v>
      </c>
      <c r="W28" s="731">
        <f>SUM(K28-O28+S28)</f>
        <v>0</v>
      </c>
      <c r="X28" s="731">
        <f>SUM(L28-P28+T28)</f>
        <v>0</v>
      </c>
      <c r="Y28" s="732">
        <f>+V28+W28+X28</f>
        <v>112500000</v>
      </c>
    </row>
    <row r="29" spans="1:25" ht="56.25" customHeight="1">
      <c r="A29" s="942"/>
      <c r="B29" s="942"/>
      <c r="C29" s="737" t="s">
        <v>535</v>
      </c>
      <c r="D29" s="737" t="s">
        <v>705</v>
      </c>
      <c r="E29" s="738" t="s">
        <v>657</v>
      </c>
      <c r="F29" s="737" t="s">
        <v>664</v>
      </c>
      <c r="G29" s="750" t="s">
        <v>660</v>
      </c>
      <c r="H29" s="745" t="s">
        <v>661</v>
      </c>
      <c r="I29" s="746" t="s">
        <v>667</v>
      </c>
      <c r="J29" s="757">
        <v>0</v>
      </c>
      <c r="K29" s="747">
        <v>0</v>
      </c>
      <c r="L29" s="747">
        <v>0</v>
      </c>
      <c r="M29" s="748">
        <f t="shared" si="8"/>
        <v>0</v>
      </c>
      <c r="N29" s="733"/>
      <c r="O29" s="731"/>
      <c r="P29" s="731"/>
      <c r="Q29" s="732"/>
      <c r="R29" s="733"/>
      <c r="S29" s="731"/>
      <c r="T29" s="731"/>
      <c r="U29" s="732"/>
      <c r="V29" s="734">
        <f t="shared" ref="V29:V31" si="19">SUM(J29-N29+R29)</f>
        <v>0</v>
      </c>
      <c r="W29" s="731">
        <f t="shared" ref="W29:W31" si="20">SUM(K29-O29+S29)</f>
        <v>0</v>
      </c>
      <c r="X29" s="731">
        <f t="shared" ref="X29:X31" si="21">SUM(L29-P29+T29)</f>
        <v>0</v>
      </c>
      <c r="Y29" s="732">
        <f t="shared" ref="Y29:Y31" si="22">+V29+W29+X29</f>
        <v>0</v>
      </c>
    </row>
    <row r="30" spans="1:25" ht="56.25" customHeight="1">
      <c r="A30" s="942"/>
      <c r="B30" s="942"/>
      <c r="C30" s="737" t="s">
        <v>535</v>
      </c>
      <c r="D30" s="737" t="s">
        <v>705</v>
      </c>
      <c r="E30" s="738" t="s">
        <v>657</v>
      </c>
      <c r="F30" s="737" t="s">
        <v>711</v>
      </c>
      <c r="G30" s="755" t="s">
        <v>658</v>
      </c>
      <c r="H30" s="745" t="s">
        <v>659</v>
      </c>
      <c r="I30" s="746" t="s">
        <v>647</v>
      </c>
      <c r="J30" s="757">
        <v>0</v>
      </c>
      <c r="K30" s="758">
        <v>0</v>
      </c>
      <c r="L30" s="747">
        <v>0</v>
      </c>
      <c r="M30" s="748">
        <f t="shared" si="8"/>
        <v>0</v>
      </c>
      <c r="N30" s="733"/>
      <c r="O30" s="731"/>
      <c r="P30" s="731"/>
      <c r="Q30" s="732"/>
      <c r="R30" s="733"/>
      <c r="S30" s="731"/>
      <c r="T30" s="731"/>
      <c r="U30" s="732"/>
      <c r="V30" s="734">
        <f t="shared" si="19"/>
        <v>0</v>
      </c>
      <c r="W30" s="731">
        <f t="shared" si="20"/>
        <v>0</v>
      </c>
      <c r="X30" s="731">
        <f t="shared" si="21"/>
        <v>0</v>
      </c>
      <c r="Y30" s="732">
        <f t="shared" si="22"/>
        <v>0</v>
      </c>
    </row>
    <row r="31" spans="1:25" ht="56.25" customHeight="1">
      <c r="A31" s="942"/>
      <c r="B31" s="942"/>
      <c r="C31" s="737" t="s">
        <v>535</v>
      </c>
      <c r="D31" s="737" t="s">
        <v>705</v>
      </c>
      <c r="E31" s="738" t="s">
        <v>657</v>
      </c>
      <c r="F31" s="737" t="s">
        <v>711</v>
      </c>
      <c r="G31" s="755" t="s">
        <v>658</v>
      </c>
      <c r="H31" s="745" t="s">
        <v>661</v>
      </c>
      <c r="I31" s="746" t="s">
        <v>647</v>
      </c>
      <c r="J31" s="757">
        <v>0</v>
      </c>
      <c r="K31" s="758">
        <v>0</v>
      </c>
      <c r="L31" s="747">
        <v>0</v>
      </c>
      <c r="M31" s="748">
        <f t="shared" si="8"/>
        <v>0</v>
      </c>
      <c r="N31" s="733"/>
      <c r="O31" s="731"/>
      <c r="P31" s="731"/>
      <c r="Q31" s="732"/>
      <c r="R31" s="733"/>
      <c r="S31" s="731"/>
      <c r="T31" s="731"/>
      <c r="U31" s="732"/>
      <c r="V31" s="734">
        <f t="shared" si="19"/>
        <v>0</v>
      </c>
      <c r="W31" s="731">
        <f t="shared" si="20"/>
        <v>0</v>
      </c>
      <c r="X31" s="731">
        <f t="shared" si="21"/>
        <v>0</v>
      </c>
      <c r="Y31" s="732">
        <f t="shared" si="22"/>
        <v>0</v>
      </c>
    </row>
    <row r="32" spans="1:25" s="725" customFormat="1" ht="15" customHeight="1">
      <c r="A32" s="942"/>
      <c r="B32" s="942"/>
      <c r="C32" s="941" t="s">
        <v>670</v>
      </c>
      <c r="D32" s="941"/>
      <c r="E32" s="941"/>
      <c r="F32" s="941"/>
      <c r="G32" s="941"/>
      <c r="H32" s="941"/>
      <c r="I32" s="941"/>
      <c r="J32" s="756">
        <f>SUM(J28:J31)</f>
        <v>112500000</v>
      </c>
      <c r="K32" s="756">
        <f t="shared" ref="K32:Y32" si="23">SUM(K28:K31)</f>
        <v>0</v>
      </c>
      <c r="L32" s="756">
        <f t="shared" si="23"/>
        <v>0</v>
      </c>
      <c r="M32" s="756">
        <f t="shared" si="23"/>
        <v>112500000</v>
      </c>
      <c r="N32" s="756">
        <f t="shared" si="23"/>
        <v>0</v>
      </c>
      <c r="O32" s="756">
        <f t="shared" si="23"/>
        <v>0</v>
      </c>
      <c r="P32" s="756">
        <f t="shared" si="23"/>
        <v>0</v>
      </c>
      <c r="Q32" s="756">
        <f t="shared" si="23"/>
        <v>0</v>
      </c>
      <c r="R32" s="756">
        <f t="shared" si="23"/>
        <v>0</v>
      </c>
      <c r="S32" s="756">
        <f t="shared" si="23"/>
        <v>0</v>
      </c>
      <c r="T32" s="756">
        <f t="shared" si="23"/>
        <v>0</v>
      </c>
      <c r="U32" s="756">
        <f t="shared" si="23"/>
        <v>0</v>
      </c>
      <c r="V32" s="756">
        <f t="shared" si="23"/>
        <v>112500000</v>
      </c>
      <c r="W32" s="756">
        <f t="shared" si="23"/>
        <v>0</v>
      </c>
      <c r="X32" s="756">
        <f t="shared" si="23"/>
        <v>0</v>
      </c>
      <c r="Y32" s="756">
        <f t="shared" si="23"/>
        <v>112500000</v>
      </c>
    </row>
    <row r="33" spans="1:25" ht="56.25" customHeight="1">
      <c r="A33" s="942"/>
      <c r="B33" s="942"/>
      <c r="C33" s="737" t="s">
        <v>535</v>
      </c>
      <c r="D33" s="737" t="s">
        <v>705</v>
      </c>
      <c r="E33" s="738" t="s">
        <v>657</v>
      </c>
      <c r="F33" s="743" t="s">
        <v>665</v>
      </c>
      <c r="G33" s="744" t="s">
        <v>658</v>
      </c>
      <c r="H33" s="745" t="s">
        <v>659</v>
      </c>
      <c r="I33" s="746" t="s">
        <v>667</v>
      </c>
      <c r="J33" s="757">
        <v>238500000</v>
      </c>
      <c r="K33" s="747">
        <v>0</v>
      </c>
      <c r="L33" s="747">
        <v>0</v>
      </c>
      <c r="M33" s="748">
        <f t="shared" si="8"/>
        <v>238500000</v>
      </c>
      <c r="N33" s="733">
        <v>0</v>
      </c>
      <c r="O33" s="731">
        <v>0</v>
      </c>
      <c r="P33" s="731">
        <v>0</v>
      </c>
      <c r="Q33" s="732">
        <f>+N33+O33+P33</f>
        <v>0</v>
      </c>
      <c r="R33" s="733"/>
      <c r="S33" s="731">
        <v>0</v>
      </c>
      <c r="T33" s="731">
        <v>0</v>
      </c>
      <c r="U33" s="732">
        <f>+R33+S33+T33</f>
        <v>0</v>
      </c>
      <c r="V33" s="734">
        <f>SUM(J33-N33+R33)</f>
        <v>238500000</v>
      </c>
      <c r="W33" s="731">
        <f>SUM(K33-O33+S33)</f>
        <v>0</v>
      </c>
      <c r="X33" s="731">
        <f>SUM(L33-P33+T33)</f>
        <v>0</v>
      </c>
      <c r="Y33" s="759">
        <f>V33+W33+X33</f>
        <v>238500000</v>
      </c>
    </row>
    <row r="34" spans="1:25" ht="56.25" customHeight="1">
      <c r="A34" s="942"/>
      <c r="B34" s="942"/>
      <c r="C34" s="737" t="s">
        <v>535</v>
      </c>
      <c r="D34" s="737" t="s">
        <v>705</v>
      </c>
      <c r="E34" s="738" t="s">
        <v>657</v>
      </c>
      <c r="F34" s="743" t="s">
        <v>665</v>
      </c>
      <c r="G34" s="750" t="s">
        <v>660</v>
      </c>
      <c r="H34" s="745" t="s">
        <v>661</v>
      </c>
      <c r="I34" s="746" t="s">
        <v>667</v>
      </c>
      <c r="J34" s="757">
        <v>0</v>
      </c>
      <c r="K34" s="747">
        <v>0</v>
      </c>
      <c r="L34" s="747">
        <v>0</v>
      </c>
      <c r="M34" s="748">
        <f t="shared" si="8"/>
        <v>0</v>
      </c>
      <c r="N34" s="733"/>
      <c r="O34" s="731"/>
      <c r="P34" s="731"/>
      <c r="Q34" s="732"/>
      <c r="R34" s="733"/>
      <c r="S34" s="731"/>
      <c r="T34" s="731"/>
      <c r="U34" s="732"/>
      <c r="V34" s="734">
        <f t="shared" ref="V34:V36" si="24">SUM(J34-N34+R34)</f>
        <v>0</v>
      </c>
      <c r="W34" s="731">
        <f t="shared" ref="W34:W36" si="25">SUM(K34-O34+S34)</f>
        <v>0</v>
      </c>
      <c r="X34" s="731">
        <f t="shared" ref="X34:X36" si="26">SUM(L34-P34+T34)</f>
        <v>0</v>
      </c>
      <c r="Y34" s="759">
        <f t="shared" ref="Y34:Y36" si="27">V34+W34+X34</f>
        <v>0</v>
      </c>
    </row>
    <row r="35" spans="1:25" ht="56.25" customHeight="1">
      <c r="A35" s="942"/>
      <c r="B35" s="942"/>
      <c r="C35" s="737" t="s">
        <v>535</v>
      </c>
      <c r="D35" s="737" t="s">
        <v>705</v>
      </c>
      <c r="E35" s="738" t="s">
        <v>657</v>
      </c>
      <c r="F35" s="743" t="s">
        <v>712</v>
      </c>
      <c r="G35" s="755" t="s">
        <v>658</v>
      </c>
      <c r="H35" s="745" t="s">
        <v>659</v>
      </c>
      <c r="I35" s="746" t="s">
        <v>647</v>
      </c>
      <c r="J35" s="757">
        <v>0</v>
      </c>
      <c r="K35" s="758">
        <v>0</v>
      </c>
      <c r="L35" s="747">
        <v>0</v>
      </c>
      <c r="M35" s="748">
        <f t="shared" si="8"/>
        <v>0</v>
      </c>
      <c r="N35" s="733"/>
      <c r="O35" s="731"/>
      <c r="P35" s="731"/>
      <c r="Q35" s="732"/>
      <c r="R35" s="733"/>
      <c r="S35" s="731"/>
      <c r="T35" s="731"/>
      <c r="U35" s="732"/>
      <c r="V35" s="734">
        <f t="shared" si="24"/>
        <v>0</v>
      </c>
      <c r="W35" s="731">
        <f t="shared" si="25"/>
        <v>0</v>
      </c>
      <c r="X35" s="731">
        <f t="shared" si="26"/>
        <v>0</v>
      </c>
      <c r="Y35" s="759">
        <f t="shared" si="27"/>
        <v>0</v>
      </c>
    </row>
    <row r="36" spans="1:25" ht="56.25" customHeight="1">
      <c r="A36" s="942"/>
      <c r="B36" s="942"/>
      <c r="C36" s="737" t="s">
        <v>535</v>
      </c>
      <c r="D36" s="737" t="s">
        <v>705</v>
      </c>
      <c r="E36" s="738" t="s">
        <v>657</v>
      </c>
      <c r="F36" s="743" t="s">
        <v>712</v>
      </c>
      <c r="G36" s="755" t="s">
        <v>658</v>
      </c>
      <c r="H36" s="745" t="s">
        <v>661</v>
      </c>
      <c r="I36" s="746" t="s">
        <v>647</v>
      </c>
      <c r="J36" s="757">
        <v>0</v>
      </c>
      <c r="K36" s="758">
        <v>0</v>
      </c>
      <c r="L36" s="747">
        <v>0</v>
      </c>
      <c r="M36" s="748">
        <f t="shared" si="8"/>
        <v>0</v>
      </c>
      <c r="N36" s="733"/>
      <c r="O36" s="731"/>
      <c r="P36" s="731"/>
      <c r="Q36" s="732"/>
      <c r="R36" s="733"/>
      <c r="S36" s="731"/>
      <c r="T36" s="731"/>
      <c r="U36" s="732"/>
      <c r="V36" s="734">
        <f t="shared" si="24"/>
        <v>0</v>
      </c>
      <c r="W36" s="731">
        <f t="shared" si="25"/>
        <v>0</v>
      </c>
      <c r="X36" s="731">
        <f t="shared" si="26"/>
        <v>0</v>
      </c>
      <c r="Y36" s="759">
        <f t="shared" si="27"/>
        <v>0</v>
      </c>
    </row>
    <row r="37" spans="1:25" s="725" customFormat="1" ht="12" customHeight="1">
      <c r="A37" s="942"/>
      <c r="B37" s="942"/>
      <c r="C37" s="941" t="s">
        <v>671</v>
      </c>
      <c r="D37" s="941"/>
      <c r="E37" s="941"/>
      <c r="F37" s="941"/>
      <c r="G37" s="941"/>
      <c r="H37" s="941"/>
      <c r="I37" s="941"/>
      <c r="J37" s="756">
        <f>SUM(J33:J36)</f>
        <v>238500000</v>
      </c>
      <c r="K37" s="756">
        <f t="shared" ref="K37:Y37" si="28">SUM(K33:K36)</f>
        <v>0</v>
      </c>
      <c r="L37" s="756">
        <f t="shared" si="28"/>
        <v>0</v>
      </c>
      <c r="M37" s="756">
        <f t="shared" si="28"/>
        <v>238500000</v>
      </c>
      <c r="N37" s="756">
        <f t="shared" si="28"/>
        <v>0</v>
      </c>
      <c r="O37" s="756">
        <f t="shared" si="28"/>
        <v>0</v>
      </c>
      <c r="P37" s="756">
        <f t="shared" si="28"/>
        <v>0</v>
      </c>
      <c r="Q37" s="756">
        <f t="shared" si="28"/>
        <v>0</v>
      </c>
      <c r="R37" s="756">
        <f t="shared" si="28"/>
        <v>0</v>
      </c>
      <c r="S37" s="756">
        <f t="shared" si="28"/>
        <v>0</v>
      </c>
      <c r="T37" s="756">
        <f t="shared" si="28"/>
        <v>0</v>
      </c>
      <c r="U37" s="756">
        <f t="shared" si="28"/>
        <v>0</v>
      </c>
      <c r="V37" s="756">
        <f t="shared" si="28"/>
        <v>238500000</v>
      </c>
      <c r="W37" s="756">
        <f t="shared" si="28"/>
        <v>0</v>
      </c>
      <c r="X37" s="756">
        <f t="shared" si="28"/>
        <v>0</v>
      </c>
      <c r="Y37" s="756">
        <f t="shared" si="28"/>
        <v>238500000</v>
      </c>
    </row>
    <row r="38" spans="1:25" s="726" customFormat="1" ht="24.9" customHeight="1">
      <c r="A38" s="942"/>
      <c r="B38" s="942"/>
      <c r="C38" s="940" t="s">
        <v>639</v>
      </c>
      <c r="D38" s="940"/>
      <c r="E38" s="940"/>
      <c r="F38" s="940"/>
      <c r="G38" s="940"/>
      <c r="H38" s="940"/>
      <c r="I38" s="940"/>
      <c r="J38" s="760">
        <f>J17+J22+J27+J32+J37</f>
        <v>863000000</v>
      </c>
      <c r="K38" s="760">
        <f>K17+K22+K27+K32+K37</f>
        <v>56000000</v>
      </c>
      <c r="L38" s="760">
        <f>L17+L22+L27+L32+L37</f>
        <v>0</v>
      </c>
      <c r="M38" s="760">
        <f>M17+M22+M27+M32+M37</f>
        <v>919000000</v>
      </c>
      <c r="N38" s="760">
        <f t="shared" ref="N38:Y38" si="29">N17+N22+N27+N32+N37</f>
        <v>0</v>
      </c>
      <c r="O38" s="760">
        <f t="shared" si="29"/>
        <v>0</v>
      </c>
      <c r="P38" s="760">
        <f t="shared" si="29"/>
        <v>0</v>
      </c>
      <c r="Q38" s="760">
        <f t="shared" si="29"/>
        <v>0</v>
      </c>
      <c r="R38" s="760">
        <f t="shared" si="29"/>
        <v>0</v>
      </c>
      <c r="S38" s="760">
        <f t="shared" si="29"/>
        <v>0</v>
      </c>
      <c r="T38" s="760">
        <f t="shared" si="29"/>
        <v>0</v>
      </c>
      <c r="U38" s="760">
        <f t="shared" si="29"/>
        <v>0</v>
      </c>
      <c r="V38" s="760">
        <f t="shared" si="29"/>
        <v>863000000</v>
      </c>
      <c r="W38" s="760">
        <f t="shared" si="29"/>
        <v>56000000</v>
      </c>
      <c r="X38" s="760">
        <f t="shared" si="29"/>
        <v>0</v>
      </c>
      <c r="Y38" s="760">
        <f t="shared" si="29"/>
        <v>919000000</v>
      </c>
    </row>
    <row r="39" spans="1:25" ht="56.25" customHeight="1">
      <c r="A39" s="942"/>
      <c r="B39" s="942"/>
      <c r="C39" s="737" t="s">
        <v>635</v>
      </c>
      <c r="D39" s="737" t="s">
        <v>574</v>
      </c>
      <c r="E39" s="738" t="s">
        <v>672</v>
      </c>
      <c r="F39" s="743" t="s">
        <v>673</v>
      </c>
      <c r="G39" s="744" t="s">
        <v>658</v>
      </c>
      <c r="H39" s="745" t="s">
        <v>659</v>
      </c>
      <c r="I39" s="746" t="s">
        <v>676</v>
      </c>
      <c r="J39" s="761">
        <v>275900000</v>
      </c>
      <c r="K39" s="747">
        <v>0</v>
      </c>
      <c r="L39" s="747">
        <v>0</v>
      </c>
      <c r="M39" s="748">
        <f t="shared" si="8"/>
        <v>275900000</v>
      </c>
      <c r="N39" s="733"/>
      <c r="O39" s="731"/>
      <c r="P39" s="731">
        <v>0</v>
      </c>
      <c r="Q39" s="732">
        <f>+N39+O39+P39</f>
        <v>0</v>
      </c>
      <c r="R39" s="733">
        <v>0</v>
      </c>
      <c r="S39" s="731"/>
      <c r="T39" s="731">
        <v>0</v>
      </c>
      <c r="U39" s="732">
        <f>+R39+S39+T39</f>
        <v>0</v>
      </c>
      <c r="V39" s="734">
        <f>SUM(J39-N39+R39)</f>
        <v>275900000</v>
      </c>
      <c r="W39" s="731">
        <f>SUM(K39-O39+S39)</f>
        <v>0</v>
      </c>
      <c r="X39" s="731">
        <f>SUM(L39-P39+T39)</f>
        <v>0</v>
      </c>
      <c r="Y39" s="759">
        <f>V39+W39+X39</f>
        <v>275900000</v>
      </c>
    </row>
    <row r="40" spans="1:25" ht="56.25" customHeight="1">
      <c r="A40" s="942"/>
      <c r="B40" s="942"/>
      <c r="C40" s="737" t="s">
        <v>635</v>
      </c>
      <c r="D40" s="737" t="s">
        <v>574</v>
      </c>
      <c r="E40" s="738" t="s">
        <v>672</v>
      </c>
      <c r="F40" s="743" t="s">
        <v>673</v>
      </c>
      <c r="G40" s="750" t="s">
        <v>660</v>
      </c>
      <c r="H40" s="745" t="s">
        <v>661</v>
      </c>
      <c r="I40" s="746" t="s">
        <v>676</v>
      </c>
      <c r="J40" s="761">
        <v>0</v>
      </c>
      <c r="K40" s="747">
        <v>0</v>
      </c>
      <c r="L40" s="747">
        <v>0</v>
      </c>
      <c r="M40" s="748">
        <f t="shared" si="8"/>
        <v>0</v>
      </c>
      <c r="N40" s="733"/>
      <c r="O40" s="731"/>
      <c r="P40" s="731"/>
      <c r="Q40" s="732"/>
      <c r="R40" s="733"/>
      <c r="S40" s="731"/>
      <c r="T40" s="731"/>
      <c r="U40" s="732"/>
      <c r="V40" s="734">
        <f t="shared" ref="V40:V42" si="30">SUM(J40-N40+R40)</f>
        <v>0</v>
      </c>
      <c r="W40" s="731">
        <f t="shared" ref="W40:W42" si="31">SUM(K40-O40+S40)</f>
        <v>0</v>
      </c>
      <c r="X40" s="731">
        <f t="shared" ref="X40:X42" si="32">SUM(L40-P40+T40)</f>
        <v>0</v>
      </c>
      <c r="Y40" s="759">
        <f t="shared" ref="Y40:Y42" si="33">V40+W40+X40</f>
        <v>0</v>
      </c>
    </row>
    <row r="41" spans="1:25" ht="56.25" customHeight="1">
      <c r="A41" s="942"/>
      <c r="B41" s="942"/>
      <c r="C41" s="737" t="s">
        <v>635</v>
      </c>
      <c r="D41" s="737" t="s">
        <v>574</v>
      </c>
      <c r="E41" s="738" t="s">
        <v>672</v>
      </c>
      <c r="F41" s="743" t="s">
        <v>713</v>
      </c>
      <c r="G41" s="755" t="s">
        <v>658</v>
      </c>
      <c r="H41" s="745" t="s">
        <v>659</v>
      </c>
      <c r="I41" s="746" t="s">
        <v>647</v>
      </c>
      <c r="J41" s="761">
        <v>0</v>
      </c>
      <c r="K41" s="758">
        <v>100000000</v>
      </c>
      <c r="L41" s="747">
        <v>0</v>
      </c>
      <c r="M41" s="748">
        <f t="shared" si="8"/>
        <v>100000000</v>
      </c>
      <c r="N41" s="733"/>
      <c r="O41" s="731"/>
      <c r="P41" s="731"/>
      <c r="Q41" s="732"/>
      <c r="R41" s="733"/>
      <c r="S41" s="731"/>
      <c r="T41" s="731"/>
      <c r="U41" s="732"/>
      <c r="V41" s="734">
        <f t="shared" si="30"/>
        <v>0</v>
      </c>
      <c r="W41" s="731">
        <f t="shared" si="31"/>
        <v>100000000</v>
      </c>
      <c r="X41" s="731">
        <f t="shared" si="32"/>
        <v>0</v>
      </c>
      <c r="Y41" s="759">
        <f t="shared" si="33"/>
        <v>100000000</v>
      </c>
    </row>
    <row r="42" spans="1:25" ht="56.25" customHeight="1">
      <c r="A42" s="942"/>
      <c r="B42" s="942"/>
      <c r="C42" s="737" t="s">
        <v>635</v>
      </c>
      <c r="D42" s="737" t="s">
        <v>574</v>
      </c>
      <c r="E42" s="738" t="s">
        <v>672</v>
      </c>
      <c r="F42" s="743" t="s">
        <v>713</v>
      </c>
      <c r="G42" s="755" t="s">
        <v>658</v>
      </c>
      <c r="H42" s="745" t="s">
        <v>661</v>
      </c>
      <c r="I42" s="746" t="s">
        <v>647</v>
      </c>
      <c r="J42" s="761">
        <v>0</v>
      </c>
      <c r="K42" s="758">
        <v>34000000</v>
      </c>
      <c r="L42" s="747">
        <v>0</v>
      </c>
      <c r="M42" s="748">
        <f t="shared" si="8"/>
        <v>34000000</v>
      </c>
      <c r="N42" s="733"/>
      <c r="O42" s="731"/>
      <c r="P42" s="731"/>
      <c r="Q42" s="732"/>
      <c r="R42" s="733"/>
      <c r="S42" s="731"/>
      <c r="T42" s="731"/>
      <c r="U42" s="732"/>
      <c r="V42" s="734">
        <f t="shared" si="30"/>
        <v>0</v>
      </c>
      <c r="W42" s="731">
        <f t="shared" si="31"/>
        <v>34000000</v>
      </c>
      <c r="X42" s="731">
        <f t="shared" si="32"/>
        <v>0</v>
      </c>
      <c r="Y42" s="759">
        <f t="shared" si="33"/>
        <v>34000000</v>
      </c>
    </row>
    <row r="43" spans="1:25" s="725" customFormat="1" ht="12" customHeight="1">
      <c r="A43" s="942"/>
      <c r="B43" s="942"/>
      <c r="C43" s="941" t="s">
        <v>674</v>
      </c>
      <c r="D43" s="941"/>
      <c r="E43" s="941"/>
      <c r="F43" s="941"/>
      <c r="G43" s="941"/>
      <c r="H43" s="941"/>
      <c r="I43" s="941"/>
      <c r="J43" s="756">
        <f>SUM(J39:J42)</f>
        <v>275900000</v>
      </c>
      <c r="K43" s="756">
        <f t="shared" ref="K43:Y43" si="34">SUM(K39:K42)</f>
        <v>134000000</v>
      </c>
      <c r="L43" s="756">
        <f t="shared" si="34"/>
        <v>0</v>
      </c>
      <c r="M43" s="756">
        <f t="shared" si="34"/>
        <v>409900000</v>
      </c>
      <c r="N43" s="756">
        <f t="shared" si="34"/>
        <v>0</v>
      </c>
      <c r="O43" s="756">
        <f t="shared" si="34"/>
        <v>0</v>
      </c>
      <c r="P43" s="756">
        <f t="shared" si="34"/>
        <v>0</v>
      </c>
      <c r="Q43" s="756">
        <f t="shared" si="34"/>
        <v>0</v>
      </c>
      <c r="R43" s="756">
        <f t="shared" si="34"/>
        <v>0</v>
      </c>
      <c r="S43" s="756">
        <f t="shared" si="34"/>
        <v>0</v>
      </c>
      <c r="T43" s="756">
        <f t="shared" si="34"/>
        <v>0</v>
      </c>
      <c r="U43" s="756">
        <f t="shared" si="34"/>
        <v>0</v>
      </c>
      <c r="V43" s="756">
        <f t="shared" si="34"/>
        <v>275900000</v>
      </c>
      <c r="W43" s="756">
        <f t="shared" si="34"/>
        <v>134000000</v>
      </c>
      <c r="X43" s="756">
        <f t="shared" si="34"/>
        <v>0</v>
      </c>
      <c r="Y43" s="756">
        <f t="shared" si="34"/>
        <v>409900000</v>
      </c>
    </row>
    <row r="44" spans="1:25" ht="56.25" customHeight="1">
      <c r="A44" s="942"/>
      <c r="B44" s="942"/>
      <c r="C44" s="737" t="s">
        <v>635</v>
      </c>
      <c r="D44" s="737" t="s">
        <v>574</v>
      </c>
      <c r="E44" s="738" t="s">
        <v>672</v>
      </c>
      <c r="F44" s="743" t="s">
        <v>675</v>
      </c>
      <c r="G44" s="744" t="s">
        <v>658</v>
      </c>
      <c r="H44" s="745" t="s">
        <v>659</v>
      </c>
      <c r="I44" s="746" t="s">
        <v>676</v>
      </c>
      <c r="J44" s="761">
        <v>71600000</v>
      </c>
      <c r="K44" s="747">
        <v>0</v>
      </c>
      <c r="L44" s="747">
        <v>0</v>
      </c>
      <c r="M44" s="748">
        <f t="shared" si="8"/>
        <v>71600000</v>
      </c>
      <c r="N44" s="762"/>
      <c r="O44" s="731">
        <v>0</v>
      </c>
      <c r="P44" s="731">
        <v>0</v>
      </c>
      <c r="Q44" s="732">
        <f>+N44+O44+P44</f>
        <v>0</v>
      </c>
      <c r="R44" s="733">
        <v>0</v>
      </c>
      <c r="S44" s="731">
        <v>0</v>
      </c>
      <c r="T44" s="731">
        <v>0</v>
      </c>
      <c r="U44" s="732">
        <f>+R44+S44+T44</f>
        <v>0</v>
      </c>
      <c r="V44" s="734">
        <f>SUM(J44-N44+R44)</f>
        <v>71600000</v>
      </c>
      <c r="W44" s="731">
        <f>SUM(K44-O44+S44)</f>
        <v>0</v>
      </c>
      <c r="X44" s="731">
        <f>SUM(L44-P44+T44)</f>
        <v>0</v>
      </c>
      <c r="Y44" s="759">
        <f>V44+W44+X44</f>
        <v>71600000</v>
      </c>
    </row>
    <row r="45" spans="1:25" ht="56.25" customHeight="1">
      <c r="A45" s="942"/>
      <c r="B45" s="942"/>
      <c r="C45" s="737" t="s">
        <v>635</v>
      </c>
      <c r="D45" s="737" t="s">
        <v>574</v>
      </c>
      <c r="E45" s="738" t="s">
        <v>672</v>
      </c>
      <c r="F45" s="743" t="s">
        <v>675</v>
      </c>
      <c r="G45" s="750" t="s">
        <v>660</v>
      </c>
      <c r="H45" s="745" t="s">
        <v>661</v>
      </c>
      <c r="I45" s="746" t="s">
        <v>676</v>
      </c>
      <c r="J45" s="761">
        <v>46500000</v>
      </c>
      <c r="K45" s="747">
        <v>0</v>
      </c>
      <c r="L45" s="747">
        <v>0</v>
      </c>
      <c r="M45" s="748">
        <f t="shared" si="8"/>
        <v>46500000</v>
      </c>
      <c r="N45" s="762"/>
      <c r="O45" s="731"/>
      <c r="P45" s="731"/>
      <c r="Q45" s="732"/>
      <c r="R45" s="733"/>
      <c r="S45" s="731"/>
      <c r="T45" s="731"/>
      <c r="U45" s="732"/>
      <c r="V45" s="734">
        <f t="shared" ref="V45:V47" si="35">SUM(J45-N45+R45)</f>
        <v>46500000</v>
      </c>
      <c r="W45" s="731">
        <f t="shared" ref="W45:W47" si="36">SUM(K45-O45+S45)</f>
        <v>0</v>
      </c>
      <c r="X45" s="731">
        <f t="shared" ref="X45:X47" si="37">SUM(L45-P45+T45)</f>
        <v>0</v>
      </c>
      <c r="Y45" s="759">
        <f t="shared" ref="Y45:Y47" si="38">V45+W45+X45</f>
        <v>46500000</v>
      </c>
    </row>
    <row r="46" spans="1:25" ht="56.25" customHeight="1">
      <c r="A46" s="942"/>
      <c r="B46" s="942"/>
      <c r="C46" s="737" t="s">
        <v>635</v>
      </c>
      <c r="D46" s="737" t="s">
        <v>574</v>
      </c>
      <c r="E46" s="738" t="s">
        <v>672</v>
      </c>
      <c r="F46" s="743" t="s">
        <v>714</v>
      </c>
      <c r="G46" s="755" t="s">
        <v>658</v>
      </c>
      <c r="H46" s="745" t="s">
        <v>659</v>
      </c>
      <c r="I46" s="746" t="s">
        <v>647</v>
      </c>
      <c r="J46" s="761">
        <v>0</v>
      </c>
      <c r="K46" s="758">
        <v>0</v>
      </c>
      <c r="L46" s="747">
        <v>0</v>
      </c>
      <c r="M46" s="748">
        <f t="shared" si="8"/>
        <v>0</v>
      </c>
      <c r="N46" s="762"/>
      <c r="O46" s="731"/>
      <c r="P46" s="731"/>
      <c r="Q46" s="732"/>
      <c r="R46" s="733"/>
      <c r="S46" s="731"/>
      <c r="T46" s="731"/>
      <c r="U46" s="732"/>
      <c r="V46" s="734">
        <f t="shared" si="35"/>
        <v>0</v>
      </c>
      <c r="W46" s="731">
        <f t="shared" si="36"/>
        <v>0</v>
      </c>
      <c r="X46" s="731">
        <f t="shared" si="37"/>
        <v>0</v>
      </c>
      <c r="Y46" s="759">
        <f t="shared" si="38"/>
        <v>0</v>
      </c>
    </row>
    <row r="47" spans="1:25" ht="56.25" customHeight="1">
      <c r="A47" s="942"/>
      <c r="B47" s="942"/>
      <c r="C47" s="737" t="s">
        <v>635</v>
      </c>
      <c r="D47" s="737" t="s">
        <v>574</v>
      </c>
      <c r="E47" s="738" t="s">
        <v>672</v>
      </c>
      <c r="F47" s="743" t="s">
        <v>714</v>
      </c>
      <c r="G47" s="755" t="s">
        <v>658</v>
      </c>
      <c r="H47" s="745" t="s">
        <v>661</v>
      </c>
      <c r="I47" s="746" t="s">
        <v>647</v>
      </c>
      <c r="J47" s="761">
        <v>0</v>
      </c>
      <c r="K47" s="758">
        <v>0</v>
      </c>
      <c r="L47" s="747">
        <v>0</v>
      </c>
      <c r="M47" s="748">
        <f t="shared" si="8"/>
        <v>0</v>
      </c>
      <c r="N47" s="762"/>
      <c r="O47" s="731"/>
      <c r="P47" s="731"/>
      <c r="Q47" s="732"/>
      <c r="R47" s="733"/>
      <c r="S47" s="731"/>
      <c r="T47" s="731"/>
      <c r="U47" s="732"/>
      <c r="V47" s="734">
        <f t="shared" si="35"/>
        <v>0</v>
      </c>
      <c r="W47" s="731">
        <f t="shared" si="36"/>
        <v>0</v>
      </c>
      <c r="X47" s="731">
        <f t="shared" si="37"/>
        <v>0</v>
      </c>
      <c r="Y47" s="759">
        <f t="shared" si="38"/>
        <v>0</v>
      </c>
    </row>
    <row r="48" spans="1:25" s="725" customFormat="1" ht="12" customHeight="1">
      <c r="A48" s="942"/>
      <c r="B48" s="942"/>
      <c r="C48" s="941" t="s">
        <v>677</v>
      </c>
      <c r="D48" s="941"/>
      <c r="E48" s="941"/>
      <c r="F48" s="941"/>
      <c r="G48" s="941"/>
      <c r="H48" s="941"/>
      <c r="I48" s="941"/>
      <c r="J48" s="756">
        <f>SUM(J44:J47)</f>
        <v>118100000</v>
      </c>
      <c r="K48" s="756">
        <f t="shared" ref="K48:Y48" si="39">SUM(K44:K47)</f>
        <v>0</v>
      </c>
      <c r="L48" s="756">
        <f t="shared" si="39"/>
        <v>0</v>
      </c>
      <c r="M48" s="756">
        <f t="shared" si="39"/>
        <v>118100000</v>
      </c>
      <c r="N48" s="756">
        <f t="shared" si="39"/>
        <v>0</v>
      </c>
      <c r="O48" s="756">
        <f t="shared" si="39"/>
        <v>0</v>
      </c>
      <c r="P48" s="756">
        <f t="shared" si="39"/>
        <v>0</v>
      </c>
      <c r="Q48" s="756">
        <f t="shared" si="39"/>
        <v>0</v>
      </c>
      <c r="R48" s="756">
        <f t="shared" si="39"/>
        <v>0</v>
      </c>
      <c r="S48" s="756">
        <f t="shared" si="39"/>
        <v>0</v>
      </c>
      <c r="T48" s="756">
        <f t="shared" si="39"/>
        <v>0</v>
      </c>
      <c r="U48" s="756">
        <f t="shared" si="39"/>
        <v>0</v>
      </c>
      <c r="V48" s="756">
        <f t="shared" si="39"/>
        <v>118100000</v>
      </c>
      <c r="W48" s="756">
        <f t="shared" si="39"/>
        <v>0</v>
      </c>
      <c r="X48" s="756">
        <f t="shared" si="39"/>
        <v>0</v>
      </c>
      <c r="Y48" s="756">
        <f t="shared" si="39"/>
        <v>118100000</v>
      </c>
    </row>
    <row r="49" spans="1:25" s="726" customFormat="1" ht="24.9" customHeight="1">
      <c r="A49" s="942"/>
      <c r="B49" s="942"/>
      <c r="C49" s="940" t="s">
        <v>640</v>
      </c>
      <c r="D49" s="940"/>
      <c r="E49" s="940"/>
      <c r="F49" s="940"/>
      <c r="G49" s="940"/>
      <c r="H49" s="940"/>
      <c r="I49" s="940"/>
      <c r="J49" s="760">
        <f>J43+J48</f>
        <v>394000000</v>
      </c>
      <c r="K49" s="760">
        <f t="shared" ref="K49:Y49" si="40">K43+K48</f>
        <v>134000000</v>
      </c>
      <c r="L49" s="760">
        <f t="shared" si="40"/>
        <v>0</v>
      </c>
      <c r="M49" s="760">
        <f t="shared" si="40"/>
        <v>528000000</v>
      </c>
      <c r="N49" s="760">
        <f t="shared" si="40"/>
        <v>0</v>
      </c>
      <c r="O49" s="760">
        <f t="shared" si="40"/>
        <v>0</v>
      </c>
      <c r="P49" s="760">
        <f t="shared" si="40"/>
        <v>0</v>
      </c>
      <c r="Q49" s="760">
        <f t="shared" si="40"/>
        <v>0</v>
      </c>
      <c r="R49" s="760">
        <f t="shared" si="40"/>
        <v>0</v>
      </c>
      <c r="S49" s="760">
        <f t="shared" si="40"/>
        <v>0</v>
      </c>
      <c r="T49" s="760">
        <f t="shared" si="40"/>
        <v>0</v>
      </c>
      <c r="U49" s="760">
        <f t="shared" si="40"/>
        <v>0</v>
      </c>
      <c r="V49" s="760">
        <f t="shared" si="40"/>
        <v>394000000</v>
      </c>
      <c r="W49" s="760">
        <f t="shared" si="40"/>
        <v>134000000</v>
      </c>
      <c r="X49" s="760">
        <f t="shared" si="40"/>
        <v>0</v>
      </c>
      <c r="Y49" s="760">
        <f t="shared" si="40"/>
        <v>528000000</v>
      </c>
    </row>
    <row r="50" spans="1:25" ht="54.9" customHeight="1">
      <c r="A50" s="942"/>
      <c r="B50" s="942"/>
      <c r="C50" s="763" t="s">
        <v>537</v>
      </c>
      <c r="D50" s="737" t="s">
        <v>537</v>
      </c>
      <c r="E50" s="738" t="s">
        <v>678</v>
      </c>
      <c r="F50" s="743" t="s">
        <v>681</v>
      </c>
      <c r="G50" s="744" t="s">
        <v>679</v>
      </c>
      <c r="H50" s="745" t="s">
        <v>680</v>
      </c>
      <c r="I50" s="746" t="s">
        <v>667</v>
      </c>
      <c r="J50" s="764">
        <v>290500000</v>
      </c>
      <c r="K50" s="748">
        <v>0</v>
      </c>
      <c r="L50" s="748">
        <v>0</v>
      </c>
      <c r="M50" s="748">
        <f t="shared" si="8"/>
        <v>290500000</v>
      </c>
      <c r="N50" s="730"/>
      <c r="O50" s="731">
        <v>0</v>
      </c>
      <c r="P50" s="731">
        <v>0</v>
      </c>
      <c r="Q50" s="732">
        <f>+N50+O50+P50</f>
        <v>0</v>
      </c>
      <c r="R50" s="733">
        <v>0</v>
      </c>
      <c r="S50" s="731">
        <v>0</v>
      </c>
      <c r="T50" s="731">
        <v>0</v>
      </c>
      <c r="U50" s="732">
        <f>+R50+S50+T50</f>
        <v>0</v>
      </c>
      <c r="V50" s="734">
        <f>SUM(J50-N50+R50)</f>
        <v>290500000</v>
      </c>
      <c r="W50" s="731">
        <f>SUM(K50-O50+S50)</f>
        <v>0</v>
      </c>
      <c r="X50" s="731">
        <f>SUM(L50-P50+T50)</f>
        <v>0</v>
      </c>
      <c r="Y50" s="759">
        <f>V50+W50+X50</f>
        <v>290500000</v>
      </c>
    </row>
    <row r="51" spans="1:25" ht="54.9" customHeight="1">
      <c r="A51" s="942"/>
      <c r="B51" s="942"/>
      <c r="C51" s="763" t="s">
        <v>537</v>
      </c>
      <c r="D51" s="737" t="s">
        <v>537</v>
      </c>
      <c r="E51" s="738" t="s">
        <v>678</v>
      </c>
      <c r="F51" s="743" t="s">
        <v>681</v>
      </c>
      <c r="G51" s="750" t="s">
        <v>660</v>
      </c>
      <c r="H51" s="745" t="s">
        <v>661</v>
      </c>
      <c r="I51" s="746" t="s">
        <v>667</v>
      </c>
      <c r="J51" s="764">
        <v>46500000</v>
      </c>
      <c r="K51" s="748">
        <v>0</v>
      </c>
      <c r="L51" s="748">
        <v>0</v>
      </c>
      <c r="M51" s="748">
        <f t="shared" si="8"/>
        <v>46500000</v>
      </c>
      <c r="N51" s="730"/>
      <c r="O51" s="731"/>
      <c r="P51" s="731"/>
      <c r="Q51" s="732"/>
      <c r="R51" s="733"/>
      <c r="S51" s="731"/>
      <c r="T51" s="731"/>
      <c r="U51" s="732"/>
      <c r="V51" s="734">
        <f t="shared" ref="V51:V53" si="41">SUM(J51-N51+R51)</f>
        <v>46500000</v>
      </c>
      <c r="W51" s="731">
        <f t="shared" ref="W51:W53" si="42">SUM(K51-O51+S51)</f>
        <v>0</v>
      </c>
      <c r="X51" s="731">
        <f t="shared" ref="X51:X53" si="43">SUM(L51-P51+T51)</f>
        <v>0</v>
      </c>
      <c r="Y51" s="759">
        <f t="shared" ref="Y51:Y53" si="44">V51+W51+X51</f>
        <v>46500000</v>
      </c>
    </row>
    <row r="52" spans="1:25" ht="54.9" customHeight="1">
      <c r="A52" s="942"/>
      <c r="B52" s="942"/>
      <c r="C52" s="763" t="s">
        <v>537</v>
      </c>
      <c r="D52" s="737" t="s">
        <v>537</v>
      </c>
      <c r="E52" s="738" t="s">
        <v>678</v>
      </c>
      <c r="F52" s="743" t="s">
        <v>715</v>
      </c>
      <c r="G52" s="755" t="s">
        <v>658</v>
      </c>
      <c r="H52" s="745" t="s">
        <v>659</v>
      </c>
      <c r="I52" s="746" t="s">
        <v>647</v>
      </c>
      <c r="J52" s="764">
        <v>0</v>
      </c>
      <c r="K52" s="758">
        <v>30000000</v>
      </c>
      <c r="L52" s="748">
        <v>0</v>
      </c>
      <c r="M52" s="748">
        <f t="shared" si="8"/>
        <v>30000000</v>
      </c>
      <c r="N52" s="730"/>
      <c r="O52" s="731"/>
      <c r="P52" s="731"/>
      <c r="Q52" s="732"/>
      <c r="R52" s="733"/>
      <c r="S52" s="731"/>
      <c r="T52" s="731"/>
      <c r="U52" s="732"/>
      <c r="V52" s="734">
        <f t="shared" si="41"/>
        <v>0</v>
      </c>
      <c r="W52" s="731">
        <f t="shared" si="42"/>
        <v>30000000</v>
      </c>
      <c r="X52" s="731">
        <f t="shared" si="43"/>
        <v>0</v>
      </c>
      <c r="Y52" s="759">
        <f t="shared" si="44"/>
        <v>30000000</v>
      </c>
    </row>
    <row r="53" spans="1:25" ht="54.9" customHeight="1">
      <c r="A53" s="942"/>
      <c r="B53" s="942"/>
      <c r="C53" s="763" t="s">
        <v>537</v>
      </c>
      <c r="D53" s="737" t="s">
        <v>537</v>
      </c>
      <c r="E53" s="738" t="s">
        <v>678</v>
      </c>
      <c r="F53" s="743" t="s">
        <v>715</v>
      </c>
      <c r="G53" s="755" t="s">
        <v>658</v>
      </c>
      <c r="H53" s="745" t="s">
        <v>661</v>
      </c>
      <c r="I53" s="746" t="s">
        <v>647</v>
      </c>
      <c r="J53" s="764">
        <v>0</v>
      </c>
      <c r="K53" s="758">
        <v>4000000</v>
      </c>
      <c r="L53" s="748">
        <v>0</v>
      </c>
      <c r="M53" s="748">
        <f t="shared" si="8"/>
        <v>4000000</v>
      </c>
      <c r="N53" s="730"/>
      <c r="O53" s="731"/>
      <c r="P53" s="731"/>
      <c r="Q53" s="732"/>
      <c r="R53" s="733"/>
      <c r="S53" s="731"/>
      <c r="T53" s="731"/>
      <c r="U53" s="732"/>
      <c r="V53" s="734">
        <f t="shared" si="41"/>
        <v>0</v>
      </c>
      <c r="W53" s="731">
        <f t="shared" si="42"/>
        <v>4000000</v>
      </c>
      <c r="X53" s="731">
        <f t="shared" si="43"/>
        <v>0</v>
      </c>
      <c r="Y53" s="759">
        <f t="shared" si="44"/>
        <v>4000000</v>
      </c>
    </row>
    <row r="54" spans="1:25" s="725" customFormat="1" ht="12" customHeight="1">
      <c r="A54" s="942"/>
      <c r="B54" s="942"/>
      <c r="C54" s="941" t="s">
        <v>682</v>
      </c>
      <c r="D54" s="941"/>
      <c r="E54" s="941"/>
      <c r="F54" s="941"/>
      <c r="G54" s="941"/>
      <c r="H54" s="941"/>
      <c r="I54" s="941"/>
      <c r="J54" s="756">
        <f>SUM(J50:J53)</f>
        <v>337000000</v>
      </c>
      <c r="K54" s="756">
        <f t="shared" ref="K54:Y54" si="45">SUM(K50:K53)</f>
        <v>34000000</v>
      </c>
      <c r="L54" s="756">
        <f t="shared" si="45"/>
        <v>0</v>
      </c>
      <c r="M54" s="756">
        <f t="shared" si="45"/>
        <v>371000000</v>
      </c>
      <c r="N54" s="756">
        <f t="shared" si="45"/>
        <v>0</v>
      </c>
      <c r="O54" s="756">
        <f t="shared" si="45"/>
        <v>0</v>
      </c>
      <c r="P54" s="756">
        <f t="shared" si="45"/>
        <v>0</v>
      </c>
      <c r="Q54" s="756">
        <f t="shared" si="45"/>
        <v>0</v>
      </c>
      <c r="R54" s="756">
        <f t="shared" si="45"/>
        <v>0</v>
      </c>
      <c r="S54" s="756">
        <f t="shared" si="45"/>
        <v>0</v>
      </c>
      <c r="T54" s="756">
        <f t="shared" si="45"/>
        <v>0</v>
      </c>
      <c r="U54" s="756">
        <f t="shared" si="45"/>
        <v>0</v>
      </c>
      <c r="V54" s="756">
        <f t="shared" si="45"/>
        <v>337000000</v>
      </c>
      <c r="W54" s="756">
        <f t="shared" si="45"/>
        <v>34000000</v>
      </c>
      <c r="X54" s="756">
        <f t="shared" si="45"/>
        <v>0</v>
      </c>
      <c r="Y54" s="756">
        <f t="shared" si="45"/>
        <v>371000000</v>
      </c>
    </row>
    <row r="55" spans="1:25" s="726" customFormat="1" ht="24.9" customHeight="1">
      <c r="A55" s="942"/>
      <c r="B55" s="942"/>
      <c r="C55" s="940" t="s">
        <v>641</v>
      </c>
      <c r="D55" s="940"/>
      <c r="E55" s="940"/>
      <c r="F55" s="940"/>
      <c r="G55" s="940"/>
      <c r="H55" s="940"/>
      <c r="I55" s="940"/>
      <c r="J55" s="760">
        <f>J54</f>
        <v>337000000</v>
      </c>
      <c r="K55" s="760">
        <f t="shared" ref="K55:Y55" si="46">K54</f>
        <v>34000000</v>
      </c>
      <c r="L55" s="760">
        <f t="shared" si="46"/>
        <v>0</v>
      </c>
      <c r="M55" s="760">
        <f t="shared" si="46"/>
        <v>371000000</v>
      </c>
      <c r="N55" s="760">
        <f t="shared" si="46"/>
        <v>0</v>
      </c>
      <c r="O55" s="760">
        <f t="shared" si="46"/>
        <v>0</v>
      </c>
      <c r="P55" s="760">
        <f t="shared" si="46"/>
        <v>0</v>
      </c>
      <c r="Q55" s="760">
        <f t="shared" si="46"/>
        <v>0</v>
      </c>
      <c r="R55" s="760">
        <f t="shared" si="46"/>
        <v>0</v>
      </c>
      <c r="S55" s="760">
        <f t="shared" si="46"/>
        <v>0</v>
      </c>
      <c r="T55" s="760">
        <f t="shared" si="46"/>
        <v>0</v>
      </c>
      <c r="U55" s="760">
        <f t="shared" si="46"/>
        <v>0</v>
      </c>
      <c r="V55" s="760">
        <f t="shared" si="46"/>
        <v>337000000</v>
      </c>
      <c r="W55" s="760">
        <f t="shared" si="46"/>
        <v>34000000</v>
      </c>
      <c r="X55" s="760">
        <f t="shared" si="46"/>
        <v>0</v>
      </c>
      <c r="Y55" s="760">
        <f t="shared" si="46"/>
        <v>371000000</v>
      </c>
    </row>
    <row r="56" spans="1:25" s="725" customFormat="1" ht="37.5" customHeight="1">
      <c r="A56" s="942"/>
      <c r="B56" s="955" t="s">
        <v>642</v>
      </c>
      <c r="C56" s="955"/>
      <c r="D56" s="955"/>
      <c r="E56" s="955"/>
      <c r="F56" s="955"/>
      <c r="G56" s="955"/>
      <c r="H56" s="955"/>
      <c r="I56" s="955"/>
      <c r="J56" s="765">
        <f>J38+J49+J55</f>
        <v>1594000000</v>
      </c>
      <c r="K56" s="765">
        <f t="shared" ref="K56:Y56" si="47">K38+K49+K55</f>
        <v>224000000</v>
      </c>
      <c r="L56" s="765">
        <f t="shared" si="47"/>
        <v>0</v>
      </c>
      <c r="M56" s="765">
        <f t="shared" si="47"/>
        <v>1818000000</v>
      </c>
      <c r="N56" s="765">
        <f t="shared" si="47"/>
        <v>0</v>
      </c>
      <c r="O56" s="765">
        <f t="shared" si="47"/>
        <v>0</v>
      </c>
      <c r="P56" s="765">
        <f t="shared" si="47"/>
        <v>0</v>
      </c>
      <c r="Q56" s="765">
        <f t="shared" si="47"/>
        <v>0</v>
      </c>
      <c r="R56" s="765">
        <f t="shared" si="47"/>
        <v>0</v>
      </c>
      <c r="S56" s="765">
        <f t="shared" si="47"/>
        <v>0</v>
      </c>
      <c r="T56" s="765">
        <f t="shared" si="47"/>
        <v>0</v>
      </c>
      <c r="U56" s="765">
        <f t="shared" si="47"/>
        <v>0</v>
      </c>
      <c r="V56" s="765">
        <f t="shared" si="47"/>
        <v>1594000000</v>
      </c>
      <c r="W56" s="765">
        <f t="shared" si="47"/>
        <v>224000000</v>
      </c>
      <c r="X56" s="765">
        <f t="shared" si="47"/>
        <v>0</v>
      </c>
      <c r="Y56" s="765">
        <f t="shared" si="47"/>
        <v>1818000000</v>
      </c>
    </row>
    <row r="57" spans="1:25" ht="54.6" customHeight="1">
      <c r="A57" s="942" t="s">
        <v>526</v>
      </c>
      <c r="B57" s="942" t="s">
        <v>569</v>
      </c>
      <c r="C57" s="763" t="s">
        <v>538</v>
      </c>
      <c r="D57" s="737" t="s">
        <v>538</v>
      </c>
      <c r="E57" s="738" t="s">
        <v>684</v>
      </c>
      <c r="F57" s="766" t="s">
        <v>683</v>
      </c>
      <c r="G57" s="744" t="s">
        <v>679</v>
      </c>
      <c r="H57" s="745" t="s">
        <v>680</v>
      </c>
      <c r="I57" s="767" t="s">
        <v>685</v>
      </c>
      <c r="J57" s="757">
        <v>485500000</v>
      </c>
      <c r="K57" s="768">
        <v>0</v>
      </c>
      <c r="L57" s="748">
        <v>0</v>
      </c>
      <c r="M57" s="748">
        <f t="shared" ref="M57:M60" si="48">SUM(J57:L57)</f>
        <v>485500000</v>
      </c>
      <c r="N57" s="735"/>
      <c r="O57" s="731"/>
      <c r="P57" s="731">
        <v>0</v>
      </c>
      <c r="Q57" s="732">
        <f>+N57+O57+P57</f>
        <v>0</v>
      </c>
      <c r="R57" s="733"/>
      <c r="S57" s="731">
        <v>0</v>
      </c>
      <c r="T57" s="731">
        <v>0</v>
      </c>
      <c r="U57" s="732">
        <f>+R57+S57+T57</f>
        <v>0</v>
      </c>
      <c r="V57" s="734">
        <f t="shared" ref="V57:X60" si="49">SUM(J57-N57+R57)</f>
        <v>485500000</v>
      </c>
      <c r="W57" s="731">
        <f t="shared" si="49"/>
        <v>0</v>
      </c>
      <c r="X57" s="731">
        <f t="shared" si="49"/>
        <v>0</v>
      </c>
      <c r="Y57" s="769">
        <f>V57+W57+X57</f>
        <v>485500000</v>
      </c>
    </row>
    <row r="58" spans="1:25" ht="54.6" customHeight="1">
      <c r="A58" s="942"/>
      <c r="B58" s="942"/>
      <c r="C58" s="763" t="s">
        <v>538</v>
      </c>
      <c r="D58" s="737" t="s">
        <v>538</v>
      </c>
      <c r="E58" s="738" t="s">
        <v>684</v>
      </c>
      <c r="F58" s="766" t="s">
        <v>683</v>
      </c>
      <c r="G58" s="750" t="s">
        <v>660</v>
      </c>
      <c r="H58" s="745" t="s">
        <v>661</v>
      </c>
      <c r="I58" s="767" t="s">
        <v>685</v>
      </c>
      <c r="J58" s="757">
        <v>58500000</v>
      </c>
      <c r="K58" s="768"/>
      <c r="L58" s="748"/>
      <c r="M58" s="748">
        <f t="shared" si="48"/>
        <v>58500000</v>
      </c>
      <c r="N58" s="735"/>
      <c r="O58" s="731"/>
      <c r="P58" s="731"/>
      <c r="Q58" s="732"/>
      <c r="R58" s="733"/>
      <c r="S58" s="731"/>
      <c r="T58" s="731"/>
      <c r="U58" s="732"/>
      <c r="V58" s="734">
        <f t="shared" si="49"/>
        <v>58500000</v>
      </c>
      <c r="W58" s="731">
        <f t="shared" si="49"/>
        <v>0</v>
      </c>
      <c r="X58" s="731">
        <f t="shared" si="49"/>
        <v>0</v>
      </c>
      <c r="Y58" s="769">
        <f t="shared" ref="Y58:Y60" si="50">V58+W58+X58</f>
        <v>58500000</v>
      </c>
    </row>
    <row r="59" spans="1:25" ht="54.6" customHeight="1">
      <c r="A59" s="942"/>
      <c r="B59" s="942"/>
      <c r="C59" s="763" t="s">
        <v>538</v>
      </c>
      <c r="D59" s="737" t="s">
        <v>538</v>
      </c>
      <c r="E59" s="738" t="s">
        <v>684</v>
      </c>
      <c r="F59" s="766" t="s">
        <v>716</v>
      </c>
      <c r="G59" s="755" t="s">
        <v>658</v>
      </c>
      <c r="H59" s="745" t="s">
        <v>659</v>
      </c>
      <c r="I59" s="746" t="s">
        <v>686</v>
      </c>
      <c r="J59" s="757">
        <v>0</v>
      </c>
      <c r="K59" s="758">
        <v>927550000</v>
      </c>
      <c r="L59" s="748"/>
      <c r="M59" s="748">
        <f t="shared" si="48"/>
        <v>927550000</v>
      </c>
      <c r="N59" s="735"/>
      <c r="O59" s="731"/>
      <c r="P59" s="731"/>
      <c r="Q59" s="732"/>
      <c r="R59" s="733"/>
      <c r="S59" s="731"/>
      <c r="T59" s="731"/>
      <c r="U59" s="732"/>
      <c r="V59" s="734">
        <f t="shared" si="49"/>
        <v>0</v>
      </c>
      <c r="W59" s="731">
        <f t="shared" si="49"/>
        <v>927550000</v>
      </c>
      <c r="X59" s="731">
        <f t="shared" si="49"/>
        <v>0</v>
      </c>
      <c r="Y59" s="769">
        <f t="shared" si="50"/>
        <v>927550000</v>
      </c>
    </row>
    <row r="60" spans="1:25" ht="54.6" customHeight="1">
      <c r="A60" s="942"/>
      <c r="B60" s="942"/>
      <c r="C60" s="763" t="s">
        <v>538</v>
      </c>
      <c r="D60" s="737" t="s">
        <v>538</v>
      </c>
      <c r="E60" s="738" t="s">
        <v>684</v>
      </c>
      <c r="F60" s="766" t="s">
        <v>716</v>
      </c>
      <c r="G60" s="755" t="s">
        <v>658</v>
      </c>
      <c r="H60" s="745" t="s">
        <v>661</v>
      </c>
      <c r="I60" s="746" t="s">
        <v>686</v>
      </c>
      <c r="J60" s="757">
        <v>0</v>
      </c>
      <c r="K60" s="758">
        <v>51950000</v>
      </c>
      <c r="L60" s="748"/>
      <c r="M60" s="748">
        <f t="shared" si="48"/>
        <v>51950000</v>
      </c>
      <c r="N60" s="735"/>
      <c r="O60" s="731"/>
      <c r="P60" s="731"/>
      <c r="Q60" s="732"/>
      <c r="R60" s="733"/>
      <c r="S60" s="731"/>
      <c r="T60" s="731"/>
      <c r="U60" s="732"/>
      <c r="V60" s="734">
        <f t="shared" si="49"/>
        <v>0</v>
      </c>
      <c r="W60" s="731">
        <f t="shared" si="49"/>
        <v>51950000</v>
      </c>
      <c r="X60" s="731">
        <f t="shared" si="49"/>
        <v>0</v>
      </c>
      <c r="Y60" s="769">
        <f t="shared" si="50"/>
        <v>51950000</v>
      </c>
    </row>
    <row r="61" spans="1:25" s="725" customFormat="1" ht="12" customHeight="1">
      <c r="A61" s="942"/>
      <c r="B61" s="942"/>
      <c r="C61" s="941" t="s">
        <v>687</v>
      </c>
      <c r="D61" s="941"/>
      <c r="E61" s="941"/>
      <c r="F61" s="941"/>
      <c r="G61" s="941"/>
      <c r="H61" s="941"/>
      <c r="I61" s="941"/>
      <c r="J61" s="756">
        <f>SUM(J57:J60)</f>
        <v>544000000</v>
      </c>
      <c r="K61" s="756">
        <f t="shared" ref="K61:Y61" si="51">SUM(K57:K60)</f>
        <v>979500000</v>
      </c>
      <c r="L61" s="756">
        <f t="shared" si="51"/>
        <v>0</v>
      </c>
      <c r="M61" s="756">
        <f t="shared" si="51"/>
        <v>1523500000</v>
      </c>
      <c r="N61" s="756">
        <f t="shared" si="51"/>
        <v>0</v>
      </c>
      <c r="O61" s="756">
        <f t="shared" si="51"/>
        <v>0</v>
      </c>
      <c r="P61" s="756">
        <f t="shared" si="51"/>
        <v>0</v>
      </c>
      <c r="Q61" s="756">
        <f t="shared" si="51"/>
        <v>0</v>
      </c>
      <c r="R61" s="756">
        <f t="shared" si="51"/>
        <v>0</v>
      </c>
      <c r="S61" s="756">
        <f t="shared" si="51"/>
        <v>0</v>
      </c>
      <c r="T61" s="756">
        <f t="shared" si="51"/>
        <v>0</v>
      </c>
      <c r="U61" s="756">
        <f t="shared" si="51"/>
        <v>0</v>
      </c>
      <c r="V61" s="756">
        <f t="shared" si="51"/>
        <v>544000000</v>
      </c>
      <c r="W61" s="756">
        <f t="shared" si="51"/>
        <v>979500000</v>
      </c>
      <c r="X61" s="756">
        <f t="shared" si="51"/>
        <v>0</v>
      </c>
      <c r="Y61" s="756">
        <f t="shared" si="51"/>
        <v>1523500000</v>
      </c>
    </row>
    <row r="62" spans="1:25" s="726" customFormat="1" ht="24.9" customHeight="1">
      <c r="A62" s="942"/>
      <c r="B62" s="942"/>
      <c r="C62" s="940" t="s">
        <v>643</v>
      </c>
      <c r="D62" s="940"/>
      <c r="E62" s="940"/>
      <c r="F62" s="940"/>
      <c r="G62" s="940"/>
      <c r="H62" s="940"/>
      <c r="I62" s="940"/>
      <c r="J62" s="760">
        <f>J61</f>
        <v>544000000</v>
      </c>
      <c r="K62" s="760">
        <f t="shared" ref="K62:Y62" si="52">K61</f>
        <v>979500000</v>
      </c>
      <c r="L62" s="760">
        <f t="shared" si="52"/>
        <v>0</v>
      </c>
      <c r="M62" s="760">
        <f t="shared" si="52"/>
        <v>1523500000</v>
      </c>
      <c r="N62" s="760">
        <f t="shared" si="52"/>
        <v>0</v>
      </c>
      <c r="O62" s="760">
        <f t="shared" si="52"/>
        <v>0</v>
      </c>
      <c r="P62" s="760">
        <f t="shared" si="52"/>
        <v>0</v>
      </c>
      <c r="Q62" s="760">
        <f t="shared" si="52"/>
        <v>0</v>
      </c>
      <c r="R62" s="760">
        <f t="shared" si="52"/>
        <v>0</v>
      </c>
      <c r="S62" s="760">
        <f t="shared" si="52"/>
        <v>0</v>
      </c>
      <c r="T62" s="760">
        <f t="shared" si="52"/>
        <v>0</v>
      </c>
      <c r="U62" s="760">
        <f t="shared" si="52"/>
        <v>0</v>
      </c>
      <c r="V62" s="760">
        <f t="shared" si="52"/>
        <v>544000000</v>
      </c>
      <c r="W62" s="760">
        <f t="shared" si="52"/>
        <v>979500000</v>
      </c>
      <c r="X62" s="760">
        <f t="shared" si="52"/>
        <v>0</v>
      </c>
      <c r="Y62" s="760">
        <f t="shared" si="52"/>
        <v>1523500000</v>
      </c>
    </row>
    <row r="63" spans="1:25" ht="53.25" customHeight="1">
      <c r="A63" s="942"/>
      <c r="B63" s="942"/>
      <c r="C63" s="763" t="s">
        <v>539</v>
      </c>
      <c r="D63" s="737" t="s">
        <v>539</v>
      </c>
      <c r="E63" s="738" t="s">
        <v>689</v>
      </c>
      <c r="F63" s="770" t="s">
        <v>688</v>
      </c>
      <c r="G63" s="744" t="s">
        <v>679</v>
      </c>
      <c r="H63" s="745" t="s">
        <v>680</v>
      </c>
      <c r="I63" s="746" t="s">
        <v>676</v>
      </c>
      <c r="J63" s="764">
        <v>694500000</v>
      </c>
      <c r="K63" s="771">
        <v>0</v>
      </c>
      <c r="L63" s="771">
        <v>0</v>
      </c>
      <c r="M63" s="748">
        <f>SUM(J63:L63)</f>
        <v>694500000</v>
      </c>
      <c r="N63" s="735"/>
      <c r="O63" s="731">
        <v>0</v>
      </c>
      <c r="P63" s="731">
        <v>0</v>
      </c>
      <c r="Q63" s="732">
        <f>+N63+O63+P63</f>
        <v>0</v>
      </c>
      <c r="R63" s="733">
        <v>0</v>
      </c>
      <c r="S63" s="731">
        <v>0</v>
      </c>
      <c r="T63" s="731">
        <v>0</v>
      </c>
      <c r="U63" s="732">
        <f>+R63+S63+T63</f>
        <v>0</v>
      </c>
      <c r="V63" s="734">
        <f>SUM(J63-N63+R63)</f>
        <v>694500000</v>
      </c>
      <c r="W63" s="731">
        <f>SUM(K63-O63+S63)</f>
        <v>0</v>
      </c>
      <c r="X63" s="731">
        <f>SUM(L63-P63+T63)</f>
        <v>0</v>
      </c>
      <c r="Y63" s="769">
        <f>V63+W63+X63</f>
        <v>694500000</v>
      </c>
    </row>
    <row r="64" spans="1:25" ht="53.25" customHeight="1">
      <c r="A64" s="942"/>
      <c r="B64" s="942"/>
      <c r="C64" s="763" t="s">
        <v>539</v>
      </c>
      <c r="D64" s="737" t="s">
        <v>539</v>
      </c>
      <c r="E64" s="738" t="s">
        <v>689</v>
      </c>
      <c r="F64" s="770" t="s">
        <v>688</v>
      </c>
      <c r="G64" s="750" t="s">
        <v>660</v>
      </c>
      <c r="H64" s="745" t="s">
        <v>661</v>
      </c>
      <c r="I64" s="746" t="s">
        <v>676</v>
      </c>
      <c r="J64" s="764">
        <v>58500000</v>
      </c>
      <c r="K64" s="771">
        <v>0</v>
      </c>
      <c r="L64" s="771">
        <v>0</v>
      </c>
      <c r="M64" s="748">
        <f t="shared" ref="M64:M66" si="53">SUM(J64:L64)</f>
        <v>58500000</v>
      </c>
      <c r="N64" s="735"/>
      <c r="O64" s="731"/>
      <c r="P64" s="731"/>
      <c r="Q64" s="732"/>
      <c r="R64" s="733"/>
      <c r="S64" s="731"/>
      <c r="T64" s="731"/>
      <c r="U64" s="732"/>
      <c r="V64" s="734">
        <f t="shared" ref="V64:V66" si="54">SUM(J64-N64+R64)</f>
        <v>58500000</v>
      </c>
      <c r="W64" s="731">
        <f t="shared" ref="W64:W66" si="55">SUM(K64-O64+S64)</f>
        <v>0</v>
      </c>
      <c r="X64" s="731">
        <f t="shared" ref="X64:X66" si="56">SUM(L64-P64+T64)</f>
        <v>0</v>
      </c>
      <c r="Y64" s="769">
        <f t="shared" ref="Y64:Y66" si="57">V64+W64+X64</f>
        <v>58500000</v>
      </c>
    </row>
    <row r="65" spans="1:25" ht="53.25" customHeight="1">
      <c r="A65" s="942"/>
      <c r="B65" s="942"/>
      <c r="C65" s="763" t="s">
        <v>539</v>
      </c>
      <c r="D65" s="737" t="s">
        <v>539</v>
      </c>
      <c r="E65" s="738" t="s">
        <v>689</v>
      </c>
      <c r="F65" s="770" t="s">
        <v>717</v>
      </c>
      <c r="G65" s="755" t="s">
        <v>658</v>
      </c>
      <c r="H65" s="745" t="s">
        <v>659</v>
      </c>
      <c r="I65" s="746" t="s">
        <v>647</v>
      </c>
      <c r="J65" s="764">
        <v>0</v>
      </c>
      <c r="K65" s="758">
        <v>50000000</v>
      </c>
      <c r="L65" s="771">
        <v>0</v>
      </c>
      <c r="M65" s="748">
        <f t="shared" si="53"/>
        <v>50000000</v>
      </c>
      <c r="N65" s="735"/>
      <c r="O65" s="731"/>
      <c r="P65" s="731"/>
      <c r="Q65" s="732"/>
      <c r="R65" s="733"/>
      <c r="S65" s="731"/>
      <c r="T65" s="731"/>
      <c r="U65" s="732"/>
      <c r="V65" s="734">
        <f t="shared" si="54"/>
        <v>0</v>
      </c>
      <c r="W65" s="731">
        <f t="shared" si="55"/>
        <v>50000000</v>
      </c>
      <c r="X65" s="731">
        <f t="shared" si="56"/>
        <v>0</v>
      </c>
      <c r="Y65" s="769">
        <f t="shared" si="57"/>
        <v>50000000</v>
      </c>
    </row>
    <row r="66" spans="1:25" ht="53.25" customHeight="1">
      <c r="A66" s="942"/>
      <c r="B66" s="942"/>
      <c r="C66" s="763" t="s">
        <v>539</v>
      </c>
      <c r="D66" s="737" t="s">
        <v>539</v>
      </c>
      <c r="E66" s="738" t="s">
        <v>689</v>
      </c>
      <c r="F66" s="770" t="s">
        <v>717</v>
      </c>
      <c r="G66" s="755" t="s">
        <v>658</v>
      </c>
      <c r="H66" s="745" t="s">
        <v>661</v>
      </c>
      <c r="I66" s="746" t="s">
        <v>647</v>
      </c>
      <c r="J66" s="764">
        <v>0</v>
      </c>
      <c r="K66" s="758">
        <v>23500000</v>
      </c>
      <c r="L66" s="771">
        <v>0</v>
      </c>
      <c r="M66" s="748">
        <f t="shared" si="53"/>
        <v>23500000</v>
      </c>
      <c r="N66" s="735"/>
      <c r="O66" s="731"/>
      <c r="P66" s="731"/>
      <c r="Q66" s="732"/>
      <c r="R66" s="733"/>
      <c r="S66" s="731"/>
      <c r="T66" s="731"/>
      <c r="U66" s="732"/>
      <c r="V66" s="734">
        <f t="shared" si="54"/>
        <v>0</v>
      </c>
      <c r="W66" s="731">
        <f t="shared" si="55"/>
        <v>23500000</v>
      </c>
      <c r="X66" s="731">
        <f t="shared" si="56"/>
        <v>0</v>
      </c>
      <c r="Y66" s="769">
        <f t="shared" si="57"/>
        <v>23500000</v>
      </c>
    </row>
    <row r="67" spans="1:25" s="725" customFormat="1" ht="12" customHeight="1">
      <c r="A67" s="942"/>
      <c r="B67" s="942"/>
      <c r="C67" s="941" t="s">
        <v>690</v>
      </c>
      <c r="D67" s="941"/>
      <c r="E67" s="941"/>
      <c r="F67" s="941"/>
      <c r="G67" s="941"/>
      <c r="H67" s="941"/>
      <c r="I67" s="941"/>
      <c r="J67" s="756">
        <f>SUM(J63:J66)</f>
        <v>753000000</v>
      </c>
      <c r="K67" s="756">
        <f t="shared" ref="K67:Y67" si="58">SUM(K63:K66)</f>
        <v>73500000</v>
      </c>
      <c r="L67" s="756">
        <f t="shared" si="58"/>
        <v>0</v>
      </c>
      <c r="M67" s="756">
        <f t="shared" si="58"/>
        <v>826500000</v>
      </c>
      <c r="N67" s="756">
        <f t="shared" si="58"/>
        <v>0</v>
      </c>
      <c r="O67" s="756">
        <f t="shared" si="58"/>
        <v>0</v>
      </c>
      <c r="P67" s="756">
        <f t="shared" si="58"/>
        <v>0</v>
      </c>
      <c r="Q67" s="756">
        <f t="shared" si="58"/>
        <v>0</v>
      </c>
      <c r="R67" s="756">
        <f t="shared" si="58"/>
        <v>0</v>
      </c>
      <c r="S67" s="756">
        <f t="shared" si="58"/>
        <v>0</v>
      </c>
      <c r="T67" s="756">
        <f t="shared" si="58"/>
        <v>0</v>
      </c>
      <c r="U67" s="756">
        <f t="shared" si="58"/>
        <v>0</v>
      </c>
      <c r="V67" s="756">
        <f t="shared" si="58"/>
        <v>753000000</v>
      </c>
      <c r="W67" s="756">
        <f t="shared" si="58"/>
        <v>73500000</v>
      </c>
      <c r="X67" s="756">
        <f t="shared" si="58"/>
        <v>0</v>
      </c>
      <c r="Y67" s="756">
        <f t="shared" si="58"/>
        <v>826500000</v>
      </c>
    </row>
    <row r="68" spans="1:25" s="726" customFormat="1" ht="24.9" customHeight="1">
      <c r="A68" s="942"/>
      <c r="B68" s="942"/>
      <c r="C68" s="940" t="s">
        <v>636</v>
      </c>
      <c r="D68" s="940"/>
      <c r="E68" s="940"/>
      <c r="F68" s="940"/>
      <c r="G68" s="940"/>
      <c r="H68" s="940"/>
      <c r="I68" s="940"/>
      <c r="J68" s="760">
        <f>J67</f>
        <v>753000000</v>
      </c>
      <c r="K68" s="760">
        <f t="shared" ref="K68:Y68" si="59">K67</f>
        <v>73500000</v>
      </c>
      <c r="L68" s="760">
        <f t="shared" si="59"/>
        <v>0</v>
      </c>
      <c r="M68" s="760">
        <f t="shared" si="59"/>
        <v>826500000</v>
      </c>
      <c r="N68" s="760">
        <f t="shared" si="59"/>
        <v>0</v>
      </c>
      <c r="O68" s="760">
        <f t="shared" si="59"/>
        <v>0</v>
      </c>
      <c r="P68" s="760">
        <f t="shared" si="59"/>
        <v>0</v>
      </c>
      <c r="Q68" s="760">
        <f t="shared" si="59"/>
        <v>0</v>
      </c>
      <c r="R68" s="760">
        <f t="shared" si="59"/>
        <v>0</v>
      </c>
      <c r="S68" s="760">
        <f t="shared" si="59"/>
        <v>0</v>
      </c>
      <c r="T68" s="760">
        <f t="shared" si="59"/>
        <v>0</v>
      </c>
      <c r="U68" s="760">
        <f t="shared" si="59"/>
        <v>0</v>
      </c>
      <c r="V68" s="760">
        <f t="shared" si="59"/>
        <v>753000000</v>
      </c>
      <c r="W68" s="760">
        <f t="shared" si="59"/>
        <v>73500000</v>
      </c>
      <c r="X68" s="760">
        <f t="shared" si="59"/>
        <v>0</v>
      </c>
      <c r="Y68" s="760">
        <f t="shared" si="59"/>
        <v>826500000</v>
      </c>
    </row>
    <row r="69" spans="1:25" ht="56.25" customHeight="1">
      <c r="A69" s="942"/>
      <c r="B69" s="942"/>
      <c r="C69" s="772" t="s">
        <v>540</v>
      </c>
      <c r="D69" s="772" t="s">
        <v>540</v>
      </c>
      <c r="E69" s="738" t="s">
        <v>692</v>
      </c>
      <c r="F69" s="773" t="s">
        <v>691</v>
      </c>
      <c r="G69" s="744" t="s">
        <v>679</v>
      </c>
      <c r="H69" s="745" t="s">
        <v>680</v>
      </c>
      <c r="I69" s="767" t="s">
        <v>685</v>
      </c>
      <c r="J69" s="757">
        <v>670500000</v>
      </c>
      <c r="K69" s="747">
        <v>0</v>
      </c>
      <c r="L69" s="747">
        <v>0</v>
      </c>
      <c r="M69" s="748">
        <f>SUM(J69:L69)</f>
        <v>670500000</v>
      </c>
      <c r="N69" s="733"/>
      <c r="O69" s="731">
        <v>0</v>
      </c>
      <c r="P69" s="731">
        <v>0</v>
      </c>
      <c r="Q69" s="732">
        <f>+N69+O69+P69</f>
        <v>0</v>
      </c>
      <c r="R69" s="730">
        <v>0</v>
      </c>
      <c r="S69" s="731">
        <v>0</v>
      </c>
      <c r="T69" s="731">
        <v>0</v>
      </c>
      <c r="U69" s="732">
        <f>+R69+S69+T69</f>
        <v>0</v>
      </c>
      <c r="V69" s="734">
        <f>SUM(J69-N69+R69)</f>
        <v>670500000</v>
      </c>
      <c r="W69" s="731">
        <f>SUM(K69-O69+S69)</f>
        <v>0</v>
      </c>
      <c r="X69" s="731">
        <f>SUM(L69-P69+T69)</f>
        <v>0</v>
      </c>
      <c r="Y69" s="769">
        <f>V69+W69+X69</f>
        <v>670500000</v>
      </c>
    </row>
    <row r="70" spans="1:25" ht="56.25" customHeight="1">
      <c r="A70" s="942"/>
      <c r="B70" s="942"/>
      <c r="C70" s="772" t="s">
        <v>540</v>
      </c>
      <c r="D70" s="772" t="s">
        <v>540</v>
      </c>
      <c r="E70" s="738" t="s">
        <v>692</v>
      </c>
      <c r="F70" s="773" t="s">
        <v>691</v>
      </c>
      <c r="G70" s="750" t="s">
        <v>660</v>
      </c>
      <c r="H70" s="745" t="s">
        <v>661</v>
      </c>
      <c r="I70" s="767" t="s">
        <v>685</v>
      </c>
      <c r="J70" s="757">
        <v>58500000</v>
      </c>
      <c r="K70" s="747">
        <v>0</v>
      </c>
      <c r="L70" s="747">
        <v>0</v>
      </c>
      <c r="M70" s="748">
        <f t="shared" ref="M70:M72" si="60">SUM(J70:L70)</f>
        <v>58500000</v>
      </c>
      <c r="N70" s="733"/>
      <c r="O70" s="731"/>
      <c r="P70" s="731"/>
      <c r="Q70" s="732"/>
      <c r="R70" s="730"/>
      <c r="S70" s="731"/>
      <c r="T70" s="731"/>
      <c r="U70" s="732"/>
      <c r="V70" s="734">
        <f t="shared" ref="V70:V72" si="61">SUM(J70-N70+R70)</f>
        <v>58500000</v>
      </c>
      <c r="W70" s="731">
        <f t="shared" ref="W70:W72" si="62">SUM(K70-O70+S70)</f>
        <v>0</v>
      </c>
      <c r="X70" s="731">
        <f t="shared" ref="X70:X72" si="63">SUM(L70-P70+T70)</f>
        <v>0</v>
      </c>
      <c r="Y70" s="769">
        <f t="shared" ref="Y70:Y72" si="64">V70+W70+X70</f>
        <v>58500000</v>
      </c>
    </row>
    <row r="71" spans="1:25" ht="56.25" customHeight="1">
      <c r="A71" s="942"/>
      <c r="B71" s="942"/>
      <c r="C71" s="772" t="s">
        <v>540</v>
      </c>
      <c r="D71" s="772" t="s">
        <v>540</v>
      </c>
      <c r="E71" s="738" t="s">
        <v>692</v>
      </c>
      <c r="F71" s="773" t="s">
        <v>718</v>
      </c>
      <c r="G71" s="755" t="s">
        <v>658</v>
      </c>
      <c r="H71" s="745" t="s">
        <v>659</v>
      </c>
      <c r="I71" s="746" t="s">
        <v>686</v>
      </c>
      <c r="J71" s="757">
        <v>0</v>
      </c>
      <c r="K71" s="758">
        <v>20000000</v>
      </c>
      <c r="L71" s="747">
        <v>0</v>
      </c>
      <c r="M71" s="748">
        <f t="shared" si="60"/>
        <v>20000000</v>
      </c>
      <c r="N71" s="733"/>
      <c r="O71" s="731"/>
      <c r="P71" s="731"/>
      <c r="Q71" s="732"/>
      <c r="R71" s="730"/>
      <c r="S71" s="731"/>
      <c r="T71" s="731"/>
      <c r="U71" s="732"/>
      <c r="V71" s="734">
        <f t="shared" si="61"/>
        <v>0</v>
      </c>
      <c r="W71" s="731">
        <f t="shared" si="62"/>
        <v>20000000</v>
      </c>
      <c r="X71" s="731">
        <f t="shared" si="63"/>
        <v>0</v>
      </c>
      <c r="Y71" s="769">
        <f t="shared" si="64"/>
        <v>20000000</v>
      </c>
    </row>
    <row r="72" spans="1:25" ht="56.25" customHeight="1">
      <c r="A72" s="942"/>
      <c r="B72" s="942"/>
      <c r="C72" s="772" t="s">
        <v>540</v>
      </c>
      <c r="D72" s="772" t="s">
        <v>540</v>
      </c>
      <c r="E72" s="738" t="s">
        <v>692</v>
      </c>
      <c r="F72" s="773" t="s">
        <v>718</v>
      </c>
      <c r="G72" s="755" t="s">
        <v>658</v>
      </c>
      <c r="H72" s="745" t="s">
        <v>661</v>
      </c>
      <c r="I72" s="746" t="s">
        <v>686</v>
      </c>
      <c r="J72" s="757">
        <v>0</v>
      </c>
      <c r="K72" s="758">
        <v>3000000</v>
      </c>
      <c r="L72" s="747">
        <v>0</v>
      </c>
      <c r="M72" s="748">
        <f t="shared" si="60"/>
        <v>3000000</v>
      </c>
      <c r="N72" s="733"/>
      <c r="O72" s="731"/>
      <c r="P72" s="731"/>
      <c r="Q72" s="732"/>
      <c r="R72" s="730"/>
      <c r="S72" s="731"/>
      <c r="T72" s="731"/>
      <c r="U72" s="732"/>
      <c r="V72" s="734">
        <f t="shared" si="61"/>
        <v>0</v>
      </c>
      <c r="W72" s="731">
        <f t="shared" si="62"/>
        <v>3000000</v>
      </c>
      <c r="X72" s="731">
        <f t="shared" si="63"/>
        <v>0</v>
      </c>
      <c r="Y72" s="769">
        <f t="shared" si="64"/>
        <v>3000000</v>
      </c>
    </row>
    <row r="73" spans="1:25" s="725" customFormat="1" ht="12" customHeight="1">
      <c r="A73" s="942"/>
      <c r="B73" s="942"/>
      <c r="C73" s="941" t="s">
        <v>693</v>
      </c>
      <c r="D73" s="941"/>
      <c r="E73" s="941"/>
      <c r="F73" s="941"/>
      <c r="G73" s="941"/>
      <c r="H73" s="941"/>
      <c r="I73" s="941"/>
      <c r="J73" s="756">
        <f>SUM(J69:J72)</f>
        <v>729000000</v>
      </c>
      <c r="K73" s="756">
        <f t="shared" ref="K73:Y73" si="65">SUM(K69:K72)</f>
        <v>23000000</v>
      </c>
      <c r="L73" s="756">
        <f t="shared" si="65"/>
        <v>0</v>
      </c>
      <c r="M73" s="756">
        <f t="shared" si="65"/>
        <v>752000000</v>
      </c>
      <c r="N73" s="756">
        <f t="shared" si="65"/>
        <v>0</v>
      </c>
      <c r="O73" s="756">
        <f t="shared" si="65"/>
        <v>0</v>
      </c>
      <c r="P73" s="756">
        <f t="shared" si="65"/>
        <v>0</v>
      </c>
      <c r="Q73" s="756">
        <f t="shared" si="65"/>
        <v>0</v>
      </c>
      <c r="R73" s="756">
        <f t="shared" si="65"/>
        <v>0</v>
      </c>
      <c r="S73" s="756">
        <f t="shared" si="65"/>
        <v>0</v>
      </c>
      <c r="T73" s="756">
        <f t="shared" si="65"/>
        <v>0</v>
      </c>
      <c r="U73" s="756">
        <f t="shared" si="65"/>
        <v>0</v>
      </c>
      <c r="V73" s="756">
        <f t="shared" si="65"/>
        <v>729000000</v>
      </c>
      <c r="W73" s="756">
        <f t="shared" si="65"/>
        <v>23000000</v>
      </c>
      <c r="X73" s="756">
        <f t="shared" si="65"/>
        <v>0</v>
      </c>
      <c r="Y73" s="756">
        <f t="shared" si="65"/>
        <v>752000000</v>
      </c>
    </row>
    <row r="74" spans="1:25" s="726" customFormat="1" ht="24.9" customHeight="1">
      <c r="A74" s="942"/>
      <c r="B74" s="942"/>
      <c r="C74" s="940" t="s">
        <v>644</v>
      </c>
      <c r="D74" s="940"/>
      <c r="E74" s="940"/>
      <c r="F74" s="940"/>
      <c r="G74" s="940"/>
      <c r="H74" s="940"/>
      <c r="I74" s="940"/>
      <c r="J74" s="760">
        <f>SUM(J73)</f>
        <v>729000000</v>
      </c>
      <c r="K74" s="760">
        <f t="shared" ref="K74:Y74" si="66">SUM(K73)</f>
        <v>23000000</v>
      </c>
      <c r="L74" s="760">
        <f t="shared" si="66"/>
        <v>0</v>
      </c>
      <c r="M74" s="760">
        <f t="shared" si="66"/>
        <v>752000000</v>
      </c>
      <c r="N74" s="760">
        <f t="shared" si="66"/>
        <v>0</v>
      </c>
      <c r="O74" s="760">
        <f t="shared" si="66"/>
        <v>0</v>
      </c>
      <c r="P74" s="760">
        <f t="shared" si="66"/>
        <v>0</v>
      </c>
      <c r="Q74" s="760">
        <f t="shared" si="66"/>
        <v>0</v>
      </c>
      <c r="R74" s="760">
        <f t="shared" si="66"/>
        <v>0</v>
      </c>
      <c r="S74" s="760">
        <f t="shared" si="66"/>
        <v>0</v>
      </c>
      <c r="T74" s="760">
        <f t="shared" si="66"/>
        <v>0</v>
      </c>
      <c r="U74" s="760">
        <f t="shared" si="66"/>
        <v>0</v>
      </c>
      <c r="V74" s="760">
        <f t="shared" si="66"/>
        <v>729000000</v>
      </c>
      <c r="W74" s="760">
        <f t="shared" si="66"/>
        <v>23000000</v>
      </c>
      <c r="X74" s="760">
        <f t="shared" si="66"/>
        <v>0</v>
      </c>
      <c r="Y74" s="760">
        <f t="shared" si="66"/>
        <v>752000000</v>
      </c>
    </row>
    <row r="75" spans="1:25" ht="46.5" customHeight="1">
      <c r="A75" s="942"/>
      <c r="B75" s="942"/>
      <c r="C75" s="774" t="s">
        <v>541</v>
      </c>
      <c r="D75" s="763" t="s">
        <v>541</v>
      </c>
      <c r="E75" s="738" t="s">
        <v>706</v>
      </c>
      <c r="F75" s="775" t="s">
        <v>694</v>
      </c>
      <c r="G75" s="750" t="s">
        <v>660</v>
      </c>
      <c r="H75" s="745" t="s">
        <v>661</v>
      </c>
      <c r="I75" s="776" t="s">
        <v>220</v>
      </c>
      <c r="J75" s="764">
        <v>766536000</v>
      </c>
      <c r="K75" s="747">
        <v>0</v>
      </c>
      <c r="L75" s="748">
        <v>0</v>
      </c>
      <c r="M75" s="748">
        <f>SUM(J75:L75)</f>
        <v>766536000</v>
      </c>
      <c r="N75" s="735"/>
      <c r="O75" s="731">
        <v>0</v>
      </c>
      <c r="P75" s="731">
        <v>0</v>
      </c>
      <c r="Q75" s="732">
        <f>+N75+O75+P75</f>
        <v>0</v>
      </c>
      <c r="R75" s="733">
        <v>0</v>
      </c>
      <c r="S75" s="731">
        <v>0</v>
      </c>
      <c r="T75" s="731">
        <v>0</v>
      </c>
      <c r="U75" s="732">
        <f>+R75+S75+T75</f>
        <v>0</v>
      </c>
      <c r="V75" s="734">
        <f>SUM(J75-N75+R75)</f>
        <v>766536000</v>
      </c>
      <c r="W75" s="731">
        <f>SUM(K75-O75+S75)</f>
        <v>0</v>
      </c>
      <c r="X75" s="731">
        <f>SUM(L75-P75+T75)</f>
        <v>0</v>
      </c>
      <c r="Y75" s="769">
        <f>V75+W75+X75</f>
        <v>766536000</v>
      </c>
    </row>
    <row r="76" spans="1:25" ht="46.5" customHeight="1">
      <c r="A76" s="942"/>
      <c r="B76" s="942"/>
      <c r="C76" s="774" t="s">
        <v>541</v>
      </c>
      <c r="D76" s="772" t="s">
        <v>540</v>
      </c>
      <c r="E76" s="738" t="s">
        <v>706</v>
      </c>
      <c r="F76" s="775" t="s">
        <v>694</v>
      </c>
      <c r="G76" s="750" t="s">
        <v>695</v>
      </c>
      <c r="H76" s="745" t="s">
        <v>696</v>
      </c>
      <c r="I76" s="776" t="s">
        <v>220</v>
      </c>
      <c r="J76" s="764">
        <v>15000000</v>
      </c>
      <c r="K76" s="747">
        <v>0</v>
      </c>
      <c r="L76" s="748">
        <v>0</v>
      </c>
      <c r="M76" s="748">
        <f t="shared" ref="M76:M78" si="67">SUM(J76:L76)</f>
        <v>15000000</v>
      </c>
      <c r="N76" s="735"/>
      <c r="O76" s="731"/>
      <c r="P76" s="731"/>
      <c r="Q76" s="732"/>
      <c r="R76" s="733"/>
      <c r="S76" s="731"/>
      <c r="T76" s="731"/>
      <c r="U76" s="732"/>
      <c r="V76" s="734">
        <f t="shared" ref="V76:V78" si="68">SUM(J76-N76+R76)</f>
        <v>15000000</v>
      </c>
      <c r="W76" s="731">
        <f t="shared" ref="W76:W78" si="69">SUM(K76-O76+S76)</f>
        <v>0</v>
      </c>
      <c r="X76" s="731">
        <f t="shared" ref="X76:X78" si="70">SUM(L76-P76+T76)</f>
        <v>0</v>
      </c>
      <c r="Y76" s="769">
        <f t="shared" ref="Y76:Y78" si="71">V76+W76+X76</f>
        <v>15000000</v>
      </c>
    </row>
    <row r="77" spans="1:25" ht="46.5" customHeight="1">
      <c r="A77" s="942"/>
      <c r="B77" s="942"/>
      <c r="C77" s="774" t="s">
        <v>541</v>
      </c>
      <c r="D77" s="772" t="s">
        <v>540</v>
      </c>
      <c r="E77" s="738" t="s">
        <v>706</v>
      </c>
      <c r="F77" s="775" t="s">
        <v>694</v>
      </c>
      <c r="G77" s="777" t="s">
        <v>697</v>
      </c>
      <c r="H77" s="778" t="s">
        <v>698</v>
      </c>
      <c r="I77" s="776" t="s">
        <v>220</v>
      </c>
      <c r="J77" s="764">
        <v>120000000</v>
      </c>
      <c r="K77" s="747">
        <v>0</v>
      </c>
      <c r="L77" s="748">
        <v>0</v>
      </c>
      <c r="M77" s="748">
        <f t="shared" si="67"/>
        <v>120000000</v>
      </c>
      <c r="N77" s="735"/>
      <c r="O77" s="731"/>
      <c r="P77" s="731"/>
      <c r="Q77" s="732"/>
      <c r="R77" s="733"/>
      <c r="S77" s="731"/>
      <c r="T77" s="731"/>
      <c r="U77" s="732"/>
      <c r="V77" s="734">
        <f t="shared" si="68"/>
        <v>120000000</v>
      </c>
      <c r="W77" s="731">
        <f t="shared" si="69"/>
        <v>0</v>
      </c>
      <c r="X77" s="731">
        <f t="shared" si="70"/>
        <v>0</v>
      </c>
      <c r="Y77" s="769">
        <f t="shared" si="71"/>
        <v>120000000</v>
      </c>
    </row>
    <row r="78" spans="1:25" ht="46.5" customHeight="1">
      <c r="A78" s="942"/>
      <c r="B78" s="942"/>
      <c r="C78" s="774" t="s">
        <v>541</v>
      </c>
      <c r="D78" s="772" t="s">
        <v>540</v>
      </c>
      <c r="E78" s="738" t="s">
        <v>706</v>
      </c>
      <c r="F78" s="775" t="s">
        <v>694</v>
      </c>
      <c r="G78" s="777" t="s">
        <v>699</v>
      </c>
      <c r="H78" s="778" t="s">
        <v>700</v>
      </c>
      <c r="I78" s="776" t="s">
        <v>220</v>
      </c>
      <c r="J78" s="764">
        <v>50000000</v>
      </c>
      <c r="K78" s="747"/>
      <c r="L78" s="748">
        <v>3584000</v>
      </c>
      <c r="M78" s="748">
        <f t="shared" si="67"/>
        <v>53584000</v>
      </c>
      <c r="N78" s="735"/>
      <c r="O78" s="731"/>
      <c r="P78" s="731"/>
      <c r="Q78" s="732"/>
      <c r="R78" s="733"/>
      <c r="S78" s="731"/>
      <c r="T78" s="731"/>
      <c r="U78" s="732"/>
      <c r="V78" s="734">
        <f t="shared" si="68"/>
        <v>50000000</v>
      </c>
      <c r="W78" s="731">
        <f t="shared" si="69"/>
        <v>0</v>
      </c>
      <c r="X78" s="731">
        <f t="shared" si="70"/>
        <v>3584000</v>
      </c>
      <c r="Y78" s="769">
        <f t="shared" si="71"/>
        <v>53584000</v>
      </c>
    </row>
    <row r="79" spans="1:25" s="725" customFormat="1" ht="12" customHeight="1">
      <c r="A79" s="942"/>
      <c r="B79" s="942"/>
      <c r="C79" s="941" t="s">
        <v>701</v>
      </c>
      <c r="D79" s="941"/>
      <c r="E79" s="941"/>
      <c r="F79" s="941"/>
      <c r="G79" s="941"/>
      <c r="H79" s="941"/>
      <c r="I79" s="941"/>
      <c r="J79" s="779">
        <f t="shared" ref="J79:Y79" si="72">SUM(J75:J78)</f>
        <v>951536000</v>
      </c>
      <c r="K79" s="779">
        <f t="shared" si="72"/>
        <v>0</v>
      </c>
      <c r="L79" s="779">
        <f t="shared" si="72"/>
        <v>3584000</v>
      </c>
      <c r="M79" s="779">
        <f t="shared" si="72"/>
        <v>955120000</v>
      </c>
      <c r="N79" s="779">
        <f t="shared" si="72"/>
        <v>0</v>
      </c>
      <c r="O79" s="779">
        <f t="shared" si="72"/>
        <v>0</v>
      </c>
      <c r="P79" s="779">
        <f t="shared" si="72"/>
        <v>0</v>
      </c>
      <c r="Q79" s="779">
        <f t="shared" si="72"/>
        <v>0</v>
      </c>
      <c r="R79" s="779">
        <f t="shared" si="72"/>
        <v>0</v>
      </c>
      <c r="S79" s="779">
        <f t="shared" si="72"/>
        <v>0</v>
      </c>
      <c r="T79" s="779">
        <f t="shared" si="72"/>
        <v>0</v>
      </c>
      <c r="U79" s="779">
        <f t="shared" si="72"/>
        <v>0</v>
      </c>
      <c r="V79" s="779">
        <f t="shared" si="72"/>
        <v>951536000</v>
      </c>
      <c r="W79" s="779">
        <f t="shared" si="72"/>
        <v>0</v>
      </c>
      <c r="X79" s="779">
        <f t="shared" si="72"/>
        <v>3584000</v>
      </c>
      <c r="Y79" s="779">
        <f t="shared" si="72"/>
        <v>955120000</v>
      </c>
    </row>
    <row r="80" spans="1:25" s="726" customFormat="1" ht="24.9" customHeight="1">
      <c r="A80" s="942"/>
      <c r="B80" s="942"/>
      <c r="C80" s="940" t="s">
        <v>637</v>
      </c>
      <c r="D80" s="940"/>
      <c r="E80" s="940"/>
      <c r="F80" s="940"/>
      <c r="G80" s="940"/>
      <c r="H80" s="940"/>
      <c r="I80" s="940"/>
      <c r="J80" s="780">
        <f>SUM(J79)</f>
        <v>951536000</v>
      </c>
      <c r="K80" s="780">
        <f t="shared" ref="K80:Y80" si="73">SUM(K79)</f>
        <v>0</v>
      </c>
      <c r="L80" s="780">
        <f t="shared" si="73"/>
        <v>3584000</v>
      </c>
      <c r="M80" s="780">
        <f t="shared" si="73"/>
        <v>955120000</v>
      </c>
      <c r="N80" s="780">
        <f t="shared" si="73"/>
        <v>0</v>
      </c>
      <c r="O80" s="780">
        <f t="shared" si="73"/>
        <v>0</v>
      </c>
      <c r="P80" s="780">
        <f t="shared" si="73"/>
        <v>0</v>
      </c>
      <c r="Q80" s="780">
        <f t="shared" si="73"/>
        <v>0</v>
      </c>
      <c r="R80" s="780">
        <f t="shared" si="73"/>
        <v>0</v>
      </c>
      <c r="S80" s="780">
        <f t="shared" si="73"/>
        <v>0</v>
      </c>
      <c r="T80" s="780">
        <f t="shared" si="73"/>
        <v>0</v>
      </c>
      <c r="U80" s="780">
        <f t="shared" si="73"/>
        <v>0</v>
      </c>
      <c r="V80" s="780">
        <f t="shared" si="73"/>
        <v>951536000</v>
      </c>
      <c r="W80" s="780">
        <f t="shared" si="73"/>
        <v>0</v>
      </c>
      <c r="X80" s="780">
        <f t="shared" si="73"/>
        <v>3584000</v>
      </c>
      <c r="Y80" s="780">
        <f t="shared" si="73"/>
        <v>955120000</v>
      </c>
    </row>
    <row r="81" spans="1:25" ht="47.25" customHeight="1">
      <c r="A81" s="942"/>
      <c r="B81" s="952" t="s">
        <v>569</v>
      </c>
      <c r="C81" s="952"/>
      <c r="D81" s="952"/>
      <c r="E81" s="952"/>
      <c r="F81" s="952"/>
      <c r="G81" s="952"/>
      <c r="H81" s="952"/>
      <c r="I81" s="952"/>
      <c r="J81" s="781">
        <f t="shared" ref="J81:Y81" si="74">J62+J68+J74+J80</f>
        <v>2977536000</v>
      </c>
      <c r="K81" s="781">
        <f t="shared" si="74"/>
        <v>1076000000</v>
      </c>
      <c r="L81" s="781">
        <f t="shared" si="74"/>
        <v>3584000</v>
      </c>
      <c r="M81" s="781">
        <f t="shared" si="74"/>
        <v>4057120000</v>
      </c>
      <c r="N81" s="781">
        <f t="shared" si="74"/>
        <v>0</v>
      </c>
      <c r="O81" s="781">
        <f t="shared" si="74"/>
        <v>0</v>
      </c>
      <c r="P81" s="781">
        <f t="shared" si="74"/>
        <v>0</v>
      </c>
      <c r="Q81" s="781">
        <f t="shared" si="74"/>
        <v>0</v>
      </c>
      <c r="R81" s="781">
        <f t="shared" si="74"/>
        <v>0</v>
      </c>
      <c r="S81" s="781">
        <f t="shared" si="74"/>
        <v>0</v>
      </c>
      <c r="T81" s="781">
        <f t="shared" si="74"/>
        <v>0</v>
      </c>
      <c r="U81" s="781">
        <f t="shared" si="74"/>
        <v>0</v>
      </c>
      <c r="V81" s="781">
        <f t="shared" si="74"/>
        <v>2977536000</v>
      </c>
      <c r="W81" s="781">
        <f t="shared" si="74"/>
        <v>1076000000</v>
      </c>
      <c r="X81" s="781">
        <f t="shared" si="74"/>
        <v>3584000</v>
      </c>
      <c r="Y81" s="781">
        <f t="shared" si="74"/>
        <v>4057120000</v>
      </c>
    </row>
    <row r="82" spans="1:25" ht="20.100000000000001" customHeight="1">
      <c r="A82" s="939" t="s">
        <v>638</v>
      </c>
      <c r="B82" s="939"/>
      <c r="C82" s="939"/>
      <c r="D82" s="939"/>
      <c r="E82" s="939"/>
      <c r="F82" s="939"/>
      <c r="G82" s="939"/>
      <c r="H82" s="939"/>
      <c r="I82" s="939"/>
      <c r="J82" s="782">
        <f t="shared" ref="J82:Y82" si="75">J56+J81</f>
        <v>4571536000</v>
      </c>
      <c r="K82" s="782">
        <f t="shared" si="75"/>
        <v>1300000000</v>
      </c>
      <c r="L82" s="782">
        <f t="shared" si="75"/>
        <v>3584000</v>
      </c>
      <c r="M82" s="782">
        <f t="shared" si="75"/>
        <v>5875120000</v>
      </c>
      <c r="N82" s="782">
        <f t="shared" si="75"/>
        <v>0</v>
      </c>
      <c r="O82" s="782">
        <f t="shared" si="75"/>
        <v>0</v>
      </c>
      <c r="P82" s="782">
        <f t="shared" si="75"/>
        <v>0</v>
      </c>
      <c r="Q82" s="782">
        <f t="shared" si="75"/>
        <v>0</v>
      </c>
      <c r="R82" s="782">
        <f t="shared" si="75"/>
        <v>0</v>
      </c>
      <c r="S82" s="782">
        <f t="shared" si="75"/>
        <v>0</v>
      </c>
      <c r="T82" s="782">
        <f t="shared" si="75"/>
        <v>0</v>
      </c>
      <c r="U82" s="782">
        <f t="shared" si="75"/>
        <v>0</v>
      </c>
      <c r="V82" s="782">
        <f t="shared" si="75"/>
        <v>4571536000</v>
      </c>
      <c r="W82" s="782">
        <f t="shared" si="75"/>
        <v>1300000000</v>
      </c>
      <c r="X82" s="782">
        <f t="shared" si="75"/>
        <v>3584000</v>
      </c>
      <c r="Y82" s="782">
        <f t="shared" si="75"/>
        <v>5875120000</v>
      </c>
    </row>
    <row r="83" spans="1:25" ht="27" customHeight="1">
      <c r="A83" s="958" t="s">
        <v>720</v>
      </c>
      <c r="B83" s="958"/>
      <c r="C83" s="958"/>
      <c r="D83" s="958"/>
      <c r="E83" s="958"/>
      <c r="F83" s="958"/>
      <c r="G83" s="720"/>
      <c r="H83" s="720"/>
      <c r="I83" s="711"/>
      <c r="J83" s="710"/>
      <c r="K83" s="710"/>
      <c r="L83" s="710"/>
      <c r="M83" s="710"/>
      <c r="U83" s="711"/>
      <c r="V83" s="710"/>
      <c r="W83" s="710"/>
      <c r="X83" s="710"/>
      <c r="Y83" s="710"/>
    </row>
    <row r="84" spans="1:25" ht="52.5" customHeight="1">
      <c r="A84" s="708"/>
      <c r="B84" s="715"/>
      <c r="C84" s="715"/>
      <c r="D84" s="708"/>
      <c r="E84" s="715"/>
      <c r="F84" s="715"/>
      <c r="G84" s="715"/>
      <c r="H84" s="729"/>
      <c r="I84" s="729"/>
      <c r="J84" s="701"/>
      <c r="K84" s="718"/>
      <c r="L84" s="718"/>
      <c r="M84" s="701"/>
      <c r="W84" s="719"/>
      <c r="X84" s="719"/>
      <c r="Y84" s="736" t="s">
        <v>719</v>
      </c>
    </row>
    <row r="85" spans="1:25" ht="15" customHeight="1">
      <c r="A85" s="962" t="s">
        <v>702</v>
      </c>
      <c r="B85" s="962"/>
      <c r="C85" s="962"/>
      <c r="D85" s="713"/>
      <c r="E85" s="963" t="s">
        <v>703</v>
      </c>
      <c r="F85" s="963"/>
      <c r="G85" s="963"/>
      <c r="H85" s="727"/>
      <c r="I85" s="727"/>
      <c r="K85" s="960"/>
      <c r="L85" s="960"/>
      <c r="M85" s="716"/>
      <c r="W85" s="956" t="s">
        <v>545</v>
      </c>
      <c r="X85" s="956"/>
      <c r="Y85" s="716"/>
    </row>
    <row r="86" spans="1:25" s="709" customFormat="1" ht="15" customHeight="1">
      <c r="A86" s="959" t="s">
        <v>648</v>
      </c>
      <c r="B86" s="959"/>
      <c r="C86" s="959"/>
      <c r="E86" s="964" t="s">
        <v>647</v>
      </c>
      <c r="F86" s="964"/>
      <c r="G86" s="964"/>
      <c r="H86" s="728"/>
      <c r="I86" s="728"/>
      <c r="J86" s="714"/>
      <c r="K86" s="961"/>
      <c r="L86" s="961"/>
      <c r="M86" s="717"/>
      <c r="W86" s="957" t="s">
        <v>77</v>
      </c>
      <c r="X86" s="957"/>
      <c r="Y86" s="717"/>
    </row>
    <row r="87" spans="1:25">
      <c r="L87" s="712"/>
      <c r="M87" s="712"/>
    </row>
    <row r="88" spans="1:25" ht="52.5" customHeight="1">
      <c r="L88" s="712"/>
      <c r="M88" s="712"/>
    </row>
    <row r="89" spans="1:25" ht="20.25" customHeight="1">
      <c r="L89" s="712"/>
      <c r="M89" s="712"/>
    </row>
    <row r="90" spans="1:25" ht="27" customHeight="1">
      <c r="L90" s="712"/>
      <c r="M90" s="712"/>
    </row>
    <row r="91" spans="1:25">
      <c r="L91" s="712"/>
      <c r="M91" s="712"/>
    </row>
    <row r="92" spans="1:25">
      <c r="L92" s="712"/>
      <c r="M92" s="712"/>
    </row>
    <row r="93" spans="1:25">
      <c r="L93" s="712"/>
      <c r="M93" s="712"/>
    </row>
    <row r="94" spans="1:25">
      <c r="L94" s="712"/>
      <c r="M94" s="712"/>
    </row>
    <row r="95" spans="1:25">
      <c r="L95" s="712"/>
      <c r="M95" s="712"/>
    </row>
    <row r="96" spans="1:25">
      <c r="L96" s="712"/>
      <c r="M96" s="712"/>
    </row>
    <row r="97" spans="12:13">
      <c r="L97" s="712"/>
      <c r="M97" s="712"/>
    </row>
    <row r="98" spans="12:13">
      <c r="L98" s="712"/>
      <c r="M98" s="712"/>
    </row>
  </sheetData>
  <mergeCells count="68">
    <mergeCell ref="Y11:Y12"/>
    <mergeCell ref="C38:I38"/>
    <mergeCell ref="C43:I43"/>
    <mergeCell ref="C48:I48"/>
    <mergeCell ref="C54:I54"/>
    <mergeCell ref="N11:P11"/>
    <mergeCell ref="G11:G12"/>
    <mergeCell ref="H11:H12"/>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11:A12"/>
    <mergeCell ref="B11:B12"/>
    <mergeCell ref="C11:C12"/>
    <mergeCell ref="D11:D12"/>
    <mergeCell ref="F11:F12"/>
    <mergeCell ref="E11:E12"/>
    <mergeCell ref="W85:X85"/>
    <mergeCell ref="W86:X86"/>
    <mergeCell ref="A83:F83"/>
    <mergeCell ref="A86:C86"/>
    <mergeCell ref="K85:L85"/>
    <mergeCell ref="K86:L86"/>
    <mergeCell ref="A85:C85"/>
    <mergeCell ref="E85:G85"/>
    <mergeCell ref="E86:G86"/>
    <mergeCell ref="A1:C4"/>
    <mergeCell ref="C74:I74"/>
    <mergeCell ref="C79:I79"/>
    <mergeCell ref="C80:I80"/>
    <mergeCell ref="B81:I81"/>
    <mergeCell ref="I11:I12"/>
    <mergeCell ref="C37:I37"/>
    <mergeCell ref="C55:I55"/>
    <mergeCell ref="B56:I56"/>
    <mergeCell ref="C68:I68"/>
    <mergeCell ref="C73:I73"/>
    <mergeCell ref="B57:B80"/>
    <mergeCell ref="C61:I61"/>
    <mergeCell ref="C62:I62"/>
    <mergeCell ref="B13:B55"/>
    <mergeCell ref="C17:I17"/>
    <mergeCell ref="A82:I82"/>
    <mergeCell ref="C49:I49"/>
    <mergeCell ref="C67:I67"/>
    <mergeCell ref="A13:A56"/>
    <mergeCell ref="A57:A81"/>
    <mergeCell ref="C22:I22"/>
    <mergeCell ref="C27:I27"/>
    <mergeCell ref="C32:I32"/>
  </mergeCells>
  <pageMargins left="0.70866141732283472" right="0.70866141732283472" top="0.74803149606299213" bottom="0.74803149606299213" header="0.31496062992125984" footer="0.31496062992125984"/>
  <pageSetup scale="28" orientation="landscape" r:id="rId1"/>
  <rowBreaks count="3" manualBreakCount="3">
    <brk id="38" max="24" man="1"/>
    <brk id="56" max="24" man="1"/>
    <brk id="86" max="24" man="1"/>
  </rowBreaks>
  <ignoredErrors>
    <ignoredError sqref="Q23 U28 V18:Y18 U23:X23 V28:Y28 V33:Y33 V44:X44 U18 Q18 Q28 Q33 U44 Q4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992">
        <v>43882</v>
      </c>
      <c r="B1" s="993"/>
      <c r="C1" s="993"/>
      <c r="D1" s="993"/>
      <c r="E1" s="993"/>
      <c r="F1" s="993"/>
      <c r="G1" s="993"/>
      <c r="H1" s="993"/>
      <c r="I1" s="993"/>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992">
        <v>43896</v>
      </c>
      <c r="B14" s="993"/>
      <c r="C14" s="993"/>
      <c r="D14" s="993"/>
      <c r="E14" s="993"/>
      <c r="F14" s="993"/>
      <c r="G14" s="993"/>
      <c r="H14" s="993"/>
      <c r="I14" s="993"/>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92">
        <v>43992</v>
      </c>
      <c r="B27" s="993"/>
      <c r="C27" s="993"/>
      <c r="D27" s="993"/>
      <c r="E27" s="993"/>
      <c r="F27" s="993"/>
      <c r="G27" s="993"/>
      <c r="H27" s="993"/>
      <c r="I27" s="993"/>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V1</vt:lpstr>
      <vt:lpstr>resumen</vt:lpstr>
      <vt:lpstr>'PP V1'!Área_de_impresión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2021-12-30T19:44:54Z</cp:lastPrinted>
  <dcterms:created xsi:type="dcterms:W3CDTF">2020-06-25T16:36:00Z</dcterms:created>
  <dcterms:modified xsi:type="dcterms:W3CDTF">2021-12-30T20:22:42Z</dcterms:modified>
</cp:coreProperties>
</file>