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1"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D2B414CF-69AE-4F87-BFA7-BA156503352F}" xr6:coauthVersionLast="47" xr6:coauthVersionMax="47" xr10:uidLastSave="{00000000-0000-0000-0000-000000000000}"/>
  <bookViews>
    <workbookView xWindow="-120" yWindow="-120" windowWidth="20730" windowHeight="11160" firstSheet="2" activeTab="2" xr2:uid="{00000000-000D-0000-FFFF-FFFF00000000}"/>
  </bookViews>
  <sheets>
    <sheet name="CERRADAS EN EL TRIMESTRE" sheetId="2" state="hidden" r:id="rId1"/>
    <sheet name="Hoja1" sheetId="3" state="hidden" r:id="rId2"/>
    <sheet name="CONSOLIDADO " sheetId="4" r:id="rId3"/>
    <sheet name="DIC-01" sheetId="5" r:id="rId4"/>
    <sheet name="DIP-02" sheetId="6" r:id="rId5"/>
    <sheet name="AC-10" sheetId="7" r:id="rId6"/>
    <sheet name="IDP-04" sheetId="8" r:id="rId7"/>
    <sheet name="GD-07" sheetId="9" r:id="rId8"/>
    <sheet name="GC-08" sheetId="10" r:id="rId9"/>
    <sheet name="GRF-11" sheetId="11" r:id="rId10"/>
    <sheet name="GJ-09" sheetId="12" r:id="rId11"/>
    <sheet name="GT-12" sheetId="13" r:id="rId12"/>
    <sheet name="GTH-13" sheetId="14" r:id="rId13"/>
    <sheet name="GF-14" sheetId="15" r:id="rId14"/>
    <sheet name="CID-15" sheetId="16" r:id="rId15"/>
    <sheet name="EC-16" sheetId="17" r:id="rId16"/>
    <sheet name="MIC-03" sheetId="18" r:id="rId17"/>
    <sheet name="HISTORICO CERRADAS" sheetId="1" r:id="rId18"/>
    <sheet name="LISTAS" sheetId="19" state="hidden" r:id="rId19"/>
  </sheets>
  <definedNames>
    <definedName name="_1._RESULTADOS_GENERALES_DEL_PLAN__DE_MEJORAMIENTO_IDEP">'CONSOLIDADO '!$A$6</definedName>
    <definedName name="_2._RESULTADOS_POR_TIPOLOGÍA_DE_ACCIONES" localSheetId="11">#REF!</definedName>
    <definedName name="_2._RESULTADOS_POR_TIPOLOGÍA_DE_ACCIONES">'CONSOLIDADO '!$A$18</definedName>
    <definedName name="_3._RESULTADOS_DE_ACCIONES_POR_PROCESO" localSheetId="11">#REF!</definedName>
    <definedName name="_3._RESULTADOS_DE_ACCIONES_POR_PROCESO">#REF!</definedName>
    <definedName name="_xlnm._FilterDatabase" localSheetId="3" hidden="1">'DIC-01'!$A$30:$X$32</definedName>
    <definedName name="_xlnm._FilterDatabase" localSheetId="11" hidden="1">'GT-12'!$R$31:$V$125</definedName>
    <definedName name="_xlnm._FilterDatabase" localSheetId="12" hidden="1">'GTH-13'!$V$30:$X$52</definedName>
    <definedName name="AREA">LISTAS!$C$2:$C$15</definedName>
    <definedName name="asd">#REF!</definedName>
    <definedName name="ESTADOHALLAZGO">LISTAS!$D$2:$D$5</definedName>
    <definedName name="FUENTE">LISTAS!$H$2:$H$11</definedName>
    <definedName name="Google_Sheet_Link_1306546235_163892294" hidden="1">PROCESOS</definedName>
    <definedName name="Google_Sheet_Link_1488852067_1305081748" hidden="1">PROCESOS</definedName>
    <definedName name="Google_Sheet_Link_1520996822" hidden="1">AREA</definedName>
    <definedName name="Google_Sheet_Link_1679335759_505517986" hidden="1">PROCESOS</definedName>
    <definedName name="Google_Sheet_Link_179117686" hidden="1">FUENTE</definedName>
    <definedName name="Google_Sheet_Link_1802210565" hidden="1">ESTADOHALLAZGO</definedName>
    <definedName name="Google_Sheet_Link_191483247" hidden="1">PROCESOS</definedName>
    <definedName name="Google_Sheet_Link_2097446457" hidden="1">TIPOACCION</definedName>
    <definedName name="Google_Sheet_Link_48357590" hidden="1">_1._RESULTADOS_GENERALES_DEL_PLAN__DE_MEJORAMIENTO_IDEP</definedName>
    <definedName name="Google_Sheet_Link_674349296" hidden="1">TIPOHALLAZGO</definedName>
    <definedName name="Google_Sheet_Link_727267220" hidden="1">MENÚ_DEL_REPORTE_CONSOLIDADO</definedName>
    <definedName name="Google_Sheet_Link_766940118" hidden="1">SUBSISTEMAS</definedName>
    <definedName name="Google_Sheet_Link_858841389" hidden="1">_2._RESULTADOS_POR_TIPOLOGÍA_DE_ACCIONES</definedName>
    <definedName name="MENÚ_DEL_REPORTE_CONSOLIDADO" localSheetId="11">#REF!</definedName>
    <definedName name="MENÚ_DEL_REPORTE_CONSOLIDADO">'CONSOLIDADO '!$H$2</definedName>
    <definedName name="PROCESOS" localSheetId="13">LISTAS!$B$2:$B$15</definedName>
    <definedName name="PROCESOS" localSheetId="9">LISTAS!$B$2:$B$15</definedName>
    <definedName name="PROCESOS" localSheetId="11">LISTAS!$B$2:$B$15</definedName>
    <definedName name="PROCESOS">LISTAS!$B$2:$B$15</definedName>
    <definedName name="SUBSISTEMAS">LISTAS!$F$2:$F$8</definedName>
    <definedName name="TIPOACCION">LISTAS!$G$2:$G$5</definedName>
    <definedName name="TIPOHALLAZGO">LISTAS!$E$2:$E$3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8" l="1"/>
  <c r="M34" i="4" s="1"/>
  <c r="F26" i="18"/>
  <c r="F25" i="18"/>
  <c r="J24" i="18"/>
  <c r="F24" i="18"/>
  <c r="G34" i="4" s="1"/>
  <c r="J23" i="18"/>
  <c r="F23" i="18"/>
  <c r="E22" i="18"/>
  <c r="F27" i="17"/>
  <c r="F26" i="17"/>
  <c r="K33" i="4" s="1"/>
  <c r="F25" i="17"/>
  <c r="J24" i="17"/>
  <c r="F24" i="17"/>
  <c r="J23" i="17"/>
  <c r="F23" i="17"/>
  <c r="E22" i="17"/>
  <c r="F27" i="16"/>
  <c r="M32" i="4" s="1"/>
  <c r="F26" i="16"/>
  <c r="F25" i="16"/>
  <c r="J24" i="16"/>
  <c r="F24" i="16"/>
  <c r="J23" i="16"/>
  <c r="F23" i="16"/>
  <c r="E22" i="16"/>
  <c r="F27" i="15"/>
  <c r="M31" i="4" s="1"/>
  <c r="F26" i="15"/>
  <c r="F25" i="15"/>
  <c r="J24" i="15"/>
  <c r="F24" i="15"/>
  <c r="G31" i="4" s="1"/>
  <c r="J23" i="15"/>
  <c r="F23" i="15"/>
  <c r="E22" i="15"/>
  <c r="F27" i="14"/>
  <c r="M30" i="4" s="1"/>
  <c r="F26" i="14"/>
  <c r="F25" i="14"/>
  <c r="J24" i="14"/>
  <c r="F24" i="14"/>
  <c r="E10" i="4" s="1"/>
  <c r="J23" i="14"/>
  <c r="F23" i="14"/>
  <c r="E22" i="14"/>
  <c r="F28" i="13"/>
  <c r="E14" i="4" s="1"/>
  <c r="F27" i="13"/>
  <c r="M29" i="4" s="1"/>
  <c r="F26" i="13"/>
  <c r="J25" i="13"/>
  <c r="F25" i="13"/>
  <c r="J24" i="13"/>
  <c r="F24" i="13"/>
  <c r="J23" i="13"/>
  <c r="F23" i="13"/>
  <c r="F29" i="4" s="1"/>
  <c r="E22" i="13"/>
  <c r="F27" i="12"/>
  <c r="F26" i="12"/>
  <c r="F25" i="12"/>
  <c r="I27" i="4" s="1"/>
  <c r="J24" i="12"/>
  <c r="F24" i="12"/>
  <c r="J23" i="12"/>
  <c r="F23" i="12"/>
  <c r="E22" i="12"/>
  <c r="F27" i="11"/>
  <c r="F26" i="11"/>
  <c r="F25" i="11"/>
  <c r="J24" i="11"/>
  <c r="F24" i="11"/>
  <c r="J23" i="11"/>
  <c r="F23" i="11"/>
  <c r="F28" i="4" s="1"/>
  <c r="E22" i="11"/>
  <c r="F27" i="10"/>
  <c r="F26" i="10"/>
  <c r="K26" i="4" s="1"/>
  <c r="F25" i="10"/>
  <c r="J24" i="10"/>
  <c r="F24" i="10"/>
  <c r="J23" i="10"/>
  <c r="F23" i="10"/>
  <c r="E22" i="10"/>
  <c r="F28" i="9"/>
  <c r="F27" i="9"/>
  <c r="K25" i="4" s="1"/>
  <c r="F26" i="9"/>
  <c r="I25" i="4" s="1"/>
  <c r="J25" i="9"/>
  <c r="F25" i="9"/>
  <c r="J24" i="9"/>
  <c r="F24" i="9"/>
  <c r="E23" i="9"/>
  <c r="F27" i="8"/>
  <c r="M24" i="4" s="1"/>
  <c r="F26" i="8"/>
  <c r="E12" i="4" s="1"/>
  <c r="F25" i="8"/>
  <c r="I24" i="4" s="1"/>
  <c r="J24" i="8"/>
  <c r="F24" i="8"/>
  <c r="G24" i="4" s="1"/>
  <c r="J23" i="8"/>
  <c r="F23" i="8"/>
  <c r="F24" i="4" s="1"/>
  <c r="E22" i="8"/>
  <c r="F27" i="7"/>
  <c r="F26" i="7"/>
  <c r="F25" i="7"/>
  <c r="J24" i="7"/>
  <c r="F24" i="7"/>
  <c r="J23" i="7"/>
  <c r="F23" i="7"/>
  <c r="F23" i="4" s="1"/>
  <c r="E22" i="7"/>
  <c r="F27" i="6"/>
  <c r="F26" i="6"/>
  <c r="F25" i="6"/>
  <c r="I22" i="4" s="1"/>
  <c r="J24" i="6"/>
  <c r="F24" i="6"/>
  <c r="J23" i="6"/>
  <c r="F23" i="6"/>
  <c r="E22" i="6"/>
  <c r="F27" i="5"/>
  <c r="F26" i="5"/>
  <c r="K21" i="4" s="1"/>
  <c r="F25" i="5"/>
  <c r="I21" i="4" s="1"/>
  <c r="J24" i="5"/>
  <c r="F24" i="5"/>
  <c r="J23" i="5"/>
  <c r="F23" i="5"/>
  <c r="E9" i="4" s="1"/>
  <c r="E22" i="5"/>
  <c r="K34" i="4"/>
  <c r="I34" i="4"/>
  <c r="F34" i="4"/>
  <c r="M33" i="4"/>
  <c r="I33" i="4"/>
  <c r="G33" i="4"/>
  <c r="F33" i="4"/>
  <c r="K32" i="4"/>
  <c r="I32" i="4"/>
  <c r="G32" i="4"/>
  <c r="F32" i="4"/>
  <c r="K31" i="4"/>
  <c r="I31" i="4"/>
  <c r="F31" i="4"/>
  <c r="K30" i="4"/>
  <c r="I30" i="4"/>
  <c r="F30" i="4"/>
  <c r="O29" i="4"/>
  <c r="O35" i="4" s="1"/>
  <c r="K29" i="4"/>
  <c r="I29" i="4"/>
  <c r="G29" i="4"/>
  <c r="M28" i="4"/>
  <c r="K28" i="4"/>
  <c r="I28" i="4"/>
  <c r="G28" i="4"/>
  <c r="M27" i="4"/>
  <c r="K27" i="4"/>
  <c r="G27" i="4"/>
  <c r="F27" i="4"/>
  <c r="M26" i="4"/>
  <c r="G26" i="4"/>
  <c r="F26" i="4"/>
  <c r="M25" i="4"/>
  <c r="G25" i="4"/>
  <c r="F25" i="4"/>
  <c r="M23" i="4"/>
  <c r="K23" i="4"/>
  <c r="I23" i="4"/>
  <c r="G23" i="4"/>
  <c r="M22" i="4"/>
  <c r="K22" i="4"/>
  <c r="G22" i="4"/>
  <c r="F22" i="4"/>
  <c r="M21" i="4"/>
  <c r="G21" i="4"/>
  <c r="F21" i="4"/>
  <c r="F35" i="4" s="1"/>
  <c r="H3" i="4"/>
  <c r="O47" i="3"/>
  <c r="N47" i="3"/>
  <c r="M47" i="3"/>
  <c r="L47" i="3"/>
  <c r="K47" i="3"/>
  <c r="G24" i="3"/>
  <c r="F24" i="3"/>
  <c r="E24" i="3"/>
  <c r="D24" i="3"/>
  <c r="C24" i="3"/>
  <c r="N13" i="3"/>
  <c r="M13" i="3"/>
  <c r="L13" i="3"/>
  <c r="K13" i="3"/>
  <c r="J13" i="3"/>
  <c r="U12" i="3"/>
  <c r="T12" i="3"/>
  <c r="S12" i="3"/>
  <c r="R12" i="3"/>
  <c r="Q12" i="3"/>
  <c r="N12" i="3"/>
  <c r="M12" i="3"/>
  <c r="L12" i="3"/>
  <c r="K12" i="3"/>
  <c r="J12" i="3"/>
  <c r="N11" i="3"/>
  <c r="M11" i="3"/>
  <c r="L11" i="3"/>
  <c r="L14" i="3" s="1"/>
  <c r="K11" i="3"/>
  <c r="J11" i="3"/>
  <c r="N10" i="3"/>
  <c r="N14" i="3" s="1"/>
  <c r="M10" i="3"/>
  <c r="M14" i="3" s="1"/>
  <c r="L10" i="3"/>
  <c r="K10" i="3"/>
  <c r="K14" i="3" s="1"/>
  <c r="J10" i="3"/>
  <c r="J14" i="3" s="1"/>
  <c r="E6" i="3"/>
  <c r="E5" i="3"/>
  <c r="E4" i="3"/>
  <c r="K24" i="4" l="1"/>
  <c r="K35" i="4" s="1"/>
  <c r="E11" i="4"/>
  <c r="I35" i="4"/>
  <c r="M35" i="4"/>
  <c r="E13" i="4"/>
  <c r="G30" i="4"/>
  <c r="G3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35" authorId="0" shapeId="0" xr:uid="{00000000-0006-0000-0A00-000003000000}">
      <text>
        <r>
          <rPr>
            <sz val="11"/>
            <color rgb="FF000000"/>
            <rFont val="Calibri"/>
            <family val="2"/>
          </rPr>
          <t>======
ID#AAAAP9ZiZIY
tc={89EAD697-B611-4065-9D2C-871FAF518541}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37" authorId="0" shapeId="0" xr:uid="{00000000-0006-0000-0A00-000001000000}">
      <text>
        <r>
          <rPr>
            <sz val="11"/>
            <color rgb="FF000000"/>
            <rFont val="Calibri"/>
            <family val="2"/>
          </rPr>
          <t>======
ID#AAAAP9ZiZIU
tc={C087E86B-1DD6-4000-8A61-4D87D7A1FD4F}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38" authorId="0" shapeId="0" xr:uid="{00000000-0006-0000-0A00-000002000000}">
      <text>
        <r>
          <rPr>
            <sz val="11"/>
            <color rgb="FF000000"/>
            <rFont val="Calibri"/>
            <family val="2"/>
          </rPr>
          <t>======
ID#AAAAP9ZiZIc
tc={7708941A-45D7-48A0-8A1F-7AE86D9D13D1}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
======
ID#AAAAP9ZiZIg
tc={C16BAD2C-B2E5-4788-80C9-ACD42811D3B3}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List>
  <extLst>
    <ext xmlns:r="http://schemas.openxmlformats.org/officeDocument/2006/relationships" uri="GoogleSheetsCustomDataVersion1">
      <go:sheetsCustomData xmlns:go="http://customooxmlschemas.google.com/" r:id="rId1" roundtripDataSignature="AMtx7mj09uDiYEBt5kFyh39gqZSxziz8T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145" authorId="0" shapeId="0" xr:uid="{00000000-0006-0000-0000-000003000000}">
      <text>
        <r>
          <rPr>
            <sz val="11"/>
            <color rgb="FF000000"/>
            <rFont val="Calibri"/>
            <family val="2"/>
          </rPr>
          <t>======
ID#AAAATVEstjQ
tc={89EAD697-B611-4065-9D2C-871FAF518541}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147" authorId="0" shapeId="0" xr:uid="{00000000-0006-0000-0000-000001000000}">
      <text>
        <r>
          <rPr>
            <sz val="11"/>
            <color rgb="FF000000"/>
            <rFont val="Calibri"/>
            <family val="2"/>
          </rPr>
          <t>======
ID#AAAATVEstjI
tc={C087E86B-1DD6-4000-8A61-4D87D7A1FD4F}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148" authorId="0" shapeId="0" xr:uid="{00000000-0006-0000-0000-000002000000}">
      <text>
        <r>
          <rPr>
            <sz val="11"/>
            <color rgb="FF000000"/>
            <rFont val="Calibri"/>
            <family val="2"/>
          </rPr>
          <t>======
ID#AAAATVEstjM
tc={C16BAD2C-B2E5-4788-80C9-ACD42811D3B3}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
======
ID#AAAATVEstjU
tc={7708941A-45D7-48A0-8A1F-7AE86D9D13D1}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List>
  <extLst>
    <ext xmlns:r="http://schemas.openxmlformats.org/officeDocument/2006/relationships" uri="GoogleSheetsCustomDataVersion1">
      <go:sheetsCustomData xmlns:go="http://customooxmlschemas.google.com/" r:id="rId1" roundtripDataSignature="AMtx7mg9k9PG0+3U074F+Goh8PscM7/gRg=="/>
    </ext>
  </extLst>
</comments>
</file>

<file path=xl/sharedStrings.xml><?xml version="1.0" encoding="utf-8"?>
<sst xmlns="http://schemas.openxmlformats.org/spreadsheetml/2006/main" count="6149" uniqueCount="2064">
  <si>
    <t>PROCESO</t>
  </si>
  <si>
    <t>DEPENDENCIAS</t>
  </si>
  <si>
    <t>FUENTE</t>
  </si>
  <si>
    <t>TIPO</t>
  </si>
  <si>
    <t>TIPO DE ACCIÓN</t>
  </si>
  <si>
    <t>ESTADO DEL HALLAZGO</t>
  </si>
  <si>
    <t>CALIFICACION DE LA ACCION</t>
  </si>
  <si>
    <t>DIVULGACIÓN Y COMUNICACIÓN</t>
  </si>
  <si>
    <t>Subdirección Académica</t>
  </si>
  <si>
    <t>Auditorías Internas</t>
  </si>
  <si>
    <t>Hallazgo</t>
  </si>
  <si>
    <t>Acción Correctiva</t>
  </si>
  <si>
    <t>Vencida</t>
  </si>
  <si>
    <t>EFECTIVA</t>
  </si>
  <si>
    <t>DIRECCIÓN Y PLANEACIÓN</t>
  </si>
  <si>
    <t>Oficina Asesora de Planeación</t>
  </si>
  <si>
    <t>Auditorias externas</t>
  </si>
  <si>
    <t>No conformidad</t>
  </si>
  <si>
    <t>Acción Preventiva y/o de mejora</t>
  </si>
  <si>
    <t>En ejecución</t>
  </si>
  <si>
    <t>EFICIENTE</t>
  </si>
  <si>
    <t>ATENCIÓN AL CIUDADANO</t>
  </si>
  <si>
    <t xml:space="preserve">Oficina Asesora de Planeación - Sistemas </t>
  </si>
  <si>
    <t>Autoevaluación de control</t>
  </si>
  <si>
    <t>Oportunidad de mejora</t>
  </si>
  <si>
    <t>Cerrada</t>
  </si>
  <si>
    <t>INEFECTIVA</t>
  </si>
  <si>
    <t>INVESTIGACIÓN Y DESARROLLO PEDAGÓGICO</t>
  </si>
  <si>
    <t xml:space="preserve">Oficina Asesora Jurídica </t>
  </si>
  <si>
    <t>Producto y/o servicio no conforme.</t>
  </si>
  <si>
    <t>Observación</t>
  </si>
  <si>
    <t>GESTIÓN DOCUMENTAL</t>
  </si>
  <si>
    <t>Oficina Asesora Jurídica - Contratación</t>
  </si>
  <si>
    <t>Peticiones, quejas, reclamos y solicitudes.</t>
  </si>
  <si>
    <t>GESTIÓN CONTRACTUAL</t>
  </si>
  <si>
    <t>SAFYCD-Archivo</t>
  </si>
  <si>
    <t>GESTIÓN JURÍDICA</t>
  </si>
  <si>
    <t>SAFYCD-Presupuesto</t>
  </si>
  <si>
    <t>GESTIÓN DE RECURSOS FÍSICOS Y AMBIENTAL</t>
  </si>
  <si>
    <t>SAFYCD-Tesorería</t>
  </si>
  <si>
    <t>GESTIÓN TECNOLÓGICA</t>
  </si>
  <si>
    <t>SAFYCD-Contabilidad</t>
  </si>
  <si>
    <t>GESTIÓN DEL TALENTO HUMANO</t>
  </si>
  <si>
    <t>SAFYCD-Talento Humano y Nómina</t>
  </si>
  <si>
    <t>GESTIÓN FINANCIERA</t>
  </si>
  <si>
    <t>SAFYCD-Recursos físicos</t>
  </si>
  <si>
    <t>CONTROL INTERNO DISCIPLINARIO</t>
  </si>
  <si>
    <t>Oficina Control Interno</t>
  </si>
  <si>
    <t>EVALUACIÓN Y CONTROL</t>
  </si>
  <si>
    <t>MEJORAMIENTO INTEGRAL Y CONTINUO</t>
  </si>
  <si>
    <t>PLAN DE MEJORAMIENTO POR PROCESO</t>
  </si>
  <si>
    <t>CÓDIGO:  FT-MIC-03-03</t>
  </si>
  <si>
    <t>VERSIÓN :  6</t>
  </si>
  <si>
    <t>Fecha Aprobación: 31/05/2018</t>
  </si>
  <si>
    <t>PÁGINA:  ______   de   ______</t>
  </si>
  <si>
    <t>HISTORICO DE ACCIONES CERRADAS</t>
  </si>
  <si>
    <t>DATOS GENERALES DEL HALLAZGO</t>
  </si>
  <si>
    <t>FORMULACIÓN DE ACCIONES</t>
  </si>
  <si>
    <t>SEGUIMIENTO LÍDER DEL PROCESO</t>
  </si>
  <si>
    <t xml:space="preserve"> SEGUIMIENTO Y EVALUACIÓN DE LA OFICINA DE CONTROL INTERNO</t>
  </si>
  <si>
    <t>No.</t>
  </si>
  <si>
    <t>DEPENDENCIA</t>
  </si>
  <si>
    <t>FECHA DE LA NO CONFORMIDAD, OP. DE MEJORA U OBSERVACIÓN  
(dd/mm/aaaa)</t>
  </si>
  <si>
    <t xml:space="preserve">DESCRIPCIÓN  LA NO CONFORMIDAD, OP. DE MEJORA U OBSERVACIÓN  </t>
  </si>
  <si>
    <t xml:space="preserve">TIPO </t>
  </si>
  <si>
    <t>CAUSAS IDENTIFICADAS</t>
  </si>
  <si>
    <t>ACCION(S) GENERADAS POR LA NO CONFORMIDAD, OP. DE MEJORA U OBSERVACIÓN</t>
  </si>
  <si>
    <t>FUENTE VERIFICABLE DE LA ACCIÓN</t>
  </si>
  <si>
    <t>CARGO DEL RESPONSABLE</t>
  </si>
  <si>
    <t>FECHA DE FORMULACIÓN DE LA ACCIÓN
(dd/mm/aaaa)</t>
  </si>
  <si>
    <t>INICIO
(dd/mm/aaaa)</t>
  </si>
  <si>
    <t>FIN
(dd/mm/aaaa)</t>
  </si>
  <si>
    <t>DESCRIPCIÓN DEL SEGUIMIENTO</t>
  </si>
  <si>
    <t>EVIDENCIAS</t>
  </si>
  <si>
    <t>ESTADO DE LAS ACCIONES GENERADAS EN EL  HALLAZGO</t>
  </si>
  <si>
    <t>RESPONSABLE OFICINA DE CONTROL INTERNO</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</si>
  <si>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</si>
  <si>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</si>
  <si>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</si>
  <si>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</si>
  <si>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</si>
  <si>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r>
      <rPr>
        <sz val="10"/>
        <color rgb="FF000000"/>
        <rFont val="Arial"/>
        <family val="2"/>
      </rP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rgb="FF000000"/>
        <rFont val="Arial"/>
        <family val="2"/>
      </rPr>
      <t>30-03-2018</t>
    </r>
    <r>
      <rPr>
        <b/>
        <sz val="10"/>
        <color rgb="FF000000"/>
        <rFont val="Arial"/>
        <family val="2"/>
      </rPr>
      <t>:</t>
    </r>
    <r>
      <rPr>
        <sz val="10"/>
        <color rgb="FF000000"/>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rgb="FF000000"/>
        <rFont val="Arial"/>
        <family val="2"/>
      </rPr>
      <t xml:space="preserve">12/12/2018: </t>
    </r>
    <r>
      <rPr>
        <sz val="10"/>
        <color rgb="FF000000"/>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rgb="FF000000"/>
        <rFont val="Arial"/>
        <family val="2"/>
      </rPr>
      <t xml:space="preserve">30/03/2019: </t>
    </r>
    <r>
      <rPr>
        <sz val="10"/>
        <color rgb="FF000000"/>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rgb="FF000000"/>
        <rFont val="Arial"/>
        <family val="2"/>
      </rPr>
      <t xml:space="preserve">
</t>
    </r>
    <r>
      <rPr>
        <sz val="10"/>
        <color rgb="FF000000"/>
        <rFont val="Arial"/>
        <family val="2"/>
      </rPr>
      <t xml:space="preserve">
</t>
    </r>
  </si>
  <si>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</si>
  <si>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sz val="10"/>
        <color theme="1"/>
        <rFont val="Arial"/>
        <family val="2"/>
      </rP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color theme="1"/>
        <rFont val="Arial"/>
        <family val="2"/>
      </rPr>
      <t>se da cierre condicional a esta acción</t>
    </r>
    <r>
      <rPr>
        <sz val="10"/>
        <color theme="1"/>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color theme="1"/>
        <rFont val="Arial"/>
        <family val="2"/>
      </rPr>
      <t xml:space="preserve">
</t>
    </r>
    <r>
      <rPr>
        <sz val="10"/>
        <color theme="1"/>
        <rFont val="Arial"/>
        <family val="2"/>
      </rPr>
      <t xml:space="preserve">25/07/2018: A la fecha no se evidencia avance  físico frente a la acción formulada. 
Se reitera la observación del seguimiento del 12/04/2018. </t>
    </r>
    <r>
      <rPr>
        <b/>
        <sz val="10"/>
        <color theme="1"/>
        <rFont val="Arial"/>
        <family val="2"/>
      </rPr>
      <t xml:space="preserve">
</t>
    </r>
    <r>
      <rPr>
        <sz val="10"/>
        <color theme="1"/>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color theme="1"/>
        <rFont val="Arial"/>
        <family val="2"/>
      </rPr>
      <t xml:space="preserve">26/12/2018:  </t>
    </r>
    <r>
      <rPr>
        <sz val="10"/>
        <color theme="1"/>
        <rFont val="Arial"/>
        <family val="2"/>
      </rPr>
      <t xml:space="preserve">Según lo reportado por el líder del proceso con corte a 12/12/2018 esta actividad no presentó un avance con respecto al anterior seguimiento. .
</t>
    </r>
    <r>
      <rPr>
        <b/>
        <sz val="10"/>
        <color theme="1"/>
        <rFont val="Arial"/>
        <family val="2"/>
      </rPr>
      <t xml:space="preserve">30/04/2019:  </t>
    </r>
    <r>
      <rPr>
        <sz val="10"/>
        <color theme="1"/>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</si>
  <si>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</si>
  <si>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rPr>
        <sz val="10"/>
        <color theme="1"/>
        <rFont val="Arial"/>
        <family val="2"/>
      </rP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color theme="1"/>
        <rFont val="Arial"/>
        <family val="2"/>
      </rPr>
      <t xml:space="preserve">30/04/2019: </t>
    </r>
    <r>
      <rPr>
        <sz val="10"/>
        <color theme="1"/>
        <rFont val="Arial"/>
        <family val="2"/>
      </rPr>
      <t>Hilda Yamile Morales L - Jefe OCI</t>
    </r>
  </si>
  <si>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</si>
  <si>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</si>
  <si>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</si>
  <si>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</si>
  <si>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</si>
  <si>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</si>
  <si>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</si>
  <si>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rPr>
        <sz val="10"/>
        <color rgb="FF000000"/>
        <rFont val="Arial"/>
        <family val="2"/>
      </rP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rgb="FF000000"/>
        <rFont val="Arial"/>
        <family val="2"/>
      </rPr>
      <t xml:space="preserve">
</t>
    </r>
  </si>
  <si>
    <r>
      <rPr>
        <sz val="10"/>
        <color rgb="FF000000"/>
        <rFont val="Arial"/>
        <family val="2"/>
      </rP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rgb="FF000000"/>
        <rFont val="Arial"/>
        <family val="2"/>
      </rPr>
      <t>10/04/2018: I</t>
    </r>
    <r>
      <rPr>
        <sz val="10"/>
        <color rgb="FF000000"/>
        <rFont val="Arial"/>
        <family val="2"/>
      </rPr>
      <t>nforme radicado  455 del 28/03/2018 del Archivo General de la Nación,  No se presenta nuevas evidencias para el cumplimiento de las observaciones presentadas.</t>
    </r>
  </si>
  <si>
    <r>
      <rPr>
        <sz val="10"/>
        <color rgb="FF000000"/>
        <rFont val="Arial"/>
        <family val="2"/>
      </rPr>
      <t xml:space="preserve">28/07/2017: Diana Karina Ruiz P. 
</t>
    </r>
    <r>
      <rPr>
        <b/>
        <sz val="10"/>
        <color rgb="FF000000"/>
        <rFont val="Arial"/>
        <family val="2"/>
      </rPr>
      <t>10/04/2018:</t>
    </r>
    <r>
      <rPr>
        <sz val="10"/>
        <color rgb="FF000000"/>
        <rFont val="Arial"/>
        <family val="2"/>
      </rPr>
      <t xml:space="preserve"> Alix del Pilar Hurtado Pedraza, Técnico Operativo (E )</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</si>
  <si>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</si>
  <si>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</si>
  <si>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</si>
  <si>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rPr>
        <sz val="10"/>
        <color rgb="FF000000"/>
        <rFont val="Arial"/>
        <family val="2"/>
      </rP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rgb="FF000000"/>
        <rFont val="Arial"/>
        <family val="2"/>
      </rPr>
      <t xml:space="preserve">
</t>
    </r>
  </si>
  <si>
    <r>
      <rPr>
        <sz val="10"/>
        <color rgb="FF000000"/>
        <rFont val="Arial"/>
        <family val="2"/>
      </rP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rgb="FF000000"/>
        <rFont val="Arial"/>
        <family val="2"/>
      </rPr>
      <t xml:space="preserve">
10/04/2018: </t>
    </r>
    <r>
      <rPr>
        <sz val="10"/>
        <color rgb="FF000000"/>
        <rFont val="Arial"/>
        <family val="2"/>
      </rPr>
      <t>Respuesta informe de seguimiento al Plan Archivístico rad 455 del 28/03/2018 Archivo General de la Nación</t>
    </r>
  </si>
  <si>
    <r>
      <rPr>
        <sz val="10"/>
        <color rgb="FF000000"/>
        <rFont val="Arial"/>
        <family val="2"/>
      </rPr>
      <t xml:space="preserve">28/07/2017: Diana Karina Ruiz P.
12/10/2017: Diana Karina Ruiz-Jefe de OCI
Alix del Pilar Hurtado Pedraza-Técnico Operativo OCI
</t>
    </r>
    <r>
      <rPr>
        <b/>
        <sz val="10"/>
        <color rgb="FF000000"/>
        <rFont val="Arial"/>
        <family val="2"/>
      </rPr>
      <t>10/04/2018:</t>
    </r>
    <r>
      <rPr>
        <sz val="10"/>
        <color rgb="FF000000"/>
        <rFont val="Arial"/>
        <family val="2"/>
      </rPr>
      <t xml:space="preserve"> Alix del Pilar Hurtado Pedraza, Técnico Operativo (E )</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</si>
  <si>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</si>
  <si>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</si>
  <si>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</si>
  <si>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</si>
  <si>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rPr>
        <sz val="10"/>
        <color rgb="FF000000"/>
        <rFont val="Arial"/>
        <family val="2"/>
      </rPr>
      <t xml:space="preserve">Informe de Seguimiento Plan de Mejoramiento por procesos y Plan de Mejoramiento Archivistico (PRO-MIC-03-03 Planes de Mejoramiento, Acciones Correctivas, Preventivas y de Mejora)
Fecha de Seguimiento: 28 de Julio de 2017
</t>
    </r>
    <r>
      <rPr>
        <b/>
        <sz val="10"/>
        <color rgb="FF000000"/>
        <rFont val="Arial"/>
        <family val="2"/>
      </rPr>
      <t xml:space="preserve">
10/04/2018</t>
    </r>
    <r>
      <rPr>
        <sz val="10"/>
        <color rgb="FF000000"/>
        <rFont val="Arial"/>
        <family val="2"/>
      </rPr>
      <t>: Respuesta informe de seguimiento al Plan Archivístico rad 455 del 28/03/2018 Archivo General de la Nación</t>
    </r>
  </si>
  <si>
    <r>
      <rPr>
        <sz val="10"/>
        <color rgb="FF000000"/>
        <rFont val="Arial"/>
        <family val="2"/>
      </rPr>
      <t xml:space="preserve">28/07/2017: Diana Karina Ruiz P.
</t>
    </r>
    <r>
      <rPr>
        <b/>
        <sz val="10"/>
        <color rgb="FF000000"/>
        <rFont val="Arial"/>
        <family val="2"/>
      </rPr>
      <t>10/04/2018</t>
    </r>
    <r>
      <rPr>
        <sz val="10"/>
        <color rgb="FF000000"/>
        <rFont val="Arial"/>
        <family val="2"/>
      </rPr>
      <t>: Alix del Pilar Hurtado Pedraza, Técnico Operativo (E )</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</si>
  <si>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</si>
  <si>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</si>
  <si>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</si>
  <si>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r>
      <rPr>
        <sz val="10"/>
        <color rgb="FF000000"/>
        <rFont val="Arial"/>
        <family val="2"/>
      </rP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rgb="FF000000"/>
        <rFont val="Arial"/>
        <family val="2"/>
      </rPr>
      <t xml:space="preserve">
25/07/2018
NOTA: </t>
    </r>
    <r>
      <rPr>
        <sz val="10"/>
        <color rgb="FF000000"/>
        <rFont val="Arial"/>
        <family val="2"/>
      </rPr>
      <t>Con comunicado radicado No. 944 del 04/07/2018, el Archivo General e la Nación, remitió certificado en donde notifica que se realizó inscripción de las TRD del IDEP con el Rgistro Único de Series Documentales bajo el número TRD-82.</t>
    </r>
  </si>
  <si>
    <r>
      <rPr>
        <sz val="10"/>
        <color rgb="FF000000"/>
        <rFont val="Arial"/>
        <family val="2"/>
      </rPr>
      <t xml:space="preserve">Informe de Seguimiento Plan de Mejoramiento por procesos y Plan de Mejoramiento Archivistico (PRO-MIC-03-03 Planes de Mejoramiento, Acciones Correctivas, Preventivas y de Mejora)
Fecha de Seguimiento: 28 de Julio de 2017
</t>
    </r>
    <r>
      <rPr>
        <b/>
        <sz val="10"/>
        <color rgb="FF000000"/>
        <rFont val="Arial"/>
        <family val="2"/>
      </rPr>
      <t xml:space="preserve">
</t>
    </r>
    <r>
      <rPr>
        <sz val="10"/>
        <color rgb="FF000000"/>
        <rFont val="Arial"/>
        <family val="2"/>
      </rPr>
      <t xml:space="preserve">10/04/2018: Respuesta informe de seguimiento al Plan Archivístico rad 455 del 28/03/2018 Archivo General de la Nación
</t>
    </r>
    <r>
      <rPr>
        <b/>
        <sz val="10"/>
        <color rgb="FF000000"/>
        <rFont val="Arial"/>
        <family val="2"/>
      </rPr>
      <t xml:space="preserve">25/07/2018: </t>
    </r>
    <r>
      <rPr>
        <sz val="10"/>
        <color rgb="FF000000"/>
        <rFont val="Arial"/>
        <family val="2"/>
      </rPr>
      <t>Certificado de inscripción en el Registro Único de Series Documentales radicado en el IDEP bajo en # 944 del 04/07/2018</t>
    </r>
  </si>
  <si>
    <r>
      <rPr>
        <sz val="10"/>
        <color rgb="FF000000"/>
        <rFont val="Arial"/>
        <family val="2"/>
      </rPr>
      <t xml:space="preserve">28/07/2017: Diana Karina Ruiz P.
12/10/2017: Diana Karina Ruiz-Jefe de OCI
Alix del Pilar Hurtado Pedraza-Técnico Operativo OCI
</t>
    </r>
    <r>
      <rPr>
        <sz val="10"/>
        <color rgb="FF000000"/>
        <rFont val="Arial"/>
        <family val="2"/>
      </rPr>
      <t xml:space="preserve">10/04/2018: Alix del Pilar Hurtado Pedraza, Técnico Operativo (E )
</t>
    </r>
    <r>
      <rPr>
        <b/>
        <sz val="10"/>
        <color rgb="FF000000"/>
        <rFont val="Arial"/>
        <family val="2"/>
      </rPr>
      <t xml:space="preserve">
25/07/2018</t>
    </r>
    <r>
      <rPr>
        <sz val="10"/>
        <color rgb="FF000000"/>
        <rFont val="Arial"/>
        <family val="2"/>
      </rPr>
      <t>: Alix del Pilar Hurtado Pedraza, Técnico Operativo (E )</t>
    </r>
  </si>
  <si>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</si>
  <si>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</si>
  <si>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</si>
  <si>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r>
      <rPr>
        <sz val="10"/>
        <color rgb="FF000000"/>
        <rFont val="Arial"/>
        <family val="2"/>
      </rP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rgb="FF000000"/>
        <rFont val="Arial"/>
        <family val="2"/>
      </rPr>
      <t>10/04/2018</t>
    </r>
    <r>
      <rPr>
        <b/>
        <sz val="10"/>
        <color rgb="FF000000"/>
        <rFont val="Arial"/>
        <family val="2"/>
      </rPr>
      <t xml:space="preserve">
NOTA: </t>
    </r>
    <r>
      <rPr>
        <sz val="10"/>
        <color rgb="FF000000"/>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rgb="FF000000"/>
        <rFont val="Arial"/>
        <family val="2"/>
      </rPr>
      <t xml:space="preserve">25/07/2018
NOTA: </t>
    </r>
    <r>
      <rPr>
        <sz val="10"/>
        <color rgb="FF000000"/>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rgb="FF000000"/>
        <rFont val="Arial"/>
        <family val="2"/>
      </rPr>
      <t xml:space="preserve">TRD-82.
</t>
    </r>
  </si>
  <si>
    <r>
      <rPr>
        <sz val="10"/>
        <color rgb="FF000000"/>
        <rFont val="Arial"/>
        <family val="2"/>
      </rPr>
      <t xml:space="preserve">Se realizará envío a 31 de Julio  de 2017 de acuerdo a lo manifestado por La profesional especializada  referente del proceso de Gestión Documental 
12/10/2017: Rad 531 y anexos 
</t>
    </r>
    <r>
      <rPr>
        <sz val="10"/>
        <color rgb="FF000000"/>
        <rFont val="Arial"/>
        <family val="2"/>
      </rPr>
      <t xml:space="preserve">
10/04/2018: Respuesta informe de seguimiento al Plan Archivístico rad 455 del 28/03/2018 Archivo General de la Nación
</t>
    </r>
    <r>
      <rPr>
        <b/>
        <sz val="10"/>
        <color rgb="FF000000"/>
        <rFont val="Arial"/>
        <family val="2"/>
      </rPr>
      <t xml:space="preserve">25/07/2018: </t>
    </r>
    <r>
      <rPr>
        <sz val="10"/>
        <color rgb="FF000000"/>
        <rFont val="Arial"/>
        <family val="2"/>
      </rPr>
      <t>Certificado de inscripción en el Registro Único de Series Documentales radicado en el IDEP bajo en # 944 del 04/07/2018</t>
    </r>
  </si>
  <si>
    <r>
      <rPr>
        <sz val="10"/>
        <color rgb="FF000000"/>
        <rFont val="Arial"/>
        <family val="2"/>
      </rPr>
      <t xml:space="preserve">28/07/2017: Diana Karina Ruiz P.
12/10/2017: Diana Karina Ruiz-Jefe de OCI
Alix del Pilar Hurtado Pedraza-Técnico Operativo OCI 
</t>
    </r>
    <r>
      <rPr>
        <b/>
        <sz val="10"/>
        <color rgb="FF000000"/>
        <rFont val="Arial"/>
        <family val="2"/>
      </rPr>
      <t xml:space="preserve">25/07/2018: </t>
    </r>
    <r>
      <rPr>
        <sz val="10"/>
        <color rgb="FF000000"/>
        <rFont val="Arial"/>
        <family val="2"/>
      </rPr>
      <t xml:space="preserve">Alix del Pilar Hurtado Pedraza, Técnico Operativo (E )
</t>
    </r>
  </si>
  <si>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</si>
  <si>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</si>
  <si>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</si>
  <si>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</si>
  <si>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</si>
  <si>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r>
      <rPr>
        <sz val="10"/>
        <color rgb="FF000000"/>
        <rFont val="Arial"/>
        <family val="2"/>
      </rP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rgb="FF000000"/>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</si>
  <si>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rPr>
        <sz val="10"/>
        <color rgb="FF000000"/>
        <rFont val="Arial"/>
        <family val="2"/>
      </rPr>
      <t xml:space="preserve">Identificación de Tablas por periodo de Estructura Organica
proyección de tablas de valoración
Inventarios en estado natural. Radicado 924 de 2017
</t>
    </r>
    <r>
      <rPr>
        <sz val="10"/>
        <color rgb="FF000000"/>
        <rFont val="Arial"/>
        <family val="2"/>
      </rPr>
      <t xml:space="preserve">
10/04/2018: Respuesta informe de seguimiento al Plan Archivístico rad 455 del 28/03/2018 Archivo General de la Nación
</t>
    </r>
    <r>
      <rPr>
        <b/>
        <sz val="10"/>
        <color rgb="FF000000"/>
        <rFont val="Arial"/>
        <family val="2"/>
      </rPr>
      <t xml:space="preserve">25/07/2018: </t>
    </r>
    <r>
      <rPr>
        <sz val="10"/>
        <color rgb="FF000000"/>
        <rFont val="Arial"/>
        <family val="2"/>
      </rPr>
      <t xml:space="preserve">Respuesta informe de  seguimiento al Plan de Mejoramiento Archivistico, el cual fue radicado en el IDEP bajo el No. 1014 del 17/07/2018  Archivo General de la Nación
</t>
    </r>
  </si>
  <si>
    <r>
      <rPr>
        <sz val="10"/>
        <color rgb="FF000000"/>
        <rFont val="Arial"/>
        <family val="2"/>
      </rPr>
      <t xml:space="preserve">Alix del Pilar Hurtado Pedraza-Técnico Operativo OCI12/10/2017: Diana Karina Ruiz-Jefe de OCI
Alix del Pilar Hurtado Pedraza-Técnico Operativo OCI
20/12/2017: Diana Ruiz
</t>
    </r>
    <r>
      <rPr>
        <sz val="10"/>
        <color rgb="FF000000"/>
        <rFont val="Arial"/>
        <family val="2"/>
      </rPr>
      <t xml:space="preserve">10/04/2018: Alix del Pilar Hurtado Pedraza, Técnico Operativo (E )
</t>
    </r>
    <r>
      <rPr>
        <b/>
        <sz val="10"/>
        <color rgb="FF000000"/>
        <rFont val="Arial"/>
        <family val="2"/>
      </rPr>
      <t xml:space="preserve">
25/07/2018:</t>
    </r>
    <r>
      <rPr>
        <sz val="10"/>
        <color rgb="FF000000"/>
        <rFont val="Arial"/>
        <family val="2"/>
      </rPr>
      <t xml:space="preserve"> Alix del Pilar Hurtado Pedraza, Técnico Operativo (E )</t>
    </r>
  </si>
  <si>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</si>
  <si>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</si>
  <si>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r>
      <rPr>
        <sz val="10"/>
        <color rgb="FF000000"/>
        <rFont val="Arial"/>
        <family val="2"/>
      </rP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rgb="FF000000"/>
        <rFont val="Arial"/>
        <family val="2"/>
      </rPr>
      <t>10/04/2018</t>
    </r>
    <r>
      <rPr>
        <sz val="10"/>
        <color rgb="FF000000"/>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rgb="FF000000"/>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</si>
  <si>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rPr>
        <sz val="10"/>
        <color rgb="FF000000"/>
        <rFont val="Arial"/>
        <family val="2"/>
      </rPr>
      <t xml:space="preserve">Identificación de Tablas por periodo de Estructura Organica
proyección de tablas de valoración
Inventarios en estado natural. Radicado 924 de 2017
</t>
    </r>
    <r>
      <rPr>
        <sz val="10"/>
        <color rgb="FF000000"/>
        <rFont val="Arial"/>
        <family val="2"/>
      </rPr>
      <t xml:space="preserve">10/04/2018: Respuesta informe de seguimiento al Plan Archivístico rad 455 del 28/03/2018 Archivo General de la Nación
</t>
    </r>
    <r>
      <rPr>
        <b/>
        <sz val="10"/>
        <color rgb="FF000000"/>
        <rFont val="Arial"/>
        <family val="2"/>
      </rPr>
      <t xml:space="preserve">25/07/2018: </t>
    </r>
    <r>
      <rPr>
        <sz val="10"/>
        <color rgb="FF000000"/>
        <rFont val="Arial"/>
        <family val="2"/>
      </rPr>
      <t>Respuesta informe de  seguimiento al Plan de Mejoramiento Archivistico, el cual fue radicado en el IDEP bajo el No. 1014 del 17/07/2018  Archivo General de la Nación</t>
    </r>
  </si>
  <si>
    <r>
      <rPr>
        <sz val="10"/>
        <color rgb="FF000000"/>
        <rFont val="Arial"/>
        <family val="2"/>
      </rPr>
      <t xml:space="preserve">12/10/2017: Diana Karina Ruiz-Jefe de OCI
Alix del Pilar Hurtado Pedraza-Técnico Operativo OCI
20/12/2017: Diana Ruiz
</t>
    </r>
    <r>
      <rPr>
        <b/>
        <sz val="10"/>
        <color rgb="FF000000"/>
        <rFont val="Arial"/>
        <family val="2"/>
      </rPr>
      <t xml:space="preserve">
</t>
    </r>
    <r>
      <rPr>
        <sz val="10"/>
        <color rgb="FF000000"/>
        <rFont val="Arial"/>
        <family val="2"/>
      </rPr>
      <t xml:space="preserve">10/04/2018: Alix del Pilar Hurtado Pedraza, Técnico Operativo (E )
</t>
    </r>
    <r>
      <rPr>
        <b/>
        <sz val="10"/>
        <color rgb="FF000000"/>
        <rFont val="Arial"/>
        <family val="2"/>
      </rPr>
      <t>25/07/2018:</t>
    </r>
    <r>
      <rPr>
        <sz val="10"/>
        <color rgb="FF000000"/>
        <rFont val="Arial"/>
        <family val="2"/>
      </rPr>
      <t xml:space="preserve"> Alix del Pilar Hurtado Pedraza, Técnico Operativo (E )</t>
    </r>
  </si>
  <si>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</si>
  <si>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</si>
  <si>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</si>
  <si>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r>
      <rPr>
        <sz val="10"/>
        <color rgb="FF000000"/>
        <rFont val="Arial"/>
        <family val="2"/>
      </rP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rgb="FF000000"/>
        <rFont val="Arial"/>
        <family val="2"/>
      </rPr>
      <t>10/04/2018</t>
    </r>
    <r>
      <rPr>
        <sz val="10"/>
        <color rgb="FF000000"/>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rgb="FF000000"/>
        <rFont val="Arial"/>
        <family val="2"/>
      </rPr>
      <t xml:space="preserve">
</t>
    </r>
  </si>
  <si>
    <r>
      <rPr>
        <sz val="10"/>
        <color rgb="FF000000"/>
        <rFont val="Arial"/>
        <family val="2"/>
      </rPr>
      <t xml:space="preserve">Acta de comité 12 de diciembre de 2017
Radicado 924 de 2017
</t>
    </r>
    <r>
      <rPr>
        <sz val="10"/>
        <color rgb="FF000000"/>
        <rFont val="Arial"/>
        <family val="2"/>
      </rPr>
      <t xml:space="preserve">10/04/2018: Respuesta informe de seguimiento al Plan Archivístico rad 455 del 28/03/2018 Archivo General de la Nación
</t>
    </r>
    <r>
      <rPr>
        <b/>
        <sz val="10"/>
        <color rgb="FF000000"/>
        <rFont val="Arial"/>
        <family val="2"/>
      </rPr>
      <t xml:space="preserve">
25/07/2018:</t>
    </r>
    <r>
      <rPr>
        <sz val="10"/>
        <color rgb="FF000000"/>
        <rFont val="Arial"/>
        <family val="2"/>
      </rPr>
      <t xml:space="preserve"> Respuesta informe de  seguimiento al Plan de Mejoramiento Archivistico, el cual fue radicado en el IDEP bajo el No. 1014 del 17/07/2018  Archivo General de la Nación</t>
    </r>
  </si>
  <si>
    <r>
      <rPr>
        <sz val="10"/>
        <color rgb="FF000000"/>
        <rFont val="Arial"/>
        <family val="2"/>
      </rPr>
      <t xml:space="preserve">20/12/2017: Diana Ruiz
</t>
    </r>
    <r>
      <rPr>
        <sz val="10"/>
        <color rgb="FF000000"/>
        <rFont val="Arial"/>
        <family val="2"/>
      </rPr>
      <t xml:space="preserve">
10/04/2018: Alix del Pilar Hurtado Pedraza, Técnico Operativo (E )
</t>
    </r>
    <r>
      <rPr>
        <b/>
        <sz val="10"/>
        <color rgb="FF000000"/>
        <rFont val="Arial"/>
        <family val="2"/>
      </rPr>
      <t xml:space="preserve">
25/07/2018</t>
    </r>
    <r>
      <rPr>
        <sz val="10"/>
        <color rgb="FF000000"/>
        <rFont val="Arial"/>
        <family val="2"/>
      </rPr>
      <t>: Alix del Pilar Hurtado Pedraza, Técnico Operativo (E )</t>
    </r>
  </si>
  <si>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</si>
  <si>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</si>
  <si>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</si>
  <si>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r>
      <rPr>
        <sz val="10"/>
        <color rgb="FF000000"/>
        <rFont val="Arial"/>
        <family val="2"/>
      </rPr>
      <t xml:space="preserve">20/12/2017: Se radicaron Tablas de Valoración Documental bajo radicado 924 de 2017 IDEP , para su posterior tramite de convalidación en Secretaría Técnica del Consejo Distrital de Archivos de Bogotá D.C.. Se  cierra acción
</t>
    </r>
    <r>
      <rPr>
        <b/>
        <sz val="10"/>
        <color rgb="FF000000"/>
        <rFont val="Arial"/>
        <family val="2"/>
      </rPr>
      <t>10/04/2018</t>
    </r>
    <r>
      <rPr>
        <sz val="10"/>
        <color rgb="FF000000"/>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</si>
  <si>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rPr>
        <sz val="10"/>
        <color rgb="FF000000"/>
        <rFont val="Arial"/>
        <family val="2"/>
      </rPr>
      <t xml:space="preserve">Radicado 924 de 2017
</t>
    </r>
    <r>
      <rPr>
        <sz val="10"/>
        <color rgb="FF000000"/>
        <rFont val="Arial"/>
        <family val="2"/>
      </rPr>
      <t xml:space="preserve">10/04/2018: Respuesta informe de seguimiento al Plan Archivístico rad 455 del 28/03/2018 Archivo General de la Nación
</t>
    </r>
    <r>
      <rPr>
        <b/>
        <sz val="10"/>
        <color rgb="FF000000"/>
        <rFont val="Arial"/>
        <family val="2"/>
      </rPr>
      <t xml:space="preserve">25/07/2018: </t>
    </r>
    <r>
      <rPr>
        <sz val="10"/>
        <color rgb="FF000000"/>
        <rFont val="Arial"/>
        <family val="2"/>
      </rPr>
      <t>Respuesta informe de  seguimiento al Plan de Mejoramiento Archivistico, el cual fue radicado en el IDEP bajo el No. 1014 del 17/07/2018  Archivo General de la Nación</t>
    </r>
  </si>
  <si>
    <r>
      <rPr>
        <sz val="10"/>
        <color rgb="FF000000"/>
        <rFont val="Arial"/>
        <family val="2"/>
      </rPr>
      <t xml:space="preserve">20/12/2017: Diana Ruiz
</t>
    </r>
    <r>
      <rPr>
        <b/>
        <sz val="10"/>
        <color rgb="FF000000"/>
        <rFont val="Arial"/>
        <family val="2"/>
      </rPr>
      <t xml:space="preserve">
</t>
    </r>
    <r>
      <rPr>
        <sz val="10"/>
        <color rgb="FF000000"/>
        <rFont val="Arial"/>
        <family val="2"/>
      </rPr>
      <t xml:space="preserve">10/04/2018: Alix del Pilar Hurtado Pedraza, Técnico Operativo (E )
</t>
    </r>
    <r>
      <rPr>
        <b/>
        <sz val="10"/>
        <color rgb="FF000000"/>
        <rFont val="Arial"/>
        <family val="2"/>
      </rPr>
      <t xml:space="preserve">
25/07/2018</t>
    </r>
    <r>
      <rPr>
        <sz val="10"/>
        <color rgb="FF000000"/>
        <rFont val="Arial"/>
        <family val="2"/>
      </rPr>
      <t>: Alix del Pilar Hurtado Pedraza, Técnico Operativo (E )</t>
    </r>
  </si>
  <si>
    <t>Aplicación de las Tablas de Valoración Documental.</t>
  </si>
  <si>
    <t>Inventarios documentales conforme las Tablas de Valoración Documental Aprobadas y convalidadas. Actas de transferencias Secundarias.</t>
  </si>
  <si>
    <r>
      <rPr>
        <sz val="10"/>
        <color rgb="FF000000"/>
        <rFont val="Arial"/>
        <family val="2"/>
      </rP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color rgb="FF00000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color rgb="FF000000"/>
        <rFont val="Arial"/>
        <family val="2"/>
      </rPr>
      <t xml:space="preserve">
03/07/2019: </t>
    </r>
    <r>
      <rPr>
        <sz val="10"/>
        <color rgb="FF00000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</si>
  <si>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rPr>
        <sz val="10"/>
        <color rgb="FF000000"/>
        <rFont val="Arial"/>
        <family val="2"/>
      </rP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</si>
  <si>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rPr>
        <sz val="10"/>
        <color rgb="FF000000"/>
        <rFont val="Arial"/>
        <family val="2"/>
      </rPr>
      <t xml:space="preserve">20/12/2017: Actividad en desarrollo.
</t>
    </r>
    <r>
      <rPr>
        <sz val="10"/>
        <color rgb="FF000000"/>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rgb="FF000000"/>
        <rFont val="Arial"/>
        <family val="2"/>
      </rPr>
      <t xml:space="preserve"> </t>
    </r>
    <r>
      <rPr>
        <sz val="10"/>
        <color rgb="FF000000"/>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rgb="FF000000"/>
        <rFont val="Arial"/>
        <family val="2"/>
      </rPr>
      <t xml:space="preserve">
26/12/2018:  </t>
    </r>
    <r>
      <rPr>
        <sz val="10"/>
        <color rgb="FF000000"/>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rgb="FF000000"/>
        <rFont val="Arial"/>
        <family val="2"/>
      </rPr>
      <t xml:space="preserve">30/04/2019:  </t>
    </r>
    <r>
      <rPr>
        <sz val="10"/>
        <color rgb="FF000000"/>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rgb="FF000000"/>
        <rFont val="Arial"/>
        <family val="2"/>
      </rPr>
      <t xml:space="preserve">20/08/2019:   </t>
    </r>
    <r>
      <rPr>
        <sz val="10"/>
        <color rgb="FF000000"/>
        <rFont val="Arial"/>
        <family val="2"/>
      </rPr>
      <t xml:space="preserve">De acuerdo al seguimiento efectuado y a la verificación realizada por parte de esta Oficina, esta acción se da por cumplida y se cierra. </t>
    </r>
  </si>
  <si>
    <r>
      <rPr>
        <sz val="10"/>
        <color rgb="FF000000"/>
        <rFont val="Arial"/>
        <family val="2"/>
      </rP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rgb="FF000000"/>
        <rFont val="Arial"/>
        <family val="2"/>
      </rPr>
      <t xml:space="preserve">
26/12/2018: </t>
    </r>
    <r>
      <rPr>
        <sz val="10"/>
        <color rgb="FF000000"/>
        <rFont val="Arial"/>
        <family val="2"/>
      </rPr>
      <t xml:space="preserve">
 1) Concepto Técnico - TVD - Nov-2018
 2) Plan de Trabajo Intervención TVD
 3) TVD  Periodos:
    - 1994 a 1996
    - 1996  a 2000
    - 2000 a 2007
 4) Plan de Trabajo Intervención  TVD
</t>
    </r>
    <r>
      <rPr>
        <b/>
        <sz val="10"/>
        <color rgb="FF000000"/>
        <rFont val="Arial"/>
        <family val="2"/>
      </rPr>
      <t xml:space="preserve">30/04/2019. 
</t>
    </r>
    <r>
      <rPr>
        <sz val="10"/>
        <color rgb="FF000000"/>
        <rFont val="Arial"/>
        <family val="2"/>
      </rPr>
      <t xml:space="preserve">1. Resolución No. 018 de 2019.
2. Contratos No. 20 y 31 de 2019.
3. FUID a marzo de 2019.
4. FUIS de eliminación a marzo de 2019.
</t>
    </r>
    <r>
      <rPr>
        <b/>
        <sz val="10"/>
        <color rgb="FF000000"/>
        <rFont val="Arial"/>
        <family val="2"/>
      </rPr>
      <t xml:space="preserve">30/07/2019. </t>
    </r>
    <r>
      <rPr>
        <sz val="10"/>
        <color rgb="FF000000"/>
        <rFont val="Arial"/>
        <family val="2"/>
      </rPr>
      <t xml:space="preserve">
TVD publicadas en http://www.idep.edu.co/?q=tablas-de-valoracion-documental-idep b) FT-GD-07-06_INVENTARIO_SERIES_ELIMINACION_FINAL</t>
    </r>
  </si>
  <si>
    <r>
      <rPr>
        <sz val="10"/>
        <color rgb="FF000000"/>
        <rFont val="Arial"/>
        <family val="2"/>
      </rPr>
      <t xml:space="preserve">20/12/2017: Diana Ruiz
</t>
    </r>
    <r>
      <rPr>
        <sz val="10"/>
        <color rgb="FF000000"/>
        <rFont val="Arial"/>
        <family val="2"/>
      </rPr>
      <t xml:space="preserve">10/04/2018: Alix del Pilar Hurtado Pedraza, Técnico Operativo (E )
25/07/2018: Alix del Pilar Hurtado Pedraza, Técnico Operativo (E )
22/10/2018: Alix del Pilar Hurtado Pedraza, Técnico Operativo (E )
</t>
    </r>
    <r>
      <rPr>
        <b/>
        <sz val="10"/>
        <color rgb="FF000000"/>
        <rFont val="Arial"/>
        <family val="2"/>
      </rPr>
      <t xml:space="preserve">26/10/2018: </t>
    </r>
    <r>
      <rPr>
        <sz val="10"/>
        <color rgb="FF000000"/>
        <rFont val="Arial"/>
        <family val="2"/>
      </rPr>
      <t xml:space="preserve">Alix del Pilar Hurtado Pedraza, Técnico Operativo (E )
</t>
    </r>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20/08/2019:  </t>
    </r>
    <r>
      <rPr>
        <sz val="10"/>
        <color rgb="FF000000"/>
        <rFont val="Arial"/>
        <family val="2"/>
      </rPr>
      <t xml:space="preserve">Hilda Yamile Morales Laverde - Jefe OCI. 
</t>
    </r>
  </si>
  <si>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</si>
  <si>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</si>
  <si>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</si>
  <si>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r>
      <rPr>
        <sz val="10"/>
        <color rgb="FF000000"/>
        <rFont val="Arial"/>
        <family val="2"/>
      </rP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color rgb="FF000000"/>
        <rFont val="Arial"/>
        <family val="2"/>
      </rPr>
      <t>26/03/2018</t>
    </r>
    <r>
      <rPr>
        <b/>
        <sz val="10"/>
        <color rgb="FF000000"/>
        <rFont val="Arial"/>
        <family val="2"/>
      </rPr>
      <t xml:space="preserve">. </t>
    </r>
    <r>
      <rPr>
        <sz val="10"/>
        <color rgb="FF000000"/>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rgb="FF000000"/>
        <rFont val="Arial"/>
        <family val="2"/>
      </rPr>
      <t>25/07/2018</t>
    </r>
    <r>
      <rPr>
        <sz val="10"/>
        <color rgb="FF000000"/>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rgb="FF000000"/>
        <rFont val="Arial"/>
        <family val="2"/>
      </rPr>
      <t>11/12/2018</t>
    </r>
    <r>
      <rPr>
        <sz val="10"/>
        <color rgb="FF000000"/>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</si>
  <si>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rgb="FF000000"/>
        <rFont val="Arial"/>
        <family val="2"/>
      </rPr>
      <t xml:space="preserve">06/03/2018.
</t>
    </r>
    <r>
      <rPr>
        <sz val="10"/>
        <color rgb="FF000000"/>
        <rFont val="Arial"/>
        <family val="2"/>
      </rPr>
      <t>Rad No.2-2018-580 del 15/01/2018
Q:\TRD_COVALIDADA_2018\IMPLEMENTACIÓN TRD</t>
    </r>
  </si>
  <si>
    <r>
      <rPr>
        <b/>
        <sz val="10"/>
        <color rgb="FF000000"/>
        <rFont val="Arial"/>
        <family val="2"/>
      </rPr>
      <t xml:space="preserve">
</t>
    </r>
    <r>
      <rPr>
        <sz val="10"/>
        <color rgb="FF000000"/>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rgb="FF000000"/>
        <rFont val="Arial"/>
        <family val="2"/>
      </rPr>
      <t xml:space="preserve">
</t>
    </r>
    <r>
      <rPr>
        <sz val="10"/>
        <color rgb="FF000000"/>
        <rFont val="Arial"/>
        <family val="2"/>
      </rPr>
      <t>25/07/2018</t>
    </r>
    <r>
      <rPr>
        <b/>
        <sz val="10"/>
        <color rgb="FF000000"/>
        <rFont val="Arial"/>
        <family val="2"/>
      </rPr>
      <t xml:space="preserve">
</t>
    </r>
    <r>
      <rPr>
        <sz val="10"/>
        <color rgb="FF000000"/>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rgb="FF000000"/>
        <rFont val="Arial"/>
        <family val="2"/>
      </rPr>
      <t xml:space="preserve">21/12/2018:  </t>
    </r>
    <r>
      <rPr>
        <sz val="10"/>
        <color rgb="FF000000"/>
        <rFont val="Arial"/>
        <family val="2"/>
      </rPr>
      <t xml:space="preserve"> Con radicado IDEP No. 1778 del 26/11/2018, el archivo General de la Nación envío concepto en el cual  se dá por superado el hallazgo.  </t>
    </r>
  </si>
  <si>
    <r>
      <rPr>
        <sz val="10"/>
        <color rgb="FF000000"/>
        <rFont val="Arial"/>
        <family val="2"/>
      </rPr>
      <t xml:space="preserve">10/04/2018: Respuesta informe de seguimiento al Plan Archivístico rad 455 del 28/03/2018 Archivo General de la Nación
25/07/2018: </t>
    </r>
    <r>
      <rPr>
        <sz val="10"/>
        <color rgb="FF00000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color rgb="FF000000"/>
        <rFont val="Arial"/>
        <family val="2"/>
      </rPr>
      <t xml:space="preserve">
21/12/2018: </t>
    </r>
    <r>
      <rPr>
        <sz val="10"/>
        <color rgb="FF000000"/>
        <rFont val="Arial"/>
        <family val="2"/>
      </rPr>
      <t xml:space="preserve">Oficio radicado  IDEP No. 1778 del 26/11/2018, el archivo General de la Nación envío concepto en el cual  se dá por superado el hallazgo. 
</t>
    </r>
  </si>
  <si>
    <r>
      <rPr>
        <sz val="10"/>
        <color rgb="FF000000"/>
        <rFont val="Arial"/>
        <family val="2"/>
      </rPr>
      <t xml:space="preserve">10/04/2018: Alix del Pilar Hurtado Pedraza, Técnico Operativo (E )
25/07/2018: Alix del Pilar Hurtado Pedraza, Técnico Operativo (E )
22/10/2018: Alix del Pilar Hurtado Pedraza, Técnico Operativo (E )
</t>
    </r>
    <r>
      <rPr>
        <b/>
        <sz val="10"/>
        <color rgb="FF000000"/>
        <rFont val="Arial"/>
        <family val="2"/>
      </rPr>
      <t xml:space="preserve">21/12/2018: </t>
    </r>
    <r>
      <rPr>
        <sz val="10"/>
        <color rgb="FF000000"/>
        <rFont val="Arial"/>
        <family val="2"/>
      </rPr>
      <t>Alix del Pilar Hurtado Pedraza, Técnico Operativo (E )</t>
    </r>
  </si>
  <si>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</si>
  <si>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</si>
  <si>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</si>
  <si>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</si>
  <si>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r>
      <rPr>
        <sz val="10"/>
        <color rgb="FF000000"/>
        <rFont val="Arial"/>
        <family val="2"/>
      </rP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rgb="FF000000"/>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family val="2"/>
      </rPr>
      <t>25/07/2018</t>
    </r>
    <r>
      <rPr>
        <sz val="10"/>
        <color rgb="FF000000"/>
        <rFont val="Arial"/>
        <family val="2"/>
      </rPr>
      <t xml:space="preserve">
</t>
    </r>
    <r>
      <rPr>
        <b/>
        <sz val="10"/>
        <color rgb="FF000000"/>
        <rFont val="Arial"/>
        <family val="2"/>
      </rPr>
      <t>Con comunicado del Archivo General de la Nación respecto al seguimiento al Plan de Mejoramiento Archivistico, el cual fue radicado en el IDEP bajo el No. 1014 del 17/07/2018, se da por superado el hallazgo</t>
    </r>
    <r>
      <rPr>
        <sz val="10"/>
        <color rgb="FF000000"/>
        <rFont val="Arial"/>
        <family val="2"/>
      </rPr>
      <t>.</t>
    </r>
  </si>
  <si>
    <r>
      <rPr>
        <sz val="10"/>
        <color rgb="FF000000"/>
        <rFont val="Arial"/>
        <family val="2"/>
      </rP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rgb="FF000000"/>
        <rFont val="Arial"/>
        <family val="2"/>
      </rPr>
      <t xml:space="preserve">10/04/2018: Respuesta informe de seguimiento al Plan Archivístico rad 455 del 28/03/2018 Archivo General de la Nación.
No se aportan nuevas evidencias.
</t>
    </r>
    <r>
      <rPr>
        <b/>
        <sz val="10"/>
        <color rgb="FF000000"/>
        <rFont val="Arial"/>
        <family val="2"/>
      </rPr>
      <t xml:space="preserve">25/07/2018: </t>
    </r>
    <r>
      <rPr>
        <sz val="10"/>
        <color rgb="FF000000"/>
        <rFont val="Arial"/>
        <family val="2"/>
      </rPr>
      <t>Comunicado del Archivo General de la Nación radicado en el IDEP bajo el No. 1014 del 17/07/2018</t>
    </r>
  </si>
  <si>
    <r>
      <rPr>
        <sz val="10"/>
        <color rgb="FF000000"/>
        <rFont val="Arial"/>
        <family val="2"/>
      </rPr>
      <t xml:space="preserve">28/07/2017: Diana Karina Ruiz P.
12/10/2017: Diana Karina Ruiz-Jefe de OCI
Alix del Pilar Hurtado Pedraza-Técnico Operativo OCI
</t>
    </r>
    <r>
      <rPr>
        <sz val="10"/>
        <color rgb="FF000000"/>
        <rFont val="Arial"/>
        <family val="2"/>
      </rPr>
      <t>10/04/2018</t>
    </r>
    <r>
      <rPr>
        <b/>
        <sz val="10"/>
        <color rgb="FF000000"/>
        <rFont val="Arial"/>
        <family val="2"/>
      </rPr>
      <t>:</t>
    </r>
    <r>
      <rPr>
        <sz val="10"/>
        <color rgb="FF000000"/>
        <rFont val="Arial"/>
        <family val="2"/>
      </rPr>
      <t xml:space="preserve"> Alix del Pilar Hurtado Pedraza, Técnico Operativo (E )
</t>
    </r>
    <r>
      <rPr>
        <b/>
        <sz val="10"/>
        <color rgb="FF000000"/>
        <rFont val="Arial"/>
        <family val="2"/>
      </rPr>
      <t>25/07/2018</t>
    </r>
    <r>
      <rPr>
        <sz val="10"/>
        <color rgb="FF000000"/>
        <rFont val="Arial"/>
        <family val="2"/>
      </rPr>
      <t>: Alix del Pilar Hurtado Pedraza, Técnico Operativo (E )</t>
    </r>
  </si>
  <si>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</si>
  <si>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</si>
  <si>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</si>
  <si>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</si>
  <si>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</si>
  <si>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r>
      <rPr>
        <b/>
        <sz val="10"/>
        <color rgb="FF000000"/>
        <rFont val="Arial"/>
        <family val="2"/>
      </rPr>
      <t>23/11/2017:</t>
    </r>
    <r>
      <rPr>
        <sz val="10"/>
        <color rgb="FF000000"/>
        <rFont val="Arial"/>
        <family val="2"/>
      </rPr>
      <t xml:space="preserve"> Actividad progrmada para ejecutarse a partir del segundo trimestre del 2018  
</t>
    </r>
    <r>
      <rPr>
        <b/>
        <sz val="10"/>
        <color rgb="FF000000"/>
        <rFont val="Arial"/>
        <family val="2"/>
      </rPr>
      <t>26/03/2018:</t>
    </r>
    <r>
      <rPr>
        <sz val="10"/>
        <color rgb="FF000000"/>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rgb="FF000000"/>
        <rFont val="Arial"/>
        <family val="2"/>
      </rPr>
      <t xml:space="preserve">04/07/2018 </t>
    </r>
    <r>
      <rPr>
        <sz val="10"/>
        <color rgb="FF000000"/>
        <rFont val="Arial"/>
        <family val="2"/>
      </rPr>
      <t xml:space="preserve">El sistema integrado de conservación se actualizo y se publico en el siguiente link http://www.idep.edu.co/sites/default/files/PL-GD-07-03_Sistema_Integrado_de_Conservacion_V1. El 26 de junio de 2018. </t>
    </r>
  </si>
  <si>
    <r>
      <rPr>
        <sz val="10"/>
        <color rgb="FF000000"/>
        <rFont val="Arial"/>
        <family val="2"/>
      </rPr>
      <t xml:space="preserve">26/03/2018.
Acta de comité interno de Archivos No.1 del 20/03/2018
Z:\PROCEDIMIENTOS_GD\SISTEMA INTEGRADO DE CONSERVACION
</t>
    </r>
    <r>
      <rPr>
        <b/>
        <sz val="10"/>
        <color rgb="FF000000"/>
        <rFont val="Arial"/>
        <family val="2"/>
      </rPr>
      <t xml:space="preserve">04/07/2018 </t>
    </r>
    <r>
      <rPr>
        <sz val="10"/>
        <color rgb="FF000000"/>
        <rFont val="Arial"/>
        <family val="2"/>
      </rPr>
      <t>http://www.idep.edu.co/sites/default/files/PL-GD-07-03_Sistema_Integrado_de_Conservacion_</t>
    </r>
  </si>
  <si>
    <r>
      <rPr>
        <sz val="10"/>
        <color theme="1"/>
        <rFont val="Arial"/>
        <family val="2"/>
      </rP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color theme="1"/>
        <rFont val="Arial"/>
        <family val="2"/>
      </rPr>
      <t xml:space="preserve">25/07/2018: </t>
    </r>
    <r>
      <rPr>
        <sz val="10"/>
        <color theme="1"/>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color theme="1"/>
        <rFont val="Arial"/>
        <family val="2"/>
      </rPr>
      <t xml:space="preserve">NOTA: </t>
    </r>
    <r>
      <rPr>
        <sz val="10"/>
        <color theme="1"/>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</si>
  <si>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color theme="1"/>
        <rFont val="Arial"/>
        <family val="2"/>
      </rPr>
      <t xml:space="preserve">10/04/2018: Acta de Comité de Archivo y documento preliminar denominado "Sistema Integrado de Conservación"
</t>
    </r>
    <r>
      <rPr>
        <b/>
        <sz val="10"/>
        <color theme="1"/>
        <rFont val="Arial"/>
        <family val="2"/>
      </rPr>
      <t xml:space="preserve">25/07/2018: </t>
    </r>
    <r>
      <rPr>
        <sz val="10"/>
        <color theme="1"/>
        <rFont val="Arial"/>
        <family val="2"/>
      </rPr>
      <t>http://www.idep.edu.co/sites/default/files/PL-GD-07-03_Sistema_Integrado_de_Conservacion_V1.pdf</t>
    </r>
  </si>
  <si>
    <r>
      <rPr>
        <sz val="10"/>
        <color rgb="FF000000"/>
        <rFont val="Arial"/>
        <family val="2"/>
      </rPr>
      <t xml:space="preserve">10/04/2018: Alix del Pilar Hurtado Pedraza, Técnico Operativo (E )
</t>
    </r>
    <r>
      <rPr>
        <b/>
        <sz val="10"/>
        <color rgb="FF000000"/>
        <rFont val="Arial"/>
        <family val="2"/>
      </rPr>
      <t>25/07/2018:</t>
    </r>
    <r>
      <rPr>
        <sz val="10"/>
        <color rgb="FF000000"/>
        <rFont val="Arial"/>
        <family val="2"/>
      </rPr>
      <t xml:space="preserve"> Alix del Pilar Hurtado Pedraza, Técnico Operativo (E )</t>
    </r>
  </si>
  <si>
    <t>Ejecución del Plan de Conservación Documental.</t>
  </si>
  <si>
    <t>Listados de asistencia.</t>
  </si>
  <si>
    <r>
      <rPr>
        <b/>
        <sz val="10"/>
        <color rgb="FF000000"/>
        <rFont val="Arial"/>
        <family val="2"/>
      </rPr>
      <t>23/11/2017</t>
    </r>
    <r>
      <rPr>
        <sz val="10"/>
        <color rgb="FF000000"/>
        <rFont val="Arial"/>
        <family val="2"/>
      </rPr>
      <t xml:space="preserve">: Actividad progrmada para ejecutarse a partir del segundo trimestre del 2018  
</t>
    </r>
    <r>
      <rPr>
        <b/>
        <sz val="10"/>
        <color rgb="FF000000"/>
        <rFont val="Arial"/>
        <family val="2"/>
      </rPr>
      <t>26/03/201</t>
    </r>
    <r>
      <rPr>
        <sz val="10"/>
        <color rgb="FF000000"/>
        <rFont val="Arial"/>
        <family val="2"/>
      </rPr>
      <t xml:space="preserve">8: Las  actividades aprobadas  dentro del SIC  se ejecutaran a partir del segundo trimestre  de 2018.
</t>
    </r>
    <r>
      <rPr>
        <b/>
        <sz val="10"/>
        <color rgb="FF000000"/>
        <rFont val="Arial"/>
        <family val="2"/>
      </rPr>
      <t>04/07/2018</t>
    </r>
    <r>
      <rPr>
        <sz val="10"/>
        <color rgb="FF000000"/>
        <rFont val="Arial"/>
        <family val="2"/>
      </rPr>
      <t xml:space="preserve"> debido a que el Sistema Integrado de Conservacion se aprobo y publico el 26 de junio de 2018. las actidades se reprograman para el tercer periodo
</t>
    </r>
    <r>
      <rPr>
        <b/>
        <sz val="10"/>
        <color rgb="FF000000"/>
        <rFont val="Arial"/>
        <family val="2"/>
      </rPr>
      <t>11/12/2018</t>
    </r>
    <r>
      <rPr>
        <sz val="10"/>
        <color rgb="FF000000"/>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</si>
  <si>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rgb="FF000000"/>
        <rFont val="Arial"/>
        <family val="2"/>
      </rPr>
      <t>26/03/2018.</t>
    </r>
    <r>
      <rPr>
        <sz val="10"/>
        <color rgb="FF000000"/>
        <rFont val="Arial"/>
        <family val="2"/>
      </rPr>
      <t xml:space="preserve">
Z:\PROCEDIMIENTOS_GD\SISTEMA INTEGRADO DE CONSERVACION
</t>
    </r>
    <r>
      <rPr>
        <b/>
        <sz val="10"/>
        <color rgb="FF000000"/>
        <rFont val="Arial"/>
        <family val="2"/>
      </rPr>
      <t>04/07/2018</t>
    </r>
    <r>
      <rPr>
        <sz val="10"/>
        <color rgb="FF000000"/>
        <rFont val="Arial"/>
        <family val="2"/>
      </rPr>
      <t xml:space="preserve">
http://www.idep.edu.co/sites/default/files/PL-GD-07-03_Sistema_Integrado_de_Conservacion_
http://www.idep.edu.co/?q=content/gd-07-proceso-de-gesti%C3%B3n-documental#overlay-context=</t>
    </r>
  </si>
  <si>
    <r>
      <rPr>
        <sz val="10"/>
        <color rgb="FF000000"/>
        <rFont val="Arial"/>
        <family val="2"/>
      </rPr>
      <t>10/04/2018: A</t>
    </r>
    <r>
      <rPr>
        <sz val="10"/>
        <color rgb="FF000000"/>
        <rFont val="Arial"/>
        <family val="2"/>
      </rPr>
      <t xml:space="preserve">ctividad que se desarrollará durante la vigencia 2018
25/07/2018: </t>
    </r>
    <r>
      <rPr>
        <b/>
        <sz val="10"/>
        <color rgb="FF000000"/>
        <rFont val="Arial"/>
        <family val="2"/>
      </rPr>
      <t xml:space="preserve"> </t>
    </r>
    <r>
      <rPr>
        <sz val="10"/>
        <color rgb="FF000000"/>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rgb="FF000000"/>
        <rFont val="Arial"/>
        <family val="2"/>
      </rPr>
      <t xml:space="preserve">21/12/2018: </t>
    </r>
    <r>
      <rPr>
        <sz val="10"/>
        <color rgb="FF000000"/>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</si>
  <si>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rPr>
        <sz val="10"/>
        <color rgb="FF000000"/>
        <rFont val="Arial"/>
        <family val="2"/>
      </rP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</si>
  <si>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rPr>
        <sz val="10"/>
        <color rgb="FF000000"/>
        <rFont val="Arial"/>
        <family val="2"/>
      </rPr>
      <t xml:space="preserve">10/04/2018: Alix del Pilar Hurtado Pedraza, Técnico Operativo (E )
25/07/2018: Alix del Pilar Hurtado Pedraza, Técnico Operativo (E )
</t>
    </r>
    <r>
      <rPr>
        <b/>
        <sz val="10"/>
        <color rgb="FF000000"/>
        <rFont val="Arial"/>
        <family val="2"/>
      </rPr>
      <t xml:space="preserve">
</t>
    </r>
    <r>
      <rPr>
        <sz val="10"/>
        <color rgb="FF000000"/>
        <rFont val="Arial"/>
        <family val="2"/>
      </rPr>
      <t>22/10/2018</t>
    </r>
    <r>
      <rPr>
        <b/>
        <sz val="10"/>
        <color rgb="FF000000"/>
        <rFont val="Arial"/>
        <family val="2"/>
      </rPr>
      <t xml:space="preserve">: </t>
    </r>
    <r>
      <rPr>
        <sz val="10"/>
        <color rgb="FF000000"/>
        <rFont val="Arial"/>
        <family val="2"/>
      </rPr>
      <t xml:space="preserve">Alix del Pilar Hurtado Pedraza, Técnico Operativo (E )
</t>
    </r>
    <r>
      <rPr>
        <b/>
        <sz val="10"/>
        <color rgb="FF000000"/>
        <rFont val="Arial"/>
        <family val="2"/>
      </rPr>
      <t xml:space="preserve">21/12/2018: </t>
    </r>
    <r>
      <rPr>
        <sz val="10"/>
        <color rgb="FF000000"/>
        <rFont val="Arial"/>
        <family val="2"/>
      </rPr>
      <t>Alix del Pilar Hurtado Pedraza, Técnico Operativo (E )</t>
    </r>
  </si>
  <si>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</si>
  <si>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</si>
  <si>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</si>
  <si>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</si>
  <si>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</si>
  <si>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rgb="FF000000"/>
        <rFont val="Arial"/>
        <family val="2"/>
      </rPr>
      <t>26/03/2018.</t>
    </r>
    <r>
      <rPr>
        <sz val="10"/>
        <color rgb="FF000000"/>
        <rFont val="Arial"/>
        <family val="2"/>
      </rPr>
      <t xml:space="preserve">
FT-GD-07-11 REGISTRO DE ASISTENCIA A EVENTOS Y OTRAS ACTIVIDADES- de fecha 15 de febrero de 2018</t>
    </r>
  </si>
  <si>
    <r>
      <rPr>
        <sz val="10"/>
        <color rgb="FF000000"/>
        <rFont val="Arial"/>
        <family val="2"/>
      </rPr>
      <t xml:space="preserve">10/04/2018: </t>
    </r>
    <r>
      <rPr>
        <sz val="10"/>
        <color rgb="FF000000"/>
        <rFont val="Arial"/>
        <family val="2"/>
      </rPr>
      <t>Revisado el listado de asistencia a la capacitación en donde se presentó el formato de préstamo de expedientes al funcionario responsable de esta actividad, se evidencia que se dio cumplimiento a esta acción.</t>
    </r>
  </si>
  <si>
    <r>
      <rPr>
        <b/>
        <sz val="10"/>
        <color rgb="FF000000"/>
        <rFont val="Arial"/>
        <family val="2"/>
      </rPr>
      <t xml:space="preserve">10/04/2018: </t>
    </r>
    <r>
      <rPr>
        <sz val="10"/>
        <color rgb="FF000000"/>
        <rFont val="Arial"/>
        <family val="2"/>
      </rPr>
      <t xml:space="preserve">Listado de asistencia presentación formato del 15/02/2018
</t>
    </r>
  </si>
  <si>
    <r>
      <rPr>
        <b/>
        <sz val="10"/>
        <color rgb="FF000000"/>
        <rFont val="Arial"/>
        <family val="2"/>
      </rPr>
      <t xml:space="preserve">10/04/2018: </t>
    </r>
    <r>
      <rPr>
        <sz val="10"/>
        <color rgb="FF000000"/>
        <rFont val="Arial"/>
        <family val="2"/>
      </rPr>
      <t>Alix del Pilar Hurtado Pedraza, Técnico Operativo (E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</si>
  <si>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</si>
  <si>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</si>
  <si>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</si>
  <si>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rgb="FF000000"/>
        <rFont val="Arial"/>
        <family val="2"/>
      </rPr>
      <t>26/03/2018</t>
    </r>
    <r>
      <rPr>
        <sz val="10"/>
        <color rgb="FF000000"/>
        <rFont val="Arial"/>
        <family val="2"/>
      </rPr>
      <t xml:space="preserve">
FT-GD-07-11 REGISTRO DE ASISTENCIA A EVENTOS Y OTRAS ACTIVIDADES- de fecha 15 de febrero de 2018</t>
    </r>
  </si>
  <si>
    <r>
      <rPr>
        <sz val="10"/>
        <color rgb="FF000000"/>
        <rFont val="Arial"/>
        <family val="2"/>
      </rPr>
      <t xml:space="preserve">10/04/2018: </t>
    </r>
    <r>
      <rPr>
        <sz val="10"/>
        <color rgb="FF000000"/>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</si>
  <si>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</si>
  <si>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r>
      <rPr>
        <b/>
        <sz val="10"/>
        <color rgb="FF000000"/>
        <rFont val="Arial"/>
        <family val="2"/>
      </rPr>
      <t>10/04/2018</t>
    </r>
    <r>
      <rPr>
        <sz val="10"/>
        <color rgb="FF000000"/>
        <rFont val="Arial"/>
        <family val="2"/>
      </rPr>
      <t>: Alix del Pilar Hurtado Pedraza, Técnico Operativo (E )</t>
    </r>
  </si>
  <si>
    <t>Verificar el adecuado y completo diligenciamiento del total de los campos previstos en el formato de consulta</t>
  </si>
  <si>
    <t>formato FT-GD-07-03 Préstamo de Expedientes</t>
  </si>
  <si>
    <r>
      <rPr>
        <b/>
        <sz val="10"/>
        <color rgb="FF000000"/>
        <rFont val="Arial"/>
        <family val="2"/>
      </rPr>
      <t>02/04/2018</t>
    </r>
    <r>
      <rPr>
        <sz val="10"/>
        <color rgb="FF000000"/>
        <rFont val="Arial"/>
        <family val="2"/>
      </rPr>
      <t xml:space="preserve">. Se verifico el diligenciamiento del formato el cual se encuentra de acuerdo a la operatividad del proceso y  normatividad legal vigente.
</t>
    </r>
    <r>
      <rPr>
        <b/>
        <sz val="10"/>
        <color rgb="FF000000"/>
        <rFont val="Arial"/>
        <family val="2"/>
      </rPr>
      <t xml:space="preserve">11/12/2018 </t>
    </r>
    <r>
      <rPr>
        <sz val="10"/>
        <color rgb="FF000000"/>
        <rFont val="Arial"/>
        <family val="2"/>
      </rPr>
      <t xml:space="preserve">Se verifico el diligenciamiento del formato el cual se encuentra de acuerdo a la operatividad del proceso y  normatividad legal vigente.
</t>
    </r>
  </si>
  <si>
    <r>
      <rPr>
        <b/>
        <sz val="10"/>
        <color rgb="FF000000"/>
        <rFont val="Arial"/>
        <family val="2"/>
      </rPr>
      <t>02/04/2018:</t>
    </r>
    <r>
      <rPr>
        <sz val="10"/>
        <color rgb="FF000000"/>
        <rFont val="Arial"/>
        <family val="2"/>
      </rPr>
      <t xml:space="preserve">
 FT-GD-07-03 Préstamo de Expediente (documento fisico )http://www.idep.edu.co/?q=content/gd-07-proceso-de-gesti%C3%B3n-documental#overlay-context=
</t>
    </r>
    <r>
      <rPr>
        <b/>
        <sz val="10"/>
        <color rgb="FF000000"/>
        <rFont val="Arial"/>
        <family val="2"/>
      </rPr>
      <t>1/10/2018</t>
    </r>
    <r>
      <rPr>
        <sz val="10"/>
        <color rgb="FF000000"/>
        <rFont val="Arial"/>
        <family val="2"/>
      </rPr>
      <t xml:space="preserve"> formato  FT-GD-07-03 Préstamo de Expedientes</t>
    </r>
  </si>
  <si>
    <r>
      <rPr>
        <sz val="10"/>
        <color rgb="FF000000"/>
        <rFont val="Arial"/>
        <family val="2"/>
      </rPr>
      <t xml:space="preserve">10/04/2018: </t>
    </r>
    <r>
      <rPr>
        <sz val="10"/>
        <color rgb="FF000000"/>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rgb="FF000000"/>
        <rFont val="Arial"/>
        <family val="2"/>
      </rPr>
      <t xml:space="preserve">26/12/2018: </t>
    </r>
    <r>
      <rPr>
        <sz val="10"/>
        <color rgb="FF000000"/>
        <rFont val="Arial"/>
        <family val="2"/>
      </rPr>
      <t>Se reviso la carpeta de Préstamo de expedientes, en donde se evidencia que se esta diligenciando debidamente el formato. Se cierra la acción</t>
    </r>
  </si>
  <si>
    <r>
      <rPr>
        <sz val="10"/>
        <color rgb="FF000000"/>
        <rFont val="Arial"/>
        <family val="2"/>
      </rPr>
      <t xml:space="preserve">10/04/2018: </t>
    </r>
    <r>
      <rPr>
        <sz val="10"/>
        <color rgb="FF000000"/>
        <rFont val="Arial"/>
        <family val="2"/>
      </rPr>
      <t xml:space="preserve">formato  FT-GD-07-03 Préstamo de Expedientes
22/10/2018:  formato FT-GD-07-03 Préstamo de Expedientes diligenciado
</t>
    </r>
    <r>
      <rPr>
        <b/>
        <sz val="10"/>
        <color rgb="FF000000"/>
        <rFont val="Arial"/>
        <family val="2"/>
      </rPr>
      <t xml:space="preserve">
26/12/2018:</t>
    </r>
    <r>
      <rPr>
        <sz val="10"/>
        <color rgb="FF000000"/>
        <rFont val="Arial"/>
        <family val="2"/>
      </rPr>
      <t xml:space="preserve">  formato FT-GD-07-03 Préstamo de Expedientes diligenciado</t>
    </r>
  </si>
  <si>
    <r>
      <rPr>
        <sz val="10"/>
        <color rgb="FF000000"/>
        <rFont val="Arial"/>
        <family val="2"/>
      </rPr>
      <t xml:space="preserve">10/04/2018: Alix del Pilar Hurtado Pedraza, Técnico Operativo (E )
25/07/2018: Alix del Pilar Hurtado Pedraza, Técnico Operativo (E )
22/10/2018: Alix del Pilar Hurtado Pedraza, Técnico Operativo (E )
</t>
    </r>
    <r>
      <rPr>
        <b/>
        <sz val="10"/>
        <color rgb="FF000000"/>
        <rFont val="Arial"/>
        <family val="2"/>
      </rPr>
      <t xml:space="preserve">26/12/2018: </t>
    </r>
    <r>
      <rPr>
        <sz val="10"/>
        <color rgb="FF000000"/>
        <rFont val="Arial"/>
        <family val="2"/>
      </rPr>
      <t>Alix del Pilar Hurtado Pedraza, Técnico Operativo (E )</t>
    </r>
  </si>
  <si>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</si>
  <si>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</si>
  <si>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</si>
  <si>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</si>
  <si>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r>
      <rPr>
        <b/>
        <sz val="10"/>
        <color rgb="FF000000"/>
        <rFont val="Arial"/>
        <family val="2"/>
      </rPr>
      <t>26/03/2018</t>
    </r>
    <r>
      <rPr>
        <sz val="10"/>
        <color rgb="FF000000"/>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rgb="FF000000"/>
        <rFont val="Arial"/>
        <family val="2"/>
      </rPr>
      <t>10/08/2018</t>
    </r>
    <r>
      <rPr>
        <sz val="10"/>
        <color rgb="FF000000"/>
        <rFont val="Arial"/>
        <family val="2"/>
      </rPr>
      <t xml:space="preserve"> La actualizacion de los indicadores se realizara en el cuarto trimestre
</t>
    </r>
    <r>
      <rPr>
        <b/>
        <sz val="10"/>
        <color rgb="FF000000"/>
        <rFont val="Arial"/>
        <family val="2"/>
      </rPr>
      <t>11/12/2018</t>
    </r>
    <r>
      <rPr>
        <sz val="10"/>
        <color rgb="FF000000"/>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rgb="FF000000"/>
        <rFont val="Arial"/>
        <family val="2"/>
      </rPr>
      <t>03/04/2019</t>
    </r>
    <r>
      <rPr>
        <sz val="10"/>
        <color rgb="FF000000"/>
        <rFont val="Arial"/>
        <family val="2"/>
      </rPr>
      <t xml:space="preserve">: Se formuló la actividad No. 18, teniendo en cuenta las observaciones de la Oficina de Control Interno. </t>
    </r>
  </si>
  <si>
    <t>26/03/2018,
FT-GD-07-11 REGISTRO DE ASISTENCIA A EVENTOS Y OTRAS ACTIVIDADES- de fecha 15 de febrero de 2018</t>
  </si>
  <si>
    <r>
      <rPr>
        <sz val="10"/>
        <color rgb="FF000000"/>
        <rFont val="Arial"/>
        <family val="2"/>
      </rPr>
      <t>10/04/2018</t>
    </r>
    <r>
      <rPr>
        <sz val="10"/>
        <color rgb="FF000000"/>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rgb="FF000000"/>
        <rFont val="Arial"/>
        <family val="2"/>
      </rPr>
      <t xml:space="preserve">26/12/2018: </t>
    </r>
    <r>
      <rPr>
        <sz val="10"/>
        <color rgb="FF000000"/>
        <rFont val="Arial"/>
        <family val="2"/>
      </rPr>
      <t xml:space="preserve">La Oficina de Control Interno reitera la recomendación de la reformulación de esta acción.  Una vez se actualice en el plan de mejoramiento del proceso, se procederá a cerrar esta actividad.
</t>
    </r>
    <r>
      <rPr>
        <b/>
        <sz val="10"/>
        <color rgb="FF000000"/>
        <rFont val="Arial"/>
        <family val="2"/>
      </rPr>
      <t xml:space="preserve">30/04/2019: </t>
    </r>
    <r>
      <rPr>
        <sz val="10"/>
        <color rgb="FF000000"/>
        <rFont val="Arial"/>
        <family val="2"/>
      </rPr>
      <t xml:space="preserve">Se verificó por parte de esta Oficina que se reformulo la acción a " </t>
    </r>
    <r>
      <rPr>
        <i/>
        <sz val="10"/>
        <color rgb="FF000000"/>
        <rFont val="Arial"/>
        <family val="2"/>
      </rPr>
      <t xml:space="preserve">Revisión y formulación de indicadores de gestión del proceso Gestión Documental para la vigencia 2019, atendiendo las recomendaciones de la Oficina de control interno" </t>
    </r>
    <r>
      <rPr>
        <b/>
        <i/>
        <sz val="10"/>
        <color rgb="FF000000"/>
        <rFont val="Arial"/>
        <family val="2"/>
      </rPr>
      <t xml:space="preserve"> </t>
    </r>
    <r>
      <rPr>
        <i/>
        <sz val="10"/>
        <color rgb="FF000000"/>
        <rFont val="Arial"/>
        <family val="2"/>
      </rPr>
      <t xml:space="preserve">se cierra esta acción y se continúa el seguimiento con las nueva acción propuesta.  </t>
    </r>
  </si>
  <si>
    <r>
      <rPr>
        <b/>
        <sz val="10"/>
        <color rgb="FF000000"/>
        <rFont val="Arial"/>
        <family val="2"/>
      </rPr>
      <t xml:space="preserve">10/04/2018 </t>
    </r>
    <r>
      <rPr>
        <sz val="10"/>
        <color rgb="FF000000"/>
        <rFont val="Arial"/>
        <family val="2"/>
      </rPr>
      <t>Listado de asistencia</t>
    </r>
  </si>
  <si>
    <r>
      <rPr>
        <sz val="10"/>
        <color rgb="FF000000"/>
        <rFont val="Arial"/>
        <family val="2"/>
      </rPr>
      <t>10/04/2018: Alix del Pilar Hurtado Pedraza, Técnico Operativo (E )
25/07/2018: Alix del Pilar Hurtado Pedraza, Técnico Operativo (E )
22/10/2018:</t>
    </r>
    <r>
      <rPr>
        <b/>
        <sz val="10"/>
        <color rgb="FF000000"/>
        <rFont val="Arial"/>
        <family val="2"/>
      </rPr>
      <t xml:space="preserve"> </t>
    </r>
    <r>
      <rPr>
        <sz val="10"/>
        <color rgb="FF000000"/>
        <rFont val="Arial"/>
        <family val="2"/>
      </rPr>
      <t xml:space="preserve">Alix del Pilar Hurtado Pedraza, Técnico Operativo (E )
</t>
    </r>
    <r>
      <rPr>
        <b/>
        <sz val="10"/>
        <color rgb="FF000000"/>
        <rFont val="Arial"/>
        <family val="2"/>
      </rPr>
      <t xml:space="preserve">26/12/2018: </t>
    </r>
    <r>
      <rPr>
        <sz val="10"/>
        <color rgb="FF000000"/>
        <rFont val="Arial"/>
        <family val="2"/>
      </rPr>
      <t xml:space="preserve">Alix del Pilar Hurtado Pedraza, Técnico Operativo (E )
</t>
    </r>
    <r>
      <rPr>
        <b/>
        <sz val="10"/>
        <color rgb="FF000000"/>
        <rFont val="Arial"/>
        <family val="2"/>
      </rPr>
      <t xml:space="preserve">30/04/2019:  Hilda Yamile Morales Laverde - Jefe OCI. </t>
    </r>
  </si>
  <si>
    <t>Revision y ajuste a los indicadores de gestión.</t>
  </si>
  <si>
    <t>Indicadores ajustados</t>
  </si>
  <si>
    <r>
      <rPr>
        <b/>
        <sz val="10"/>
        <color rgb="FF000000"/>
        <rFont val="Arial"/>
        <family val="2"/>
      </rPr>
      <t xml:space="preserve">03/04/2018 </t>
    </r>
    <r>
      <rPr>
        <sz val="10"/>
        <color rgb="FF000000"/>
        <rFont val="Arial"/>
        <family val="2"/>
      </rPr>
      <t xml:space="preserve">Se realizo la revision a los indicadores de gestion. Los cuales seran actualizados en el segundo trimestre 
</t>
    </r>
    <r>
      <rPr>
        <b/>
        <sz val="10"/>
        <color rgb="FF000000"/>
        <rFont val="Arial"/>
        <family val="2"/>
      </rPr>
      <t>04/07/2018</t>
    </r>
    <r>
      <rPr>
        <sz val="10"/>
        <color rgb="FF000000"/>
        <rFont val="Arial"/>
        <family val="2"/>
      </rPr>
      <t xml:space="preserve"> los indicadores fiueron actualizados conforme a la solicitud de la Oficina asesora de planeacion
</t>
    </r>
    <r>
      <rPr>
        <b/>
        <sz val="10"/>
        <color rgb="FF000000"/>
        <rFont val="Arial"/>
        <family val="2"/>
      </rPr>
      <t>01/10/2018</t>
    </r>
    <r>
      <rPr>
        <sz val="10"/>
        <color rgb="FF000000"/>
        <rFont val="Arial"/>
        <family val="2"/>
      </rPr>
      <t xml:space="preserve"> la actualizacion de los indicadores se realizara en el cuarto trimestre
</t>
    </r>
    <r>
      <rPr>
        <b/>
        <sz val="10"/>
        <color rgb="FF000000"/>
        <rFont val="Arial"/>
        <family val="2"/>
      </rPr>
      <t xml:space="preserve">11/12/2018 </t>
    </r>
    <r>
      <rPr>
        <sz val="10"/>
        <color rgb="FF000000"/>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</si>
  <si>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r>
      <rPr>
        <sz val="10"/>
        <color rgb="FF000000"/>
        <rFont val="Arial"/>
        <family val="2"/>
      </rPr>
      <t xml:space="preserve">10/04/2018 </t>
    </r>
    <r>
      <rPr>
        <sz val="10"/>
        <color rgb="FF000000"/>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rgb="FF000000"/>
        <rFont val="Arial"/>
        <family val="2"/>
      </rPr>
      <t xml:space="preserve"> </t>
    </r>
    <r>
      <rPr>
        <sz val="10"/>
        <color rgb="FF000000"/>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rgb="FF000000"/>
        <rFont val="Arial"/>
        <family val="2"/>
      </rPr>
      <t xml:space="preserve">26/12/2018: </t>
    </r>
    <r>
      <rPr>
        <sz val="10"/>
        <color rgb="FF000000"/>
        <rFont val="Arial"/>
        <family val="2"/>
      </rPr>
      <t xml:space="preserve">Revisada la hoja de vida de los indicadores del Proceso de Gestión Documental, se formularon dos (2) nuevos indicadores, así:
1) </t>
    </r>
    <r>
      <rPr>
        <i/>
        <sz val="10"/>
        <color rgb="FF000000"/>
        <rFont val="Arial"/>
        <family val="2"/>
      </rPr>
      <t xml:space="preserve">Porcentaje de respuestas de las PQRS  con observaciones de acuerdo a la evaluación de oportunidad, coherencia, claridad y/o calidez de los informes del Sistema Distrital de Quejas y Soluciones
</t>
    </r>
    <r>
      <rPr>
        <sz val="10"/>
        <color rgb="FF000000"/>
        <rFont val="Arial"/>
        <family val="2"/>
      </rPr>
      <t>2)</t>
    </r>
    <r>
      <rPr>
        <i/>
        <sz val="10"/>
        <color rgb="FF000000"/>
        <rFont val="Arial"/>
        <family val="2"/>
      </rPr>
      <t xml:space="preserve"> Porcentaje de requerimientos atendidos oportunamente
Se cierra la acción.
</t>
    </r>
  </si>
  <si>
    <r>
      <rPr>
        <sz val="10"/>
        <color rgb="FF000000"/>
        <rFont val="Arial"/>
        <family val="2"/>
      </rPr>
      <t xml:space="preserve">10/04/2018: </t>
    </r>
    <r>
      <rPr>
        <sz val="10"/>
        <color rgb="FF000000"/>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rgb="FF000000"/>
        <rFont val="Arial"/>
        <family val="2"/>
      </rPr>
      <t>26/12/2018:</t>
    </r>
    <r>
      <rPr>
        <sz val="10"/>
        <color rgb="FF000000"/>
        <rFont val="Arial"/>
        <family val="2"/>
      </rPr>
      <t xml:space="preserve"> Hoja de vida indicadores proceso Gestión Documental seguimiento cuarto trimestre de 2018</t>
    </r>
  </si>
  <si>
    <r>
      <rPr>
        <sz val="10"/>
        <color rgb="FF000000"/>
        <rFont val="Arial"/>
        <family val="2"/>
      </rPr>
      <t xml:space="preserve">10/04/2018: Alix del Pilar Hurtado Pedraza, Técnico Operativo (E )
25/07/2018: Alix del Pilar Hurtado Pedraza, Técnico Operativo (E )
</t>
    </r>
    <r>
      <rPr>
        <b/>
        <sz val="10"/>
        <color rgb="FF000000"/>
        <rFont val="Arial"/>
        <family val="2"/>
      </rPr>
      <t>22/10/2018:</t>
    </r>
    <r>
      <rPr>
        <sz val="10"/>
        <color rgb="FF000000"/>
        <rFont val="Arial"/>
        <family val="2"/>
      </rPr>
      <t xml:space="preserve"> Alix del Pilar Hurtado Pedraza, Técnico Operativo (E )</t>
    </r>
  </si>
  <si>
    <t>Seguimiento al reporte de la correspondencia recibida.</t>
  </si>
  <si>
    <t>Reporte de la correspondencia recibida.</t>
  </si>
  <si>
    <r>
      <rPr>
        <b/>
        <sz val="10"/>
        <color rgb="FF000000"/>
        <rFont val="Arial"/>
        <family val="2"/>
      </rPr>
      <t>02/04/2018</t>
    </r>
    <r>
      <rPr>
        <sz val="10"/>
        <color rgb="FF000000"/>
        <rFont val="Arial"/>
        <family val="2"/>
      </rPr>
      <t xml:space="preserve"> Se realizo seguimiento a los datos enviados a traves de correo electronico por la funcionaria responsable de la radicacion.
</t>
    </r>
    <r>
      <rPr>
        <b/>
        <sz val="10"/>
        <color rgb="FF000000"/>
        <rFont val="Arial"/>
        <family val="2"/>
      </rPr>
      <t xml:space="preserve">04/07/2018 </t>
    </r>
    <r>
      <rPr>
        <sz val="10"/>
        <color rgb="FF000000"/>
        <rFont val="Arial"/>
        <family val="2"/>
      </rPr>
      <t xml:space="preserve">Se realizo seguimiento a los datos enviados a traves de correo electronico por la funcionaria responsable de la radicacion el 04/07/.2018
</t>
    </r>
    <r>
      <rPr>
        <b/>
        <sz val="10"/>
        <color rgb="FF000000"/>
        <rFont val="Arial"/>
        <family val="2"/>
      </rPr>
      <t xml:space="preserve">01/10/2018 </t>
    </r>
    <r>
      <rPr>
        <sz val="10"/>
        <color rgb="FF000000"/>
        <rFont val="Arial"/>
        <family val="2"/>
      </rPr>
      <t>Se realizo seguimiento a los datos enviados a traves de correo electronico por la funcionaria responsable de la radicacion el 04/07/.2018</t>
    </r>
  </si>
  <si>
    <t>02/04/2018,
correo electronico del 28/03/2018</t>
  </si>
  <si>
    <r>
      <rPr>
        <sz val="10"/>
        <color rgb="FF000000"/>
        <rFont val="Arial"/>
        <family val="2"/>
      </rPr>
      <t xml:space="preserve">10/04/2018 </t>
    </r>
    <r>
      <rPr>
        <sz val="10"/>
        <color rgb="FF000000"/>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rgb="FF000000"/>
        <rFont val="Arial"/>
        <family val="2"/>
      </rPr>
      <t xml:space="preserve">26/12/2018: </t>
    </r>
    <r>
      <rPr>
        <sz val="10"/>
        <color rgb="FF000000"/>
        <rFont val="Arial"/>
        <family val="2"/>
      </rPr>
      <t xml:space="preserve">Información que se encuentra reportada en el seguimiento a indicadores dle proceso de Gestión Documental correspondiente al cuarto trimestre de 2018. </t>
    </r>
  </si>
  <si>
    <r>
      <rPr>
        <sz val="10"/>
        <color rgb="FF000000"/>
        <rFont val="Arial"/>
        <family val="2"/>
      </rPr>
      <t xml:space="preserve">25/07/2018: </t>
    </r>
    <r>
      <rPr>
        <sz val="10"/>
        <color rgb="FF000000"/>
        <rFont val="Arial"/>
        <family val="2"/>
      </rPr>
      <t xml:space="preserve">Maloca AulaSIG: http://www.idep.edu.co/?q=content/indicadores-de-gesti%C3%B3n
22/10/2018: Seguimiento indicadores proceso Gestión Documental tercer trimestre 2018
http://www.idep.edu.co/?q=content/indicadores-de-gesti%C3%B3n
</t>
    </r>
    <r>
      <rPr>
        <b/>
        <sz val="10"/>
        <color rgb="FF000000"/>
        <rFont val="Arial"/>
        <family val="2"/>
      </rPr>
      <t xml:space="preserve">26/12/2018 </t>
    </r>
    <r>
      <rPr>
        <sz val="10"/>
        <color rgb="FF000000"/>
        <rFont val="Arial"/>
        <family val="2"/>
      </rPr>
      <t xml:space="preserve">Hoja de vida indicadores proceso Gestión Documental seguimiento cuarto trimestre de 2018
</t>
    </r>
  </si>
  <si>
    <r>
      <rPr>
        <sz val="10"/>
        <color rgb="FF000000"/>
        <rFont val="Arial"/>
        <family val="2"/>
      </rPr>
      <t xml:space="preserve">10/04/2018: Alix del Pilar Hurtado Pedraza, Técnico Operativo (E )
25/07/2018: Alix del Pilar Hurtado Pedraza, Técnico Operativo (E )
22/10/2018: Alix del Pilar Hurtado Pedraza, Técnico Operativo (E )
</t>
    </r>
    <r>
      <rPr>
        <b/>
        <sz val="10"/>
        <color rgb="FF000000"/>
        <rFont val="Arial"/>
        <family val="2"/>
      </rPr>
      <t xml:space="preserve">
26/12/2018: </t>
    </r>
    <r>
      <rPr>
        <sz val="10"/>
        <color rgb="FF000000"/>
        <rFont val="Arial"/>
        <family val="2"/>
      </rPr>
      <t>Alix del Pilar Hurtado Pedraza, Técnico Operativo (E )</t>
    </r>
  </si>
  <si>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</si>
  <si>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</si>
  <si>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Revisar y ajustar  la valoración de probabilidad e impacto de los riesgos del proceso  y los controles relacionados, con la OAP</t>
  </si>
  <si>
    <t xml:space="preserve">Matriz de riesgos y controles del proceso </t>
  </si>
  <si>
    <t>Profesional Universitario -  Servicios Generales</t>
  </si>
  <si>
    <r>
      <rPr>
        <sz val="10"/>
        <color rgb="FF000000"/>
        <rFont val="Arial"/>
        <family val="2"/>
      </rP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rgb="FF000000"/>
        <rFont val="Arial"/>
        <family val="2"/>
      </rPr>
      <t xml:space="preserve">
</t>
    </r>
    <r>
      <rPr>
        <sz val="10"/>
        <color rgb="FF000000"/>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rgb="FF000000"/>
        <rFont val="Arial"/>
        <family val="2"/>
      </rPr>
      <t>09/07/2018</t>
    </r>
    <r>
      <rPr>
        <sz val="10"/>
        <color rgb="FF000000"/>
        <rFont val="Arial"/>
        <family val="2"/>
      </rPr>
      <t xml:space="preserve"> En el mes de julio del 2018, se solicitará la refolmulación de la acción de mejora de acuerdo a la reunión planteada.
</t>
    </r>
    <r>
      <rPr>
        <b/>
        <sz val="10"/>
        <color rgb="FF000000"/>
        <rFont val="Arial"/>
        <family val="2"/>
      </rPr>
      <t>13/12/2018:</t>
    </r>
    <r>
      <rPr>
        <sz val="10"/>
        <color rgb="FF000000"/>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</si>
  <si>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t>23/11/2017: http://www.idep.edu.co/?q=content/mapa-de-riesgos-por-proceso#overlay-context=</t>
  </si>
  <si>
    <r>
      <rPr>
        <sz val="10"/>
        <color theme="1"/>
        <rFont val="Arial"/>
        <family val="2"/>
      </rPr>
      <t>10/04/2018</t>
    </r>
    <r>
      <rPr>
        <b/>
        <sz val="10"/>
        <color theme="1"/>
        <rFont val="Arial"/>
        <family val="2"/>
      </rPr>
      <t xml:space="preserve">:  </t>
    </r>
    <r>
      <rPr>
        <sz val="10"/>
        <color theme="1"/>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color theme="1"/>
        <rFont val="Arial"/>
        <family val="2"/>
      </rPr>
      <t xml:space="preserve"> </t>
    </r>
    <r>
      <rPr>
        <sz val="10"/>
        <color theme="1"/>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color theme="1"/>
        <rFont val="Arial"/>
        <family val="2"/>
      </rPr>
      <t xml:space="preserve">24/12/2018: </t>
    </r>
    <r>
      <rPr>
        <sz val="10"/>
        <color theme="1"/>
        <rFont val="Arial"/>
        <family val="2"/>
      </rPr>
      <t>Verificado el consolidado de mapa de riesgos y de corrupción aprobado al 16 de noviembre de 2018, se observa que respecto al riesgo de "</t>
    </r>
    <r>
      <rPr>
        <i/>
        <sz val="10"/>
        <color theme="1"/>
        <rFont val="Arial"/>
        <family val="2"/>
      </rPr>
      <t xml:space="preserve">Pérdida de bienes y/o elementos de Propiedad, Planta y Equipo e Inventarios del Instituto."  </t>
    </r>
    <r>
      <rPr>
        <sz val="10"/>
        <color theme="1"/>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</si>
  <si>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rPr>
        <u/>
        <sz val="10"/>
        <color theme="1"/>
        <rFont val="Arial"/>
        <family val="2"/>
      </rPr>
      <t xml:space="preserve">Acta No. 1 del 06/12/2018 suscrita por funcionarios de la Subdirección Administrativa y Financiera. </t>
    </r>
    <r>
      <rPr>
        <u/>
        <sz val="10"/>
        <color theme="1"/>
        <rFont val="Arial"/>
        <family val="2"/>
      </rPr>
      <t xml:space="preserve">
Tercer seguimiento mapa de riesgos 2018 enviado por la OAP.</t>
    </r>
  </si>
  <si>
    <r>
      <rPr>
        <sz val="10"/>
        <color theme="1"/>
        <rFont val="Arial"/>
        <family val="2"/>
      </rP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color theme="1"/>
        <rFont val="Arial"/>
        <family val="2"/>
      </rPr>
      <t xml:space="preserve">
24/12/2018</t>
    </r>
    <r>
      <rPr>
        <sz val="10"/>
        <color theme="1"/>
        <rFont val="Arial"/>
        <family val="2"/>
      </rPr>
      <t>: Sandra Milena Bonilla R._ Contratista de Apoyo Profesional_ OCI</t>
    </r>
  </si>
  <si>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</si>
  <si>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</si>
  <si>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</si>
  <si>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</si>
  <si>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r>
      <rPr>
        <sz val="10"/>
        <color rgb="FF000000"/>
        <rFont val="Arial"/>
        <family val="2"/>
      </rPr>
      <t xml:space="preserve">22/11/2017: Se envio a la OAP ; Solicitud  ASUNTO " Solicitud para el Admnistrador del Sisitema de Informacion SIAFI, Documento de Almacen y Servicios Publicos." Mediante Memorando con Radicado 001658 de fecha 23/11/2017.
</t>
    </r>
    <r>
      <rPr>
        <b/>
        <sz val="10"/>
        <color rgb="FF000000"/>
        <rFont val="Arial"/>
        <family val="2"/>
      </rPr>
      <t>04/04/2018:</t>
    </r>
    <r>
      <rPr>
        <sz val="10"/>
        <color rgb="FF000000"/>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rgb="FF000000"/>
        <rFont val="Arial"/>
        <family val="2"/>
      </rPr>
      <t xml:space="preserve">13/12/2018 </t>
    </r>
    <r>
      <rPr>
        <sz val="10"/>
        <color rgb="FF000000"/>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rgb="FF000000"/>
        <rFont val="Arial"/>
        <family val="2"/>
      </rPr>
      <t>03/04/2019:</t>
    </r>
    <r>
      <rPr>
        <sz val="10"/>
        <color rgb="FF000000"/>
        <rFont val="Arial"/>
        <family val="2"/>
      </rPr>
      <t xml:space="preserve"> Se formuló la actividad No. 28, teniendo en cuenta las observaciones de la Oficina de Control Interno. </t>
    </r>
  </si>
  <si>
    <t>23/11/2017: Memorando N° 001658 de fecha 23/11/2017.</t>
  </si>
  <si>
    <r>
      <rPr>
        <sz val="10"/>
        <color theme="1"/>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color theme="1"/>
        <rFont val="Arial"/>
        <family val="2"/>
      </rPr>
      <t xml:space="preserve">
</t>
    </r>
    <r>
      <rPr>
        <sz val="10"/>
        <color theme="1"/>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color theme="1"/>
        <rFont val="Arial"/>
        <family val="2"/>
      </rPr>
      <t xml:space="preserve">26/12/2018:  </t>
    </r>
    <r>
      <rPr>
        <sz val="10"/>
        <color theme="1"/>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color theme="1"/>
        <rFont val="Arial"/>
        <family val="2"/>
      </rPr>
      <t xml:space="preserve">30/04/2019:  </t>
    </r>
    <r>
      <rPr>
        <sz val="10"/>
        <color theme="1"/>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</si>
  <si>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color theme="1"/>
        <rFont val="Arial"/>
        <family val="2"/>
      </rPr>
      <t xml:space="preserve">Memorando consultado en SIAFI
Acta de reunión de seguimiento al plan de mejoramiento por procesos de Recursos Físicos y Ambiental del 01/06/2018.
</t>
    </r>
    <r>
      <rPr>
        <b/>
        <sz val="10"/>
        <color theme="1"/>
        <rFont val="Arial"/>
        <family val="2"/>
      </rPr>
      <t xml:space="preserve">26/12/2018: </t>
    </r>
    <r>
      <rPr>
        <sz val="10"/>
        <color theme="1"/>
        <rFont val="Arial"/>
        <family val="2"/>
      </rPr>
      <t>http://www.idep.edu.co/sites/default/files/PRO-GRF-11-01_Egresos%20o%20salidas%20de%20bienes_0.pdf#overlay-context=content/grf-11-proceso-de-gesti%25C3%25B3n-de-recursos-f%25C3%25ADsicos%3Fq%3Dcontent/grf-11-proceso-de-gesti%25C3%25B3n-de-recursos-f%25C3%25ADsicos</t>
    </r>
  </si>
  <si>
    <r>
      <rPr>
        <sz val="10"/>
        <color theme="1"/>
        <rFont val="Arial"/>
        <family val="2"/>
      </rPr>
      <t xml:space="preserve">28/11/2017: Diana Ruiz
22/12/2017: Diana Ruiz
24/04/2018:   Hilda Yamile Morales Laverde - Jefe OCI. 
01/06/2018: Hilda Yamile Morales Laverde, Jefe Oficina Control Interno
16/10/2018: Sandra Milena Bonilla R._ Contratista de Apoyo Profesional_ OCI
</t>
    </r>
    <r>
      <rPr>
        <b/>
        <sz val="10"/>
        <color theme="1"/>
        <rFont val="Arial"/>
        <family val="2"/>
      </rPr>
      <t xml:space="preserve">
26/12/2018:</t>
    </r>
    <r>
      <rPr>
        <sz val="10"/>
        <color theme="1"/>
        <rFont val="Arial"/>
        <family val="2"/>
      </rPr>
      <t xml:space="preserve"> Sandra Milena Bonilla R._ Contratista de Apoyo Profesional_ OCI
</t>
    </r>
    <r>
      <rPr>
        <b/>
        <sz val="10"/>
        <color theme="1"/>
        <rFont val="Arial"/>
        <family val="2"/>
      </rPr>
      <t xml:space="preserve">304/04/2019:  </t>
    </r>
    <r>
      <rPr>
        <sz val="10"/>
        <color theme="1"/>
        <rFont val="Arial"/>
        <family val="2"/>
      </rPr>
      <t xml:space="preserve">Hilda Yamile Morales L - Jefe OCI </t>
    </r>
  </si>
  <si>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</si>
  <si>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r>
      <rPr>
        <sz val="10"/>
        <color rgb="FF000000"/>
        <rFont val="Arial"/>
        <family val="2"/>
      </rP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rgb="FF000000"/>
        <rFont val="Arial"/>
        <family val="2"/>
      </rPr>
      <t xml:space="preserve">
04/04/2018</t>
    </r>
    <r>
      <rPr>
        <sz val="10"/>
        <color rgb="FF000000"/>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rgb="FF000000"/>
        <rFont val="Arial"/>
        <family val="2"/>
      </rPr>
      <t>01/06/2018:</t>
    </r>
    <r>
      <rPr>
        <sz val="10"/>
        <color rgb="FF000000"/>
        <rFont val="Arial"/>
        <family val="2"/>
      </rPr>
      <t xml:space="preserve"> Se reformulará la acción de mejora teniendo en cuenta que la propuesta inicialmente no permite subsanar la no conformidad.
</t>
    </r>
    <r>
      <rPr>
        <b/>
        <sz val="10"/>
        <color rgb="FF000000"/>
        <rFont val="Arial"/>
        <family val="2"/>
      </rPr>
      <t>13/12/2018</t>
    </r>
    <r>
      <rPr>
        <sz val="10"/>
        <color rgb="FF000000"/>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rgb="FF000000"/>
        <rFont val="Arial"/>
        <family val="2"/>
      </rPr>
      <t xml:space="preserve">03/04/2019: </t>
    </r>
    <r>
      <rPr>
        <sz val="10"/>
        <color rgb="FF000000"/>
        <rFont val="Arial"/>
        <family val="2"/>
      </rPr>
      <t xml:space="preserve">Se formuló la actividad No. 28, teniendo en cuenta las observaciones de la Oficina de Control Interno. </t>
    </r>
  </si>
  <si>
    <r>
      <rPr>
        <sz val="10"/>
        <color theme="1"/>
        <rFont val="Arial"/>
        <family val="2"/>
      </rP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color theme="1"/>
        <rFont val="Arial"/>
        <family val="2"/>
      </rPr>
      <t xml:space="preserve">
</t>
    </r>
    <r>
      <rPr>
        <sz val="10"/>
        <color theme="1"/>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color theme="1"/>
        <rFont val="Arial"/>
        <family val="2"/>
      </rPr>
      <t xml:space="preserve">26/12/2018:  </t>
    </r>
    <r>
      <rPr>
        <sz val="10"/>
        <color theme="1"/>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color theme="1"/>
        <rFont val="Arial"/>
        <family val="2"/>
      </rPr>
      <t xml:space="preserve">30/04/2019:  </t>
    </r>
    <r>
      <rPr>
        <sz val="10"/>
        <color theme="1"/>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</si>
  <si>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color theme="1"/>
        <rFont val="Arial"/>
        <family val="2"/>
      </rPr>
      <t xml:space="preserve"> Solicitud para el Admnistrador del Sistema de Informacion SIAFI, Documento de Almacen y Servicios Publicos." Mediante Memorando con Radicado 001658
</t>
    </r>
    <r>
      <rPr>
        <b/>
        <sz val="10"/>
        <color theme="1"/>
        <rFont val="Arial"/>
        <family val="2"/>
      </rPr>
      <t xml:space="preserve">26/12/2018: </t>
    </r>
    <r>
      <rPr>
        <sz val="10"/>
        <color theme="1"/>
        <rFont val="Arial"/>
        <family val="2"/>
      </rPr>
      <t>http://www.idep.edu.co/sites/default/files/PRO-GRF-11-02_%20Ingresos%20o%20Altas%20de%20Amac%C3%A9n_0.pdf#overlay-context=content/grf-11-proceso-de-gesti%25C3%25B3n-de-recursos-f%25C3%25ADsicos%3Fq%3Dcontent/grf-11-proceso-de-gesti%25C3%25B3n-de-recursos-f%25C3%25ADsicos</t>
    </r>
  </si>
  <si>
    <r>
      <rPr>
        <sz val="10"/>
        <color theme="1"/>
        <rFont val="Arial"/>
        <family val="2"/>
      </rPr>
      <t>28/11/2017: Diana Ruiz
22/12/2017: Diana Ruiz
24/04/2018:  Hilda Yamile Morales Laverde - Jefe OCI. 
01/06/2018: Hilda Yamile Morales Laverde, Jefe Oficina Control Interno
19/07/2018: Alix del Pilar Hurtado P., Técnico Operativo (E ) OCI</t>
    </r>
    <r>
      <rPr>
        <b/>
        <sz val="10"/>
        <color theme="1"/>
        <rFont val="Arial"/>
        <family val="2"/>
      </rPr>
      <t xml:space="preserve">
</t>
    </r>
    <r>
      <rPr>
        <sz val="10"/>
        <color theme="1"/>
        <rFont val="Arial"/>
        <family val="2"/>
      </rPr>
      <t xml:space="preserve">
16/10/2018</t>
    </r>
    <r>
      <rPr>
        <b/>
        <sz val="10"/>
        <color theme="1"/>
        <rFont val="Arial"/>
        <family val="2"/>
      </rPr>
      <t xml:space="preserve">: </t>
    </r>
    <r>
      <rPr>
        <sz val="10"/>
        <color theme="1"/>
        <rFont val="Arial"/>
        <family val="2"/>
      </rPr>
      <t xml:space="preserve">Sandra Milena Bonilla R._ Contratista de Apoyo Profesional_ OCI
26/12/2018: Sandra Milena Bonilla R._ Contratista de Apoyo Profesional_ OCI
</t>
    </r>
    <r>
      <rPr>
        <b/>
        <sz val="10"/>
        <color theme="1"/>
        <rFont val="Arial"/>
        <family val="2"/>
      </rPr>
      <t xml:space="preserve">30/04/2019:  </t>
    </r>
    <r>
      <rPr>
        <sz val="10"/>
        <color theme="1"/>
        <rFont val="Arial"/>
        <family val="2"/>
      </rPr>
      <t xml:space="preserve">Hilda Yamile Morales L- Jefe OCI. 
</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</si>
  <si>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</si>
  <si>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</si>
  <si>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</si>
  <si>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Servicios reestablecidos</t>
  </si>
  <si>
    <t>Profesionales y/o contratistas del proceso Gestión tecnológica.</t>
  </si>
  <si>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</si>
  <si>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t>Servicio reestablecido</t>
  </si>
  <si>
    <r>
      <rPr>
        <sz val="10"/>
        <color theme="1"/>
        <rFont val="Arial"/>
        <family val="2"/>
      </rPr>
      <t xml:space="preserve">16/10/2018: El servicio fue restablecido, sin embargo, se han venido presentado fallas al ingresar a las unidades en red, por tal razón es necesario continuar con el seguimiento de esta acción. 
</t>
    </r>
    <r>
      <rPr>
        <b/>
        <sz val="10"/>
        <color theme="1"/>
        <rFont val="Arial"/>
        <family val="2"/>
      </rPr>
      <t xml:space="preserve">24/12/2018: </t>
    </r>
    <r>
      <rPr>
        <sz val="10"/>
        <color theme="1"/>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</si>
  <si>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Listado de mesas ayuda solicitadas después del evento. </t>
  </si>
  <si>
    <r>
      <rPr>
        <sz val="10"/>
        <color theme="1"/>
        <rFont val="Arial"/>
        <family val="2"/>
      </rPr>
      <t>16/10/2018:</t>
    </r>
    <r>
      <rPr>
        <b/>
        <sz val="10"/>
        <color theme="1"/>
        <rFont val="Arial"/>
        <family val="2"/>
      </rPr>
      <t xml:space="preserve"> </t>
    </r>
    <r>
      <rPr>
        <sz val="10"/>
        <color theme="1"/>
        <rFont val="Arial"/>
        <family val="2"/>
      </rPr>
      <t xml:space="preserve">Sandra Milena Bonilla R._ Contratista de Apoyo Profesional_ OCI
</t>
    </r>
    <r>
      <rPr>
        <b/>
        <sz val="10"/>
        <color theme="1"/>
        <rFont val="Arial"/>
        <family val="2"/>
      </rPr>
      <t>24/12/2018:</t>
    </r>
    <r>
      <rPr>
        <sz val="10"/>
        <color theme="1"/>
        <rFont val="Arial"/>
        <family val="2"/>
      </rPr>
      <t xml:space="preserve"> Sandra Milena Bonilla R._ Contratista de Apoyo Profesional_ OCI</t>
    </r>
  </si>
  <si>
    <t>Analizar y calificar nuevamente el riesgo en el mapa de riesgos vigente, donde se evaluará nuevamente el riesgo inherente, los controles existentes y el riesgo residual.</t>
  </si>
  <si>
    <t>Mapa de riesgos del proceso actualizado</t>
  </si>
  <si>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</si>
  <si>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t>Mapa de riesgos actualizado</t>
  </si>
  <si>
    <r>
      <rPr>
        <sz val="10"/>
        <color theme="1"/>
        <rFont val="Arial"/>
        <family val="2"/>
      </rP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color theme="1"/>
        <rFont val="Arial"/>
        <family val="2"/>
      </rPr>
      <t xml:space="preserve">24/12/2018: </t>
    </r>
    <r>
      <rPr>
        <sz val="10"/>
        <color theme="1"/>
        <rFont val="Arial"/>
        <family val="2"/>
      </rPr>
      <t>Se publicó actualización del  mapa de riesgos aprobado el 16 de noviembre de 2018. Respecto al riesgo "</t>
    </r>
    <r>
      <rPr>
        <i/>
        <sz val="10"/>
        <color theme="1"/>
        <rFont val="Arial"/>
        <family val="2"/>
      </rPr>
      <t xml:space="preserve">Tener ataques informáticos a bases de datos, red de comunicaciones, sistemas de información y/o página web de la entidad." </t>
    </r>
    <r>
      <rPr>
        <sz val="10"/>
        <color theme="1"/>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</si>
  <si>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http://www.idep.edu.co/?q=content/mapa-de-riesgos-por-proceso
Mapa de riesgos reportada por parte de la OAP en el mes de diciembre. </t>
  </si>
  <si>
    <r>
      <rPr>
        <sz val="10"/>
        <color theme="1"/>
        <rFont val="Arial"/>
        <family val="2"/>
      </rPr>
      <t xml:space="preserve">16/10/2018: Sandra Milena Bonilla R._ Contratista de Apoyo Profesional_ OCI.
</t>
    </r>
    <r>
      <rPr>
        <b/>
        <sz val="10"/>
        <color theme="1"/>
        <rFont val="Arial"/>
        <family val="2"/>
      </rPr>
      <t xml:space="preserve">
24/12/2018:</t>
    </r>
    <r>
      <rPr>
        <sz val="10"/>
        <color theme="1"/>
        <rFont val="Arial"/>
        <family val="2"/>
      </rPr>
      <t xml:space="preserve"> Sandra Milena Bonilla R._ Contratista de Apoyo Profesional_ OCI</t>
    </r>
  </si>
  <si>
    <t xml:space="preserve">Incluir en el plan de contingencia tecnológica las acciones inmediatas a ejecutar  ante la materialización del riesgo y la observación para que se deje evidencia de la aplicación del mismo. </t>
  </si>
  <si>
    <t>Plan de contingencia tecnológica actualizado y publicado</t>
  </si>
  <si>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</si>
  <si>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</si>
  <si>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r>
      <rPr>
        <sz val="10"/>
        <color theme="1"/>
        <rFont val="Arial"/>
        <family val="2"/>
      </rPr>
      <t xml:space="preserve">16/10/2018: Acción programada a realizarse de octubre a noviembre de 2018.
</t>
    </r>
    <r>
      <rPr>
        <b/>
        <sz val="10"/>
        <color theme="1"/>
        <rFont val="Arial"/>
        <family val="2"/>
      </rPr>
      <t xml:space="preserve">24/12/2018: </t>
    </r>
    <r>
      <rPr>
        <sz val="10"/>
        <color theme="1"/>
        <rFont val="Arial"/>
        <family val="2"/>
      </rPr>
      <t>Revisado en Maloca Aula SIG,  se encuentra publicado  PL-GT-12-02 PLAN DE CONTINGENCIA TECNOLÓGICA IDEP  con fecha de aprobación 20/12/2018.
Por lo anterior se da por cumplida la actividad y se cierra.</t>
    </r>
  </si>
  <si>
    <t>N:\2018\10. PLAN MEJORAMIENTO POR PROCESOS\05.Seguimiento 21_12_2018\Soportes_Seg_Dic_2018_Plan Mejoramiento\Gestión _Tecnológica.
http://www.idep.edu.co/sites/default/files/PL-GT-12-02_Plan_Contingencia_Tecno_V7.pdf</t>
  </si>
  <si>
    <r>
      <rPr>
        <sz val="10"/>
        <color theme="1"/>
        <rFont val="Arial"/>
        <family val="2"/>
      </rPr>
      <t xml:space="preserve">16/10/2018: Sandra Milena Bonilla R._ Contratista de Apoyo Profesional_ OCI
</t>
    </r>
    <r>
      <rPr>
        <b/>
        <sz val="10"/>
        <color theme="1"/>
        <rFont val="Arial"/>
        <family val="2"/>
      </rPr>
      <t xml:space="preserve">
24/12/2018:</t>
    </r>
    <r>
      <rPr>
        <sz val="10"/>
        <color theme="1"/>
        <rFont val="Arial"/>
        <family val="2"/>
      </rPr>
      <t xml:space="preserve"> Sandra Milena Bonilla R._ Contratista de Apoyo Profesional_ OCI</t>
    </r>
  </si>
  <si>
    <t>Realizar una socialización efectiva a funcionarios y contratistas del IDEP sobre los procedimientos establecidos en seguridad y privacidad de la información</t>
  </si>
  <si>
    <t>Evidencias de la realización de la socialización</t>
  </si>
  <si>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color rgb="FF000000"/>
        <rFont val="Arial"/>
        <family val="2"/>
      </rPr>
      <t xml:space="preserve">información, una vez se tengan documentados los procedimientos establecidos en el MSPI se realizará la socialización correspondiente,  actividad que se reprograma para la siguiente vigencia.   
</t>
    </r>
    <r>
      <rPr>
        <b/>
        <sz val="10"/>
        <color rgb="FF000000"/>
        <rFont val="Arial"/>
        <family val="2"/>
      </rPr>
      <t>31/03/2019:</t>
    </r>
    <r>
      <rPr>
        <sz val="10"/>
        <color rgb="FF00000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color rgb="FF000000"/>
        <rFont val="Arial"/>
        <family val="2"/>
      </rPr>
      <t xml:space="preserve">30/06/2019: </t>
    </r>
    <r>
      <rPr>
        <sz val="10"/>
        <color rgb="FF00000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color rgb="FF00000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color rgb="FF00000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</si>
  <si>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t>Listado de asistencia y presentación realizada.
NotiTic 5 enviado a todos los funcionarios y contratistas del IDEP el 31 de mayo de 2019.</t>
  </si>
  <si>
    <r>
      <rPr>
        <b/>
        <sz val="10"/>
        <color theme="1"/>
        <rFont val="Arial"/>
        <family val="2"/>
      </rPr>
      <t xml:space="preserve">16/10/2018: </t>
    </r>
    <r>
      <rPr>
        <sz val="10"/>
        <color theme="1"/>
        <rFont val="Arial"/>
        <family val="2"/>
      </rPr>
      <t xml:space="preserve">Acción programada a realizarse durante el mes de octubre de 2018.
</t>
    </r>
    <r>
      <rPr>
        <b/>
        <sz val="10"/>
        <color theme="1"/>
        <rFont val="Arial"/>
        <family val="2"/>
      </rPr>
      <t xml:space="preserve">24/12/2018: </t>
    </r>
    <r>
      <rPr>
        <sz val="10"/>
        <color theme="1"/>
        <rFont val="Arial"/>
        <family val="2"/>
      </rPr>
      <t xml:space="preserve">Teniendo la ampliación de tiempo para continuar con la ejecución de esta actividad por parte del líder del proceso, se realizará la verificación respectiva en próximo seguimiento. 
</t>
    </r>
    <r>
      <rPr>
        <b/>
        <sz val="10"/>
        <color theme="1"/>
        <rFont val="Arial"/>
        <family val="2"/>
      </rPr>
      <t xml:space="preserve">30/04/2019: </t>
    </r>
    <r>
      <rPr>
        <sz val="10"/>
        <color theme="1"/>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color theme="1"/>
        <rFont val="Arial"/>
        <family val="2"/>
      </rPr>
      <t xml:space="preserve">"Se debe adelantar la socialización con información clara de cómo identificar este tipo de ataques y las medidas preventivas y reactivas a tomar en cada caso."
</t>
    </r>
    <r>
      <rPr>
        <b/>
        <sz val="10"/>
        <color theme="1"/>
        <rFont val="Arial"/>
        <family val="2"/>
      </rPr>
      <t xml:space="preserve">20/08/2019:  </t>
    </r>
    <r>
      <rPr>
        <sz val="10"/>
        <color theme="1"/>
        <rFont val="Arial"/>
        <family val="2"/>
      </rPr>
      <t xml:space="preserve">Esta actividad se da por cumplida y se realiza el cierre de la misma. </t>
    </r>
  </si>
  <si>
    <t>Listados de asistencia</t>
  </si>
  <si>
    <r>
      <rPr>
        <sz val="10"/>
        <color theme="1"/>
        <rFont val="Arial"/>
        <family val="2"/>
      </rPr>
      <t xml:space="preserve">16/10/2018: Sandra Milena Bonilla R._ Contratista de Apoyo Profesional_ OCI
</t>
    </r>
    <r>
      <rPr>
        <b/>
        <sz val="10"/>
        <color theme="1"/>
        <rFont val="Arial"/>
        <family val="2"/>
      </rPr>
      <t xml:space="preserve">
24/12/2018: </t>
    </r>
    <r>
      <rPr>
        <sz val="10"/>
        <color theme="1"/>
        <rFont val="Arial"/>
        <family val="2"/>
      </rPr>
      <t xml:space="preserve">Sandra Milena Bonilla R._ Contratista de Apoyo Profesional_ OCI
</t>
    </r>
    <r>
      <rPr>
        <b/>
        <sz val="10"/>
        <color theme="1"/>
        <rFont val="Arial"/>
        <family val="2"/>
      </rPr>
      <t xml:space="preserve">30/04/2019:   </t>
    </r>
    <r>
      <rPr>
        <sz val="10"/>
        <color theme="1"/>
        <rFont val="Arial"/>
        <family val="2"/>
      </rPr>
      <t xml:space="preserve">Hilda Yamile Morales Laverde - Jefe OCI. 
</t>
    </r>
    <r>
      <rPr>
        <b/>
        <sz val="10"/>
        <color theme="1"/>
        <rFont val="Arial"/>
        <family val="2"/>
      </rPr>
      <t xml:space="preserve">20/08/2019:  </t>
    </r>
    <r>
      <rPr>
        <sz val="10"/>
        <color theme="1"/>
        <rFont val="Arial"/>
        <family val="2"/>
      </rPr>
      <t xml:space="preserve">Hilda Yamile Morales Laverde - Jefe OCI. </t>
    </r>
  </si>
  <si>
    <t>Verificar la restricción al acceso de páginas que puedan afectar la seguridad de la información de la entidad y descarga de software, en todos los equipos de la entidad.</t>
  </si>
  <si>
    <t>Registro de la verificación (planillas, fotografías, etc.)</t>
  </si>
  <si>
    <r>
      <rPr>
        <b/>
        <sz val="10"/>
        <color theme="1"/>
        <rFont val="Arial"/>
        <family val="2"/>
      </rPr>
      <t xml:space="preserve">07/12/2108: </t>
    </r>
    <r>
      <rPr>
        <sz val="10"/>
        <color theme="1"/>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</si>
  <si>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sz val="10"/>
        <color theme="1"/>
        <rFont val="Arial"/>
        <family val="2"/>
      </rPr>
      <t>16/10/2018:</t>
    </r>
    <r>
      <rPr>
        <b/>
        <sz val="10"/>
        <color theme="1"/>
        <rFont val="Arial"/>
        <family val="2"/>
      </rPr>
      <t xml:space="preserve"> </t>
    </r>
    <r>
      <rPr>
        <sz val="10"/>
        <color theme="1"/>
        <rFont val="Arial"/>
        <family val="2"/>
      </rPr>
      <t xml:space="preserve">Acción programada a realizarse durante el mes de octubre de 2018.
</t>
    </r>
    <r>
      <rPr>
        <b/>
        <sz val="10"/>
        <color theme="1"/>
        <rFont val="Arial"/>
        <family val="2"/>
      </rPr>
      <t xml:space="preserve">24/12/2018: </t>
    </r>
    <r>
      <rPr>
        <sz val="10"/>
        <color theme="1"/>
        <rFont val="Arial"/>
        <family val="2"/>
      </rPr>
      <t xml:space="preserve">Teniendo en cuenta lo reportado por el líder del proceso, se procede a eliminar esta acción.
</t>
    </r>
    <r>
      <rPr>
        <b/>
        <sz val="10"/>
        <color theme="1"/>
        <rFont val="Arial"/>
        <family val="2"/>
      </rPr>
      <t xml:space="preserve">30/04/2019:  </t>
    </r>
    <r>
      <rPr>
        <sz val="10"/>
        <color theme="1"/>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</si>
  <si>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Eliminada</t>
  </si>
  <si>
    <r>
      <rPr>
        <sz val="10"/>
        <color theme="1"/>
        <rFont val="Arial"/>
        <family val="2"/>
      </rPr>
      <t xml:space="preserve">16/10/2018: Sandra Milena Bonilla R._ Contratista de Apoyo Profesional_ OCI
24/12/2018: Sandra Milena Bonilla R._ Contratista de Apoyo Profesional_ OCI
</t>
    </r>
    <r>
      <rPr>
        <b/>
        <sz val="10"/>
        <color theme="1"/>
        <rFont val="Arial"/>
        <family val="2"/>
      </rPr>
      <t xml:space="preserve">30/04/2019:   </t>
    </r>
    <r>
      <rPr>
        <sz val="10"/>
        <color theme="1"/>
        <rFont val="Arial"/>
        <family val="2"/>
      </rPr>
      <t xml:space="preserve">Hilda Yamile Morales Laverde - Jefe OCI. </t>
    </r>
  </si>
  <si>
    <t>Fortalecer el perfil del profesional nombrado como "Oficial de Seguridad de la Información" mediante capacitaciones referentes al riesgo en cuestión.</t>
  </si>
  <si>
    <t xml:space="preserve">Evidencias de la capacitación </t>
  </si>
  <si>
    <r>
      <rPr>
        <b/>
        <sz val="10"/>
        <color theme="1"/>
        <rFont val="Arial"/>
        <family val="2"/>
      </rPr>
      <t xml:space="preserve">07/12/2108: </t>
    </r>
    <r>
      <rPr>
        <sz val="10"/>
        <color theme="1"/>
        <rFont val="Arial"/>
        <family val="2"/>
      </rPr>
      <t xml:space="preserve">Se realizó seguimiento el 25/10/2018 por parte del líder del proceso y el equipo de tecnología en donde se concluye que esta acción por la manera en que fue planteada no es clara razón por la cual se elimina. 
</t>
    </r>
  </si>
  <si>
    <r>
      <rPr>
        <sz val="10"/>
        <color theme="1"/>
        <rFont val="Arial"/>
        <family val="2"/>
      </rPr>
      <t xml:space="preserve">16/10/2018: Acción programada a realizarse durante el mes de octubre de 2018.
</t>
    </r>
    <r>
      <rPr>
        <b/>
        <sz val="10"/>
        <color theme="1"/>
        <rFont val="Arial"/>
        <family val="2"/>
      </rPr>
      <t xml:space="preserve">24/12/2018: </t>
    </r>
    <r>
      <rPr>
        <sz val="10"/>
        <color theme="1"/>
        <rFont val="Arial"/>
        <family val="2"/>
      </rPr>
      <t xml:space="preserve">Teniendo en cuenta lo reportado por el líder del proceso, se procede a eliminar esta acción.
</t>
    </r>
    <r>
      <rPr>
        <b/>
        <sz val="10"/>
        <color theme="1"/>
        <rFont val="Arial"/>
        <family val="2"/>
      </rPr>
      <t xml:space="preserve">30/04/2019:  </t>
    </r>
    <r>
      <rPr>
        <sz val="10"/>
        <color theme="1"/>
        <rFont val="Arial"/>
        <family val="2"/>
      </rPr>
      <t xml:space="preserve">Pese a que esta actividad fue eliminada en el anterior trimestre, se recomienda acatar las observaciones realizadas por parte de esta Oficina en el Informe de Auditoria al proceso </t>
    </r>
    <r>
      <rPr>
        <i/>
        <sz val="10"/>
        <color theme="1"/>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</si>
  <si>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r>
      <rPr>
        <sz val="10"/>
        <color theme="1"/>
        <rFont val="Arial"/>
        <family val="2"/>
      </rPr>
      <t xml:space="preserve">16/10/2018: Sandra Milena Bonilla R._ Contratista de Apoyo Profesional_ OCI
24/12/2018: Sandra Milena Bonilla R._ Contratista de Apoyo Profesional_ OCI
</t>
    </r>
    <r>
      <rPr>
        <b/>
        <sz val="10"/>
        <color theme="1"/>
        <rFont val="Arial"/>
        <family val="2"/>
      </rPr>
      <t xml:space="preserve">30/04/2019:   </t>
    </r>
    <r>
      <rPr>
        <sz val="10"/>
        <color theme="1"/>
        <rFont val="Arial"/>
        <family val="2"/>
      </rPr>
      <t xml:space="preserve">Hilda Yamile Morales Laverde - Jefe OCI. </t>
    </r>
  </si>
  <si>
    <t xml:space="preserve">Fortalecer los recursos existentes para la realización de Backups </t>
  </si>
  <si>
    <t>Backups realizados</t>
  </si>
  <si>
    <r>
      <rPr>
        <b/>
        <sz val="10"/>
        <color theme="1"/>
        <rFont val="Arial"/>
        <family val="2"/>
      </rPr>
      <t xml:space="preserve">07/12/2108: </t>
    </r>
    <r>
      <rPr>
        <sz val="10"/>
        <color theme="1"/>
        <rFont val="Arial"/>
        <family val="2"/>
      </rPr>
      <t xml:space="preserve">Se realizó seguimiento el 25/10/2018 por parte del líder del proceso y el equipo de tecnología en donde se concluye que  esta actividad  no se ejecutará,  teniendo en cuenta que no se tienen recursos disponibles </t>
    </r>
  </si>
  <si>
    <r>
      <rPr>
        <b/>
        <sz val="10"/>
        <color theme="1"/>
        <rFont val="Arial"/>
        <family val="2"/>
      </rPr>
      <t xml:space="preserve">16/10/2018: </t>
    </r>
    <r>
      <rPr>
        <sz val="10"/>
        <color theme="1"/>
        <rFont val="Arial"/>
        <family val="2"/>
      </rPr>
      <t xml:space="preserve">Acción programada a realizarse durante el mes de octubre de 2018.
</t>
    </r>
    <r>
      <rPr>
        <b/>
        <sz val="10"/>
        <color theme="1"/>
        <rFont val="Arial"/>
        <family val="2"/>
      </rPr>
      <t xml:space="preserve">
24/12/2018: </t>
    </r>
    <r>
      <rPr>
        <sz val="10"/>
        <color theme="1"/>
        <rFont val="Arial"/>
        <family val="2"/>
      </rPr>
      <t xml:space="preserve">Teniendo en cuenta lo reportado por el líder del proceso, se procede a eliminar esta acción.
</t>
    </r>
    <r>
      <rPr>
        <b/>
        <sz val="10"/>
        <color theme="1"/>
        <rFont val="Arial"/>
        <family val="2"/>
      </rPr>
      <t xml:space="preserve">30/04/2019:  </t>
    </r>
    <r>
      <rPr>
        <sz val="10"/>
        <color theme="1"/>
        <rFont val="Arial"/>
        <family val="2"/>
      </rPr>
      <t xml:space="preserve">Pese a que esta actividad fue eliminada en el anterior trimestre, se recomienda acatar las observaciones realizadas por parte de esta Oficina en el Informe de Auditoria al proceso </t>
    </r>
    <r>
      <rPr>
        <i/>
        <sz val="10"/>
        <color theme="1"/>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color theme="1"/>
        <rFont val="Arial"/>
        <family val="2"/>
      </rPr>
      <t xml:space="preserve">
</t>
    </r>
  </si>
  <si>
    <r>
      <rPr>
        <sz val="10"/>
        <color theme="1"/>
        <rFont val="Arial"/>
        <family val="2"/>
      </rPr>
      <t xml:space="preserve">16/10/2018: Sandra Milena Bonilla R._ Contratista de Apoyo Profesional_ OCI
24/12/2018: Sandra Milena Bonilla R._ Contratista de Apoyo Profesional_ OCI
</t>
    </r>
    <r>
      <rPr>
        <b/>
        <sz val="10"/>
        <color theme="1"/>
        <rFont val="Arial"/>
        <family val="2"/>
      </rPr>
      <t xml:space="preserve">30/04/2019:   </t>
    </r>
    <r>
      <rPr>
        <sz val="10"/>
        <color theme="1"/>
        <rFont val="Arial"/>
        <family val="2"/>
      </rPr>
      <t xml:space="preserve">Hilda Yamile Morales Laverde - Jefe OCI. </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</si>
  <si>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</si>
  <si>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</si>
  <si>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</si>
  <si>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rPr>
        <sz val="10"/>
        <color rgb="FF000000"/>
        <rFont val="Arial"/>
        <family val="2"/>
      </rP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</si>
  <si>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color theme="1"/>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color theme="1"/>
        <rFont val="Arial"/>
        <family val="2"/>
      </rPr>
      <t xml:space="preserve">24/12/2018: </t>
    </r>
    <r>
      <rPr>
        <sz val="10"/>
        <color theme="1"/>
        <rFont val="Arial"/>
        <family val="2"/>
      </rPr>
      <t>Verificado el CONSOLIDADO MAPA DE RIESGOS INSTITUCIONAL Y DE CORRUPCIÓN POR PROCESO aprobado el 16/11/2018 se incluyó como una causa del riesgo "</t>
    </r>
    <r>
      <rPr>
        <i/>
        <sz val="10"/>
        <color theme="1"/>
        <rFont val="Arial"/>
        <family val="2"/>
      </rPr>
      <t xml:space="preserve">Interrupción en la prestación de servicios tecnológicos a usuarios internos y externos en la entidad " </t>
    </r>
    <r>
      <rPr>
        <sz val="10"/>
        <color theme="1"/>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</si>
  <si>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http://www.idep.edu.co/?q=content/mapa-de-riesgos-por-proceso
Mapa de Riesgos enviado por parte de la OAP en el mes de diciembre de 2018</t>
  </si>
  <si>
    <r>
      <rPr>
        <sz val="10"/>
        <color theme="1"/>
        <rFont val="Arial"/>
        <family val="2"/>
      </rPr>
      <t xml:space="preserve">16/10/2018: Sandra Milena Bonilla R._ Contratista de Apoyo Profesional_ OCI
24/12/2018: Sandra Milena Bonilla R._ Contratista de Apoyo Profesional_ OCI
</t>
    </r>
    <r>
      <rPr>
        <b/>
        <sz val="10"/>
        <color theme="1"/>
        <rFont val="Arial"/>
        <family val="2"/>
      </rPr>
      <t xml:space="preserve">30/04/2019:   </t>
    </r>
    <r>
      <rPr>
        <sz val="10"/>
        <color theme="1"/>
        <rFont val="Arial"/>
        <family val="2"/>
      </rPr>
      <t xml:space="preserve">Hilda Yamile Morales Laverde - Jefe OCI.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</si>
  <si>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</si>
  <si>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</si>
  <si>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PL-GT-12-02 Plan de Contingencia Tecnológica</t>
  </si>
  <si>
    <r>
      <rPr>
        <sz val="10"/>
        <color theme="1"/>
        <rFont val="Arial"/>
        <family val="2"/>
      </rPr>
      <t xml:space="preserve">16/10/2018: Acción en ejecución desde el 1/10/2018 hasta el 15/12/2018.
</t>
    </r>
    <r>
      <rPr>
        <b/>
        <sz val="10"/>
        <color theme="1"/>
        <rFont val="Arial"/>
        <family val="2"/>
      </rPr>
      <t>24/12/2018</t>
    </r>
    <r>
      <rPr>
        <sz val="10"/>
        <color theme="1"/>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</si>
  <si>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t>http://www.idep.edu.co/sites/default/files/PL-GT-12-02_Plan_Contingencia_Tecno_V7.pdf</t>
  </si>
  <si>
    <r>
      <rPr>
        <sz val="10"/>
        <color theme="1"/>
        <rFont val="Arial"/>
        <family val="2"/>
      </rPr>
      <t xml:space="preserve">16/10/2018: Sandra Milena Bonilla R._ Contratista de Apoyo Profesional_ OCI
</t>
    </r>
    <r>
      <rPr>
        <b/>
        <sz val="10"/>
        <color theme="1"/>
        <rFont val="Arial"/>
        <family val="2"/>
      </rPr>
      <t>24/12/2018:</t>
    </r>
    <r>
      <rPr>
        <sz val="10"/>
        <color theme="1"/>
        <rFont val="Arial"/>
        <family val="2"/>
      </rPr>
      <t xml:space="preserve"> Sandra Milena Bonilla R._ Contratista de Apoyo Profesional_ OCI</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</si>
  <si>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</si>
  <si>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t>Mapa de riesgos actualizados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</si>
  <si>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</si>
  <si>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t>Correo electrónico remitido al líder del proceso Gestión Financiera</t>
  </si>
  <si>
    <r>
      <rPr>
        <sz val="10"/>
        <color theme="1"/>
        <rFont val="Arial"/>
        <family val="2"/>
      </rPr>
      <t xml:space="preserve">16/10/2018: Acción programada a realizarse durante el mes de octubre de 2018.
</t>
    </r>
    <r>
      <rPr>
        <b/>
        <sz val="10"/>
        <color theme="1"/>
        <rFont val="Arial"/>
        <family val="2"/>
      </rPr>
      <t xml:space="preserve">24/12/2018: </t>
    </r>
    <r>
      <rPr>
        <sz val="10"/>
        <color theme="1"/>
        <rFont val="Arial"/>
        <family val="2"/>
      </rPr>
      <t>Teniendo lo manifestado por la Subdirección Administrativa y Financiera, de igual forma que dentro del mapa de riesgos del proceso de Gestión Tecnológica se incluyó como causa la "</t>
    </r>
    <r>
      <rPr>
        <i/>
        <sz val="10"/>
        <color theme="1"/>
        <rFont val="Arial"/>
        <family val="2"/>
      </rPr>
      <t xml:space="preserve">Interrupción en la prestación de servicio de energía por pagos extemporáneos", </t>
    </r>
    <r>
      <rPr>
        <sz val="10"/>
        <color theme="1"/>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</si>
  <si>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t>N:\2018\10. PLAN MEJORAMIENTO POR PROCESOS\05.Seguimiento 21_12_2018\Soportes_Seg_Dic_2018_Plan Mejoramiento\Gestión _Tecnológica</t>
  </si>
  <si>
    <r>
      <rPr>
        <sz val="10"/>
        <color theme="1"/>
        <rFont val="Arial"/>
        <family val="2"/>
      </rPr>
      <t xml:space="preserve">16/10/2018: Sandra Milena Bonilla R._ Contratista de Apoyo Profesional_ OCI
</t>
    </r>
    <r>
      <rPr>
        <b/>
        <sz val="10"/>
        <color theme="1"/>
        <rFont val="Arial"/>
        <family val="2"/>
      </rPr>
      <t>24/12/2018:</t>
    </r>
    <r>
      <rPr>
        <sz val="10"/>
        <color theme="1"/>
        <rFont val="Arial"/>
        <family val="2"/>
      </rPr>
      <t xml:space="preserve"> Sandra Milena Bonilla R._ Contratista de Apoyo Profesional_ OCI</t>
    </r>
  </si>
  <si>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</si>
  <si>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</si>
  <si>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</si>
  <si>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</si>
  <si>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rPr>
        <b/>
        <sz val="10"/>
        <color rgb="FF000000"/>
        <rFont val="Calibri"/>
        <family val="2"/>
      </rP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</si>
  <si>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rPr>
        <b/>
        <sz val="10"/>
        <color rgb="FF000000"/>
        <rFont val="Calibri"/>
        <family val="2"/>
      </rP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</si>
  <si>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t xml:space="preserve">   </t>
  </si>
  <si>
    <r>
      <rPr>
        <sz val="10"/>
        <color theme="1"/>
        <rFont val="Arial"/>
        <family val="2"/>
      </rPr>
      <t xml:space="preserve">16/10/2018: Sandra Milena Bonilla R._ Contratista de Apoyo Profesional_ OCI
24/12/2018: Sandra Milena Bonilla R._ Contratista de Apoyo Profesional_ OCI
</t>
    </r>
    <r>
      <rPr>
        <b/>
        <sz val="10"/>
        <color theme="1"/>
        <rFont val="Arial"/>
        <family val="2"/>
      </rPr>
      <t xml:space="preserve">30/04/2019:   </t>
    </r>
    <r>
      <rPr>
        <sz val="10"/>
        <color theme="1"/>
        <rFont val="Arial"/>
        <family val="2"/>
      </rPr>
      <t xml:space="preserve">Hilda Yamile Morales Laverde - Jefe OCI. 
</t>
    </r>
    <r>
      <rPr>
        <b/>
        <sz val="10"/>
        <color theme="1"/>
        <rFont val="Arial"/>
        <family val="2"/>
      </rPr>
      <t xml:space="preserve">20/08/2019:  </t>
    </r>
    <r>
      <rPr>
        <sz val="10"/>
        <color theme="1"/>
        <rFont val="Arial"/>
        <family val="2"/>
      </rPr>
      <t xml:space="preserve">Hilda Yamile Morales Laverde - Jefe OCI. </t>
    </r>
  </si>
  <si>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</si>
  <si>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</si>
  <si>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</si>
  <si>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</si>
  <si>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Subdirector Administrativo, Financiero y de Control Disciplinario y profesional de apoyo al SG-SST</t>
  </si>
  <si>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</si>
  <si>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</si>
  <si>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</si>
  <si>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t xml:space="preserve">Archivos soporte de la Oficina de Control Interno </t>
  </si>
  <si>
    <t xml:space="preserve">24/12/2018: Sandra Milena Bonilla R._ Contratista de Apoyo Profesional_ OCI.
30/04/2019:  Hilda Yamile Morales Laverde - Jefe OCI. </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</si>
  <si>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</si>
  <si>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</si>
  <si>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</si>
  <si>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</si>
  <si>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</si>
  <si>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</si>
  <si>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</si>
  <si>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</si>
  <si>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</si>
  <si>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</si>
  <si>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</si>
  <si>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</si>
  <si>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</si>
  <si>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r>
      <rPr>
        <sz val="10"/>
        <color theme="1"/>
        <rFont val="Arial"/>
        <family val="2"/>
      </rP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color theme="1"/>
        <rFont val="Arial"/>
        <family val="2"/>
      </rPr>
      <t xml:space="preserve">
06/04/2018:</t>
    </r>
    <r>
      <rPr>
        <sz val="10"/>
        <color theme="1"/>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color theme="1"/>
        <rFont val="Arial"/>
        <family val="2"/>
      </rPr>
      <t xml:space="preserve">05/10/2018: </t>
    </r>
    <r>
      <rPr>
        <sz val="10"/>
        <color theme="1"/>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color theme="1"/>
        <rFont val="Arial"/>
        <family val="2"/>
      </rPr>
      <t xml:space="preserve">05/12/2018: </t>
    </r>
    <r>
      <rPr>
        <sz val="10"/>
        <color theme="1"/>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</si>
  <si>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t xml:space="preserve">06/10/2017: Evidencias Citadas en el seguimiento y a solicitud del interesado
24/11/2017:Expediente documental de Actas de Comité Técnico de Sostenibilidad Contable
0604/2018: Correo Institucional remitido a los integrantes de Comité. 
</t>
  </si>
  <si>
    <r>
      <rPr>
        <sz val="10"/>
        <color theme="1"/>
        <rFont val="Arial"/>
        <family val="2"/>
      </rP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color theme="1"/>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color theme="1"/>
        <rFont val="Arial"/>
        <family val="2"/>
      </rPr>
      <t xml:space="preserve">24/12/2018: </t>
    </r>
    <r>
      <rPr>
        <sz val="10"/>
        <color theme="1"/>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</si>
  <si>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sz val="10"/>
        <color theme="1"/>
        <rFont val="Arial"/>
        <family val="2"/>
      </rPr>
      <t xml:space="preserve">Correo de fecha 23 de abril de 2018 remitiendo el acta del 13 de marzo para revisión de los integrantes del comité. 
</t>
    </r>
    <r>
      <rPr>
        <b/>
        <sz val="10"/>
        <color theme="1"/>
        <rFont val="Arial"/>
        <family val="2"/>
      </rPr>
      <t xml:space="preserve">17/10/2018: </t>
    </r>
    <r>
      <rPr>
        <sz val="10"/>
        <color theme="1"/>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color theme="1"/>
        <rFont val="Arial"/>
        <family val="2"/>
      </rPr>
      <t xml:space="preserve">
24/12/2018:</t>
    </r>
    <r>
      <rPr>
        <sz val="10"/>
        <color theme="1"/>
        <rFont val="Arial"/>
        <family val="2"/>
      </rPr>
      <t xml:space="preserve">   Resolución 147 DEL 05/12/2018, carpeta compartida "Resoluciones IDEP - 2018"</t>
    </r>
  </si>
  <si>
    <r>
      <rPr>
        <sz val="10"/>
        <color theme="1"/>
        <rFont val="Arial"/>
        <family val="2"/>
      </rPr>
      <t xml:space="preserve">27/01/2017: Diana Ruiz- Jefe OC
21/04/2017: Alix del Pilar Hurtado P.
27/07/2017: Diana Ruiz
10/10/2017: Diana Ruiz
28/11/2017: Diana Ruiz
21/12/2017: Diana Ruiz
</t>
    </r>
    <r>
      <rPr>
        <b/>
        <sz val="10"/>
        <color theme="1"/>
        <rFont val="Arial"/>
        <family val="2"/>
      </rPr>
      <t xml:space="preserve">
</t>
    </r>
    <r>
      <rPr>
        <sz val="10"/>
        <color theme="1"/>
        <rFont val="Arial"/>
        <family val="2"/>
      </rPr>
      <t xml:space="preserve">24/04/2018:   Hilda Yamile Morales Laverde - Jefe OCI. 
01/06/2018:   Hilda Yamile Morales Laverde, Jefe Oficina Control Interno 
</t>
    </r>
    <r>
      <rPr>
        <b/>
        <sz val="10"/>
        <color theme="1"/>
        <rFont val="Arial"/>
        <family val="2"/>
      </rPr>
      <t xml:space="preserve">
19/07/2018: Alix del Pilar Hurtado P., Técnico Operativo (E ) OCI
17/10/2018: Sandra Milena Bonilla R._ Contratista de Apoyo Profesional_ OCI</t>
    </r>
    <r>
      <rPr>
        <sz val="10"/>
        <color theme="1"/>
        <rFont val="Arial"/>
        <family val="2"/>
      </rPr>
      <t xml:space="preserve">
</t>
    </r>
    <r>
      <rPr>
        <b/>
        <sz val="10"/>
        <color theme="1"/>
        <rFont val="Arial"/>
        <family val="2"/>
      </rPr>
      <t xml:space="preserve">24/12/2018: </t>
    </r>
    <r>
      <rPr>
        <sz val="10"/>
        <color theme="1"/>
        <rFont val="Arial"/>
        <family val="2"/>
      </rPr>
      <t>Sandra Milena Bonilla R._ Contratista de Apoyo Profesional_ OCI</t>
    </r>
  </si>
  <si>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</si>
  <si>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</si>
  <si>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</si>
  <si>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</si>
  <si>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</si>
  <si>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r>
      <rPr>
        <sz val="10"/>
        <color theme="1"/>
        <rFont val="Arial"/>
        <family val="2"/>
      </rP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color theme="1"/>
        <rFont val="Arial"/>
        <family val="2"/>
      </rPr>
      <t xml:space="preserve">06/04/2018. </t>
    </r>
    <r>
      <rPr>
        <sz val="10"/>
        <color theme="1"/>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color theme="1"/>
        <rFont val="Arial"/>
        <family val="2"/>
      </rPr>
      <t>25/09/2018:</t>
    </r>
    <r>
      <rPr>
        <sz val="10"/>
        <color theme="1"/>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color theme="1"/>
        <rFont val="Arial"/>
        <family val="2"/>
      </rPr>
      <t>05/10/2018:</t>
    </r>
    <r>
      <rPr>
        <sz val="10"/>
        <color theme="1"/>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color theme="1"/>
        <rFont val="Arial"/>
        <family val="2"/>
      </rPr>
      <t>30/11/2018 y 03/12/2018:</t>
    </r>
    <r>
      <rPr>
        <sz val="10"/>
        <color theme="1"/>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family val="2"/>
      </rPr>
      <t>05/12/2018</t>
    </r>
    <r>
      <rPr>
        <sz val="10"/>
        <color theme="1"/>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</si>
  <si>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</si>
  <si>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r>
      <rPr>
        <sz val="10"/>
        <color theme="1"/>
        <rFont val="Arial"/>
        <family val="2"/>
      </rP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color theme="1"/>
        <rFont val="Arial"/>
        <family val="2"/>
      </rPr>
      <t xml:space="preserve"> </t>
    </r>
    <r>
      <rPr>
        <sz val="10"/>
        <color theme="1"/>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t>
    </r>
    <r>
      <rPr>
        <sz val="10"/>
        <color theme="1"/>
        <rFont val="Arial"/>
        <family val="2"/>
      </rPr>
      <t>17/10/2018</t>
    </r>
    <r>
      <rPr>
        <b/>
        <sz val="10"/>
        <color theme="1"/>
        <rFont val="Arial"/>
        <family val="2"/>
      </rPr>
      <t xml:space="preserve">: </t>
    </r>
    <r>
      <rPr>
        <sz val="10"/>
        <color theme="1"/>
        <rFont val="Arial"/>
        <family val="2"/>
      </rPr>
      <t xml:space="preserve">De acuerdo a la información suministrada por la Oficina Asesora de Planeación y verificado en Maloca Aula SIG, se evidencia que se actualizó el </t>
    </r>
    <r>
      <rPr>
        <i/>
        <sz val="10"/>
        <color theme="1"/>
        <rFont val="Arial"/>
        <family val="2"/>
      </rPr>
      <t>PRO-GF-14-12 Revisión a los informes de ejecución financiera de los recursos entregados en Administración;</t>
    </r>
    <r>
      <rPr>
        <sz val="10"/>
        <color theme="1"/>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color theme="1"/>
        <rFont val="Arial"/>
        <family val="2"/>
      </rPr>
      <t xml:space="preserve">24/12/2018: </t>
    </r>
    <r>
      <rPr>
        <sz val="10"/>
        <color theme="1"/>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</si>
  <si>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rPr>
        <sz val="11"/>
        <rFont val="Calibri"/>
        <family val="2"/>
      </rPr>
      <t xml:space="preserve">http://www.idep.edu.co/?q=content/gf-14-proceso-de-gesti%C3%B3n-financiera#overlay-context=
</t>
    </r>
    <r>
      <rPr>
        <sz val="11"/>
        <rFont val="Calibri"/>
        <family val="2"/>
      </rPr>
      <t>24/12/2018:  http://www.idep.edu.co/sites/default/files/GU-GF-14-01_Guia_Informes_ejec_financiera_v1.pdf</t>
    </r>
  </si>
  <si>
    <r>
      <rPr>
        <sz val="10"/>
        <color theme="1"/>
        <rFont val="Arial"/>
        <family val="2"/>
      </rP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color theme="1"/>
        <rFont val="Arial"/>
        <family val="2"/>
      </rPr>
      <t xml:space="preserve">
24/12/2018:</t>
    </r>
    <r>
      <rPr>
        <sz val="10"/>
        <color theme="1"/>
        <rFont val="Arial"/>
        <family val="2"/>
      </rPr>
      <t xml:space="preserve"> Sandra Milena Bonilla R._ Contratista de Apoyo Profesional_ OCI</t>
    </r>
  </si>
  <si>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</si>
  <si>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</si>
  <si>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</si>
  <si>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</si>
  <si>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</si>
  <si>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r>
      <rPr>
        <sz val="10"/>
        <color theme="1"/>
        <rFont val="Arial"/>
        <family val="2"/>
      </rPr>
      <t xml:space="preserve">24/11/2017: El procedimiento fue actualizado con fecha de aprobacion 19/07/2017
</t>
    </r>
    <r>
      <rPr>
        <b/>
        <sz val="10"/>
        <color theme="1"/>
        <rFont val="Arial"/>
        <family val="2"/>
      </rPr>
      <t>06/04/2018</t>
    </r>
    <r>
      <rPr>
        <sz val="10"/>
        <color theme="1"/>
        <rFont val="Arial"/>
        <family val="2"/>
      </rPr>
      <t xml:space="preserve">: El Porcedimiento PRO-GF-14-14 Causación de Órdenes de Pago,  se encuentra actualizado y publicado en el Aula Maloca SIG, con fecha de Aprobaciòn 23/03/2018. vesion 05                                                                                                                                                                     
</t>
    </r>
    <r>
      <rPr>
        <b/>
        <sz val="10"/>
        <color theme="1"/>
        <rFont val="Arial"/>
        <family val="2"/>
      </rPr>
      <t>05/10/2018</t>
    </r>
    <r>
      <rPr>
        <sz val="10"/>
        <color theme="1"/>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color theme="1"/>
        <rFont val="Arial"/>
        <family val="2"/>
      </rPr>
      <t>30/11/2018 y 03/12/2018:</t>
    </r>
    <r>
      <rPr>
        <sz val="10"/>
        <color theme="1"/>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family val="2"/>
      </rPr>
      <t>05/12/2018:</t>
    </r>
    <r>
      <rPr>
        <sz val="10"/>
        <color theme="1"/>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</si>
  <si>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</si>
  <si>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r>
      <rPr>
        <sz val="10"/>
        <color theme="1"/>
        <rFont val="Arial"/>
        <family val="2"/>
      </rP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color theme="1"/>
        <rFont val="Arial"/>
        <family val="2"/>
      </rPr>
      <t xml:space="preserve"> </t>
    </r>
    <r>
      <rPr>
        <sz val="10"/>
        <color theme="1"/>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t>
    </r>
    <r>
      <rPr>
        <sz val="10"/>
        <color theme="1"/>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color theme="1"/>
        <rFont val="Arial"/>
        <family val="2"/>
      </rPr>
      <t xml:space="preserve">
24/12/2018: </t>
    </r>
    <r>
      <rPr>
        <sz val="10"/>
        <color theme="1"/>
        <rFont val="Arial"/>
        <family val="2"/>
      </rPr>
      <t xml:space="preserve"> Esta actividad se da por cumplida.</t>
    </r>
  </si>
  <si>
    <r>
      <rPr>
        <b/>
        <sz val="10"/>
        <color theme="1"/>
        <rFont val="Arial"/>
        <family val="2"/>
      </rPr>
      <t xml:space="preserve">2/12/018:  </t>
    </r>
    <r>
      <rPr>
        <sz val="10"/>
        <color theme="1"/>
        <rFont val="Arial"/>
        <family val="2"/>
      </rPr>
      <t>http://www.idep.edu.co/sites/default/files/PRO-GF-14-14_Causacion_ordenes_pago_V6.pdf</t>
    </r>
  </si>
  <si>
    <r>
      <rPr>
        <sz val="10"/>
        <color theme="1"/>
        <rFont val="Arial"/>
        <family val="2"/>
      </rPr>
      <t xml:space="preserve">28/11/2017: Diana Ruiz
21/12/2017: Diana Ruiz
24/04/2018:  Hilda Yamile Morales Laverde - Jefe OCI. 
01/06/2018:   Hilda Yamile Morales Laverde, Jefe Oficina Control Interno 
</t>
    </r>
    <r>
      <rPr>
        <b/>
        <sz val="10"/>
        <color theme="1"/>
        <rFont val="Arial"/>
        <family val="2"/>
      </rPr>
      <t>19/07/2018:</t>
    </r>
    <r>
      <rPr>
        <sz val="10"/>
        <color theme="1"/>
        <rFont val="Arial"/>
        <family val="2"/>
      </rPr>
      <t xml:space="preserve"> Alix del Pilar Hurtado P., Técnico Operativo (E ) OCI
</t>
    </r>
    <r>
      <rPr>
        <b/>
        <sz val="10"/>
        <color theme="1"/>
        <rFont val="Arial"/>
        <family val="2"/>
      </rPr>
      <t>17/10/2018:</t>
    </r>
    <r>
      <rPr>
        <sz val="10"/>
        <color theme="1"/>
        <rFont val="Arial"/>
        <family val="2"/>
      </rPr>
      <t xml:space="preserve"> Sandra Milena Bonilla R._ Contratista de Apoyo Profesional_ OCI
</t>
    </r>
    <r>
      <rPr>
        <b/>
        <sz val="10"/>
        <color theme="1"/>
        <rFont val="Arial"/>
        <family val="2"/>
      </rPr>
      <t xml:space="preserve">
24/12/2018:</t>
    </r>
    <r>
      <rPr>
        <sz val="10"/>
        <color theme="1"/>
        <rFont val="Arial"/>
        <family val="2"/>
      </rPr>
      <t xml:space="preserve"> Sandra Milena Bonilla R._ Contratista de Apoyo Profesional_ OCI</t>
    </r>
  </si>
  <si>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</si>
  <si>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</si>
  <si>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r>
      <rPr>
        <sz val="10"/>
        <color theme="1"/>
        <rFont val="Arial"/>
        <family val="2"/>
      </rPr>
      <t xml:space="preserve">24/11/2017: El Procedimiento PRO-GF-14-05 Analisis de Información Financiera Fue eliminado y la informacion quedo contenida dentro del procedimiento PRO-GF-14-11 Gestión Contable con fecha de paobación 20/11/2017
</t>
    </r>
    <r>
      <rPr>
        <b/>
        <sz val="10"/>
        <color theme="1"/>
        <rFont val="Arial"/>
        <family val="2"/>
      </rPr>
      <t xml:space="preserve">
06/04/2018</t>
    </r>
    <r>
      <rPr>
        <sz val="10"/>
        <color theme="1"/>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color theme="1"/>
        <rFont val="Arial"/>
        <family val="2"/>
      </rPr>
      <t xml:space="preserve">
05/10/2018:</t>
    </r>
    <r>
      <rPr>
        <sz val="10"/>
        <color theme="1"/>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color theme="1"/>
        <rFont val="Arial"/>
        <family val="2"/>
      </rPr>
      <t>30/11/2018 y 03/12/2018:</t>
    </r>
    <r>
      <rPr>
        <sz val="10"/>
        <color theme="1"/>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family val="2"/>
      </rPr>
      <t xml:space="preserve">
                                                                                                                                                                                                                                                      05/12/2018</t>
    </r>
    <r>
      <rPr>
        <sz val="10"/>
        <color theme="1"/>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</si>
  <si>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24/11/2017: http://www.idep.edu.co/sites/default/files/PRO-GF-14-11%20Gestio%CC%81n%20Contable_V4.pdf
06/04/2018: http://www.idep.edu.co/sites/default/files/PRO-GF-14-11_Gestion_Contable_V5.pdf</t>
  </si>
  <si>
    <r>
      <rPr>
        <sz val="10"/>
        <color theme="1"/>
        <rFont val="Arial"/>
        <family val="2"/>
      </rP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color theme="1"/>
        <rFont val="Arial"/>
        <family val="2"/>
      </rPr>
      <t xml:space="preserve">"Guía de ejecucion financiera adoptada por el IDEP" , </t>
    </r>
    <r>
      <rPr>
        <sz val="10"/>
        <color theme="1"/>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t>
    </r>
    <r>
      <rPr>
        <sz val="10"/>
        <color theme="1"/>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color theme="1"/>
        <rFont val="Arial"/>
        <family val="2"/>
      </rPr>
      <t xml:space="preserve">
</t>
    </r>
    <r>
      <rPr>
        <b/>
        <sz val="10"/>
        <color theme="1"/>
        <rFont val="Arial"/>
        <family val="2"/>
      </rPr>
      <t>24/12/2018:</t>
    </r>
    <r>
      <rPr>
        <sz val="10"/>
        <color theme="1"/>
        <rFont val="Arial"/>
        <family val="2"/>
      </rPr>
      <t xml:space="preserve">  Esta actividad se da por cumplida y se cierra. </t>
    </r>
  </si>
  <si>
    <r>
      <rPr>
        <sz val="10"/>
        <color theme="1"/>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color theme="1"/>
        <rFont val="Arial"/>
        <family val="2"/>
      </rPr>
      <t xml:space="preserve">24/12/2018:  </t>
    </r>
    <r>
      <rPr>
        <sz val="10"/>
        <color theme="1"/>
        <rFont val="Arial"/>
        <family val="2"/>
      </rPr>
      <t>http://www.idep.edu.co/sites/default/files/PRO_GF_14_12_Revision_Informes_V6.pdf</t>
    </r>
  </si>
  <si>
    <r>
      <rPr>
        <sz val="10"/>
        <color theme="1"/>
        <rFont val="Arial"/>
        <family val="2"/>
      </rPr>
      <t>28/11/2017: Diana Ruiz
21/12/2017: Diana Ruiz
12/04/2018:</t>
    </r>
    <r>
      <rPr>
        <b/>
        <sz val="10"/>
        <color theme="1"/>
        <rFont val="Arial"/>
        <family val="2"/>
      </rPr>
      <t xml:space="preserve"> </t>
    </r>
    <r>
      <rPr>
        <sz val="10"/>
        <color theme="1"/>
        <rFont val="Arial"/>
        <family val="2"/>
      </rPr>
      <t xml:space="preserve">Alix del Pilar Hurtado Pedraza, Técnico Operativo (E )
01/06/2018:   Hilda Yamile Morales Laverde, Jefe Oficina Control Interno 
</t>
    </r>
    <r>
      <rPr>
        <b/>
        <sz val="10"/>
        <color theme="1"/>
        <rFont val="Arial"/>
        <family val="2"/>
      </rPr>
      <t xml:space="preserve">19/07/2018: </t>
    </r>
    <r>
      <rPr>
        <sz val="10"/>
        <color theme="1"/>
        <rFont val="Arial"/>
        <family val="2"/>
      </rPr>
      <t xml:space="preserve">Alix del Pilar Hurtado P., Técnico Operativo (E ) OCI
</t>
    </r>
    <r>
      <rPr>
        <b/>
        <sz val="10"/>
        <color theme="1"/>
        <rFont val="Arial"/>
        <family val="2"/>
      </rPr>
      <t xml:space="preserve">
22/10/2018</t>
    </r>
    <r>
      <rPr>
        <sz val="10"/>
        <color theme="1"/>
        <rFont val="Arial"/>
        <family val="2"/>
      </rPr>
      <t xml:space="preserve">: Sandra Milena Bonilla R._ Contratista de Apoyo Profesional_ OCI
</t>
    </r>
    <r>
      <rPr>
        <b/>
        <sz val="10"/>
        <color theme="1"/>
        <rFont val="Arial"/>
        <family val="2"/>
      </rPr>
      <t>24/12/2018:</t>
    </r>
    <r>
      <rPr>
        <sz val="10"/>
        <color theme="1"/>
        <rFont val="Arial"/>
        <family val="2"/>
      </rPr>
      <t xml:space="preserve"> Sandra Milena Bonilla R._ Contratista de Apoyo Profesional_ OCI</t>
    </r>
  </si>
  <si>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</si>
  <si>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</si>
  <si>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</si>
  <si>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r>
      <rPr>
        <sz val="10"/>
        <color theme="1"/>
        <rFont val="Arial"/>
        <family val="2"/>
      </rPr>
      <t xml:space="preserve">24/11/2017 Infortunadamente se solicitó el original de la Resolución al Archivo General de la entidad, no obstante el mismo no se encontró.Pendiente Tramite 
</t>
    </r>
    <r>
      <rPr>
        <b/>
        <sz val="10"/>
        <color theme="1"/>
        <rFont val="Arial"/>
        <family val="2"/>
      </rPr>
      <t xml:space="preserve">06/04/2018: </t>
    </r>
    <r>
      <rPr>
        <sz val="10"/>
        <color theme="1"/>
        <rFont val="Arial"/>
        <family val="2"/>
      </rPr>
      <t xml:space="preserve">La resolución se encuentra en revisión por parte de la Oficina Asesora Jurídica.
</t>
    </r>
    <r>
      <rPr>
        <b/>
        <sz val="10"/>
        <color theme="1"/>
        <rFont val="Arial"/>
        <family val="2"/>
      </rPr>
      <t>05/10/2018:</t>
    </r>
    <r>
      <rPr>
        <sz val="10"/>
        <color theme="1"/>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color theme="1"/>
        <rFont val="Arial"/>
        <family val="2"/>
      </rPr>
      <t>05/12/2018:</t>
    </r>
    <r>
      <rPr>
        <sz val="10"/>
        <color theme="1"/>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</si>
  <si>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06/04/2018: Correo Institucional dirigido a la OAJ</t>
  </si>
  <si>
    <r>
      <rPr>
        <sz val="10"/>
        <color theme="1"/>
        <rFont val="Arial"/>
        <family val="2"/>
      </rPr>
      <t>28/11/2017: Acción en desarrollo
21/12/2017: Acción en desarrollo se encuentra pendiente el trámite 
12/04/2018</t>
    </r>
    <r>
      <rPr>
        <b/>
        <sz val="10"/>
        <color theme="1"/>
        <rFont val="Arial"/>
        <family val="2"/>
      </rPr>
      <t xml:space="preserve">: </t>
    </r>
    <r>
      <rPr>
        <sz val="10"/>
        <color theme="1"/>
        <rFont val="Arial"/>
        <family val="2"/>
      </rPr>
      <t>A la fecha no se evidencia el acto administrativo  que derogue la resolución  No 129  de 2004, acción vencida desde diciembre de 2017.
01/06/2018</t>
    </r>
    <r>
      <rPr>
        <b/>
        <sz val="10"/>
        <color theme="1"/>
        <rFont val="Arial"/>
        <family val="2"/>
      </rPr>
      <t>:</t>
    </r>
    <r>
      <rPr>
        <sz val="10"/>
        <color theme="1"/>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17/10/2018: </t>
    </r>
    <r>
      <rPr>
        <sz val="10"/>
        <color theme="1"/>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color theme="1"/>
        <rFont val="Arial"/>
        <family val="2"/>
      </rPr>
      <t>24/12/2018:</t>
    </r>
    <r>
      <rPr>
        <sz val="10"/>
        <color theme="1"/>
        <rFont val="Arial"/>
        <family val="2"/>
      </rPr>
      <t xml:space="preserve">  Esta acción se cierra por el cumplimiento de la misma.</t>
    </r>
  </si>
  <si>
    <t xml:space="preserve">17/10/2018: \\192.168.1.20\Resoluciones\2018
</t>
  </si>
  <si>
    <r>
      <rPr>
        <sz val="10"/>
        <color theme="1"/>
        <rFont val="Arial"/>
        <family val="2"/>
      </rPr>
      <t xml:space="preserve">28/11/2017: Diana Ruiz
21/12/2017: Diana Ruiz
12/04/2018: Alix del Pilar Hurtado Pedraza, Técnico Operativo (E )
01/06/2018:   Hilda Yamile Morales Laverde, Jefe Oficina Control Interno 
</t>
    </r>
    <r>
      <rPr>
        <b/>
        <sz val="10"/>
        <color theme="1"/>
        <rFont val="Arial"/>
        <family val="2"/>
      </rPr>
      <t xml:space="preserve">19/07/2018: </t>
    </r>
    <r>
      <rPr>
        <sz val="10"/>
        <color theme="1"/>
        <rFont val="Arial"/>
        <family val="2"/>
      </rPr>
      <t xml:space="preserve">Alix del Pilar Hurtado P., Técnico Operativo (E ) OCI
</t>
    </r>
    <r>
      <rPr>
        <b/>
        <sz val="10"/>
        <color theme="1"/>
        <rFont val="Arial"/>
        <family val="2"/>
      </rPr>
      <t xml:space="preserve">
17/10/2018: </t>
    </r>
    <r>
      <rPr>
        <sz val="10"/>
        <color theme="1"/>
        <rFont val="Arial"/>
        <family val="2"/>
      </rPr>
      <t>Sandra Milena Bonilla R._ Contratista de Apoyo Profesional_ OCI
17/10/2018: Sandra Milena Bonilla R._ Contratista de Apoyo Profesional_ OCI
24/12/2018: Sandra Milena Bonilla R._ Contratista de Apoyo Profesional_ OCI</t>
    </r>
  </si>
  <si>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</si>
  <si>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</si>
  <si>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</si>
  <si>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</si>
  <si>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</si>
  <si>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rgb="FF000000"/>
        <rFont val="Arial"/>
        <family val="2"/>
      </rPr>
      <t>06/04/2018:</t>
    </r>
    <r>
      <rPr>
        <sz val="10"/>
        <color rgb="FF000000"/>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</si>
  <si>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r>
      <rPr>
        <sz val="10"/>
        <color rgb="FF000000"/>
        <rFont val="Arial"/>
        <family val="2"/>
      </rPr>
      <t xml:space="preserve">09/04/2018: 
*Radicado N° 2660 de fecha 30/01/2018.
*Radicado N° 000171 del 14/02/2018
*Radicado N° 000215 de fecha 31/01/2018
*Radiacdo N°  000124 del 05/02/2018
*Radicado N° 000171 de 14/02/2018.
</t>
    </r>
  </si>
  <si>
    <t>25/04/2018: Se realizó seguimiento al cumplimiento de éstas acciones por parte de la OCI y quedan documentados en actas de fecha 01, 08 y 15 de marzo de 2018.</t>
  </si>
  <si>
    <t>Acta de Control Interno de fecha 01, 08 y 15 de marzo de 2018</t>
  </si>
  <si>
    <t>24/04/2018: Hilda Yamile Morales Laverde - Jefe OCI.</t>
  </si>
  <si>
    <t xml:space="preserve">Realizar los trámites respectivos con la aseguradora </t>
  </si>
  <si>
    <t xml:space="preserve">Correo electrónico </t>
  </si>
  <si>
    <t>Subdirector Adminsitrativo y Financiero</t>
  </si>
  <si>
    <r>
      <rPr>
        <b/>
        <sz val="10"/>
        <color theme="1"/>
        <rFont val="Arial"/>
        <family val="2"/>
      </rPr>
      <t xml:space="preserve">09/04/2018: </t>
    </r>
    <r>
      <rPr>
        <sz val="10"/>
        <color theme="1"/>
        <rFont val="Arial"/>
        <family val="2"/>
      </rPr>
      <t xml:space="preserve">
El 5 de febrero se informó a la aseguradora vía correo electrónico y se realizó reunión con el representante de la aseguradora el 6 de febrero. 
</t>
    </r>
    <r>
      <rPr>
        <b/>
        <sz val="10"/>
        <color theme="1"/>
        <rFont val="Arial"/>
        <family val="2"/>
      </rPr>
      <t xml:space="preserve">05/10/218:  </t>
    </r>
    <r>
      <rPr>
        <sz val="10"/>
        <color theme="1"/>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color theme="1"/>
        <rFont val="Arial"/>
        <family val="2"/>
      </rPr>
      <t xml:space="preserve">02/04/2019: </t>
    </r>
    <r>
      <rPr>
        <sz val="10"/>
        <color theme="1"/>
        <rFont val="Arial"/>
        <family val="2"/>
      </rPr>
      <t xml:space="preserve"> La Aseguradora la Previsora S.A., efectúo el reconocimiento del siniestro a cargo del extesorero Juan Francisco Salcedo Reyes, por valor de $16.627.807, cuyo resplado es el Comprobante de Ingreso No. 70 del 26/03/2019</t>
    </r>
  </si>
  <si>
    <r>
      <rPr>
        <sz val="10"/>
        <color theme="1"/>
        <rFont val="Arial"/>
        <family val="2"/>
      </rPr>
      <t xml:space="preserve">09/04/2018: 
El 5 de febrero se informó a la aseguradora vía correo electrónico y se realizó reunión con el representante de la aseguradora el 6 de febrero. 
</t>
    </r>
    <r>
      <rPr>
        <b/>
        <sz val="10"/>
        <color theme="1"/>
        <rFont val="Arial"/>
        <family val="2"/>
      </rPr>
      <t xml:space="preserve">02/04/2019: </t>
    </r>
    <r>
      <rPr>
        <sz val="10"/>
        <color theme="1"/>
        <rFont val="Arial"/>
        <family val="2"/>
      </rPr>
      <t>Comprobante de Ingreso No. 70 del 26/03/2019 (Goobi)</t>
    </r>
  </si>
  <si>
    <r>
      <rPr>
        <sz val="10"/>
        <color theme="1"/>
        <rFont val="Arial"/>
        <family val="2"/>
      </rP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t>
    </r>
    <r>
      <rPr>
        <sz val="10"/>
        <color theme="1"/>
        <rFont val="Arial"/>
        <family val="2"/>
      </rPr>
      <t xml:space="preserve">
17/10/2018:</t>
    </r>
    <r>
      <rPr>
        <b/>
        <sz val="10"/>
        <color theme="1"/>
        <rFont val="Arial"/>
        <family val="2"/>
      </rPr>
      <t xml:space="preserve"> </t>
    </r>
    <r>
      <rPr>
        <sz val="10"/>
        <color theme="1"/>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color theme="1"/>
        <rFont val="Arial"/>
        <family val="2"/>
      </rPr>
      <t>24/12/2018:</t>
    </r>
    <r>
      <rPr>
        <sz val="10"/>
        <color theme="1"/>
        <rFont val="Arial"/>
        <family val="2"/>
      </rPr>
      <t xml:space="preserve">  No se reportó avance para el trimestre por parte del responsable del proceso. 
</t>
    </r>
    <r>
      <rPr>
        <b/>
        <sz val="10"/>
        <color theme="1"/>
        <rFont val="Arial"/>
        <family val="2"/>
      </rPr>
      <t xml:space="preserve">30/04/2019: </t>
    </r>
    <r>
      <rPr>
        <sz val="10"/>
        <color theme="1"/>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</si>
  <si>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rPr>
        <sz val="10"/>
        <color theme="1"/>
        <rFont val="Arial"/>
        <family val="2"/>
      </rPr>
      <t xml:space="preserve">Acta de Control Interno de fecha 01, 08 y 15 de marzo de 2018
</t>
    </r>
    <r>
      <rPr>
        <b/>
        <sz val="10"/>
        <color theme="1"/>
        <rFont val="Arial"/>
        <family val="2"/>
      </rPr>
      <t xml:space="preserve">
17/10/2018:  </t>
    </r>
    <r>
      <rPr>
        <sz val="10"/>
        <color theme="1"/>
        <rFont val="Arial"/>
        <family val="2"/>
      </rPr>
      <t xml:space="preserve">Oficio  radicado No. 00106-816-000676 del 31/07/2018
</t>
    </r>
    <r>
      <rPr>
        <b/>
        <sz val="10"/>
        <color theme="1"/>
        <rFont val="Arial"/>
        <family val="2"/>
      </rPr>
      <t xml:space="preserve">30/04/2019:  </t>
    </r>
    <r>
      <rPr>
        <sz val="10"/>
        <color theme="1"/>
        <rFont val="Arial"/>
        <family val="2"/>
      </rPr>
      <t>Oficio Radicado No. 00106-816-000296 del 01/04/2019.</t>
    </r>
  </si>
  <si>
    <r>
      <rPr>
        <sz val="10"/>
        <color theme="1"/>
        <rFont val="Arial"/>
        <family val="2"/>
      </rPr>
      <t xml:space="preserve">24/04/2018: Hilda Yamile Morales Laverde - Jefe OCI.
</t>
    </r>
    <r>
      <rPr>
        <b/>
        <sz val="10"/>
        <color theme="1"/>
        <rFont val="Arial"/>
        <family val="2"/>
      </rPr>
      <t>19/07/2018</t>
    </r>
    <r>
      <rPr>
        <sz val="10"/>
        <color theme="1"/>
        <rFont val="Arial"/>
        <family val="2"/>
      </rPr>
      <t xml:space="preserve">: Alix del Pilar Hurtado P., Técnico Operativo (E ) OCI
</t>
    </r>
    <r>
      <rPr>
        <b/>
        <sz val="10"/>
        <color theme="1"/>
        <rFont val="Arial"/>
        <family val="2"/>
      </rPr>
      <t xml:space="preserve">
17/10/2018: </t>
    </r>
    <r>
      <rPr>
        <sz val="10"/>
        <color theme="1"/>
        <rFont val="Arial"/>
        <family val="2"/>
      </rPr>
      <t xml:space="preserve">Sandra Milena Bonilla R._ Contratista de Apoyo Profesional_ OCI
</t>
    </r>
    <r>
      <rPr>
        <b/>
        <sz val="10"/>
        <color theme="1"/>
        <rFont val="Arial"/>
        <family val="2"/>
      </rPr>
      <t>24/12/2018:</t>
    </r>
    <r>
      <rPr>
        <sz val="10"/>
        <color theme="1"/>
        <rFont val="Arial"/>
        <family val="2"/>
      </rPr>
      <t xml:space="preserve"> Sandra Milena Bonilla R._ Contratista de Apoyo Profesional_ OCI
</t>
    </r>
    <r>
      <rPr>
        <b/>
        <sz val="10"/>
        <color theme="1"/>
        <rFont val="Arial"/>
        <family val="2"/>
      </rPr>
      <t xml:space="preserve">30/04/2019:  </t>
    </r>
    <r>
      <rPr>
        <sz val="10"/>
        <color theme="1"/>
        <rFont val="Arial"/>
        <family val="2"/>
      </rPr>
      <t>Hilda Yamile Morales Laverde - Jefe OCI.</t>
    </r>
  </si>
  <si>
    <t xml:space="preserve">Realizar una auditoría especial al proceso de Gestion Financiera </t>
  </si>
  <si>
    <t>Informe de auditoría</t>
  </si>
  <si>
    <t>Jefe Oficina Control Interno</t>
  </si>
  <si>
    <r>
      <rPr>
        <b/>
        <sz val="10"/>
        <color rgb="FF000000"/>
        <rFont val="Arial"/>
        <family val="2"/>
      </rPr>
      <t xml:space="preserve">09/04/2018: </t>
    </r>
    <r>
      <rPr>
        <sz val="10"/>
        <color rgb="FF000000"/>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</si>
  <si>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r>
      <rPr>
        <sz val="10"/>
        <color rgb="FF000000"/>
        <rFont val="Arial"/>
        <family val="2"/>
      </rPr>
      <t>09/04/2018: 
*Radicado N° 000215 del 31/01/2018.</t>
    </r>
  </si>
  <si>
    <t>25/04/2018: Se realizó seguimiento al cumplimiento de éstas acciones por parte de la OCI y quedan documentados en actas de fecha 01, 08 y 15 de marzo de 2018</t>
  </si>
  <si>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</si>
  <si>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</si>
  <si>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</si>
  <si>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rgb="FF000000"/>
        <rFont val="Arial"/>
        <family val="2"/>
      </rPr>
      <t xml:space="preserve">06/04/2018: </t>
    </r>
    <r>
      <rPr>
        <sz val="10"/>
        <color rgb="FF000000"/>
        <rFont val="Arial"/>
        <family val="2"/>
      </rPr>
      <t xml:space="preserve">
Se formulo y se presento para abrobaciòn ante el nivel Directivo ( Directora, Sub Aministrativo, Jefe OAP, Jefe OCI) el Plan Anual de Sostenibilidad Contable- Tesoreria 2018. a la fecha se encuentra en proceso de Ejecuciòn </t>
    </r>
  </si>
  <si>
    <r>
      <rPr>
        <sz val="10"/>
        <color rgb="FF000000"/>
        <rFont val="Arial"/>
        <family val="2"/>
      </rPr>
      <t>06/04/2018: 
se encuentra como soporte en el expediente de Actas de Comité de Sostenibilidad Contable de la Vigencia 2018.</t>
    </r>
  </si>
  <si>
    <t>Solicitar a la Tesoreria Distrital asesoría para el establecimiento de controles efectivos para el área de tesoreria de la entidad de acuerdo a la normativa.</t>
  </si>
  <si>
    <t>Profesional Especializado 
Contabilidad 222-04</t>
  </si>
  <si>
    <r>
      <rPr>
        <b/>
        <sz val="10"/>
        <color rgb="FF000000"/>
        <rFont val="Arial"/>
        <family val="2"/>
      </rPr>
      <t xml:space="preserve">06/04/2018: </t>
    </r>
    <r>
      <rPr>
        <sz val="10"/>
        <color rgb="FF000000"/>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</si>
  <si>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r>
      <rPr>
        <sz val="10"/>
        <color rgb="FF000000"/>
        <rFont val="Arial"/>
        <family val="2"/>
      </rPr>
      <t>06/04/2018: 
Correo Institucional de Fecha 06/02/2018.</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</si>
  <si>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</si>
  <si>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</si>
  <si>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</si>
  <si>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r>
      <rPr>
        <b/>
        <sz val="10"/>
        <color theme="1"/>
        <rFont val="Arial"/>
        <family val="2"/>
      </rPr>
      <t xml:space="preserve">06/04/2018: </t>
    </r>
    <r>
      <rPr>
        <sz val="10"/>
        <color theme="1"/>
        <rFont val="Arial"/>
        <family val="2"/>
      </rPr>
      <t xml:space="preserve">
Se presento en comité de fecha 01/03/2018,  el  Proyecto del Plan Anual de Sostenibilidad Contable - Tesorería 2018, En comité de fecha 13/03/2018, se presento avance de las actividades planteadas en el Plan
  </t>
    </r>
    <r>
      <rPr>
        <b/>
        <sz val="10"/>
        <color theme="1"/>
        <rFont val="Arial"/>
        <family val="2"/>
      </rPr>
      <t xml:space="preserve">                                                                                                                                                                                                                                               25/09/2018:</t>
    </r>
    <r>
      <rPr>
        <sz val="10"/>
        <color theme="1"/>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color theme="1"/>
        <rFont val="Arial"/>
        <family val="2"/>
      </rPr>
      <t xml:space="preserve">                                                                                                                                                                                              05/10/2018</t>
    </r>
    <r>
      <rPr>
        <sz val="10"/>
        <color theme="1"/>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color theme="1"/>
        <rFont val="Arial"/>
        <family val="2"/>
      </rPr>
      <t>28/11/2018:</t>
    </r>
    <r>
      <rPr>
        <sz val="10"/>
        <color theme="1"/>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color theme="1"/>
        <rFont val="Arial"/>
        <family val="2"/>
      </rPr>
      <t xml:space="preserve">05/12/2018: </t>
    </r>
    <r>
      <rPr>
        <sz val="10"/>
        <color theme="1"/>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</si>
  <si>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t xml:space="preserve">06/04/2018:
 Actas de Comité Tecnico de Sostenibilidad Contable 2018. </t>
  </si>
  <si>
    <r>
      <rPr>
        <sz val="10"/>
        <color theme="1"/>
        <rFont val="Arial"/>
        <family val="2"/>
      </rP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t>
    </r>
    <r>
      <rPr>
        <sz val="10"/>
        <color theme="1"/>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color theme="1"/>
        <rFont val="Arial"/>
        <family val="2"/>
      </rPr>
      <t>24/12/2018:</t>
    </r>
    <r>
      <rPr>
        <b/>
        <sz val="10"/>
        <color rgb="FF0070C0"/>
        <rFont val="Arial"/>
        <family val="2"/>
      </rPr>
      <t xml:space="preserve"> </t>
    </r>
    <r>
      <rPr>
        <sz val="10"/>
        <color rgb="FF0070C0"/>
        <rFont val="Arial"/>
        <family val="2"/>
      </rPr>
      <t xml:space="preserve"> </t>
    </r>
    <r>
      <rPr>
        <sz val="10"/>
        <color theme="1"/>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</si>
  <si>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rPr>
        <sz val="10"/>
        <color theme="1"/>
        <rFont val="Arial"/>
        <family val="2"/>
      </rPr>
      <t xml:space="preserve">Acta de Control Interno de fecha 01, 08 y 15 de marzo de 2018
</t>
    </r>
    <r>
      <rPr>
        <b/>
        <sz val="10"/>
        <color theme="1"/>
        <rFont val="Arial"/>
        <family val="2"/>
      </rPr>
      <t xml:space="preserve">18/10/2018: </t>
    </r>
    <r>
      <rPr>
        <sz val="10"/>
        <color theme="1"/>
        <rFont val="Arial"/>
        <family val="2"/>
      </rPr>
      <t>Acta de reunión del Comité de Sostenibilidad Contable del 24 de septiembre de 2018.
24/12/2018:  radicado No. 00106-817-001434 del 29 de noviembre de 2018</t>
    </r>
  </si>
  <si>
    <r>
      <rPr>
        <sz val="10"/>
        <color theme="1"/>
        <rFont val="Arial"/>
        <family val="2"/>
      </rPr>
      <t xml:space="preserve">24/04/2018: Hilda Yamile Morales Laverde - Jefe OCI.
</t>
    </r>
    <r>
      <rPr>
        <b/>
        <sz val="10"/>
        <color theme="1"/>
        <rFont val="Arial"/>
        <family val="2"/>
      </rPr>
      <t>19/07/2018:</t>
    </r>
    <r>
      <rPr>
        <sz val="10"/>
        <color theme="1"/>
        <rFont val="Arial"/>
        <family val="2"/>
      </rPr>
      <t xml:space="preserve"> Alix del Pilar Hurtado P., Técnico Operativo (E ) OCI
</t>
    </r>
    <r>
      <rPr>
        <b/>
        <sz val="10"/>
        <color theme="1"/>
        <rFont val="Arial"/>
        <family val="2"/>
      </rPr>
      <t xml:space="preserve">
18/10/2018</t>
    </r>
    <r>
      <rPr>
        <sz val="10"/>
        <color theme="1"/>
        <rFont val="Arial"/>
        <family val="2"/>
      </rPr>
      <t xml:space="preserve">: Sandra Milena Bonilla R._ Contratista de Apoyo Profesional_ OCI
</t>
    </r>
    <r>
      <rPr>
        <b/>
        <sz val="10"/>
        <color theme="1"/>
        <rFont val="Arial"/>
        <family val="2"/>
      </rPr>
      <t>24/12/2018</t>
    </r>
    <r>
      <rPr>
        <sz val="10"/>
        <color theme="1"/>
        <rFont val="Arial"/>
        <family val="2"/>
      </rPr>
      <t>: Sandra Milena Bonilla R._ Contratista de Apoyo Profesional_ OCI</t>
    </r>
  </si>
  <si>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</si>
  <si>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</si>
  <si>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r>
      <rPr>
        <b/>
        <sz val="10"/>
        <color theme="1"/>
        <rFont val="Arial"/>
        <family val="2"/>
      </rPr>
      <t xml:space="preserve">06/04/2018: </t>
    </r>
    <r>
      <rPr>
        <sz val="10"/>
        <color theme="1"/>
        <rFont val="Arial"/>
        <family val="2"/>
      </rPr>
      <t xml:space="preserve">
En comité de fecha 13/03/2018 se presento avance de las actividades planteadas en el Plan Anual de Sotenibilidad -Contable -Tesoreria 2018 .                                                                               
</t>
    </r>
    <r>
      <rPr>
        <b/>
        <sz val="10"/>
        <color theme="1"/>
        <rFont val="Arial"/>
        <family val="2"/>
      </rPr>
      <t>25/09/2018:</t>
    </r>
    <r>
      <rPr>
        <sz val="10"/>
        <color theme="1"/>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color theme="1"/>
        <rFont val="Arial"/>
        <family val="2"/>
      </rPr>
      <t xml:space="preserve">05/10/2018: </t>
    </r>
    <r>
      <rPr>
        <sz val="10"/>
        <color theme="1"/>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color theme="1"/>
        <rFont val="Arial"/>
        <family val="2"/>
      </rPr>
      <t>28/11/2018:</t>
    </r>
    <r>
      <rPr>
        <sz val="10"/>
        <color theme="1"/>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color theme="1"/>
        <rFont val="Arial"/>
        <family val="2"/>
      </rPr>
      <t>05/12/2018:</t>
    </r>
    <r>
      <rPr>
        <sz val="10"/>
        <color theme="1"/>
        <rFont val="Arial"/>
        <family val="2"/>
      </rPr>
      <t xml:space="preserve"> Esta acción está en seguimiento por parte de la Oficina de Control Interno.</t>
    </r>
  </si>
  <si>
    <t xml:space="preserve">06/04/2018: 
Actas de Comité Tecnico de Sostenibilidad Contable 2018. </t>
  </si>
  <si>
    <r>
      <rPr>
        <sz val="10"/>
        <color theme="1"/>
        <rFont val="Arial"/>
        <family val="2"/>
      </rP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color theme="1"/>
        <rFont val="Arial"/>
        <family val="2"/>
      </rPr>
      <t xml:space="preserve">
</t>
    </r>
    <r>
      <rPr>
        <sz val="10"/>
        <color theme="1"/>
        <rFont val="Arial"/>
        <family val="2"/>
      </rPr>
      <t>17/10/2018</t>
    </r>
    <r>
      <rPr>
        <b/>
        <sz val="10"/>
        <color theme="1"/>
        <rFont val="Arial"/>
        <family val="2"/>
      </rPr>
      <t>:</t>
    </r>
    <r>
      <rPr>
        <sz val="10"/>
        <color theme="1"/>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color theme="1"/>
        <rFont val="Arial"/>
        <family val="2"/>
      </rPr>
      <t xml:space="preserve">24/12/2018: </t>
    </r>
    <r>
      <rPr>
        <sz val="10"/>
        <color theme="1"/>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</si>
  <si>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r>
      <rPr>
        <sz val="10"/>
        <color theme="1"/>
        <rFont val="Arial"/>
        <family val="2"/>
      </rPr>
      <t>Acta de Control Interno de fecha 01, 08 y 15 de marzo de 2018
17/10/2018:</t>
    </r>
    <r>
      <rPr>
        <b/>
        <sz val="10"/>
        <color theme="1"/>
        <rFont val="Arial"/>
        <family val="2"/>
      </rPr>
      <t xml:space="preserve"> </t>
    </r>
    <r>
      <rPr>
        <sz val="10"/>
        <color theme="1"/>
        <rFont val="Arial"/>
        <family val="2"/>
      </rPr>
      <t xml:space="preserve">Acta de Comité de Sostenibilidad Contable del 24/09/2018 y http://www.idep.edu.co/?q=content/gf-14-proceso-de-gesti%C3%B3n-financiera#overlay-context= Formatos_ FT-GF-14-16 Formato de Conciliación Bancaria, 
</t>
    </r>
    <r>
      <rPr>
        <b/>
        <sz val="10"/>
        <color theme="1"/>
        <rFont val="Arial"/>
        <family val="2"/>
      </rPr>
      <t>24/12/2018</t>
    </r>
    <r>
      <rPr>
        <sz val="10"/>
        <color theme="1"/>
        <rFont val="Arial"/>
        <family val="2"/>
      </rPr>
      <t>:  Actas del Comité de la vigencia 2018.</t>
    </r>
  </si>
  <si>
    <r>
      <rPr>
        <sz val="10"/>
        <color theme="1"/>
        <rFont val="Arial"/>
        <family val="2"/>
      </rPr>
      <t xml:space="preserve">24/04/2018: Hilda Yamile Morales Laverde - Jefe OCI.
</t>
    </r>
    <r>
      <rPr>
        <b/>
        <sz val="10"/>
        <color theme="1"/>
        <rFont val="Arial"/>
        <family val="2"/>
      </rPr>
      <t xml:space="preserve">
19/07/2018: </t>
    </r>
    <r>
      <rPr>
        <sz val="10"/>
        <color theme="1"/>
        <rFont val="Arial"/>
        <family val="2"/>
      </rPr>
      <t xml:space="preserve">Alix del Pilar Hurtado P., Técnico Operativo (E ) OCI
</t>
    </r>
    <r>
      <rPr>
        <b/>
        <sz val="10"/>
        <color theme="1"/>
        <rFont val="Arial"/>
        <family val="2"/>
      </rPr>
      <t xml:space="preserve">
17/10/2018:</t>
    </r>
    <r>
      <rPr>
        <sz val="10"/>
        <color theme="1"/>
        <rFont val="Arial"/>
        <family val="2"/>
      </rPr>
      <t xml:space="preserve"> Sandra Milena Bonilla R._ Contratista de Apoyo Profesional_ OCI
</t>
    </r>
    <r>
      <rPr>
        <b/>
        <sz val="10"/>
        <color theme="1"/>
        <rFont val="Arial"/>
        <family val="2"/>
      </rPr>
      <t xml:space="preserve">24/12/2018: </t>
    </r>
    <r>
      <rPr>
        <sz val="10"/>
        <color theme="1"/>
        <rFont val="Arial"/>
        <family val="2"/>
      </rPr>
      <t>Sandra Milena Bonilla R._ Contratista de Apoyo Profesional_ OCI</t>
    </r>
  </si>
  <si>
    <t>Elaborar e implementar un protocolo de manejo de cuentas por parte de la Tesorería</t>
  </si>
  <si>
    <t>Protocolo de manejo de cuentas por parte de la Tesorería</t>
  </si>
  <si>
    <r>
      <rPr>
        <sz val="10"/>
        <color theme="1"/>
        <rFont val="Arial"/>
        <family val="2"/>
      </rP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color theme="1"/>
        <rFont val="Arial"/>
        <family val="2"/>
      </rPr>
      <t>05/12/2018:</t>
    </r>
    <r>
      <rPr>
        <sz val="10"/>
        <color theme="1"/>
        <rFont val="Arial"/>
        <family val="2"/>
      </rPr>
      <t xml:space="preserve"> Esta acción está en seguimiento por parte de la Oficina de Control Interno.</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</si>
  <si>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</si>
  <si>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rPr>
        <sz val="10"/>
        <color theme="1"/>
        <rFont val="Arial"/>
        <family val="2"/>
      </rPr>
      <t xml:space="preserve">17/10/2018:http://www.idep.edu.co/sites/default/files/IN-GF-14-5_Protocolo_de_Seguridad_V1.pdf
</t>
    </r>
    <r>
      <rPr>
        <b/>
        <sz val="10"/>
        <color theme="1"/>
        <rFont val="Arial"/>
        <family val="2"/>
      </rPr>
      <t xml:space="preserve">
24/12/2018:</t>
    </r>
    <r>
      <rPr>
        <sz val="10"/>
        <color theme="1"/>
        <rFont val="Arial"/>
        <family val="2"/>
      </rPr>
      <t xml:space="preserve"> http://www.idep.edu.co/sites/default/files/IN-GF-14-05_Protocolo_de_Seguridad_V1.pdf</t>
    </r>
  </si>
  <si>
    <r>
      <rPr>
        <sz val="10"/>
        <color theme="1"/>
        <rFont val="Arial"/>
        <family val="2"/>
      </rPr>
      <t xml:space="preserve">24/04/2018: Hilda Yamile Morales Laverde - Jefe OCI.
</t>
    </r>
    <r>
      <rPr>
        <b/>
        <sz val="10"/>
        <color theme="1"/>
        <rFont val="Arial"/>
        <family val="2"/>
      </rPr>
      <t xml:space="preserve">19/07/2018: </t>
    </r>
    <r>
      <rPr>
        <sz val="10"/>
        <color theme="1"/>
        <rFont val="Arial"/>
        <family val="2"/>
      </rPr>
      <t xml:space="preserve">Alix del Pilar Hurtado P., Técnico Operativo (E ) OCI
</t>
    </r>
    <r>
      <rPr>
        <b/>
        <sz val="10"/>
        <color theme="1"/>
        <rFont val="Arial"/>
        <family val="2"/>
      </rPr>
      <t xml:space="preserve">
17/10/2018: </t>
    </r>
    <r>
      <rPr>
        <sz val="10"/>
        <color theme="1"/>
        <rFont val="Arial"/>
        <family val="2"/>
      </rPr>
      <t>Sandra Milena Bonilla R._ Contratista de Apoyo Profesional_ OCI
24/12/2018: Sandra Milena Bonilla R._ Contratista de Apoyo Profesional_ OCI</t>
    </r>
  </si>
  <si>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</si>
  <si>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</si>
  <si>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</si>
  <si>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rgb="FF000000"/>
        <rFont val="Arial"/>
        <family val="2"/>
      </rPr>
      <t>09/04/2018:</t>
    </r>
    <r>
      <rPr>
        <sz val="10"/>
        <color rgb="FF000000"/>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</si>
  <si>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09/04/2018: 
http://www.idep.edu.co/?q=content/gf-14-proceso-de-gesti%C3%B3n-financiera#overlay-context=</t>
  </si>
  <si>
    <r>
      <rPr>
        <sz val="10"/>
        <color rgb="FF000000"/>
        <rFont val="Arial"/>
        <family val="2"/>
      </rPr>
      <t xml:space="preserve">25/4/2018:  Se realizó la actualización de procedimientos y se encuetran publicados en la página web.   
</t>
    </r>
    <r>
      <rPr>
        <b/>
        <sz val="10"/>
        <color rgb="FF000000"/>
        <rFont val="Arial"/>
        <family val="2"/>
      </rPr>
      <t xml:space="preserve">19/07/2018: </t>
    </r>
    <r>
      <rPr>
        <sz val="10"/>
        <color rgb="FF000000"/>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</si>
  <si>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rPr>
        <sz val="10"/>
        <color rgb="FF000000"/>
        <rFont val="Arial"/>
        <family val="2"/>
      </rPr>
      <t xml:space="preserve">http://www.idep.edu.co/?q=content/gf-14-proceso-de-gesti%C3%B3n-financiera#overlay-context=
</t>
    </r>
    <r>
      <rPr>
        <b/>
        <sz val="10"/>
        <color rgb="FF000000"/>
        <rFont val="Arial"/>
        <family val="2"/>
      </rPr>
      <t xml:space="preserve">19/07/2018:  </t>
    </r>
    <r>
      <rPr>
        <sz val="10"/>
        <color rgb="FF000000"/>
        <rFont val="Arial"/>
        <family val="2"/>
      </rPr>
      <t xml:space="preserve">http://www.idep.edu.co/?q=content/gf-14-proceso-de-gesti%C3%B3n-financiera#overlay-context= </t>
    </r>
  </si>
  <si>
    <r>
      <rPr>
        <sz val="10"/>
        <color theme="1"/>
        <rFont val="Arial"/>
        <family val="2"/>
      </rPr>
      <t xml:space="preserve">24/04/2018: Hilda Yamile Morales Laverde - Jefe OCI.
</t>
    </r>
    <r>
      <rPr>
        <b/>
        <sz val="10"/>
        <color theme="1"/>
        <rFont val="Arial"/>
        <family val="2"/>
      </rPr>
      <t xml:space="preserve">19/07/2018: </t>
    </r>
    <r>
      <rPr>
        <sz val="10"/>
        <color theme="1"/>
        <rFont val="Arial"/>
        <family val="2"/>
      </rPr>
      <t>Alix del Pilar Hurtado P., Técnico Operativo (E ) OCI</t>
    </r>
  </si>
  <si>
    <t xml:space="preserve">Revisión y actualizar el mapa de riesgos del proceso Gestión Financiera con sus respectivos puntos de control  </t>
  </si>
  <si>
    <t>Mapa de riesgos</t>
  </si>
  <si>
    <r>
      <rPr>
        <b/>
        <sz val="10"/>
        <color theme="1"/>
        <rFont val="Arial"/>
        <family val="2"/>
      </rPr>
      <t>09/04/2018:</t>
    </r>
    <r>
      <rPr>
        <sz val="10"/>
        <color theme="1"/>
        <rFont val="Arial"/>
        <family val="2"/>
      </rPr>
      <t xml:space="preserve">  Inició el 5 de febrero con los funcinarios de la Subdirección Financiera, se entregara seguimiento del Mapa de Riesgo de acuerdo al Cronograma de la OAP. 
</t>
    </r>
    <r>
      <rPr>
        <b/>
        <sz val="10"/>
        <color theme="1"/>
        <rFont val="Arial"/>
        <family val="2"/>
      </rPr>
      <t>05/10/2018:</t>
    </r>
    <r>
      <rPr>
        <sz val="10"/>
        <color theme="1"/>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color theme="1"/>
        <rFont val="Arial"/>
        <family val="2"/>
      </rPr>
      <t>05/12/2018:</t>
    </r>
    <r>
      <rPr>
        <sz val="10"/>
        <color theme="1"/>
        <rFont val="Arial"/>
        <family val="2"/>
      </rPr>
      <t xml:space="preserve"> Esta acción está en seguimiento por parte de la Oficina de Control Interno.                                                                                                                                                                                                                                                                                                                                                                        </t>
    </r>
    <r>
      <rPr>
        <b/>
        <sz val="10"/>
        <color theme="1"/>
        <rFont val="Arial"/>
        <family val="2"/>
      </rPr>
      <t>07/12/2018</t>
    </r>
    <r>
      <rPr>
        <sz val="10"/>
        <color theme="1"/>
        <rFont val="Arial"/>
        <family val="2"/>
      </rPr>
      <t xml:space="preserve">: Se presentó el seguimiento y actualización al mapa de riesgos ante la Oficina Asesora de Planeación, previa verificación por parte de los responsables del proceso de Gestión Financiera
</t>
    </r>
  </si>
  <si>
    <r>
      <rPr>
        <sz val="10"/>
        <color theme="1"/>
        <rFont val="Arial"/>
        <family val="2"/>
      </rP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t>
    </r>
    <r>
      <rPr>
        <sz val="10"/>
        <color theme="1"/>
        <rFont val="Arial"/>
        <family val="2"/>
      </rPr>
      <t>18/10/2018</t>
    </r>
    <r>
      <rPr>
        <b/>
        <sz val="10"/>
        <color theme="1"/>
        <rFont val="Arial"/>
        <family val="2"/>
      </rPr>
      <t xml:space="preserve">: </t>
    </r>
    <r>
      <rPr>
        <sz val="10"/>
        <color theme="1"/>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color theme="1"/>
        <rFont val="Arial"/>
        <family val="2"/>
      </rPr>
      <t>24/12/2018</t>
    </r>
    <r>
      <rPr>
        <sz val="10"/>
        <color theme="1"/>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</si>
  <si>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rPr>
        <sz val="10"/>
        <color theme="1"/>
        <rFont val="Arial"/>
        <family val="2"/>
      </rPr>
      <t>18/10/2018:</t>
    </r>
    <r>
      <rPr>
        <b/>
        <sz val="10"/>
        <color theme="1"/>
        <rFont val="Arial"/>
        <family val="2"/>
      </rPr>
      <t xml:space="preserve"> </t>
    </r>
    <r>
      <rPr>
        <sz val="10"/>
        <color theme="1"/>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color theme="1"/>
        <rFont val="Arial"/>
        <family val="2"/>
      </rPr>
      <t xml:space="preserve">24/12/2018: 
</t>
    </r>
    <r>
      <rPr>
        <sz val="10"/>
        <color theme="1"/>
        <rFont val="Arial"/>
        <family val="2"/>
      </rPr>
      <t>Seguimiento Mapa de Riesgos enviado por correo electrónico por la OAP</t>
    </r>
  </si>
  <si>
    <r>
      <rPr>
        <sz val="10"/>
        <color theme="1"/>
        <rFont val="Arial"/>
        <family val="2"/>
      </rPr>
      <t xml:space="preserve">24/04/2018: Hilda Yamile Morales Laverde - Jefe OCI.
</t>
    </r>
    <r>
      <rPr>
        <b/>
        <sz val="10"/>
        <color theme="1"/>
        <rFont val="Arial"/>
        <family val="2"/>
      </rPr>
      <t xml:space="preserve">19/07/2018: </t>
    </r>
    <r>
      <rPr>
        <sz val="10"/>
        <color theme="1"/>
        <rFont val="Arial"/>
        <family val="2"/>
      </rPr>
      <t xml:space="preserve">Alix del Pilar Hurtado P., Técnico Operativo (E ) OCI
</t>
    </r>
    <r>
      <rPr>
        <b/>
        <sz val="10"/>
        <color theme="1"/>
        <rFont val="Arial"/>
        <family val="2"/>
      </rPr>
      <t>18/10/2018:</t>
    </r>
    <r>
      <rPr>
        <sz val="10"/>
        <color theme="1"/>
        <rFont val="Arial"/>
        <family val="2"/>
      </rPr>
      <t xml:space="preserve"> Sandra Milena Bonilla R._ Contratista de Apoyo Profesional_ OCI
</t>
    </r>
    <r>
      <rPr>
        <b/>
        <sz val="10"/>
        <color theme="1"/>
        <rFont val="Arial"/>
        <family val="2"/>
      </rPr>
      <t xml:space="preserve">
24/12/2018:</t>
    </r>
    <r>
      <rPr>
        <sz val="10"/>
        <color theme="1"/>
        <rFont val="Arial"/>
        <family val="2"/>
      </rPr>
      <t xml:space="preserve"> Sandra Milena Bonilla R._ Contratista de Apoyo Profesional_ OCI</t>
    </r>
  </si>
  <si>
    <t xml:space="preserve">Revisar  y actualizar el manual de políticas contables
MN-GF-14-01 Manual de políticas y prácticas contables. </t>
  </si>
  <si>
    <t>Manual de políticas contables</t>
  </si>
  <si>
    <t>Profesional Especializado Contabilidad 222-04</t>
  </si>
  <si>
    <r>
      <rPr>
        <b/>
        <sz val="10"/>
        <color rgb="FF000000"/>
        <rFont val="Arial"/>
        <family val="2"/>
      </rPr>
      <t xml:space="preserve">06/04/2018: </t>
    </r>
    <r>
      <rPr>
        <sz val="10"/>
        <color rgb="FF000000"/>
        <rFont val="Arial"/>
        <family val="2"/>
      </rPr>
      <t>El Manual MN-GF-14-01 Manual de Políticas Contables NICSP , Se encuentra actualizado y Publicado en el Aula Maloca SIG, con fecha de aprobaciòn de 15/01/2018</t>
    </r>
  </si>
  <si>
    <t>09/04/2018: 
http://www.idep.edu.co/sites/default/files/MN_GF_14_01MANUAL_POLITICAS_IDEP_V2.pdf</t>
  </si>
  <si>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</si>
  <si>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</si>
  <si>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</si>
  <si>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</si>
  <si>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</si>
  <si>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r>
      <rPr>
        <b/>
        <sz val="10"/>
        <color theme="1"/>
        <rFont val="Arial"/>
        <family val="2"/>
      </rPr>
      <t xml:space="preserve">09/04/2018: </t>
    </r>
    <r>
      <rPr>
        <sz val="10"/>
        <color theme="1"/>
        <rFont val="Arial"/>
        <family val="2"/>
      </rPr>
      <t xml:space="preserve">
15 DE MARZO. DOCUMENTO DEFINITIVO.
</t>
    </r>
    <r>
      <rPr>
        <b/>
        <sz val="10"/>
        <color theme="1"/>
        <rFont val="Arial"/>
        <family val="2"/>
      </rPr>
      <t>05/10/2018</t>
    </r>
    <r>
      <rPr>
        <sz val="10"/>
        <color theme="1"/>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color theme="1"/>
        <rFont val="Arial"/>
        <family val="2"/>
      </rPr>
      <t>05/12/2018</t>
    </r>
    <r>
      <rPr>
        <sz val="10"/>
        <color theme="1"/>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</si>
  <si>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r>
      <rPr>
        <sz val="10"/>
        <color theme="1"/>
        <rFont val="Arial"/>
        <family val="2"/>
      </rP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color theme="1"/>
        <rFont val="Arial"/>
        <family val="2"/>
      </rPr>
      <t xml:space="preserve"> </t>
    </r>
    <r>
      <rPr>
        <sz val="10"/>
        <color theme="1"/>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color theme="1"/>
        <rFont val="Arial"/>
        <family val="2"/>
      </rPr>
      <t xml:space="preserve">
24/12/2018: </t>
    </r>
    <r>
      <rPr>
        <sz val="10"/>
        <color theme="1"/>
        <rFont val="Arial"/>
        <family val="2"/>
      </rPr>
      <t xml:space="preserve"> Se da por cumplida esta acción y se cierra. </t>
    </r>
  </si>
  <si>
    <r>
      <rPr>
        <sz val="10"/>
        <color theme="1"/>
        <rFont val="Arial"/>
        <family val="2"/>
      </rPr>
      <t>18/10/2018:</t>
    </r>
    <r>
      <rPr>
        <b/>
        <sz val="10"/>
        <color theme="1"/>
        <rFont val="Arial"/>
        <family val="2"/>
      </rPr>
      <t xml:space="preserve"> </t>
    </r>
    <r>
      <rPr>
        <sz val="10"/>
        <color theme="1"/>
        <rFont val="Arial"/>
        <family val="2"/>
      </rPr>
      <t xml:space="preserve">Soporte O:\2018\10. PLAN MEJORAMIENTO POR PROCESOS\04.Seguimiento 30_09_2018\Soportes Seguimiento P.M. por procesos a 
</t>
    </r>
    <r>
      <rPr>
        <b/>
        <sz val="10"/>
        <color theme="1"/>
        <rFont val="Arial"/>
        <family val="2"/>
      </rPr>
      <t>24/12/2018:</t>
    </r>
    <r>
      <rPr>
        <sz val="10"/>
        <color theme="1"/>
        <rFont val="Arial"/>
        <family val="2"/>
      </rPr>
      <t xml:space="preserve">  Soportes enviados por correo electrónico por la Tesorera General</t>
    </r>
  </si>
  <si>
    <r>
      <rPr>
        <sz val="10"/>
        <color theme="1"/>
        <rFont val="Arial"/>
        <family val="2"/>
      </rPr>
      <t xml:space="preserve">24/04/2018: Hilda Yamile Morales Laverde - Jefe OCI.
</t>
    </r>
    <r>
      <rPr>
        <b/>
        <sz val="10"/>
        <color theme="1"/>
        <rFont val="Arial"/>
        <family val="2"/>
      </rPr>
      <t xml:space="preserve">19/07/2018: </t>
    </r>
    <r>
      <rPr>
        <sz val="10"/>
        <color theme="1"/>
        <rFont val="Arial"/>
        <family val="2"/>
      </rPr>
      <t xml:space="preserve">AlIx del Pilar Hurtado P., Técnico Operativo (E ) OCI
</t>
    </r>
    <r>
      <rPr>
        <b/>
        <sz val="10"/>
        <color theme="1"/>
        <rFont val="Arial"/>
        <family val="2"/>
      </rPr>
      <t>18/10/2018:</t>
    </r>
    <r>
      <rPr>
        <sz val="10"/>
        <color theme="1"/>
        <rFont val="Arial"/>
        <family val="2"/>
      </rPr>
      <t xml:space="preserve"> Sandra Milena Bonilla R._ Contratista de Apoyo Profesional_ OCI
</t>
    </r>
    <r>
      <rPr>
        <b/>
        <sz val="10"/>
        <color theme="1"/>
        <rFont val="Arial"/>
        <family val="2"/>
      </rPr>
      <t xml:space="preserve">
24/12/2018:</t>
    </r>
    <r>
      <rPr>
        <sz val="10"/>
        <color theme="1"/>
        <rFont val="Arial"/>
        <family val="2"/>
      </rPr>
      <t xml:space="preserve"> Sandra Milena Bonilla R._ Contratista de Apoyo Profesional_ OCI</t>
    </r>
  </si>
  <si>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</si>
  <si>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</si>
  <si>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r>
      <rPr>
        <b/>
        <sz val="10"/>
        <color rgb="FF000000"/>
        <rFont val="Arial"/>
        <family val="2"/>
      </rPr>
      <t xml:space="preserve">09/04/2018:  </t>
    </r>
    <r>
      <rPr>
        <sz val="10"/>
        <color rgb="FF000000"/>
        <rFont val="Arial"/>
        <family val="2"/>
      </rPr>
      <t xml:space="preserve">El día 6 de febrero inicia la revisión de los controles con el proveedor del SIAFI.
PRIMERA SEMANA DE ABRIL.
</t>
    </r>
  </si>
  <si>
    <r>
      <rPr>
        <sz val="10"/>
        <color rgb="FF000000"/>
        <rFont val="Arial"/>
        <family val="2"/>
      </rPr>
      <t xml:space="preserve">24/4/2018:  Esta actividad se encuentra sin avance y vencida.
</t>
    </r>
    <r>
      <rPr>
        <b/>
        <sz val="10"/>
        <color rgb="FF000000"/>
        <rFont val="Arial"/>
        <family val="2"/>
      </rPr>
      <t xml:space="preserve">01/06/2018: </t>
    </r>
    <r>
      <rPr>
        <sz val="10"/>
        <color rgb="FF000000"/>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rgb="FF000000"/>
        <rFont val="Arial"/>
        <family val="2"/>
      </rPr>
      <t xml:space="preserve">Perfil Tesorero: </t>
    </r>
    <r>
      <rPr>
        <i/>
        <sz val="10"/>
        <color rgb="FF000000"/>
        <rFont val="Arial"/>
        <family val="2"/>
      </rPr>
      <t xml:space="preserve"> </t>
    </r>
    <r>
      <rPr>
        <sz val="10"/>
        <color rgb="FF000000"/>
        <rFont val="Arial"/>
        <family val="2"/>
      </rPr>
      <t xml:space="preserve">Se Quito definitivamente el permiso de “anulación” para todo el módulo tesoral. A su vez se asignaron estos permisos al Subdirector Administrativo
</t>
    </r>
    <r>
      <rPr>
        <i/>
        <u/>
        <sz val="10"/>
        <color rgb="FF000000"/>
        <rFont val="Arial"/>
        <family val="2"/>
      </rPr>
      <t>Perfil Subdirector Adm</t>
    </r>
    <r>
      <rPr>
        <sz val="10"/>
        <color rgb="FF000000"/>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rgb="FF000000"/>
        <rFont val="Arial"/>
        <family val="2"/>
      </rPr>
      <t xml:space="preserve">25/07/2018: </t>
    </r>
    <r>
      <rPr>
        <sz val="10"/>
        <color rgb="FF000000"/>
        <rFont val="Arial"/>
        <family val="2"/>
      </rPr>
      <t>Revisado en Goobi, se evidencia que se encuentra parametrizados los perfiles del Tesorero y el Subdirector Administrativo de acuerdo a lo establecido en el acta del 23/03/2018</t>
    </r>
  </si>
  <si>
    <t xml:space="preserve">http://www.idep.edu.co/sites/default/files/IN-GF-14-05_Protocolo_de_Seguridad_V1.
Acta No. 2 del 23/03/2018 Plan de Mejoramiento proceso Financiero
</t>
  </si>
  <si>
    <r>
      <rPr>
        <sz val="10"/>
        <color theme="1"/>
        <rFont val="Arial"/>
        <family val="2"/>
      </rPr>
      <t xml:space="preserve">24/04/2018: Hilda Yamile Morales Laverde - Jefe OCI.
01/06/2018:   Hilda Yamile Morales Laverde, Jefe Oficina Control Interno 
</t>
    </r>
    <r>
      <rPr>
        <b/>
        <sz val="10"/>
        <color theme="1"/>
        <rFont val="Arial"/>
        <family val="2"/>
      </rPr>
      <t xml:space="preserve">
25/07/2018</t>
    </r>
    <r>
      <rPr>
        <sz val="10"/>
        <color theme="1"/>
        <rFont val="Arial"/>
        <family val="2"/>
      </rPr>
      <t>: Alix del Pilar Hurtado P., Técnico Operativo (E ) OCI</t>
    </r>
  </si>
  <si>
    <t>Realizar el Protocolo de Seguridad para el área de Tesorería.</t>
  </si>
  <si>
    <t>Protocolo de Seguridad</t>
  </si>
  <si>
    <r>
      <rPr>
        <b/>
        <sz val="10"/>
        <color rgb="FF000000"/>
        <rFont val="Arial"/>
        <family val="2"/>
      </rPr>
      <t>09/04/2018:</t>
    </r>
    <r>
      <rPr>
        <sz val="10"/>
        <color rgb="FF000000"/>
        <rFont val="Arial"/>
        <family val="2"/>
      </rPr>
      <t xml:space="preserve"> La SAFYCD, se encuentra validando los ajustes realizados por el proceso de gestion tecnologica y tesoreria con el fin de remitir ultima version a la OAP. Para su revision aprobacion y formalizacion en el Aula Maloca SIG
</t>
    </r>
  </si>
  <si>
    <r>
      <rPr>
        <sz val="10"/>
        <color rgb="FF000000"/>
        <rFont val="Arial"/>
        <family val="2"/>
      </rPr>
      <t xml:space="preserve">24/4/2018:  Se encuentra pendiente su aprobación y publicación.
</t>
    </r>
    <r>
      <rPr>
        <b/>
        <sz val="10"/>
        <color rgb="FF000000"/>
        <rFont val="Arial"/>
        <family val="2"/>
      </rPr>
      <t>01/06/2018:</t>
    </r>
    <r>
      <rPr>
        <sz val="10"/>
        <color rgb="FF000000"/>
        <rFont val="Arial"/>
        <family val="2"/>
      </rPr>
      <t xml:space="preserve"> En Maloca AulaSIG se encuentra publicado el documento denominado “PROTOCOLO DE SEGURIDAD Y MANEJO DE CUENTAS – TESORERÍA”, con fecha de aprobación del 02/05/2018. Se cierra la acción</t>
    </r>
  </si>
  <si>
    <t>http://www.idep.edu.co/sites/default/files/IN-GF-14-05_Protocolo_de_Seguridad_V1.</t>
  </si>
  <si>
    <r>
      <rPr>
        <sz val="10"/>
        <color theme="1"/>
        <rFont val="Arial"/>
        <family val="2"/>
      </rPr>
      <t xml:space="preserve">24/04/2018: Hilda Yamile Morales Laverde - Jefe OCI.
</t>
    </r>
    <r>
      <rPr>
        <b/>
        <sz val="10"/>
        <color theme="1"/>
        <rFont val="Arial"/>
        <family val="2"/>
      </rPr>
      <t xml:space="preserve">
</t>
    </r>
    <r>
      <rPr>
        <sz val="10"/>
        <color theme="1"/>
        <rFont val="Arial"/>
        <family val="2"/>
      </rPr>
      <t xml:space="preserve">01/06/2018:   Hilda Yamile Morales Laverde, Jefe Oficina Control Interno </t>
    </r>
  </si>
  <si>
    <t xml:space="preserve">Realizar circularización de saldos a diciembre 31 de 2017 de proveedores cuyos contratos estén sin liquidar. </t>
  </si>
  <si>
    <t>Técnico Operativo 314-01 Contabilidad</t>
  </si>
  <si>
    <r>
      <rPr>
        <b/>
        <sz val="10"/>
        <color theme="1"/>
        <rFont val="Arial"/>
        <family val="2"/>
      </rPr>
      <t xml:space="preserve">09/04/2018: </t>
    </r>
    <r>
      <rPr>
        <sz val="10"/>
        <color theme="1"/>
        <rFont val="Arial"/>
        <family val="2"/>
      </rPr>
      <t xml:space="preserve">
Se REALIZO CIRCULARIZACION DE SALDOS A PROVEEDORES, ACTUALIZAR LIQUIDACION DE CONTRATOS.   PENDIENTE CONFIRMAR CASOS PARTICULARES.  -  
</t>
    </r>
  </si>
  <si>
    <t>Correos electrónicos remitidos por el Subdirector Administrativo, Financiero y de Control Disciplinario</t>
  </si>
  <si>
    <r>
      <rPr>
        <sz val="10"/>
        <color theme="1"/>
        <rFont val="Arial"/>
        <family val="2"/>
      </rP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18/10/2018: </t>
    </r>
    <r>
      <rPr>
        <sz val="10"/>
        <color theme="1"/>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</si>
  <si>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t>N:\2018\10. PLAN MEJORAMIENTO POR PROCESOS\04.Seguimiento 30_09_2018\Soportes Seguimiento P.M. por procesos a 30_Sep\GF</t>
  </si>
  <si>
    <r>
      <rPr>
        <sz val="10"/>
        <color theme="1"/>
        <rFont val="Arial"/>
        <family val="2"/>
      </rPr>
      <t xml:space="preserve">24/04/2018: Hilda Yamile Morales Laverde - Jefe OCI.
01/06/2018:   Hilda Yamile Morales Laverde, Jefe Oficina Control Interno 
19/07/2018: Alix del Pilar Hurtado P., Técnico Operativo (E ) OCI
</t>
    </r>
    <r>
      <rPr>
        <b/>
        <sz val="10"/>
        <color theme="1"/>
        <rFont val="Arial"/>
        <family val="2"/>
      </rPr>
      <t>19/10/2018:</t>
    </r>
    <r>
      <rPr>
        <sz val="10"/>
        <color theme="1"/>
        <rFont val="Arial"/>
        <family val="2"/>
      </rPr>
      <t xml:space="preserve"> Sandra Milena Bonilla R._ Contratista de Apoyo Profesional_ OCI</t>
    </r>
  </si>
  <si>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</si>
  <si>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</si>
  <si>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</si>
  <si>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Se solicita  retirar estas actividades de la matriz del plan  de mejoraiento del proceso Gestión financiera teniendo en cuenta que dichas actividades no son competencia de este proceso</t>
  </si>
  <si>
    <r>
      <rPr>
        <sz val="10"/>
        <color theme="1"/>
        <rFont val="Arial"/>
        <family val="2"/>
      </rP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color theme="1"/>
        <rFont val="Arial"/>
        <family val="2"/>
      </rPr>
      <t xml:space="preserve">
18/10/2018: </t>
    </r>
    <r>
      <rPr>
        <sz val="10"/>
        <color theme="1"/>
        <rFont val="Arial"/>
        <family val="2"/>
      </rPr>
      <t xml:space="preserve">Teniendo en cuenta que esta acción no guarda relación con el  proceso de Gestión Financiera, es necesario el retiro por no ser competencia de la Subdirección.  </t>
    </r>
  </si>
  <si>
    <r>
      <rPr>
        <sz val="10"/>
        <color theme="1"/>
        <rFont val="Arial"/>
        <family val="2"/>
      </rPr>
      <t xml:space="preserve">24/04/2018: Hilda Yamile Morales Laverde - Jefe OCI.
19/07/2018: Alix del Pilar Hurtado P., Técnico Operativo (E ) OCI
</t>
    </r>
    <r>
      <rPr>
        <b/>
        <sz val="10"/>
        <color theme="1"/>
        <rFont val="Arial"/>
        <family val="2"/>
      </rPr>
      <t>19/10/2018:</t>
    </r>
    <r>
      <rPr>
        <sz val="10"/>
        <color theme="1"/>
        <rFont val="Arial"/>
        <family val="2"/>
      </rPr>
      <t xml:space="preserve"> Sandra Milena Bonilla R._ Contratista de Apoyo Profesional_ OCI</t>
    </r>
  </si>
  <si>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</si>
  <si>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</si>
  <si>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r>
      <rPr>
        <sz val="10"/>
        <color theme="1"/>
        <rFont val="Arial"/>
        <family val="2"/>
      </rP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18/10/2018: </t>
    </r>
    <r>
      <rPr>
        <sz val="10"/>
        <color theme="1"/>
        <rFont val="Arial"/>
        <family val="2"/>
      </rPr>
      <t xml:space="preserve">Teniendo en cuenta que esta acción no guarda relación con el  proceso de Gestión Financiera, es necesario el retiro por no ser competencia de la Subdirección.  </t>
    </r>
  </si>
  <si>
    <r>
      <rPr>
        <sz val="10"/>
        <color theme="1"/>
        <rFont val="Arial"/>
        <family val="2"/>
      </rPr>
      <t xml:space="preserve">24/04/2018: Hilda Yamile Morales Laverde - Jefe OCI.
</t>
    </r>
    <r>
      <rPr>
        <b/>
        <sz val="10"/>
        <color theme="1"/>
        <rFont val="Arial"/>
        <family val="2"/>
      </rPr>
      <t xml:space="preserve">
</t>
    </r>
    <r>
      <rPr>
        <sz val="10"/>
        <color theme="1"/>
        <rFont val="Arial"/>
        <family val="2"/>
      </rPr>
      <t xml:space="preserve">19/07/2018: Alix del Pilar Hurtado P., Técnico Operativo (E ) OCI
</t>
    </r>
    <r>
      <rPr>
        <b/>
        <sz val="10"/>
        <color theme="1"/>
        <rFont val="Arial"/>
        <family val="2"/>
      </rPr>
      <t xml:space="preserve">
19/10/2018:</t>
    </r>
    <r>
      <rPr>
        <sz val="10"/>
        <color theme="1"/>
        <rFont val="Arial"/>
        <family val="2"/>
      </rPr>
      <t xml:space="preserve"> Sandra Milena Bonilla R._ Contratista de Apoyo Profesional_ OCI</t>
    </r>
  </si>
  <si>
    <t>Ejecución de las actividades del Plan de mejoramiento del Indice de transparencia:
- Establecimiento de políticas antisoborno, antitrámites y antipiratería.</t>
  </si>
  <si>
    <t>Subdirección administrativa, Financiera y CID
Subdirección académica
Oficina Ases</t>
  </si>
  <si>
    <r>
      <rPr>
        <sz val="10"/>
        <color theme="1"/>
        <rFont val="Arial"/>
        <family val="2"/>
      </rP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18/10/2018: </t>
    </r>
    <r>
      <rPr>
        <sz val="10"/>
        <color theme="1"/>
        <rFont val="Arial"/>
        <family val="2"/>
      </rPr>
      <t xml:space="preserve">Teniendo en cuenta que esta acción no guarda relación con el  proceso de Gestión Financiera, es necesario el retiro por no ser competencia de la Subdirección.  </t>
    </r>
  </si>
  <si>
    <r>
      <rPr>
        <sz val="10"/>
        <color theme="1"/>
        <rFont val="Arial"/>
        <family val="2"/>
      </rPr>
      <t xml:space="preserve">24/04/2018: Hilda Yamile Morales Laverde - Jefe OCI.
</t>
    </r>
    <r>
      <rPr>
        <b/>
        <sz val="10"/>
        <color theme="1"/>
        <rFont val="Arial"/>
        <family val="2"/>
      </rPr>
      <t xml:space="preserve">
</t>
    </r>
    <r>
      <rPr>
        <sz val="10"/>
        <color theme="1"/>
        <rFont val="Arial"/>
        <family val="2"/>
      </rPr>
      <t xml:space="preserve">19/07/2018: Alix del Pilar Hurtado P., Técnico Operativo (E ) OCI
</t>
    </r>
    <r>
      <rPr>
        <b/>
        <sz val="10"/>
        <color theme="1"/>
        <rFont val="Arial"/>
        <family val="2"/>
      </rPr>
      <t>19/10/2018:</t>
    </r>
    <r>
      <rPr>
        <sz val="10"/>
        <color theme="1"/>
        <rFont val="Arial"/>
        <family val="2"/>
      </rPr>
      <t xml:space="preserve"> Sandra Milena Bonilla R._ Contratista de Apoyo Profesional_ OCI</t>
    </r>
  </si>
  <si>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</si>
  <si>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Control del riesgo mencionado suceptible de mejora</t>
  </si>
  <si>
    <t>Acompañar en la formulación de los instrumentos de gestión a los procesos que así lo requieran o soliciten.</t>
  </si>
  <si>
    <t>Contratista SIG - OAP</t>
  </si>
  <si>
    <r>
      <rPr>
        <b/>
        <sz val="11"/>
        <color rgb="FF000000"/>
        <rFont val="Calibri"/>
        <family val="2"/>
      </rP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</si>
  <si>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</si>
  <si>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r>
      <rPr>
        <sz val="10"/>
        <color rgb="FF000000"/>
        <rFont val="Arial"/>
        <family val="2"/>
      </rP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</si>
  <si>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r>
      <rPr>
        <sz val="11"/>
        <color rgb="FF000000"/>
        <rFont val="Calibri"/>
        <family val="2"/>
      </rP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</si>
  <si>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t>CERRADAS TERCER TRIMESTRE DE 2019</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</si>
  <si>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</si>
  <si>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</si>
  <si>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</si>
  <si>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</si>
  <si>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</si>
  <si>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r>
      <rPr>
        <b/>
        <sz val="10"/>
        <color rgb="FF000000"/>
        <rFont val="Arial"/>
        <family val="2"/>
      </rP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</si>
  <si>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</si>
  <si>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family val="2"/>
      </rPr>
      <t xml:space="preserve">30/04/2019: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xml:space="preserve">
20/08/2019: </t>
    </r>
    <r>
      <rPr>
        <sz val="10"/>
        <color rgb="FF000000"/>
        <rFont val="Arial"/>
        <family val="2"/>
      </rPr>
      <t>Se verificó por parte de esta Oficina los enlaces correspondientes, donde se promociona la gratuidad de los productos y servicios del IDEP. 
Esta acción se da por cumplida y se da cierre a la misma.</t>
    </r>
  </si>
  <si>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</si>
  <si>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</si>
  <si>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</si>
  <si>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</si>
  <si>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</si>
  <si>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</si>
  <si>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r>
      <rPr>
        <b/>
        <sz val="10"/>
        <color rgb="FF000000"/>
        <rFont val="Arial"/>
        <family val="2"/>
      </rP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</si>
  <si>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</si>
  <si>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rPr>
        <b/>
        <sz val="10"/>
        <color rgb="FF000000"/>
        <rFont val="Arial"/>
        <family val="2"/>
      </rPr>
      <t xml:space="preserve">30/04/2019: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family val="2"/>
      </rPr>
      <t xml:space="preserve">20/08/2019:  </t>
    </r>
    <r>
      <rPr>
        <sz val="10"/>
        <color rgb="FF000000"/>
        <rFont val="Arial"/>
        <family val="2"/>
      </rPr>
      <t>Se verificó por parte de esta Oficina el diligenciamiento de la lista de chequeo con el fin de validar el cumplimiento de los criterios del Manual de Imagen de la Alcaldía hasta el mes de junio de 2019.
Esta acción se da por cumplida y se da cierre a la misma.</t>
    </r>
  </si>
  <si>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</si>
  <si>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</si>
  <si>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</si>
  <si>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</si>
  <si>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</si>
  <si>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</si>
  <si>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r>
      <rPr>
        <b/>
        <sz val="10"/>
        <color rgb="FF000000"/>
        <rFont val="Arial"/>
        <family val="2"/>
      </rP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</si>
  <si>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</si>
  <si>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r>
      <rPr>
        <b/>
        <sz val="10"/>
        <color rgb="FF000000"/>
        <rFont val="Arial"/>
        <family val="2"/>
      </rPr>
      <t xml:space="preserve">30/04/2019: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family val="2"/>
      </rPr>
      <t xml:space="preserve">20/08/2019: </t>
    </r>
    <r>
      <rPr>
        <sz val="10"/>
        <color rgb="FF000000"/>
        <rFont val="Arial"/>
        <family val="2"/>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</si>
  <si>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sz val="10"/>
        <color rgb="FF000000"/>
        <rFont val="Arial"/>
        <family val="2"/>
      </rPr>
      <t xml:space="preserve">PRO - DIC-01-01
Hoja de calculo de Excel diligenciada disponible en: </t>
    </r>
    <r>
      <rPr>
        <sz val="8"/>
        <color rgb="FF000000"/>
        <rFont val="Arial"/>
        <family val="2"/>
      </rPr>
      <t>https://docs.google.com/spreadsheets/d/1NrZ6gwKmNQtgbSTjMcOSzoxdJXtd9GumnRhjx1Ah8cI/edit?usp=sharing</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</si>
  <si>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</si>
  <si>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</si>
  <si>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</si>
  <si>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</si>
  <si>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Campaña virtual enviada a los correos electrónicos  de los servidores públicos y su divulgación en el boletín interno del IDEP.</t>
  </si>
  <si>
    <t>Subdirectora Académica
Asesor Dirección General ( Líder del proceso de comunicaciones)</t>
  </si>
  <si>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</si>
  <si>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</si>
  <si>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 xml:space="preserve">SE verifico por parte de esta Oficina la publicación en el Boletin Interno No. 006 y los correos remitidos a los funcionarios los días 18, 20 y 21de junio de 2019.  
Se da por cumplida esta actividad y se cierra por parte de esta Oficina. </t>
    </r>
  </si>
  <si>
    <t>http://www.idep.edu.co/?q=content/idp-04-proceso-de-investigaci%C3%B3n-y-desarrollo-pedag%C3%B3gico</t>
  </si>
  <si>
    <r>
      <rPr>
        <b/>
        <sz val="10"/>
        <color rgb="FF000000"/>
        <rFont val="Arial"/>
        <family val="2"/>
      </rPr>
      <t xml:space="preserve">30/04/2019:   </t>
    </r>
    <r>
      <rPr>
        <sz val="10"/>
        <color rgb="FF000000"/>
        <rFont val="Arial"/>
        <family val="2"/>
      </rPr>
      <t xml:space="preserve">Hilda Yamile Morales Laverde - Jefe Oficina de Control Interno. 
</t>
    </r>
    <r>
      <rPr>
        <b/>
        <sz val="10"/>
        <color rgb="FF000000"/>
        <rFont val="Arial"/>
        <family val="2"/>
      </rPr>
      <t xml:space="preserve">20/08/2019:  </t>
    </r>
    <r>
      <rPr>
        <sz val="10"/>
        <color rgb="FF000000"/>
        <rFont val="Arial"/>
        <family val="2"/>
      </rPr>
      <t xml:space="preserve">Hilda Yamile Morales Laverde - Jefe OCI. 
</t>
    </r>
  </si>
  <si>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</si>
  <si>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</si>
  <si>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</si>
  <si>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</si>
  <si>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Subdirectora Académica</t>
  </si>
  <si>
    <r>
      <rPr>
        <b/>
        <sz val="10"/>
        <color rgb="FF000000"/>
        <rFont val="Arial"/>
        <family val="2"/>
      </rP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</si>
  <si>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</si>
  <si>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rPr>
        <b/>
        <sz val="10"/>
        <color rgb="FF000000"/>
        <rFont val="Arial"/>
        <family val="2"/>
      </rPr>
      <t xml:space="preserve">30/04/2019: </t>
    </r>
    <r>
      <rPr>
        <sz val="10"/>
        <color rgb="FF000000"/>
        <rFont val="Arial"/>
        <family val="2"/>
      </rPr>
      <t xml:space="preserve">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family val="2"/>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family val="2"/>
      </rPr>
      <t xml:space="preserve">Esta acción se da por cumplida y se cierra por parte de esta Oficina, no obstante se recomienda socializar a todos los funcionarios que deben aplicar el control. </t>
    </r>
  </si>
  <si>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</si>
  <si>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</si>
  <si>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</si>
  <si>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</si>
  <si>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</si>
  <si>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</si>
  <si>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</si>
  <si>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r>
      <rPr>
        <b/>
        <sz val="10"/>
        <color rgb="FF000000"/>
        <rFont val="Arial"/>
        <family val="2"/>
      </rP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</si>
  <si>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</si>
  <si>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</si>
  <si>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t>Folios 131-135 del contrato de prestación de servicios No. 008 de 2019.</t>
  </si>
  <si>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</si>
  <si>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</si>
  <si>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</si>
  <si>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</si>
  <si>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r>
      <rPr>
        <b/>
        <sz val="10"/>
        <color rgb="FF000000"/>
        <rFont val="Arial"/>
        <family val="2"/>
      </rP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</si>
  <si>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</si>
  <si>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rPr>
        <b/>
        <sz val="10"/>
        <color rgb="FF000000"/>
        <rFont val="Arial"/>
        <family val="2"/>
      </rPr>
      <t>30/04/2019:</t>
    </r>
    <r>
      <rPr>
        <sz val="10"/>
        <color rgb="FF000000"/>
        <rFont val="Arial"/>
        <family val="2"/>
      </rPr>
      <t xml:space="preserve"> Esta acción será objeto de verificación en próximo seguimiento se encuentra en ejecución. 
2</t>
    </r>
    <r>
      <rPr>
        <b/>
        <sz val="10"/>
        <color rgb="FF000000"/>
        <rFont val="Arial"/>
        <family val="2"/>
      </rPr>
      <t>0/04/</t>
    </r>
    <r>
      <rPr>
        <b/>
        <sz val="10"/>
        <color rgb="FF000000"/>
        <rFont val="Arial"/>
        <family val="2"/>
      </rPr>
      <t xml:space="preserve">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</si>
  <si>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</si>
  <si>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</si>
  <si>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</si>
  <si>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</si>
  <si>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</si>
  <si>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r>
      <rPr>
        <b/>
        <sz val="10"/>
        <color rgb="FF000000"/>
        <rFont val="Arial"/>
        <family val="2"/>
      </rP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</si>
  <si>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</si>
  <si>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rPr>
        <b/>
        <sz val="10"/>
        <color rgb="FF000000"/>
        <rFont val="Arial"/>
        <family val="2"/>
      </rPr>
      <t xml:space="preserve">30/04/2019: </t>
    </r>
    <r>
      <rPr>
        <sz val="10"/>
        <color rgb="FF000000"/>
        <rFont val="Arial"/>
        <family val="2"/>
      </rPr>
      <t xml:space="preserve">Se verificó por parte de ésta Oficina que los instrumentos de gestión del proceso se formularon bajo los mismos parámetros de medición.
</t>
    </r>
    <r>
      <rPr>
        <b/>
        <sz val="10"/>
        <color rgb="FF000000"/>
        <rFont val="Arial"/>
        <family val="2"/>
      </rPr>
      <t xml:space="preserve">20/08/2019: </t>
    </r>
    <r>
      <rPr>
        <sz val="10"/>
        <color rgb="FF000000"/>
        <rFont val="Arial"/>
        <family val="2"/>
      </rPr>
      <t xml:space="preserve">Esta actividad se da por cumplida y se cierre dado la evidencia registrada en la hoja de vida del indicador y el reporte del POA. </t>
    </r>
  </si>
  <si>
    <t>Hoja de vida indicadores proceso e Investigación y Desarrollo Pedagógico vigencia 2019, disponible en: http://www.idep.edu.co/?q=content/indicadores-de-gesti%C3%B3n</t>
  </si>
  <si>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</si>
  <si>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</si>
  <si>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</si>
  <si>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</si>
  <si>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</si>
  <si>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r>
      <rPr>
        <b/>
        <sz val="10"/>
        <color rgb="FF000000"/>
        <rFont val="Arial"/>
        <family val="2"/>
      </rP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</si>
  <si>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</si>
  <si>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
20/08/2019</t>
    </r>
    <r>
      <rPr>
        <sz val="10"/>
        <color rgb="FF000000"/>
        <rFont val="Arial"/>
        <family val="2"/>
      </rPr>
      <t xml:space="preserve">: Se verificó la actualización del procedimiento PRO-IDP-04-01 Formulación de Proyectos de Investigación y Desarrollo Pedagógico en la politica de operación.   Se cierra esta acción por parte de ésta Oficina.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</si>
  <si>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</si>
  <si>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t xml:space="preserve">Se presentan diferencias en las metas establecidas según el cronograma que reposa en la ficha técnica y los instrumentos de indicadores de gestión . </t>
  </si>
  <si>
    <t xml:space="preserve">Se presenta un error en la sumatoria del cronograma planeado </t>
  </si>
  <si>
    <t>Elaborar un cuadro de control  general de seguimiento  a los porcentajes de ejecución de las fichas de los proyectos de investigación o desarrollo pedagógico.</t>
  </si>
  <si>
    <t>Cuadro de seguimiento diligenciado</t>
  </si>
  <si>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</si>
  <si>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color theme="10"/>
        <rFont val="Arial"/>
        <family val="2"/>
      </rPr>
      <t>Primer Trimestre:</t>
    </r>
    <r>
      <rPr>
        <sz val="10"/>
        <color theme="10"/>
        <rFont val="Arial"/>
        <family val="2"/>
      </rPr>
      <t xml:space="preserve"> Hoja de Calculo de google disponible en Drive en :</t>
    </r>
    <r>
      <rPr>
        <u/>
        <sz val="10"/>
        <color theme="10"/>
        <rFont val="Arial"/>
        <family val="2"/>
      </rPr>
      <t xml:space="preserve"> https://drive.google.com/drive/folders/1PEA_kHglMECvfb2aRpTEgSxTeLRMahB-
</t>
    </r>
    <r>
      <rPr>
        <b/>
        <sz val="10"/>
        <color theme="10"/>
        <rFont val="Arial"/>
        <family val="2"/>
      </rPr>
      <t>Segundo Trimestre:</t>
    </r>
    <r>
      <rPr>
        <sz val="10"/>
        <color theme="10"/>
        <rFont val="Arial"/>
        <family val="2"/>
      </rPr>
      <t xml:space="preserve"> El seguimiento se encuentra en el cuadro de control en la hoja de calculo en: https://docs.google.com/spreadsheets/d/1c-JglX0Dk8SkaD0d-bKzOoLfggLg4WQJgbv_0vuFDM8/edit?usp=sharing</t>
    </r>
  </si>
  <si>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family val="2"/>
      </rPr>
      <t xml:space="preserve">20/08/2019:  </t>
    </r>
    <r>
      <rPr>
        <sz val="10"/>
        <color rgb="FF000000"/>
        <rFont val="Arial"/>
        <family val="2"/>
      </rPr>
      <t xml:space="preserve">Se dio cumplimiento a la acción propuesta, por lo anterior se da el cierre a la misma. </t>
    </r>
  </si>
  <si>
    <r>
      <rPr>
        <sz val="10"/>
        <color theme="10"/>
        <rFont val="Arial"/>
        <family val="2"/>
      </rPr>
      <t>Hoja de Calculo de google disponible en Drive en :</t>
    </r>
    <r>
      <rPr>
        <u/>
        <sz val="10"/>
        <color theme="10"/>
        <rFont val="Arial"/>
        <family val="2"/>
      </rPr>
      <t xml:space="preserve"> https://drive.google.com/drive/folders/1PEA_kHglMECvfb2aRpTEgSxTeLRMahB-</t>
    </r>
  </si>
  <si>
    <r>
      <rPr>
        <b/>
        <sz val="10"/>
        <color rgb="FF000000"/>
        <rFont val="Arial"/>
        <family val="2"/>
      </rPr>
      <t xml:space="preserve">30/04/2019: </t>
    </r>
    <r>
      <rPr>
        <sz val="10"/>
        <color rgb="FF000000"/>
        <rFont val="Arial"/>
        <family val="2"/>
      </rPr>
      <t>Hilda Yamile Morales Laverde - Jefe OCI.</t>
    </r>
    <r>
      <rPr>
        <b/>
        <sz val="10"/>
        <color rgb="FF000000"/>
        <rFont val="Arial"/>
        <family val="2"/>
      </rPr>
      <t xml:space="preserve">
20/08/2019:  </t>
    </r>
    <r>
      <rPr>
        <sz val="10"/>
        <color rgb="FF000000"/>
        <rFont val="Arial"/>
        <family val="2"/>
      </rPr>
      <t xml:space="preserve">Hilda Yamile Morales Laverde - Jefe OCI.
</t>
    </r>
  </si>
  <si>
    <r>
      <rPr>
        <sz val="10"/>
        <color rgb="FF000000"/>
        <rFont val="Arial"/>
        <family val="2"/>
      </rP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color rgb="FF00000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color rgb="FF000000"/>
        <rFont val="Arial"/>
        <family val="2"/>
      </rPr>
      <t xml:space="preserve">
03/07/2019: </t>
    </r>
    <r>
      <rPr>
        <sz val="10"/>
        <color rgb="FF00000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</si>
  <si>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rPr>
        <sz val="10"/>
        <color rgb="FF000000"/>
        <rFont val="Arial"/>
        <family val="2"/>
      </rP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</si>
  <si>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rPr>
        <sz val="10"/>
        <color rgb="FF000000"/>
        <rFont val="Arial"/>
        <family val="2"/>
      </rPr>
      <t xml:space="preserve">20/12/2017: Actividad en desarrollo.
</t>
    </r>
    <r>
      <rPr>
        <sz val="10"/>
        <color rgb="FF000000"/>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rgb="FF000000"/>
        <rFont val="Arial"/>
        <family val="2"/>
      </rPr>
      <t xml:space="preserve"> </t>
    </r>
    <r>
      <rPr>
        <sz val="10"/>
        <color rgb="FF000000"/>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rgb="FF000000"/>
        <rFont val="Arial"/>
        <family val="2"/>
      </rPr>
      <t xml:space="preserve">
26/12/2018:  </t>
    </r>
    <r>
      <rPr>
        <sz val="10"/>
        <color rgb="FF000000"/>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rgb="FF000000"/>
        <rFont val="Arial"/>
        <family val="2"/>
      </rPr>
      <t xml:space="preserve">30/04/2019:  </t>
    </r>
    <r>
      <rPr>
        <sz val="10"/>
        <color rgb="FF000000"/>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rgb="FF000000"/>
        <rFont val="Arial"/>
        <family val="2"/>
      </rPr>
      <t xml:space="preserve">20/08/2019:   </t>
    </r>
    <r>
      <rPr>
        <sz val="10"/>
        <color rgb="FF000000"/>
        <rFont val="Arial"/>
        <family val="2"/>
      </rPr>
      <t xml:space="preserve">De acuerdo al seguimiento efectuado y a la verificación realizada por parte de esta Oficina, esta acción se da por cumplida y se cierra. </t>
    </r>
  </si>
  <si>
    <r>
      <rPr>
        <sz val="10"/>
        <color rgb="FF000000"/>
        <rFont val="Arial"/>
        <family val="2"/>
      </rP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rgb="FF000000"/>
        <rFont val="Arial"/>
        <family val="2"/>
      </rPr>
      <t xml:space="preserve">
26/12/2018: </t>
    </r>
    <r>
      <rPr>
        <sz val="10"/>
        <color rgb="FF000000"/>
        <rFont val="Arial"/>
        <family val="2"/>
      </rPr>
      <t xml:space="preserve">
 1) Concepto Técnico - TVD - Nov-2018
 2) Plan de Trabajo Intervención TVD
 3) TVD  Periodos:
    - 1994 a 1996
    - 1996  a 2000
    - 2000 a 2007
 4) Plan de Trabajo Intervención  TVD
</t>
    </r>
    <r>
      <rPr>
        <b/>
        <sz val="10"/>
        <color rgb="FF000000"/>
        <rFont val="Arial"/>
        <family val="2"/>
      </rPr>
      <t xml:space="preserve">30/04/2019. 
</t>
    </r>
    <r>
      <rPr>
        <sz val="10"/>
        <color rgb="FF000000"/>
        <rFont val="Arial"/>
        <family val="2"/>
      </rPr>
      <t xml:space="preserve">1. Resolución No. 018 de 2019.
2. Contratos No. 20 y 31 de 2019.
3. FUID a marzo de 2019.
4. FUIS de eliminación a marzo de 2019.
</t>
    </r>
    <r>
      <rPr>
        <b/>
        <sz val="10"/>
        <color rgb="FF000000"/>
        <rFont val="Arial"/>
        <family val="2"/>
      </rPr>
      <t xml:space="preserve">30/07/2019. </t>
    </r>
    <r>
      <rPr>
        <sz val="10"/>
        <color rgb="FF000000"/>
        <rFont val="Arial"/>
        <family val="2"/>
      </rPr>
      <t xml:space="preserve">
TVD publicadas en http://www.idep.edu.co/?q=tablas-de-valoracion-documental-idep b) FT-GD-07-06_INVENTARIO_SERIES_ELIMINACION_FINAL</t>
    </r>
  </si>
  <si>
    <r>
      <rPr>
        <sz val="10"/>
        <color rgb="FF000000"/>
        <rFont val="Arial"/>
        <family val="2"/>
      </rPr>
      <t xml:space="preserve">20/12/2017: Diana Ruiz
</t>
    </r>
    <r>
      <rPr>
        <sz val="10"/>
        <color rgb="FF000000"/>
        <rFont val="Arial"/>
        <family val="2"/>
      </rPr>
      <t xml:space="preserve">10/04/2018: Alix del Pilar Hurtado Pedraza, Técnico Operativo (E )
25/07/2018: Alix del Pilar Hurtado Pedraza, Técnico Operativo (E )
22/10/2018: Alix del Pilar Hurtado Pedraza, Técnico Operativo (E )
</t>
    </r>
    <r>
      <rPr>
        <b/>
        <sz val="10"/>
        <color rgb="FF000000"/>
        <rFont val="Arial"/>
        <family val="2"/>
      </rPr>
      <t xml:space="preserve">26/10/2018: </t>
    </r>
    <r>
      <rPr>
        <sz val="10"/>
        <color rgb="FF000000"/>
        <rFont val="Arial"/>
        <family val="2"/>
      </rPr>
      <t xml:space="preserve">Alix del Pilar Hurtado Pedraza, Técnico Operativo (E )
</t>
    </r>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20/08/2019:  </t>
    </r>
    <r>
      <rPr>
        <sz val="10"/>
        <color rgb="FF000000"/>
        <rFont val="Arial"/>
        <family val="2"/>
      </rPr>
      <t xml:space="preserve">Hilda Yamile Morales Laverde - Jefe OCI. 
</t>
    </r>
  </si>
  <si>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</si>
  <si>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</si>
  <si>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</si>
  <si>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</si>
  <si>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r>
      <rPr>
        <b/>
        <sz val="10"/>
        <color rgb="FF000000"/>
        <rFont val="Arial"/>
        <family val="2"/>
      </rP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</si>
  <si>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rPr>
        <b/>
        <sz val="10"/>
        <color rgb="FF000000"/>
        <rFont val="Arial"/>
        <family val="2"/>
      </rPr>
      <t xml:space="preserve">03/04/2019: </t>
    </r>
    <r>
      <rPr>
        <sz val="10"/>
        <color rgb="FF000000"/>
        <rFont val="Arial"/>
        <family val="2"/>
      </rPr>
      <t xml:space="preserve">Código:  FT- MIC-03-05 HOJA DE VIDA DEL INDICADOR  del proceso de Gestión Documental
</t>
    </r>
    <r>
      <rPr>
        <b/>
        <sz val="10"/>
        <color rgb="FF000000"/>
        <rFont val="Arial"/>
        <family val="2"/>
      </rPr>
      <t xml:space="preserve">03/07/2019: </t>
    </r>
    <r>
      <rPr>
        <sz val="10"/>
        <color rgb="FF000000"/>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</si>
  <si>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DE 2019:  </t>
    </r>
    <r>
      <rPr>
        <sz val="10"/>
        <color rgb="FF000000"/>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rgb="FF000000"/>
        <rFont val="Arial"/>
        <family val="2"/>
      </rPr>
      <t xml:space="preserve">SEGUNDO TRIMESTRE DE 2019:  </t>
    </r>
    <r>
      <rPr>
        <sz val="10"/>
        <color rgb="FF000000"/>
        <rFont val="Arial"/>
        <family val="2"/>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</si>
  <si>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family val="2"/>
      </rPr>
      <t xml:space="preserve">30/04/2019: </t>
    </r>
    <r>
      <rPr>
        <sz val="10"/>
        <color rgb="FF000000"/>
        <rFont val="Arial"/>
        <family val="2"/>
      </rPr>
      <t>http://www.idep.edu.co/?q=content/indicadores-de-gesti%C3%B3n</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</si>
  <si>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Hilda Yamile Morales Laverde - Jefe OCI.</t>
    </r>
  </si>
  <si>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</si>
  <si>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</si>
  <si>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</si>
  <si>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</si>
  <si>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Profesional Universitario -  SAFyCD</t>
  </si>
  <si>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</si>
  <si>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t>http://www.idep.edu.co/?q=content/grf-11-proceso-de-gesti%C3%B3n-de-recursos-f%C3%ADsicos-y-ambiental</t>
  </si>
  <si>
    <r>
      <rPr>
        <b/>
        <sz val="10"/>
        <color rgb="FF000000"/>
        <rFont val="Arial"/>
        <family val="2"/>
      </rP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family val="2"/>
      </rPr>
      <t xml:space="preserve">20/08/2019:  </t>
    </r>
    <r>
      <rPr>
        <sz val="10"/>
        <color rgb="FF000000"/>
        <rFont val="Arial"/>
        <family val="2"/>
      </rPr>
      <t>Se efectuo revisión al comprobante de altas de almacén registrados en el vigencia 2019 donde se evidencia en la bitacora de estados que no se presentan diferencias en los comprabantes.  Por lo anterior se da por cumplida la acción y se cierra.</t>
    </r>
  </si>
  <si>
    <t>http://www.idep.edu.co/sites/default/files/PRO-GRF-11-02_Ingresos_o_Altas_Almacen_V6.pdf</t>
  </si>
  <si>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 xml:space="preserve">Hilda Yamile Morales Laverde - Jefe OCI.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</si>
  <si>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color rgb="FF000000"/>
        <rFont val="Arial"/>
        <family val="2"/>
      </rPr>
      <t xml:space="preserve">información, una vez se tengan documentados los procedimientos establecidos en el MSPI se realizará la socialización correspondiente,  actividad que se reprograma para la siguiente vigencia.   
</t>
    </r>
    <r>
      <rPr>
        <b/>
        <sz val="10"/>
        <color rgb="FF000000"/>
        <rFont val="Arial"/>
        <family val="2"/>
      </rPr>
      <t>31/03/2019:</t>
    </r>
    <r>
      <rPr>
        <sz val="10"/>
        <color rgb="FF00000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color rgb="FF000000"/>
        <rFont val="Arial"/>
        <family val="2"/>
      </rPr>
      <t xml:space="preserve">30/06/2019: </t>
    </r>
    <r>
      <rPr>
        <sz val="10"/>
        <color rgb="FF00000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color rgb="FF00000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color rgb="FF00000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</si>
  <si>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color theme="1"/>
        <rFont val="Arial"/>
        <family val="2"/>
      </rPr>
      <t xml:space="preserve">16/10/2018: </t>
    </r>
    <r>
      <rPr>
        <sz val="10"/>
        <color theme="1"/>
        <rFont val="Arial"/>
        <family val="2"/>
      </rPr>
      <t xml:space="preserve">Acción programada a realizarse durante el mes de octubre de 2018.
</t>
    </r>
    <r>
      <rPr>
        <b/>
        <sz val="10"/>
        <color theme="1"/>
        <rFont val="Arial"/>
        <family val="2"/>
      </rPr>
      <t xml:space="preserve">24/12/2018: </t>
    </r>
    <r>
      <rPr>
        <sz val="10"/>
        <color theme="1"/>
        <rFont val="Arial"/>
        <family val="2"/>
      </rPr>
      <t xml:space="preserve">Teniendo la ampliación de tiempo para continuar con la ejecución de esta actividad por parte del líder del proceso, se realizará la verificación respectiva en próximo seguimiento. 
</t>
    </r>
    <r>
      <rPr>
        <b/>
        <sz val="10"/>
        <color theme="1"/>
        <rFont val="Arial"/>
        <family val="2"/>
      </rPr>
      <t xml:space="preserve">30/04/2019: </t>
    </r>
    <r>
      <rPr>
        <sz val="10"/>
        <color theme="1"/>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color theme="1"/>
        <rFont val="Arial"/>
        <family val="2"/>
      </rPr>
      <t xml:space="preserve">"Se debe adelantar la socialización con información clara de cómo identificar este tipo de ataques y las medidas preventivas y reactivas a tomar en cada caso."
</t>
    </r>
    <r>
      <rPr>
        <b/>
        <sz val="10"/>
        <color theme="1"/>
        <rFont val="Arial"/>
        <family val="2"/>
      </rPr>
      <t xml:space="preserve">20/08/2019:  </t>
    </r>
    <r>
      <rPr>
        <sz val="10"/>
        <color theme="1"/>
        <rFont val="Arial"/>
        <family val="2"/>
      </rPr>
      <t xml:space="preserve">Esta actividad se da por cumplida y se realiza el cierre de la misma. </t>
    </r>
  </si>
  <si>
    <r>
      <rPr>
        <sz val="10"/>
        <color theme="1"/>
        <rFont val="Arial"/>
        <family val="2"/>
      </rPr>
      <t xml:space="preserve">16/10/2018: Sandra Milena Bonilla R._ Contratista de Apoyo Profesional_ OCI
</t>
    </r>
    <r>
      <rPr>
        <b/>
        <sz val="10"/>
        <color theme="1"/>
        <rFont val="Arial"/>
        <family val="2"/>
      </rPr>
      <t xml:space="preserve">
24/12/2018: </t>
    </r>
    <r>
      <rPr>
        <sz val="10"/>
        <color theme="1"/>
        <rFont val="Arial"/>
        <family val="2"/>
      </rPr>
      <t xml:space="preserve">Sandra Milena Bonilla R._ Contratista de Apoyo Profesional_ OCI
</t>
    </r>
    <r>
      <rPr>
        <b/>
        <sz val="10"/>
        <color theme="1"/>
        <rFont val="Arial"/>
        <family val="2"/>
      </rPr>
      <t xml:space="preserve">30/04/2019:   </t>
    </r>
    <r>
      <rPr>
        <sz val="10"/>
        <color theme="1"/>
        <rFont val="Arial"/>
        <family val="2"/>
      </rPr>
      <t xml:space="preserve">Hilda Yamile Morales Laverde - Jefe OCI. 
</t>
    </r>
    <r>
      <rPr>
        <b/>
        <sz val="10"/>
        <color theme="1"/>
        <rFont val="Arial"/>
        <family val="2"/>
      </rPr>
      <t xml:space="preserve">20/08/2019:  </t>
    </r>
    <r>
      <rPr>
        <sz val="10"/>
        <color theme="1"/>
        <rFont val="Arial"/>
        <family val="2"/>
      </rPr>
      <t xml:space="preserve">Hilda Yamile Morales Laverde - Jefe OCI.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</si>
  <si>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</si>
  <si>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rPr>
        <b/>
        <sz val="10"/>
        <color rgb="FF000000"/>
        <rFont val="Calibri"/>
        <family val="2"/>
      </rP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</si>
  <si>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rPr>
        <b/>
        <sz val="10"/>
        <color rgb="FF000000"/>
        <rFont val="Calibri"/>
        <family val="2"/>
      </rP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</si>
  <si>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r>
      <rPr>
        <sz val="10"/>
        <color theme="1"/>
        <rFont val="Arial"/>
        <family val="2"/>
      </rPr>
      <t xml:space="preserve">16/10/2018: Sandra Milena Bonilla R._ Contratista de Apoyo Profesional_ OCI
24/12/2018: Sandra Milena Bonilla R._ Contratista de Apoyo Profesional_ OCI
</t>
    </r>
    <r>
      <rPr>
        <b/>
        <sz val="10"/>
        <color theme="1"/>
        <rFont val="Arial"/>
        <family val="2"/>
      </rPr>
      <t xml:space="preserve">30/04/2019:   </t>
    </r>
    <r>
      <rPr>
        <sz val="10"/>
        <color theme="1"/>
        <rFont val="Arial"/>
        <family val="2"/>
      </rPr>
      <t xml:space="preserve">Hilda Yamile Morales Laverde - Jefe OCI. 
</t>
    </r>
    <r>
      <rPr>
        <b/>
        <sz val="10"/>
        <color theme="1"/>
        <rFont val="Arial"/>
        <family val="2"/>
      </rPr>
      <t xml:space="preserve">20/08/2019:  </t>
    </r>
    <r>
      <rPr>
        <sz val="10"/>
        <color theme="1"/>
        <rFont val="Arial"/>
        <family val="2"/>
      </rPr>
      <t xml:space="preserve">Hilda Yamile Morales Laverde - Jefe OCI. </t>
    </r>
  </si>
  <si>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</si>
  <si>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</si>
  <si>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</si>
  <si>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</si>
  <si>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r>
      <rPr>
        <sz val="10"/>
        <color rgb="FF000000"/>
        <rFont val="Arial"/>
        <family val="2"/>
      </rP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</si>
  <si>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</si>
  <si>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r>
      <rPr>
        <b/>
        <sz val="11"/>
        <color rgb="FF000000"/>
        <rFont val="Calibri"/>
        <family val="2"/>
      </rPr>
      <t xml:space="preserve">20/08/2019:   </t>
    </r>
    <r>
      <rPr>
        <sz val="11"/>
        <color rgb="FF000000"/>
        <rFont val="Calibri"/>
        <family val="2"/>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</si>
  <si>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t xml:space="preserve">https://docs.google.com/spreadsheets/d/1rkj1JMm4LnWNRWL--zXFJrjXKTK2WPHCiHY5g3cAogk/edit#gid=292185415
</t>
  </si>
  <si>
    <r>
      <rPr>
        <b/>
        <sz val="11"/>
        <color rgb="FF000000"/>
        <rFont val="Calibri"/>
        <family val="2"/>
      </rPr>
      <t xml:space="preserve">20/08/2019:  </t>
    </r>
    <r>
      <rPr>
        <sz val="11"/>
        <color rgb="FF000000"/>
        <rFont val="Calibri"/>
        <family val="2"/>
      </rPr>
      <t xml:space="preserve">Hilda Yamile Morales Laverde - Jefe OCI. 
</t>
    </r>
  </si>
  <si>
    <t>Incluir en el plan de contingencia los roles que desempeñan el técnico y los ingenieros contratistas respecto de la administración y soporte de los sistemas de información.</t>
  </si>
  <si>
    <t>Contratista Planeación y TI</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</si>
  <si>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</si>
  <si>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</si>
  <si>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rPr>
        <b/>
        <sz val="11"/>
        <color rgb="FF000000"/>
        <rFont val="Calibri"/>
        <family val="2"/>
      </rPr>
      <t xml:space="preserve">20/08/2019:   </t>
    </r>
    <r>
      <rPr>
        <sz val="11"/>
        <color rgb="FF000000"/>
        <rFont val="Calibri"/>
        <family val="2"/>
      </rPr>
      <t xml:space="preserve">Se verificó la inclusión en este plan de los roles que se desempeñan los funcionarios de la Oficina de Sistemas.  Esta actividad se da por cumplida. </t>
    </r>
  </si>
  <si>
    <t>http://www.idep.edu.co/sites/default/files/PL-GT-12-02%20Plan%20Contingencia%20Tecno%20V9.pdf</t>
  </si>
  <si>
    <r>
      <rPr>
        <b/>
        <sz val="11"/>
        <color rgb="FF000000"/>
        <rFont val="Calibri"/>
        <family val="2"/>
      </rPr>
      <t xml:space="preserve">20/08/2019:  </t>
    </r>
    <r>
      <rPr>
        <sz val="11"/>
        <color rgb="FF000000"/>
        <rFont val="Calibri"/>
        <family val="2"/>
      </rPr>
      <t xml:space="preserve">Hilda Yamile Morales Laverde - Jefe OCI. 
</t>
    </r>
  </si>
  <si>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</si>
  <si>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</si>
  <si>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r>
      <rPr>
        <sz val="10"/>
        <color rgb="FF000000"/>
        <rFont val="Arial"/>
        <family val="2"/>
      </rP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</si>
  <si>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</si>
  <si>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rPr>
        <b/>
        <sz val="11"/>
        <color rgb="FF000000"/>
        <rFont val="Calibri"/>
        <family val="2"/>
      </rPr>
      <t xml:space="preserve">20/08/2019:   </t>
    </r>
    <r>
      <rPr>
        <sz val="11"/>
        <color rgb="FF000000"/>
        <rFont val="Calibri"/>
        <family val="2"/>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</si>
  <si>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rPr>
        <b/>
        <sz val="11"/>
        <color rgb="FF000000"/>
        <rFont val="Calibri"/>
        <family val="2"/>
      </rPr>
      <t xml:space="preserve">20/08/2019:  </t>
    </r>
    <r>
      <rPr>
        <sz val="11"/>
        <color rgb="FF000000"/>
        <rFont val="Calibri"/>
        <family val="2"/>
      </rPr>
      <t xml:space="preserve">Hilda Yamile Morales Laverde - Jefe OCI. 
</t>
    </r>
  </si>
  <si>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</si>
  <si>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</si>
  <si>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</si>
  <si>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</si>
  <si>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r>
      <rPr>
        <sz val="10"/>
        <color rgb="FF000000"/>
        <rFont val="Arial"/>
        <family val="2"/>
      </rP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</si>
  <si>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</si>
  <si>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rPr>
        <b/>
        <sz val="11"/>
        <color rgb="FF000000"/>
        <rFont val="Calibri"/>
        <family val="2"/>
      </rPr>
      <t xml:space="preserve">20/08/2019: </t>
    </r>
    <r>
      <rPr>
        <sz val="11"/>
        <color rgb="FF000000"/>
        <rFont val="Calibri"/>
        <family val="2"/>
      </rPr>
      <t>El plan estratégico de tecnologías de la información y comunicaciones se encuentra actualizado y con seguimiento a Junio. 
Esta actividad se da por cumplida y se cierra.</t>
    </r>
  </si>
  <si>
    <t xml:space="preserve">http://www.idep.edu.co/?q=content/gt-12-proceso-de-gesti%C3%B3n-tecnol%C3%B3gica
</t>
  </si>
  <si>
    <r>
      <rPr>
        <b/>
        <sz val="11"/>
        <color rgb="FF000000"/>
        <rFont val="Calibri"/>
        <family val="2"/>
      </rPr>
      <t xml:space="preserve">20/08/2019:  </t>
    </r>
    <r>
      <rPr>
        <sz val="11"/>
        <color rgb="FF000000"/>
        <rFont val="Calibri"/>
        <family val="2"/>
      </rPr>
      <t xml:space="preserve">Hilda Yamile Morales Laverde - Jefe OCI. 
</t>
    </r>
  </si>
  <si>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</si>
  <si>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</si>
  <si>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</si>
  <si>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r>
      <rPr>
        <sz val="10"/>
        <color rgb="FF000000"/>
        <rFont val="Arial"/>
        <family val="2"/>
      </rP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</si>
  <si>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</si>
  <si>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rPr>
        <b/>
        <sz val="11"/>
        <color rgb="FF000000"/>
        <rFont val="Calibri"/>
        <family val="2"/>
      </rPr>
      <t xml:space="preserve">20/08/2019:  </t>
    </r>
    <r>
      <rPr>
        <sz val="11"/>
        <color rgb="FF000000"/>
        <rFont val="Calibri"/>
        <family val="2"/>
      </rPr>
      <t>Esta acción se cumplió y se realiza el cierre de la misma.</t>
    </r>
  </si>
  <si>
    <t xml:space="preserve">http://www.idep.edu.co/sites/default/files/PL-GT-12-01_PETIC_V12.pdf
</t>
  </si>
  <si>
    <r>
      <rPr>
        <b/>
        <sz val="11"/>
        <color rgb="FF000000"/>
        <rFont val="Calibri"/>
        <family val="2"/>
      </rPr>
      <t xml:space="preserve">20/08/2019:  </t>
    </r>
    <r>
      <rPr>
        <sz val="11"/>
        <color rgb="FF000000"/>
        <rFont val="Calibri"/>
        <family val="2"/>
      </rPr>
      <t xml:space="preserve">Hilda Yamile Morales Laverde - Jefe OCI. 
</t>
    </r>
  </si>
  <si>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</si>
  <si>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</si>
  <si>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</si>
  <si>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r>
      <rPr>
        <sz val="10"/>
        <color rgb="FF000000"/>
        <rFont val="Arial"/>
        <family val="2"/>
      </rP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</si>
  <si>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</si>
  <si>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family val="2"/>
      </rPr>
      <t xml:space="preserve">20/08/2019:  </t>
    </r>
    <r>
      <rPr>
        <sz val="11"/>
        <color rgb="FF000000"/>
        <rFont val="Calibri"/>
        <family val="2"/>
      </rPr>
      <t>Esta acción se cumplió y se realiza el cierre de la misma.</t>
    </r>
  </si>
  <si>
    <r>
      <rPr>
        <b/>
        <sz val="11"/>
        <color rgb="FF000000"/>
        <rFont val="Calibri"/>
        <family val="2"/>
      </rPr>
      <t xml:space="preserve">20/08/2019:  </t>
    </r>
    <r>
      <rPr>
        <sz val="11"/>
        <color rgb="FF000000"/>
        <rFont val="Calibri"/>
        <family val="2"/>
      </rPr>
      <t xml:space="preserve">Hilda Yamile Morales Laverde - Jefe OCI. 
</t>
    </r>
  </si>
  <si>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</si>
  <si>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</si>
  <si>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</si>
  <si>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</si>
  <si>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</si>
  <si>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</si>
  <si>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rPr>
        <b/>
        <sz val="11"/>
        <color rgb="FF000000"/>
        <rFont val="Calibri"/>
        <family val="2"/>
      </rPr>
      <t xml:space="preserve">20/08/2019:  </t>
    </r>
    <r>
      <rPr>
        <sz val="11"/>
        <color rgb="FF000000"/>
        <rFont val="Calibri"/>
        <family val="2"/>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</si>
  <si>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rPr>
        <b/>
        <sz val="11"/>
        <color rgb="FF000000"/>
        <rFont val="Calibri"/>
        <family val="2"/>
      </rPr>
      <t xml:space="preserve">20/08/2019:  </t>
    </r>
    <r>
      <rPr>
        <sz val="11"/>
        <color rgb="FF000000"/>
        <rFont val="Calibri"/>
        <family val="2"/>
      </rPr>
      <t xml:space="preserve">Hilda Yamile Morales Laverde - Jefe OCI. 
</t>
    </r>
  </si>
  <si>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</si>
  <si>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</si>
  <si>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</si>
  <si>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r>
      <rPr>
        <sz val="10"/>
        <color rgb="FF000000"/>
        <rFont val="Arial"/>
        <family val="2"/>
      </rP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</si>
  <si>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</si>
  <si>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rPr>
        <b/>
        <sz val="11"/>
        <color rgb="FF000000"/>
        <rFont val="Calibri"/>
        <family val="2"/>
      </rPr>
      <t xml:space="preserve">20/08/2019:  </t>
    </r>
    <r>
      <rPr>
        <sz val="11"/>
        <color rgb="FF000000"/>
        <rFont val="Calibri"/>
        <family val="2"/>
      </rPr>
      <t xml:space="preserve">Se reporta por parte del responsable del proceso el cumplimiento de las políticas de dominio se verificó por parte de esta Oficina la configuración realizada a través de la cuenta del administrador.  Esta actividad se da por cumplida. </t>
    </r>
  </si>
  <si>
    <r>
      <rPr>
        <b/>
        <sz val="11"/>
        <color rgb="FF000000"/>
        <rFont val="Calibri"/>
        <family val="2"/>
      </rPr>
      <t xml:space="preserve">20/08/2019:  </t>
    </r>
    <r>
      <rPr>
        <sz val="11"/>
        <color rgb="FF000000"/>
        <rFont val="Calibri"/>
        <family val="2"/>
      </rPr>
      <t xml:space="preserve">Hilda Yamile Morales Laverde - Jefe OCI. 
</t>
    </r>
  </si>
  <si>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</si>
  <si>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</si>
  <si>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</si>
  <si>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</si>
  <si>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Jefe de la Oficina Asesora de Planeación</t>
  </si>
  <si>
    <r>
      <rPr>
        <sz val="10"/>
        <color rgb="FF000000"/>
        <rFont val="Arial"/>
        <family val="2"/>
      </rP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</si>
  <si>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</si>
  <si>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rPr>
        <b/>
        <sz val="11"/>
        <color rgb="FF000000"/>
        <rFont val="Calibri"/>
        <family val="2"/>
      </rPr>
      <t xml:space="preserve">20/08/2019:  </t>
    </r>
    <r>
      <rPr>
        <sz val="11"/>
        <color rgb="FF000000"/>
        <rFont val="Calibri"/>
        <family val="2"/>
      </rPr>
      <t xml:space="preserve">Esta acción se da por cumplida y se cierra por parte de esta Oficina. </t>
    </r>
  </si>
  <si>
    <t xml:space="preserve">Formato de acuerdo de confidencialidad que reposan en los expedientes contractuales. </t>
  </si>
  <si>
    <r>
      <rPr>
        <b/>
        <sz val="11"/>
        <color rgb="FF000000"/>
        <rFont val="Calibri"/>
        <family val="2"/>
      </rPr>
      <t xml:space="preserve">20/08/2019:  </t>
    </r>
    <r>
      <rPr>
        <sz val="11"/>
        <color rgb="FF000000"/>
        <rFont val="Calibri"/>
        <family val="2"/>
      </rPr>
      <t xml:space="preserve">Hilda Yamile Morales Laverde - Jefe OCI. 
</t>
    </r>
  </si>
  <si>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</si>
  <si>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</si>
  <si>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</si>
  <si>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</si>
  <si>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</si>
  <si>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r>
      <rPr>
        <sz val="10"/>
        <color rgb="FF000000"/>
        <rFont val="Arial"/>
        <family val="2"/>
      </rP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</si>
  <si>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</si>
  <si>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r>
      <rPr>
        <b/>
        <sz val="11"/>
        <color rgb="FF000000"/>
        <rFont val="Calibri"/>
        <family val="2"/>
      </rPr>
      <t xml:space="preserve">20/08/2019:  </t>
    </r>
    <r>
      <rPr>
        <sz val="11"/>
        <color rgb="FF000000"/>
        <rFont val="Calibri"/>
        <family val="2"/>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</si>
  <si>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 xml:space="preserve">Soportes documentales de la carpeta Licencias del IDEP (sin folio asignado)
</t>
  </si>
  <si>
    <r>
      <rPr>
        <b/>
        <sz val="11"/>
        <color rgb="FF000000"/>
        <rFont val="Calibri"/>
        <family val="2"/>
      </rPr>
      <t xml:space="preserve">20/08/2019:  </t>
    </r>
    <r>
      <rPr>
        <sz val="11"/>
        <color rgb="FF000000"/>
        <rFont val="Calibri"/>
        <family val="2"/>
      </rPr>
      <t xml:space="preserve">Hilda Yamile Morales Laverde - Jefe OCI. 
</t>
    </r>
  </si>
  <si>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</si>
  <si>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</si>
  <si>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</si>
  <si>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</si>
  <si>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</si>
  <si>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r>
      <rPr>
        <sz val="10"/>
        <color rgb="FF000000"/>
        <rFont val="Arial"/>
        <family val="2"/>
      </rPr>
      <t xml:space="preserve">30/06/2019: </t>
    </r>
    <r>
      <rPr>
        <sz val="11"/>
        <color rgb="FF000000"/>
        <rFont val="Calibri"/>
        <family val="2"/>
      </rPr>
      <t>Se elaboró el documento que describe las políticas y condiciones necesarias para el acceso a través de VPN para funcionarios y contratistas.</t>
    </r>
  </si>
  <si>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</si>
  <si>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r>
      <rPr>
        <b/>
        <sz val="11"/>
        <color rgb="FF000000"/>
        <rFont val="Calibri"/>
        <family val="2"/>
      </rPr>
      <t xml:space="preserve">20/08/2019:  </t>
    </r>
    <r>
      <rPr>
        <sz val="11"/>
        <color rgb="FF000000"/>
        <rFont val="Calibri"/>
        <family val="2"/>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</si>
  <si>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t>Expediente Contractual No. 100 de 2019</t>
  </si>
  <si>
    <r>
      <rPr>
        <b/>
        <sz val="11"/>
        <color rgb="FF000000"/>
        <rFont val="Calibri"/>
        <family val="2"/>
      </rPr>
      <t xml:space="preserve">20/08/2019:  </t>
    </r>
    <r>
      <rPr>
        <sz val="11"/>
        <color rgb="FF000000"/>
        <rFont val="Calibri"/>
        <family val="2"/>
      </rPr>
      <t xml:space="preserve">Hilda Yamile Morales Laverde - Jefe OCI. 
</t>
    </r>
  </si>
  <si>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</si>
  <si>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</si>
  <si>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</si>
  <si>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r>
      <rPr>
        <sz val="10"/>
        <color rgb="FF000000"/>
        <rFont val="Arial"/>
        <family val="2"/>
      </rPr>
      <t xml:space="preserve">30/06/2019: </t>
    </r>
    <r>
      <rPr>
        <sz val="11"/>
        <color rgb="FF000000"/>
        <rFont val="Calibri"/>
        <family val="2"/>
      </rPr>
      <t xml:space="preserve">Se elaboró el documento que contiene el protocolo para ejecutar despliegues en producción para los sistemas de información GOOBI y HUMANO. </t>
    </r>
  </si>
  <si>
    <t>Documento con el protocolo que puede ser consultado en el Expediente Contractual No. 028 de 2019. Este documento será publicado en Maloca en el siguiente enlace:http://www.idep.edu.co/?q=content/gt-12-proceso-de-gesti%C3%B3n-tecnol%C3%B3gica#overlay-context=</t>
  </si>
  <si>
    <r>
      <rPr>
        <b/>
        <sz val="11"/>
        <color rgb="FF000000"/>
        <rFont val="Calibri"/>
        <family val="2"/>
      </rPr>
      <t xml:space="preserve">20/08/2019:  </t>
    </r>
    <r>
      <rPr>
        <sz val="11"/>
        <color rgb="FF000000"/>
        <rFont val="Calibri"/>
        <family val="2"/>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</si>
  <si>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</si>
  <si>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rPr>
        <b/>
        <sz val="11"/>
        <color rgb="FF000000"/>
        <rFont val="Calibri"/>
        <family val="2"/>
      </rPr>
      <t xml:space="preserve">20/08/2019:  </t>
    </r>
    <r>
      <rPr>
        <sz val="11"/>
        <color rgb="FF000000"/>
        <rFont val="Calibri"/>
        <family val="2"/>
      </rPr>
      <t xml:space="preserve">Hilda Yamile Morales Laverde - Jefe OCI. 
</t>
    </r>
  </si>
  <si>
    <t>Elaborar un documento que contenga el protocolo para actualizar el sistema operativo que soporta página Web y Micrositios.</t>
  </si>
  <si>
    <t>Contratista Web y TI</t>
  </si>
  <si>
    <r>
      <rPr>
        <sz val="10"/>
        <color rgb="FF000000"/>
        <rFont val="Arial"/>
        <family val="2"/>
      </rPr>
      <t>30/06/2019:</t>
    </r>
    <r>
      <rPr>
        <sz val="11"/>
        <color rgb="FF000000"/>
        <rFont val="Calibri"/>
        <family val="2"/>
      </rPr>
      <t xml:space="preserve"> Se elaboró el documento que describe el protocolo para actualizar el sistema operativo que soporta página Web y Micrositios.</t>
    </r>
  </si>
  <si>
    <t>Este documento puede ser consultado en el Expediente contractual No. 012 de 2019. Este documento será publicado en Maloca en el siguiente enlace:http://www.idep.edu.co/?q=content/gt-12-proceso-de-gesti%C3%B3n-tecnol%C3%B3gica#overlay-context=</t>
  </si>
  <si>
    <r>
      <rPr>
        <b/>
        <sz val="11"/>
        <color rgb="FF000000"/>
        <rFont val="Calibri"/>
        <family val="2"/>
      </rPr>
      <t xml:space="preserve">20/08/2019:  </t>
    </r>
    <r>
      <rPr>
        <sz val="11"/>
        <color rgb="FF000000"/>
        <rFont val="Calibri"/>
        <family val="2"/>
      </rPr>
      <t xml:space="preserve">Se verifico por parte de esta Oficina la elbaoración del protocolo para ejecutar los despliegues en GOOBI y HUMANO, la efectividad de la acción no se puede validar por parte de esta Oficina.  Se da cierre a esta acción. </t>
    </r>
  </si>
  <si>
    <r>
      <rPr>
        <b/>
        <sz val="11"/>
        <color rgb="FF000000"/>
        <rFont val="Calibri"/>
        <family val="2"/>
      </rPr>
      <t xml:space="preserve">20/08/2019:  </t>
    </r>
    <r>
      <rPr>
        <sz val="11"/>
        <color rgb="FF000000"/>
        <rFont val="Calibri"/>
        <family val="2"/>
      </rPr>
      <t xml:space="preserve">Hilda Yamile Morales Laverde - Jefe OCI. 
</t>
    </r>
  </si>
  <si>
    <t>Implementar un registro de las actualizaciones que se realicen a los sistemas de información, los sistemas operativos y los servidores.</t>
  </si>
  <si>
    <t>Registro de actualizaciones en Drive.</t>
  </si>
  <si>
    <r>
      <rPr>
        <sz val="10"/>
        <color rgb="FF000000"/>
        <rFont val="Arial"/>
        <family val="2"/>
      </rP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</si>
  <si>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</si>
  <si>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rPr>
        <b/>
        <sz val="11"/>
        <color rgb="FF000000"/>
        <rFont val="Calibri"/>
        <family val="2"/>
      </rPr>
      <t xml:space="preserve">20/08/2019:  </t>
    </r>
    <r>
      <rPr>
        <sz val="11"/>
        <color rgb="FF000000"/>
        <rFont val="Calibri"/>
        <family val="2"/>
      </rPr>
      <t xml:space="preserve">Se evidenció el registro de las actualizaciones en drive.
Esta acción se cierra; sin embargo la OCI no puede conceptuar sobre la efectividad de la misma al no contar con un profesional con experticia en el tema. </t>
    </r>
  </si>
  <si>
    <t>https://docs.google.com/spreadsheets/d/1Ro9z3pH1J8SXre-KB6py4YiCpgXZaukJt_QYx5JakBs/edit#gid=0</t>
  </si>
  <si>
    <r>
      <rPr>
        <b/>
        <sz val="11"/>
        <color rgb="FF000000"/>
        <rFont val="Calibri"/>
        <family val="2"/>
      </rPr>
      <t xml:space="preserve">20/08/2019:  </t>
    </r>
    <r>
      <rPr>
        <sz val="11"/>
        <color rgb="FF000000"/>
        <rFont val="Calibri"/>
        <family val="2"/>
      </rPr>
      <t xml:space="preserve">Hilda Yamile Morales Laverde - Jefe OCI. 
</t>
    </r>
  </si>
  <si>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</si>
  <si>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</si>
  <si>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</si>
  <si>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</si>
  <si>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r>
      <rPr>
        <sz val="10"/>
        <color rgb="FF000000"/>
        <rFont val="Arial"/>
        <family val="2"/>
      </rP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</si>
  <si>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</si>
  <si>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r>
      <rPr>
        <b/>
        <sz val="11"/>
        <color rgb="FF000000"/>
        <rFont val="Calibri"/>
        <family val="2"/>
      </rPr>
      <t xml:space="preserve">20/08/2019:  </t>
    </r>
    <r>
      <rPr>
        <sz val="11"/>
        <color rgb="FF000000"/>
        <rFont val="Calibri"/>
        <family val="2"/>
      </rPr>
      <t xml:space="preserve">Esta actividad se da por cumplida y se continua con el seguimiento a través de la gestión del riesgo de la Entidad. </t>
    </r>
  </si>
  <si>
    <r>
      <rPr>
        <b/>
        <sz val="11"/>
        <color rgb="FF000000"/>
        <rFont val="Calibri"/>
        <family val="2"/>
      </rPr>
      <t xml:space="preserve">20/08/2019:  </t>
    </r>
    <r>
      <rPr>
        <sz val="11"/>
        <color rgb="FF000000"/>
        <rFont val="Calibri"/>
        <family val="2"/>
      </rPr>
      <t xml:space="preserve">Hilda Yamile Morales Laverde - Jefe OCI. 
</t>
    </r>
  </si>
  <si>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</si>
  <si>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</si>
  <si>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</si>
  <si>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</si>
  <si>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Contratista Web  y TI</t>
  </si>
  <si>
    <r>
      <rPr>
        <sz val="10"/>
        <color rgb="FF000000"/>
        <rFont val="Arial"/>
        <family val="2"/>
      </rP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</si>
  <si>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</si>
  <si>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rPr>
        <b/>
        <sz val="11"/>
        <color rgb="FF000000"/>
        <rFont val="Calibri"/>
        <family val="2"/>
      </rP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</si>
  <si>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t xml:space="preserve">https://docs.google.com/spreadsheets/d/1Ro9z3pH1J8SXre-KB6py4YiCpgXZaukJt_QYx5JakBs/edit#gid=1828784513
</t>
  </si>
  <si>
    <r>
      <rPr>
        <b/>
        <sz val="11"/>
        <color rgb="FF000000"/>
        <rFont val="Calibri"/>
        <family val="2"/>
      </rPr>
      <t xml:space="preserve">20/08/2019:  </t>
    </r>
    <r>
      <rPr>
        <sz val="11"/>
        <color rgb="FF000000"/>
        <rFont val="Calibri"/>
        <family val="2"/>
      </rPr>
      <t xml:space="preserve">Hilda Yamile Morales Laverde - Jefe OCI. 
</t>
    </r>
  </si>
  <si>
    <t>Se observa que no están activadas las detecciones de seguridad para intrusos, virus, cambios de configuración de correo y exceso de cuota de disco.</t>
  </si>
  <si>
    <t>Parametrizar las restricciones seguridad del antivirus.</t>
  </si>
  <si>
    <t>Parametrizaciones realizadas al Antivirus.</t>
  </si>
  <si>
    <r>
      <rPr>
        <sz val="10"/>
        <color rgb="FF000000"/>
        <rFont val="Arial"/>
        <family val="2"/>
      </rP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</si>
  <si>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</si>
  <si>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rPr>
        <b/>
        <sz val="11"/>
        <color rgb="FF000000"/>
        <rFont val="Calibri"/>
        <family val="2"/>
      </rP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</si>
  <si>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rPr>
        <b/>
        <sz val="11"/>
        <color rgb="FF000000"/>
        <rFont val="Calibri"/>
        <family val="2"/>
      </rPr>
      <t xml:space="preserve">20/08/2019:  </t>
    </r>
    <r>
      <rPr>
        <sz val="11"/>
        <color rgb="FF000000"/>
        <rFont val="Calibri"/>
        <family val="2"/>
      </rPr>
      <t xml:space="preserve">Hilda Yamile Morales Laverde - Jefe OCI. 
</t>
    </r>
  </si>
  <si>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</si>
  <si>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</si>
  <si>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</si>
  <si>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r>
      <rPr>
        <sz val="10"/>
        <color rgb="FF000000"/>
        <rFont val="Arial"/>
        <family val="2"/>
      </rPr>
      <t xml:space="preserve">30/06/2019: </t>
    </r>
    <r>
      <rPr>
        <sz val="11"/>
        <color rgb="FF000000"/>
        <rFont val="Calibri"/>
        <family val="2"/>
      </rPr>
      <t>El Técnico Operativo de la OAP realizó la configuración de la red Wifi IDEP Pública para que no se pueda hacer ping.</t>
    </r>
  </si>
  <si>
    <r>
      <rPr>
        <b/>
        <sz val="11"/>
        <color rgb="FF000000"/>
        <rFont val="Calibri"/>
        <family val="2"/>
      </rP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</si>
  <si>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rPr>
        <b/>
        <sz val="11"/>
        <color rgb="FF000000"/>
        <rFont val="Calibri"/>
        <family val="2"/>
      </rPr>
      <t xml:space="preserve">20/08/2019:  </t>
    </r>
    <r>
      <rPr>
        <sz val="11"/>
        <color rgb="FF000000"/>
        <rFont val="Calibri"/>
        <family val="2"/>
      </rPr>
      <t xml:space="preserve">Hilda Yamile Morales Laverde - Jefe OCI. 
</t>
    </r>
  </si>
  <si>
    <t xml:space="preserve">El firewall y antivirus no cuentan con la debida configuración para bloquear la ejecución de programas espía (sniffer). </t>
  </si>
  <si>
    <t>Escalar al proveedor de Firewall las alertas de eventos de correo entrante y el registro de eventos y logs.</t>
  </si>
  <si>
    <t>Correo electrónico enviado con el incidente.</t>
  </si>
  <si>
    <r>
      <rPr>
        <sz val="10"/>
        <color rgb="FF000000"/>
        <rFont val="Arial"/>
        <family val="2"/>
      </rP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</si>
  <si>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</si>
  <si>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</si>
  <si>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rPr>
        <b/>
        <sz val="11"/>
        <color rgb="FF000000"/>
        <rFont val="Calibri"/>
        <family val="2"/>
      </rPr>
      <t xml:space="preserve">20/08/2019:  </t>
    </r>
    <r>
      <rPr>
        <sz val="11"/>
        <color rgb="FF000000"/>
        <rFont val="Calibri"/>
        <family val="2"/>
      </rPr>
      <t xml:space="preserve">Hilda Yamile Morales Laverde - Jefe OCI. 
</t>
    </r>
  </si>
  <si>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</si>
  <si>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</si>
  <si>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r>
      <rPr>
        <b/>
        <sz val="11"/>
        <color rgb="FF000000"/>
        <rFont val="Calibri"/>
        <family val="2"/>
      </rP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</si>
  <si>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rPr>
        <b/>
        <sz val="11"/>
        <color rgb="FF000000"/>
        <rFont val="Calibri"/>
        <family val="2"/>
      </rPr>
      <t xml:space="preserve">20/08/2019:  </t>
    </r>
    <r>
      <rPr>
        <sz val="11"/>
        <color rgb="FF000000"/>
        <rFont val="Calibri"/>
        <family val="2"/>
      </rPr>
      <t xml:space="preserve">Hilda Yamile Morales Laverde - Jefe OCI. 
</t>
    </r>
  </si>
  <si>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</si>
  <si>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</si>
  <si>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</si>
  <si>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</si>
  <si>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</si>
  <si>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</si>
  <si>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 xml:space="preserve">20/08/2019:  </t>
    </r>
    <r>
      <rPr>
        <sz val="11"/>
        <color rgb="FF000000"/>
        <rFont val="Calibri"/>
        <family val="2"/>
      </rPr>
      <t xml:space="preserve">Esta actividad se verifico por parte de esta Oficina en el usuario administrador, se da por cumplida y se da cierre a la misma.  </t>
    </r>
  </si>
  <si>
    <r>
      <rPr>
        <b/>
        <sz val="11"/>
        <color rgb="FF000000"/>
        <rFont val="Calibri"/>
        <family val="2"/>
      </rPr>
      <t xml:space="preserve">20/08/2019:  </t>
    </r>
    <r>
      <rPr>
        <sz val="11"/>
        <color rgb="FF000000"/>
        <rFont val="Calibri"/>
        <family val="2"/>
      </rPr>
      <t xml:space="preserve">Hilda Yamile Morales Laverde - Jefe OCI. 
</t>
    </r>
  </si>
  <si>
    <t>El firewall y antivirus no cuentan con la debida configuración para bloquear la ejecución de programas espía (sniffer).</t>
  </si>
  <si>
    <t>Escalar al proveedor de firewall y antivirus el incidente del programa espía (snnifer).</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</si>
  <si>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</si>
  <si>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</si>
  <si>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rPr>
        <b/>
        <sz val="11"/>
        <color rgb="FF000000"/>
        <rFont val="Calibri"/>
        <family val="2"/>
      </rP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</si>
  <si>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rPr>
        <b/>
        <sz val="11"/>
        <color rgb="FF000000"/>
        <rFont val="Calibri"/>
        <family val="2"/>
      </rPr>
      <t xml:space="preserve">20/08/2019:  </t>
    </r>
    <r>
      <rPr>
        <sz val="11"/>
        <color rgb="FF000000"/>
        <rFont val="Calibri"/>
        <family val="2"/>
      </rPr>
      <t xml:space="preserve">Hilda Yamile Morales Laverde - Jefe OCI. 
</t>
    </r>
  </si>
  <si>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</si>
  <si>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</si>
  <si>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</si>
  <si>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</si>
  <si>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r>
      <rPr>
        <sz val="10"/>
        <color rgb="FF000000"/>
        <rFont val="Arial"/>
        <family val="2"/>
      </rP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</si>
  <si>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</si>
  <si>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rPr>
        <b/>
        <sz val="11"/>
        <color rgb="FF000000"/>
        <rFont val="Calibri"/>
        <family val="2"/>
      </rPr>
      <t xml:space="preserve">20/08/2019: </t>
    </r>
    <r>
      <rPr>
        <sz val="11"/>
        <color rgb="FF000000"/>
        <rFont val="Calibri"/>
        <family val="2"/>
      </rPr>
      <t xml:space="preserve">Se reestablecieron las contraseñas del aplicativo GOOBI; se elaboró el instructivo INT-GT-1205.  Se da por cumplida la acción y se cierra por parte de esta Oficina. </t>
    </r>
  </si>
  <si>
    <t xml:space="preserve">http://www.idep.edu.co/sites/default/files/IN-GT-12-05%20Instructivo%20contrasena%20GOOBI%20V1.pdf
</t>
  </si>
  <si>
    <r>
      <rPr>
        <b/>
        <sz val="11"/>
        <color rgb="FF000000"/>
        <rFont val="Calibri"/>
        <family val="2"/>
      </rPr>
      <t xml:space="preserve">20/08/2019:  </t>
    </r>
    <r>
      <rPr>
        <sz val="11"/>
        <color rgb="FF000000"/>
        <rFont val="Calibri"/>
        <family val="2"/>
      </rPr>
      <t xml:space="preserve">Hilda Yamile Morales Laverde - Jefe OCI. 
</t>
    </r>
  </si>
  <si>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</si>
  <si>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</si>
  <si>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rPr>
        <sz val="11"/>
        <color rgb="FF000000"/>
        <rFont val="Calibri"/>
        <family val="2"/>
      </rP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</si>
  <si>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</si>
  <si>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</si>
  <si>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r>
      <rPr>
        <sz val="10"/>
        <color rgb="FF000000"/>
        <rFont val="Arial"/>
        <family val="2"/>
      </rP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</si>
  <si>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rPr>
        <b/>
        <sz val="11"/>
        <color rgb="FF000000"/>
        <rFont val="Calibri"/>
        <family val="2"/>
      </rP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</si>
  <si>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r>
      <rPr>
        <b/>
        <sz val="11"/>
        <color rgb="FF000000"/>
        <rFont val="Calibri"/>
        <family val="2"/>
      </rPr>
      <t xml:space="preserve">20/08/2019:  </t>
    </r>
    <r>
      <rPr>
        <sz val="11"/>
        <color rgb="FF000000"/>
        <rFont val="Calibri"/>
        <family val="2"/>
      </rPr>
      <t xml:space="preserve">Hilda Yamile Morales Laverde - Jefe OCI. 
</t>
    </r>
  </si>
  <si>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</si>
  <si>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</si>
  <si>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</si>
  <si>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r>
      <rPr>
        <sz val="10"/>
        <color rgb="FF000000"/>
        <rFont val="Arial"/>
        <family val="2"/>
      </rP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</si>
  <si>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</si>
  <si>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rPr>
        <b/>
        <sz val="11"/>
        <color rgb="FF000000"/>
        <rFont val="Calibri"/>
        <family val="2"/>
      </rP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</si>
  <si>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r>
      <rPr>
        <b/>
        <sz val="11"/>
        <color rgb="FF000000"/>
        <rFont val="Calibri"/>
        <family val="2"/>
      </rPr>
      <t xml:space="preserve">20/08/2019:  </t>
    </r>
    <r>
      <rPr>
        <sz val="11"/>
        <color rgb="FF000000"/>
        <rFont val="Calibri"/>
        <family val="2"/>
      </rPr>
      <t xml:space="preserve">Hilda Yamile Morales Laverde - Jefe OCI. 
</t>
    </r>
  </si>
  <si>
    <t xml:space="preserve">Hacer un escaneo de direcciones MAC y bloquear las que no pertenecen al dominio desde Firewall. </t>
  </si>
  <si>
    <t>Consola de configuración del Firewall.</t>
  </si>
  <si>
    <r>
      <rPr>
        <sz val="10"/>
        <color rgb="FF000000"/>
        <rFont val="Arial"/>
        <family val="2"/>
      </rP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</si>
  <si>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r>
      <rPr>
        <b/>
        <sz val="11"/>
        <color rgb="FF000000"/>
        <rFont val="Calibri"/>
        <family val="2"/>
      </rP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</si>
  <si>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r>
      <rPr>
        <b/>
        <sz val="11"/>
        <color rgb="FF000000"/>
        <rFont val="Calibri"/>
        <family val="2"/>
      </rPr>
      <t xml:space="preserve">20/08/2019:  </t>
    </r>
    <r>
      <rPr>
        <sz val="11"/>
        <color rgb="FF000000"/>
        <rFont val="Calibri"/>
        <family val="2"/>
      </rPr>
      <t xml:space="preserve">Hilda Yamile Morales Laverde - Jefe OCI. 
</t>
    </r>
  </si>
  <si>
    <t>Elaborar el instructivo para realizar y restablecer los backups de GOOBI.</t>
  </si>
  <si>
    <t>Instructivo para realizar y restablecer los backups de GOOBI.</t>
  </si>
  <si>
    <r>
      <rPr>
        <sz val="10"/>
        <color rgb="FF000000"/>
        <rFont val="Arial"/>
        <family val="2"/>
      </rP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</si>
  <si>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</si>
  <si>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1"/>
        <color rgb="FF000000"/>
        <rFont val="Calibri"/>
        <family val="2"/>
      </rPr>
      <t xml:space="preserve">20/08/2019:  </t>
    </r>
    <r>
      <rPr>
        <sz val="11"/>
        <color rgb="FF000000"/>
        <rFont val="Calibri"/>
        <family val="2"/>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</si>
  <si>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</si>
  <si>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rPr>
        <b/>
        <sz val="11"/>
        <color rgb="FF000000"/>
        <rFont val="Calibri"/>
        <family val="2"/>
      </rPr>
      <t xml:space="preserve">20/08/2019:  </t>
    </r>
    <r>
      <rPr>
        <sz val="11"/>
        <color rgb="FF000000"/>
        <rFont val="Calibri"/>
        <family val="2"/>
      </rPr>
      <t xml:space="preserve">Hilda Yamile Morales Laverde - Jefe OCI.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</si>
  <si>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</si>
  <si>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</si>
  <si>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</si>
  <si>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</si>
  <si>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</si>
  <si>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</si>
  <si>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</si>
  <si>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</si>
  <si>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rPr>
        <sz val="10"/>
        <color rgb="FF000000"/>
        <rFont val="Arial"/>
        <family val="2"/>
      </rP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</si>
  <si>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</si>
  <si>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</si>
  <si>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</si>
  <si>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</si>
  <si>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</si>
  <si>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</si>
  <si>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</si>
  <si>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Programa de orden y aseo http://www.idep.edu.co/sites/default/files/PG-GTH-13-01%20Programa%20orden%20aseo%20V1.pdf</t>
  </si>
  <si>
    <r>
      <rPr>
        <sz val="10"/>
        <color rgb="FF000000"/>
        <rFont val="Arial"/>
        <family val="2"/>
      </rP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</si>
  <si>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</si>
  <si>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</si>
  <si>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</si>
  <si>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</si>
  <si>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</si>
  <si>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</si>
  <si>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Se remitió por correo electrónico el día 25 de junio de 2019 a todos los funcionarios del Instituto  el formato de auto-reporte de condiciones de trabajo y salud, esta acción se cierra por parte de esta Oficina. 
</t>
    </r>
  </si>
  <si>
    <t>https://mail.google.com/mail/u/0/#search/autoreporte/WhctKJVRNJdDGPhSjSjkwHLGPlwPdgbXrvSQdbLBMJBxLXBfNXTKjWGFjcdBTqvxxftBKqL</t>
  </si>
  <si>
    <r>
      <rPr>
        <sz val="10"/>
        <color rgb="FF000000"/>
        <rFont val="Arial"/>
        <family val="2"/>
      </rP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</si>
  <si>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</si>
  <si>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</si>
  <si>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</si>
  <si>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r>
      <rPr>
        <b/>
        <sz val="11"/>
        <color rgb="FF000000"/>
        <rFont val="Calibri"/>
        <family val="2"/>
      </rP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</si>
  <si>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</si>
  <si>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rPr>
        <sz val="10"/>
        <color rgb="FF000000"/>
        <rFont val="Arial"/>
        <family val="2"/>
      </rP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family val="2"/>
      </rPr>
      <t xml:space="preserve">
20/08/2019:  </t>
    </r>
    <r>
      <rPr>
        <sz val="10"/>
        <color rgb="FF000000"/>
        <rFont val="Arial"/>
        <family val="2"/>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</si>
  <si>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</si>
  <si>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rPr>
        <sz val="11"/>
        <color rgb="FF000000"/>
        <rFont val="Calibri"/>
        <family val="2"/>
      </rPr>
      <t xml:space="preserve">24/12/2018: Sandra Milena Bonilla R._ Contratista de Apoyo Profesional_ OCI
</t>
    </r>
    <r>
      <rPr>
        <b/>
        <sz val="11"/>
        <color rgb="FF000000"/>
        <rFont val="Calibri"/>
        <family val="2"/>
      </rPr>
      <t xml:space="preserve">30/04/2019:  </t>
    </r>
    <r>
      <rPr>
        <sz val="11"/>
        <color rgb="FF000000"/>
        <rFont val="Calibri"/>
        <family val="2"/>
      </rPr>
      <t xml:space="preserve">Hilda Yamile Morales L - Jefe OCI
</t>
    </r>
    <r>
      <rPr>
        <b/>
        <sz val="11"/>
        <color rgb="FF000000"/>
        <rFont val="Calibri"/>
        <family val="2"/>
      </rPr>
      <t xml:space="preserve">20/08/2019:  </t>
    </r>
    <r>
      <rPr>
        <sz val="11"/>
        <color rgb="FF000000"/>
        <rFont val="Calibri"/>
        <family val="2"/>
      </rPr>
      <t>Hilda Yamile Morales L - Jefe OCI</t>
    </r>
  </si>
  <si>
    <t xml:space="preserve">CERRADAS SEGUNDO TRIMESTE 2020 </t>
  </si>
  <si>
    <t>Durante el primer trimestre de la vigencia, en la medición de los indicadores de gestión del proceso de Dirección y Planeación, se evidenció que el indicador Porcentaje de cumplimiento del plan estratégico institucional,   tiene un nivel aceptable de desempeño del 80%. Lo anterior debido a  que en el plan de acción de SEGPLAN se tienen programadas para esta vigencia, 5 metas, 4 de las cuales corresponden al proyecto 1079 y una meta al proyecto 1039. En  una de las metas del 1079 no se alcanzo a  cumplir lo programado, según lo  expuesto a continuación: 
Realizar 1 estudios de la Estrategia de cualificación, investigación e innovación docente: comunidades de saber y práctica pedagógica: 0,42.  Esta meta tenía programado para el trimestre 0,47, pero se ejecutó el 5% menos de lo programado . Teniendo en cuenta que dada la situación por la pandemia del COVID - 19 y las medidas tomadas a nivel nacional y distrital, no fue posible que se llevaran a cabo las actividades relacionadas con los ejes de cualificación y visibilización programadas en el cronograma de la ficha del estudio. Se ha considerado llevar a cabo acciones virtuales para posibilitar la ejecución de las actividades inicialmente proyectadas presencialmente.</t>
  </si>
  <si>
    <t xml:space="preserve">Situación de la pandemia COVID -19, en la cual se prohibieron  cualquier tipo de reuniones en la ciudad, no permitió llevar a cabo actividades que se tenían previstas para el mes de marzo relacionadas con los ejes de cualificación y visibilización programadas . </t>
  </si>
  <si>
    <t xml:space="preserve">Presentar en el Comité Institucional de Gestión y Desempeño del mes abril, los incumplimientos en los indicadores de gestión  para el primer trimestre de la Vigencia. Dando a conocer la alerta de  la situación presentada en particular con este indicador y así determinar  en el comité las alternativas para cumplir con el Plan Estratégico Institucional. </t>
  </si>
  <si>
    <t xml:space="preserve">Acta de reunión del comité </t>
  </si>
  <si>
    <t>Jefe Oficina Asesora de Planeación</t>
  </si>
  <si>
    <r>
      <rPr>
        <b/>
        <sz val="10"/>
        <color rgb="FF000000"/>
        <rFont val="Arial"/>
        <family val="2"/>
      </rPr>
      <t>Segundo Trimestre</t>
    </r>
    <r>
      <rPr>
        <sz val="10"/>
        <color rgb="FF000000"/>
        <rFont val="Arial"/>
        <family val="2"/>
      </rPr>
      <t xml:space="preserve">: Se hizo seguimiento a la ejecución de las acciones en Comité Institucional de Gestión y Desempeño del 20 de abril y 11 de junio, donde se revisó el avance de las metas en magnitud y presupuesto y se verificó su completa ejecución del Plan de Desarrollo Bogotá Mejor para Todos  y  el Plan estratégico desarrollo institucional.  </t>
    </r>
  </si>
  <si>
    <t xml:space="preserve">Actas del Comité Institucional de Gestión y Desempeño del 20 de abril y del 11 de junio que reposan en el archivo de gestión de la Dirección General. </t>
  </si>
  <si>
    <r>
      <rPr>
        <b/>
        <sz val="10"/>
        <color rgb="FF000000"/>
        <rFont val="Arial"/>
        <family val="2"/>
      </rPr>
      <t>13/07/2020</t>
    </r>
    <r>
      <rPr>
        <sz val="10"/>
        <color rgb="FF000000"/>
        <rFont val="Arial"/>
        <family val="2"/>
      </rPr>
      <t xml:space="preserve">: Se reporta un cumplimiento del 100% en las metas del Plan de Desarrollo.  Esta actividad se encuentra cumplida y se realiza el cierre por parte de esta Oficina. </t>
    </r>
  </si>
  <si>
    <t>Informe de gestión del primer semestre de 2020.</t>
  </si>
  <si>
    <r>
      <rPr>
        <b/>
        <sz val="10"/>
        <color rgb="FF000000"/>
        <rFont val="Arial"/>
        <family val="2"/>
      </rPr>
      <t xml:space="preserve">13/07/2020: </t>
    </r>
    <r>
      <rPr>
        <sz val="10"/>
        <color rgb="FF000000"/>
        <rFont val="Arial"/>
        <family val="2"/>
      </rPr>
      <t>Hilda Yamile Morales Laverde - Jefe OCI</t>
    </r>
  </si>
  <si>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</si>
  <si>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</si>
  <si>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</si>
  <si>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</si>
  <si>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 xml:space="preserve">TERCER TRIMESTRE:  Se ejecuto el cronograma de transferencias primarias al Archivo central con el fin de liberar los espacios para reorganizar los archivos de gestión.  
CUARTO TRIMESTRE: se ejecuto el cronograma de transferencias al archivo central, con el fin de evacuar los espacios de los archivos de gestión. en cuanto inicie la vigencia 2020 se realizara la distribución de los espacios en cada uno de los archivadores destinados para el archivo de gestión. 
PRIMER TRIMESTRE 2020: En el primer trimestre se reubicaron las Historias laborales y los procesos  disciplinarios en los archivadores adquiridos para tal fin los cuales  fueron ubicados en la oficina de la subdirección administrativa y financiera. 
La reubicación de estas series permitió la optimización de los espacios en los archivadores y  el archivo rodante destinado al archivo de gestión de la subdirección administrativa, financiera y de control disciplinario.
SEGUNDO TRIMESTRE 2020: Esta actividad se ejecutó en el primer trimestre de la vigencia 2020. 
TERCER TRIMESTRE 2020: Esta actividad se ejecutó en el primer trimestre de la vigencia 2020. </t>
  </si>
  <si>
    <t>Carpeta Física Transferencias documentales, Archivo Subdirección Administrativa, Financiera  y de Control Disciplinario\\192.168.1.251\300_SAFyCD\IDEP2019\300_40_TRANSFERENCIAS DOCUMENTALES</t>
  </si>
  <si>
    <r>
      <rPr>
        <b/>
        <sz val="10"/>
        <color rgb="FF000000"/>
        <rFont val="Arial"/>
        <family val="2"/>
      </rPr>
      <t>13/07/2020</t>
    </r>
    <r>
      <rPr>
        <sz val="10"/>
        <color rgb="FF000000"/>
        <rFont val="Arial"/>
        <family val="2"/>
      </rPr>
      <t xml:space="preserve">: Esta actividad se encuentra cumplida y se realiza el cierre por parte de esta Oficina. </t>
    </r>
  </si>
  <si>
    <t xml:space="preserve">Oficios de radicación Transferencia documental </t>
  </si>
  <si>
    <r>
      <rPr>
        <b/>
        <sz val="10"/>
        <color rgb="FF000000"/>
        <rFont val="Arial"/>
        <family val="2"/>
      </rPr>
      <t xml:space="preserve">13/07/2020: </t>
    </r>
    <r>
      <rPr>
        <sz val="10"/>
        <color rgb="FF000000"/>
        <rFont val="Arial"/>
        <family val="2"/>
      </rPr>
      <t>Hilda Yamile Morales Laverde - Jefe OCI</t>
    </r>
  </si>
  <si>
    <t>A partir de la realización del taller práctico, reorganizar la distribución de las series documentales en la  estantería disponible con el fin de optimizar espacios.</t>
  </si>
  <si>
    <t>Registro fotográfico de la reorganización</t>
  </si>
  <si>
    <r>
      <rPr>
        <b/>
        <sz val="10"/>
        <color rgb="FF000000"/>
        <rFont val="Arial"/>
        <family val="2"/>
      </rPr>
      <t xml:space="preserve">TERCER TRIMESTRE: </t>
    </r>
    <r>
      <rPr>
        <sz val="10"/>
        <color rgb="FF000000"/>
        <rFont val="Arial"/>
        <family val="2"/>
      </rPr>
      <t xml:space="preserve">Esta actividad se realizara en el cuarto trimestre. 
</t>
    </r>
    <r>
      <rPr>
        <b/>
        <sz val="10"/>
        <color rgb="FF000000"/>
        <rFont val="Arial"/>
        <family val="2"/>
      </rPr>
      <t>CUARTO TRIMESTRE</t>
    </r>
    <r>
      <rPr>
        <sz val="10"/>
        <color rgb="FF000000"/>
        <rFont val="Arial"/>
        <family val="2"/>
      </rPr>
      <t xml:space="preserve">:  Se inicio el proceso para la adquisición del archivador, en el que se custodiaran las historias laborales. En cuanto se tenga el mueble e inicie la vigencia 2020 y se asignen los espacios se realizaran los registros fotográficos.
</t>
    </r>
    <r>
      <rPr>
        <b/>
        <sz val="10"/>
        <color rgb="FF000000"/>
        <rFont val="Arial"/>
        <family val="2"/>
      </rPr>
      <t xml:space="preserve">
PRIMER SEMESTRE 2020:</t>
    </r>
    <r>
      <rPr>
        <sz val="10"/>
        <color rgb="FF000000"/>
        <rFont val="Arial"/>
        <family val="2"/>
      </rPr>
      <t xml:space="preserve"> Se reubicaron las Historias laborales y los procesos disciplinarios en los archivadores que se adquirieron durante el primer trimestre.
Esta reubicación libero espacio en el archivador para ubicar de manera adecuada el resto de las series documentales que hacen parte de la subdirección administrativa.</t>
    </r>
    <r>
      <rPr>
        <b/>
        <sz val="10"/>
        <color rgb="FF000000"/>
        <rFont val="Arial"/>
        <family val="2"/>
      </rPr>
      <t xml:space="preserve">
SEGUNDO TRIMESTRE 2020: </t>
    </r>
    <r>
      <rPr>
        <sz val="10"/>
        <color rgb="FF000000"/>
        <rFont val="Arial"/>
        <family val="2"/>
      </rPr>
      <t>Se dio cumplimiento al plan de mejoramiento con la transferencia documental del 2019 y la reubicación de las series documentales: historias laborales y procesos disciplinarios.</t>
    </r>
  </si>
  <si>
    <r>
      <rPr>
        <b/>
        <sz val="10"/>
        <color rgb="FF000000"/>
        <rFont val="Arial"/>
        <family val="2"/>
      </rPr>
      <t>13/07/2020</t>
    </r>
    <r>
      <rPr>
        <sz val="10"/>
        <color rgb="FF000000"/>
        <rFont val="Arial"/>
        <family val="2"/>
      </rPr>
      <t xml:space="preserve">: Esta actividad se encuentra cumplida y se realiza el cierre por parte de esta Oficina. </t>
    </r>
  </si>
  <si>
    <t>Plan anual de adquisiciones</t>
  </si>
  <si>
    <r>
      <rPr>
        <b/>
        <sz val="10"/>
        <color rgb="FF000000"/>
        <rFont val="Arial"/>
        <family val="2"/>
      </rPr>
      <t xml:space="preserve">13/07/2020: </t>
    </r>
    <r>
      <rPr>
        <sz val="10"/>
        <color rgb="FF000000"/>
        <rFont val="Arial"/>
        <family val="2"/>
      </rPr>
      <t>Hilda Yamile Morales Laverde - Jefe OCI</t>
    </r>
  </si>
  <si>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</si>
  <si>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</si>
  <si>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Para la vigencia 2019, de acuerdo al Plan de inventarios del IDEP se hará la toma física de inventarios por parte de funcionarios de la Subdirección Administrativa, Financiera y de Control disciplinario, de acuerdo a los equipos que se establezcan en la circular interna correspondiente. Se tiene planeado hacer el inventarios en el cuarto trimestre.</t>
  </si>
  <si>
    <t>Circular interna de toma de inventario físico vigencia 2019
Registro toma física de inventarios</t>
  </si>
  <si>
    <t>Profesional Universitario -  SAFyCD
Subdirector Administrativo, Financiero y de Control Disciplinario</t>
  </si>
  <si>
    <r>
      <rPr>
        <b/>
        <sz val="10"/>
        <color rgb="FF000000"/>
        <rFont val="Arial"/>
        <family val="2"/>
      </rP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</si>
  <si>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rPr>
        <sz val="10"/>
        <color rgb="FF000000"/>
        <rFont val="Arial"/>
        <family val="2"/>
      </rPr>
      <t xml:space="preserve">Archivo de Gestión de GRF y correo electrónico al interior de la entidad socializando la Circular.
Folder de evidencia Plan de Inventarios 2019 de GRF
</t>
    </r>
    <r>
      <rPr>
        <b/>
        <sz val="10"/>
        <color rgb="FF000000"/>
        <rFont val="Arial"/>
        <family val="2"/>
      </rPr>
      <t xml:space="preserve">Primer Trimestre 2020: </t>
    </r>
    <r>
      <rPr>
        <sz val="10"/>
        <color rgb="FF000000"/>
        <rFont val="Arial"/>
        <family val="2"/>
      </rPr>
      <t xml:space="preserve">
Acta No. 02 del CIGD del 24/02/2020</t>
    </r>
  </si>
  <si>
    <r>
      <rPr>
        <b/>
        <sz val="10"/>
        <color theme="1"/>
        <rFont val="Arial"/>
        <family val="2"/>
      </rPr>
      <t>13/07/2020:</t>
    </r>
    <r>
      <rPr>
        <sz val="10"/>
        <color theme="1"/>
        <rFont val="Arial"/>
        <family val="2"/>
      </rPr>
      <t xml:space="preserve">
Fue revisada la circular No  007 del 4 de octubre del 2019 "Inventario Propiedad, Planta y Equipo - Vigencia 2019 suscrita por la Directora  General de la Entidad y cumplimiento de registro en el formato No. FT-GRF-11-11 Planilla de Recolección de Información Inventario 2019.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</si>
  <si>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Circular 007 de 2019.
Acta No. 002 CIGD.</t>
  </si>
  <si>
    <t>13/07/2020:  Hilda Yamile Morales Laverde - Jefe OCI</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</si>
  <si>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</si>
  <si>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formato  FT-GRF-11-11 dispuesto en Google Drive.</t>
  </si>
  <si>
    <t>Para la vigencia 2019, de acuerdo al Plan de inventarios del IDEP se hará la toma física de inventarios por parte de funcionarios de la Subdirección Administrativa, Financiera y de Control disciplinario y los equipos que se establezcan en la circular interna correspondiente. Se tiene planeado hacer el inventario en el cuarto trimestre.</t>
  </si>
  <si>
    <r>
      <rPr>
        <b/>
        <sz val="10"/>
        <color rgb="FF000000"/>
        <rFont val="Arial"/>
        <family val="2"/>
      </rP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</si>
  <si>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rPr>
        <sz val="10"/>
        <color rgb="FF000000"/>
        <rFont val="Arial"/>
        <family val="2"/>
      </rPr>
      <t xml:space="preserve">Archivo de Gestión de GRF y correo electrónico al interior de la entidad socializando la Circular.
Folder de evidencia Plan de Inventarios 2019 de GRF
</t>
    </r>
    <r>
      <rPr>
        <b/>
        <sz val="10"/>
        <color rgb="FF000000"/>
        <rFont val="Arial"/>
        <family val="2"/>
      </rPr>
      <t>PRIMER TRIMESTRE 2020:</t>
    </r>
    <r>
      <rPr>
        <sz val="10"/>
        <color rgb="FF000000"/>
        <rFont val="Arial"/>
        <family val="2"/>
      </rPr>
      <t xml:space="preserve">  Acta No. 02 del CIGD del 24/02/2020</t>
    </r>
  </si>
  <si>
    <r>
      <rPr>
        <b/>
        <sz val="10"/>
        <color theme="1"/>
        <rFont val="Arial"/>
        <family val="2"/>
      </rPr>
      <t>13/07/2020:</t>
    </r>
    <r>
      <rPr>
        <sz val="10"/>
        <color theme="1"/>
        <rFont val="Arial"/>
        <family val="2"/>
      </rPr>
      <t xml:space="preserve">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</si>
  <si>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Acta No. 002 CIGD.</t>
  </si>
  <si>
    <t xml:space="preserve">Oficina Asesora de Planeación </t>
  </si>
  <si>
    <t>Falta de disponibilidad de los servicios TIC</t>
  </si>
  <si>
    <t>Falla de flujo de energía que  se ocasionó por el uso de la toma de corriente de la cocina ubicada en la oficina 402B</t>
  </si>
  <si>
    <t>Solicitud a la Subdirección Administrativa y Financiera del IDEP la suspensión  definitiva del uso de la  toma de corriente de la cocina de la oficina 402 B hasta tanto no se garantice que funciona de forma correcta,</t>
  </si>
  <si>
    <t>Correo electrónico</t>
  </si>
  <si>
    <t xml:space="preserve">Jefe Oficina de Planeación </t>
  </si>
  <si>
    <r>
      <rPr>
        <b/>
        <sz val="10"/>
        <color theme="1"/>
        <rFont val="Arial"/>
        <family val="2"/>
      </rPr>
      <t xml:space="preserve">Primer Trimestre: </t>
    </r>
    <r>
      <rPr>
        <sz val="10"/>
        <color rgb="FF000000"/>
        <rFont val="Arial"/>
        <family val="2"/>
      </rPr>
      <t xml:space="preserve">A partir del mismo 2 de marzo, se  suspendió  el uso de la  toma de corriente de la cocina de la oficina 402 B hasta tanto no se garantice por parte de la Subdirección Administrativa  que dicha toma  funciona de forma correcta.
</t>
    </r>
    <r>
      <rPr>
        <b/>
        <sz val="10"/>
        <color theme="1"/>
        <rFont val="Arial"/>
        <family val="2"/>
      </rPr>
      <t>Tercer Trimestre:</t>
    </r>
    <r>
      <rPr>
        <sz val="10"/>
        <color rgb="FF000000"/>
        <rFont val="Arial"/>
        <family val="2"/>
      </rPr>
      <t xml:space="preserve"> la toma eléctrica continua inhabilitada.</t>
    </r>
  </si>
  <si>
    <t>Correo electrónico del 2 de marzo
Toma fuera de uso</t>
  </si>
  <si>
    <r>
      <rPr>
        <b/>
        <sz val="10"/>
        <color rgb="FF000000"/>
        <rFont val="Arial"/>
        <family val="2"/>
      </rPr>
      <t xml:space="preserve">13/07/2020: </t>
    </r>
    <r>
      <rPr>
        <sz val="10"/>
        <color rgb="FF000000"/>
        <rFont val="Arial"/>
        <family val="2"/>
      </rPr>
      <t>Se estableció como acción inmediata la suspensión de la toma corriente de la Oficina 402B.Esta actividad se encuentra cumplida.  Se cierra por parte de esta Oficina.</t>
    </r>
    <r>
      <rPr>
        <b/>
        <sz val="10"/>
        <color rgb="FF000000"/>
        <rFont val="Arial"/>
        <family val="2"/>
      </rPr>
      <t xml:space="preserve">
</t>
    </r>
  </si>
  <si>
    <r>
      <rPr>
        <b/>
        <sz val="10"/>
        <color rgb="FF000000"/>
        <rFont val="Arial"/>
        <family val="2"/>
      </rPr>
      <t>13/07/2020</t>
    </r>
    <r>
      <rPr>
        <sz val="10"/>
        <color rgb="FF000000"/>
        <rFont val="Arial"/>
        <family val="2"/>
      </rPr>
      <t>:  Hilda Yamile Morales Laverde - Jefe OCI</t>
    </r>
  </si>
  <si>
    <t>Para disminuir el riesgo de falta de disponibilidad de energía, se realizarán acciones para suplir las fallas a través de una UPS.</t>
  </si>
  <si>
    <t xml:space="preserve">Suscripción del contrato de adquisición de la UPS </t>
  </si>
  <si>
    <r>
      <rPr>
        <b/>
        <sz val="10"/>
        <color rgb="FF000000"/>
        <rFont val="Arial"/>
        <family val="2"/>
      </rPr>
      <t xml:space="preserve">Primer Trimestre: </t>
    </r>
    <r>
      <rPr>
        <sz val="10"/>
        <color rgb="FF000000"/>
        <rFont val="Arial"/>
        <family val="2"/>
      </rPr>
      <t xml:space="preserve">En el plan de adquisiciones de  la vigencia 2020 se cuenta con los recursos para realizar el proceso de contratación en el mes de mayo.
</t>
    </r>
    <r>
      <rPr>
        <b/>
        <sz val="10"/>
        <color rgb="FF000000"/>
        <rFont val="Arial"/>
        <family val="2"/>
      </rPr>
      <t>Segundo Trimestre:</t>
    </r>
    <r>
      <rPr>
        <sz val="10"/>
        <color rgb="FF000000"/>
        <rFont val="Arial"/>
        <family val="2"/>
      </rPr>
      <t xml:space="preserv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
    </r>
    <r>
      <rPr>
        <b/>
        <sz val="10"/>
        <color rgb="FF000000"/>
        <rFont val="Arial"/>
        <family val="2"/>
      </rPr>
      <t>Tercer Trimestre:</t>
    </r>
    <r>
      <rPr>
        <sz val="10"/>
        <color rgb="FF000000"/>
        <rFont val="Arial"/>
        <family val="2"/>
      </rPr>
      <t xml:space="preserve"> Se continua con la evaluación de la solución definitiva que será planteada para la próxima vigencia debido a que no se cuenta con los recursos para la vigencia actual. Atendiendo las recomendaciones de la Oficina de Control Interno, se  formulará la acción de mejora par la vigencia 2021, teniendo en cuenta la disponibilidad de recursos que se asignen a la entidad. </t>
    </r>
  </si>
  <si>
    <t xml:space="preserve">Plan de Adquisiciones de la vigencia 2020 </t>
  </si>
  <si>
    <r>
      <rPr>
        <b/>
        <sz val="10"/>
        <color rgb="FF000000"/>
        <rFont val="Arial"/>
        <family val="2"/>
      </rPr>
      <t xml:space="preserve">13/07/2020:  </t>
    </r>
    <r>
      <rPr>
        <sz val="10"/>
        <color rgb="FF000000"/>
        <rFont val="Arial"/>
        <family val="2"/>
      </rPr>
      <t>Se informa en el seguimiento del segundo trimestre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Por lo anterior,  la actividad planteada inicialmente es inefectiva y se realiza el cierre de la misma; el proceso debe formular una nueva acción.</t>
    </r>
  </si>
  <si>
    <r>
      <rPr>
        <b/>
        <sz val="10"/>
        <color rgb="FF000000"/>
        <rFont val="Arial"/>
        <family val="2"/>
      </rPr>
      <t>13/07/2020</t>
    </r>
    <r>
      <rPr>
        <sz val="10"/>
        <color rgb="FF000000"/>
        <rFont val="Arial"/>
        <family val="2"/>
      </rPr>
      <t>:  Hilda Yamile Morales Laverde - Jefe OCI</t>
    </r>
  </si>
  <si>
    <t>Indisponibilidad del software Goobi por No actualización a tiempo por parte del proveedor</t>
  </si>
  <si>
    <t>El proveedor No actualizó a tiempo la licencia Oracle asociado al ejecutable que le permite operar.</t>
  </si>
  <si>
    <t>Se solicitó al proveedor la actualización de la licencia y de la versión del software, lo que permitió corregir el problema.</t>
  </si>
  <si>
    <r>
      <rPr>
        <b/>
        <sz val="10"/>
        <color rgb="FF000000"/>
        <rFont val="Arial"/>
        <family val="2"/>
      </rPr>
      <t>Segundo trimestre:</t>
    </r>
    <r>
      <rPr>
        <sz val="10"/>
        <color rgb="FF000000"/>
        <rFont val="Arial"/>
        <family val="2"/>
      </rPr>
      <t xml:space="preserve">  Se solicitó al proveedor la actualización de la licencia y de la versión del software que permita operar, esto se realizó el 16 de abril de 2020.
</t>
    </r>
  </si>
  <si>
    <t>La evidencia es el sistema como tal, dado que si no se hubiera actualizado el sistema no funcionaría, el ejecutable del sistema quedó con fecha del 17 de abril.  Se enviaron correos a los funcionarios para que pudieran usar el sistema.</t>
  </si>
  <si>
    <r>
      <rPr>
        <b/>
        <sz val="10"/>
        <color rgb="FF000000"/>
        <rFont val="Arial"/>
        <family val="2"/>
      </rPr>
      <t xml:space="preserve">13/07/2020:  </t>
    </r>
    <r>
      <rPr>
        <sz val="10"/>
        <color rgb="FF000000"/>
        <rFont val="Arial"/>
        <family val="2"/>
      </rPr>
      <t>Se estableció como acción inmediata "actualización de la licencia y de la versión del software" esta actividad se reporta como cumplida y la evidencia es el funcionamiento del aplicativo.</t>
    </r>
  </si>
  <si>
    <r>
      <rPr>
        <b/>
        <sz val="10"/>
        <color rgb="FF000000"/>
        <rFont val="Arial"/>
        <family val="2"/>
      </rPr>
      <t>13/07/2020</t>
    </r>
    <r>
      <rPr>
        <sz val="10"/>
        <color rgb="FF000000"/>
        <rFont val="Arial"/>
        <family val="2"/>
      </rPr>
      <t>:  Hilda Yamile Morales Laverde - Jefe OCI</t>
    </r>
  </si>
  <si>
    <t>Se programará en el calendario del correo de sistemas una alerta para el día 1 de Abril de la siguiente vigencia, solicitar al proveedor la actualización de la licencia junto con la versión del software que vence el día 15 de abril de cada año.
Por otra parte se están adelantando estudios del mercado para validar otras opciones de software para ser reemplazado de manera  que permita el uso en web y que mejore el uso y servicio del sistema administrativo y financiero.</t>
  </si>
  <si>
    <t>Calendar Google / Correo electrónico</t>
  </si>
  <si>
    <r>
      <rPr>
        <b/>
        <sz val="10"/>
        <color rgb="FF000000"/>
        <rFont val="Arial"/>
        <family val="2"/>
      </rPr>
      <t>Segundo trimestre:</t>
    </r>
    <r>
      <rPr>
        <sz val="10"/>
        <color rgb="FF000000"/>
        <rFont val="Arial"/>
        <family val="2"/>
      </rPr>
      <t xml:space="preserve">  Se entregó como producto 3 del contrato 25-2020 el 5 de mayo, el estudio del mercado y la ficha técnica para el proceso de contratación de un nuevo software administrativo y financiero. Se están llevando a cabo evaluaciones de  sistemas administrativos y financieros, la evaluación realizada fue remitida a la Subdirección Administrativa y Financiera para su revisión y toma de decisión al respecto.
Se programó Google Calendar  en el correo de sistemas@idep.edu.co para tener la notificación desde el 1 de Abril  de 2021 y alerta al proveedor del Sistema Goobi, si es que en es época  se tiene aún en uso en el IDEP.
</t>
    </r>
    <r>
      <rPr>
        <b/>
        <sz val="10"/>
        <color rgb="FF000000"/>
        <rFont val="Arial"/>
        <family val="2"/>
      </rPr>
      <t xml:space="preserve">Tercer Trimestre: </t>
    </r>
    <r>
      <rPr>
        <sz val="10"/>
        <color rgb="FF000000"/>
        <rFont val="Arial"/>
        <family val="2"/>
      </rPr>
      <t>Teniendo en cuenta las recomendaciones de la Oficina de Control interno, se formula una nueva acción de mejora : Migrar la licencia de Oracle para actualizar las aplicaciones de GOOBI producción y Humano en contingencia, la cual será puesta en producción durante esta vigencia.</t>
    </r>
  </si>
  <si>
    <t>Correos y Soportes en Contrato 25-2020</t>
  </si>
  <si>
    <r>
      <rPr>
        <b/>
        <sz val="10"/>
        <color rgb="FF000000"/>
        <rFont val="Arial"/>
        <family val="2"/>
      </rPr>
      <t xml:space="preserve">13/07/2020:  </t>
    </r>
    <r>
      <rPr>
        <sz val="10"/>
        <color rgb="FF000000"/>
        <rFont val="Arial"/>
        <family val="2"/>
      </rPr>
      <t xml:space="preserve">Se establecieron dos actividades: i) programar en el calendario de Google  una alerta para el 01 de abril de 2021 para solicitar al proveedor la actualización del sistema.  Esta acción se reporta como cumplida; su efectividad no se podrá evaluar hasta tanto no se materialice la oportunidad de la actualización por parte del proveedor; es decir el cumplimiento de la misma depende de un tercero.
La otra acción planteada es "se están adelantando estudios del mercado para validar otras opciones de software para ser reemplazado de manera  que permita el uso en web y que mejore el uso y servicio del sistema administrativo y financiero"; esta acción es incierta toda vez que se ha gestionado el estudio de mercado, no es seguro el cambio del software por parte de la Entidad.  Las acciones establecidas no permiten subsanar la oportunidad de la actualización de la licencia de ORACLE por parte del proveedor para el funcionamiento del sistema financiero, se recomienda por parte de esta Oficina incluir estas actividades en los acuerdos de nivel de servicio- ANS de los proveedores de sistemas de información de la Entidad.   Esta acción se cierra y se debe formular una nueva acción a fin de garantizar la efectividad de la misma. </t>
    </r>
  </si>
  <si>
    <r>
      <rPr>
        <b/>
        <sz val="10"/>
        <color rgb="FF000000"/>
        <rFont val="Arial"/>
        <family val="2"/>
      </rPr>
      <t>13/07/2020</t>
    </r>
    <r>
      <rPr>
        <sz val="10"/>
        <color rgb="FF000000"/>
        <rFont val="Arial"/>
        <family val="2"/>
      </rPr>
      <t>:  Hilda Yamile Morales Laverde - Jefe OCI</t>
    </r>
  </si>
  <si>
    <t>Calificación de origen en primera oportunidad de una Enfermedad Laboral a un Servidor Público de la Subdirección Académica, siendo el diagnóstico Epicondilitis Lateral Izquierda.</t>
  </si>
  <si>
    <t xml:space="preserve">Las causas asociadas al trabajo que pueden originar este tipo de patologías son:
- Postura sedente prolongada
- Labores repetitivas en brazos - muñeca y mano
</t>
  </si>
  <si>
    <t>Realizar una capacitación sobre Prevención del Trauma Acumulativo.</t>
  </si>
  <si>
    <t>Convocatoria y listados de asistencia</t>
  </si>
  <si>
    <t>Subdirector Administrativo, Financiero y de Control Disciplinario.
Profesional Especializado SAFyCD - Talento Humano
Contratista encargado del SG-SST</t>
  </si>
  <si>
    <r>
      <rPr>
        <b/>
        <sz val="10"/>
        <color rgb="FF000000"/>
        <rFont val="Arial"/>
        <family val="2"/>
      </rPr>
      <t xml:space="preserve">PRIMER TRIMESTRE: </t>
    </r>
    <r>
      <rPr>
        <sz val="10"/>
        <color rgb="FF000000"/>
        <rFont val="Arial"/>
        <family val="2"/>
      </rPr>
      <t xml:space="preserve">Se programó la capacitación con la ARL Seguros Bolívar, sin embargo se encuentra aplazada por la medida de aislamiento social decretada a nivel nacional con ocasión de la emergencia sanitaria, económica y ecológica a causa de la pandemia por COVID-19.
</t>
    </r>
    <r>
      <rPr>
        <b/>
        <sz val="10"/>
        <color rgb="FF000000"/>
        <rFont val="Arial"/>
        <family val="2"/>
      </rPr>
      <t>SEGUNDO TRIMESTRE</t>
    </r>
    <r>
      <rPr>
        <sz val="10"/>
        <color rgb="FF000000"/>
        <rFont val="Arial"/>
        <family val="2"/>
      </rPr>
      <t>: El 29 de mayo se ejecutó la Capacitación en prevención de lesiones por trauma acumulativo. La actividad fue orientada por la Fisioterapeuta Especialista en Seguridad y Salud en el Trabajo - Laura Oviedo, aliado estratégico de la ARL Seguros Bolívar.</t>
    </r>
  </si>
  <si>
    <t>Listado de asistencia
Acta de la actividad suscrita con la profesional de la ARL.</t>
  </si>
  <si>
    <r>
      <rPr>
        <b/>
        <sz val="10"/>
        <color rgb="FF000000"/>
        <rFont val="Arial"/>
        <family val="2"/>
      </rPr>
      <t xml:space="preserve">13/07/2020: </t>
    </r>
    <r>
      <rPr>
        <sz val="10"/>
        <color rgb="FF000000"/>
        <rFont val="Arial"/>
        <family val="2"/>
      </rPr>
      <t xml:space="preserve">Esta actividad fue ejecutada el día 29 de mayo de 2020.  Por lo tanto se realiza el cierre de la misma. </t>
    </r>
  </si>
  <si>
    <t>Correo electrónico del 18 de mayo de 2020.</t>
  </si>
  <si>
    <r>
      <rPr>
        <b/>
        <sz val="10"/>
        <color rgb="FF000000"/>
        <rFont val="Arial"/>
        <family val="2"/>
      </rPr>
      <t>13/07/2020</t>
    </r>
    <r>
      <rPr>
        <sz val="10"/>
        <color rgb="FF000000"/>
        <rFont val="Arial"/>
        <family val="2"/>
      </rPr>
      <t>:  Hilda Yamile Morales Laverde - Jefe OCI</t>
    </r>
  </si>
  <si>
    <t>Realizar un taller por segmento para miembros superiores</t>
  </si>
  <si>
    <r>
      <rPr>
        <b/>
        <sz val="10"/>
        <color rgb="FF000000"/>
        <rFont val="Arial"/>
        <family val="2"/>
      </rPr>
      <t>PRIMER TRIMESTRE:</t>
    </r>
    <r>
      <rPr>
        <sz val="10"/>
        <color rgb="FF000000"/>
        <rFont val="Arial"/>
        <family val="2"/>
      </rPr>
      <t xml:space="preserve"> Se programó el taller con la ARL Seguros Bolívar, sin embargo se encuentra aplazada por la medida de aislamiento social decretada a nivel nacional con ocasión de la emergencia sanitaria, económica y ecológica a causa de la pandemia por COVID-19.
</t>
    </r>
    <r>
      <rPr>
        <b/>
        <sz val="10"/>
        <color rgb="FF000000"/>
        <rFont val="Arial"/>
        <family val="2"/>
      </rPr>
      <t xml:space="preserve">SEGUNDO TRIMESTRE: </t>
    </r>
    <r>
      <rPr>
        <sz val="10"/>
        <color rgb="FF000000"/>
        <rFont val="Arial"/>
        <family val="2"/>
      </rPr>
      <t>El 19 y 26 de junio se ejecutó el taller por segmento para miembros superiores. La actividad fue orientada por la Fisioterapeuta Especialista en Seguridad y Salud en el Trabajo - Natalia Correal, aliado estratégico de la ARL Seguros Bolívar. Teniendo en cuenta la modalidad de trabajo en casa y el desarrollo de actividades por medio virtual, el taller se desarrolló en cuatro sesiones para propiciar mayor participación.</t>
    </r>
  </si>
  <si>
    <r>
      <rPr>
        <b/>
        <sz val="10"/>
        <color rgb="FF000000"/>
        <rFont val="Arial"/>
        <family val="2"/>
      </rPr>
      <t xml:space="preserve">13/07/2020: </t>
    </r>
    <r>
      <rPr>
        <sz val="10"/>
        <color rgb="FF000000"/>
        <rFont val="Arial"/>
        <family val="2"/>
      </rPr>
      <t xml:space="preserve">Esta actividad fue ejecutada el día 19 y 26 de junio de 2020.  Por lo tanto se realiza el cierre de la misma. </t>
    </r>
  </si>
  <si>
    <t>Correo electrónico del 16 de junio de 2020.</t>
  </si>
  <si>
    <r>
      <rPr>
        <b/>
        <sz val="10"/>
        <color rgb="FF000000"/>
        <rFont val="Arial"/>
        <family val="2"/>
      </rPr>
      <t>13/07/2020</t>
    </r>
    <r>
      <rPr>
        <sz val="10"/>
        <color rgb="FF000000"/>
        <rFont val="Arial"/>
        <family val="2"/>
      </rPr>
      <t>:  Hilda Yamile Morales Laverde - Jefe OCI</t>
    </r>
  </si>
  <si>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</si>
  <si>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</si>
  <si>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El Instructivo IN-GF-14-03 Instructivo para el cumplimiento de las obligaciones tributarias se encuentra desactualizado en cuanto al sistema de información administrativo y financiero SIAFI, carece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</si>
  <si>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Maloca Aula SIG del Instituto</t>
  </si>
  <si>
    <t>IN-GF-14-03 Instructivo para el cumplimiento de las obligaciones tributarias</t>
  </si>
  <si>
    <t>Profesional especializado - contabilidad</t>
  </si>
  <si>
    <r>
      <rPr>
        <b/>
        <sz val="10"/>
        <color theme="1"/>
        <rFont val="Arial"/>
        <family val="2"/>
      </rPr>
      <t xml:space="preserve">08/10/2019: </t>
    </r>
    <r>
      <rPr>
        <sz val="10"/>
        <color theme="1"/>
        <rFont val="Arial"/>
        <family val="2"/>
      </rPr>
      <t xml:space="preserve">Esta actividad se desarrollará y dará cumplimiento en el transcurso del cuarto trimestre.
</t>
    </r>
    <r>
      <rPr>
        <b/>
        <sz val="10"/>
        <color theme="1"/>
        <rFont val="Arial"/>
        <family val="2"/>
      </rPr>
      <t xml:space="preserve">05/12/2019: </t>
    </r>
    <r>
      <rPr>
        <sz val="10"/>
        <color theme="1"/>
        <rFont val="Arial"/>
        <family val="2"/>
      </rPr>
      <t xml:space="preserve">A la fecha se encuentra en revisión el documento IN-GF-14-03 Instructivo para el cumplimiento de las obligaciones tributarias, cuya actividad se terminará antes del 31/12/2019
</t>
    </r>
    <r>
      <rPr>
        <b/>
        <sz val="10"/>
        <color theme="1"/>
        <rFont val="Arial"/>
        <family val="2"/>
      </rPr>
      <t>03/04/2020:</t>
    </r>
    <r>
      <rPr>
        <sz val="10"/>
        <color theme="1"/>
        <rFont val="Arial"/>
        <family val="2"/>
      </rPr>
      <t xml:space="preserve">  El documento IN-GF-14-03 INSTRUCTIVO PARA EL CUMPLIMIENTO DE OBLIGACIONES TRIBUTARIAS, se encuentra con fecha de aprobación del 27/12/2019 y publicado en la Maloca SIG-MIPG
</t>
    </r>
    <r>
      <rPr>
        <b/>
        <sz val="10"/>
        <color theme="1"/>
        <rFont val="Arial"/>
        <family val="2"/>
      </rPr>
      <t xml:space="preserve">1/07/2020: </t>
    </r>
    <r>
      <rPr>
        <sz val="10"/>
        <color theme="1"/>
        <rFont val="Arial"/>
        <family val="2"/>
      </rPr>
      <t xml:space="preserve"> Esta actividad se cumplió en el  primer trimestre.  </t>
    </r>
  </si>
  <si>
    <r>
      <rPr>
        <b/>
        <sz val="10"/>
        <color theme="1"/>
        <rFont val="Arial"/>
        <family val="2"/>
      </rPr>
      <t xml:space="preserve">08/10/2019: </t>
    </r>
    <r>
      <rPr>
        <sz val="10"/>
        <color theme="1"/>
        <rFont val="Arial"/>
        <family val="2"/>
      </rPr>
      <t xml:space="preserve">Esta actividad se desarrollará y dará cumplimiento en el transcurso del cuarto trimestre. 
</t>
    </r>
    <r>
      <rPr>
        <b/>
        <sz val="10"/>
        <color theme="1"/>
        <rFont val="Arial"/>
        <family val="2"/>
      </rPr>
      <t xml:space="preserve">03/04/2020: </t>
    </r>
    <r>
      <rPr>
        <sz val="10"/>
        <color theme="1"/>
        <rFont val="Arial"/>
        <family val="2"/>
      </rPr>
      <t xml:space="preserve">Se encuentra disponible en el siguiente enlace: </t>
    </r>
    <r>
      <rPr>
        <b/>
        <sz val="10"/>
        <color theme="1"/>
        <rFont val="Arial"/>
        <family val="2"/>
      </rPr>
      <t xml:space="preserve"> </t>
    </r>
    <r>
      <rPr>
        <sz val="10"/>
        <color theme="1"/>
        <rFont val="Arial"/>
        <family val="2"/>
      </rPr>
      <t>http://www.idep.edu.co/sites/default/files/IN-GF-14-03%20%20Instructivo%20Cumplimiento%20de%20Obligaciones%20Tributarias%20V2.docx</t>
    </r>
  </si>
  <si>
    <r>
      <rPr>
        <b/>
        <sz val="10"/>
        <color theme="1"/>
        <rFont val="Arial"/>
        <family val="2"/>
      </rPr>
      <t xml:space="preserve">13/07/2020:  </t>
    </r>
    <r>
      <rPr>
        <sz val="10"/>
        <color theme="1"/>
        <rFont val="Arial"/>
        <family val="2"/>
      </rPr>
      <t xml:space="preserve"> Se verificó la actualización y publicación del instructivo en la página web del Instituto en el link:  http://www.idep.edu.co/sites/default/files/IN-GF-14-03%20%20Instructivo%20Cumplimiento%20de%20Obligaciones%20Tributarias%20V2.docx.  Esta actividad se da por cumplida y se cierra por parte de esta Oficina. </t>
    </r>
  </si>
  <si>
    <t>http://www.idep.edu.co/sites/default/files/IN-GF-14-03%20%20Instructivo%20Cumplimiento%20de%20Obligaciones%20Tributarias%20V2.docx</t>
  </si>
  <si>
    <t xml:space="preserve">
La política de operación del procedimiento GRF-11-02 “Ingreso o altas de bienes y/o elementos al almacén, inventario de propiedad, planta y equipo del IDEP”  establece: “Las publicaciones que resulten de contrato cuyo objeto es la impresión incluido los Insumos, una vez entregadas al IDEP, se les hará el trámite de ingreso a los inventarios de la entidad, mediante solicitud FT-GRF-11-24, suscrita por el supervisor en el que anexara la factura y el Acta de Ejecución, y quedaran registrados en la Bodega de Publicaciones” ; de acuerdo con las pruebas de control realizada por parte de OCI se evidencia que para las solicitudes de las altas de publicaciones realizadas en el año 2020 correspondientes a las altas No. 02 del 4 de marzo de 2020 y la No. 03 del 9 de diciembre 2020 no se realizaron en el formato establecido FT-GRF-11-24; adicionalmente para el alta de publicación N.º 02 no se adjuntó el acta de ejecución como lo describe el procedimiento evaluado.
El procedimiento GRF-11-02 “Ingreso o altas de bienes y/o elementos al almacén, inventario de propiedad, planta y equipo del IDEP establece que cuando se recibe una solicitud el tiempo máximo es de tres (3) días hábiles, de acuerdo con la verificación realizada a los soportes enviados por la Subdirección académica mediante correo electrónico Institucional se evidencia que el ingreso y/o alta de publicación No. 02 del 04 de marzo de 2020, con soporte memorando radicado IDEP 00106-817-000094 del 4-02-2020 “Solicitud ingreso a bodega de
publicaciones” se realizó extemporáneamente o fuera del plazo descrito en el procedimiento evaluado.
I</t>
  </si>
  <si>
    <t xml:space="preserve">
Se envio solicitud de cargue en la plataforma de Goobi, como se evidencia en los correos electrónico de fecha  25 y 26 de febrero de 2021, el cual se tiene respuesta el dia 26 de febrero de 2021, por lo tanto el cargue de los saldos iniciales por parte del operador de Goobi, no se subieron al inicio de la vigencia.
Teniendo en cuenta el informe del seguimiento del Plan de Mejoramiento de la Oficina de Control Interno con corte agosto del 2021, se evidencia las acciones formuladas en la vigencia 2019  en relación con la actualización del procedimiento PRO-GRF-11-01, PRO-GRF-11-02 fueron inefectivas se reformula la acción incluyendo las observaciones realizadas en la auditoria 2021.</t>
  </si>
  <si>
    <t xml:space="preserve">Estas actividades se trabajaran en conjunto con la Profesional Especializado de la Subdirección Académica quien es responsable del manejo de la Bodega de Publicaciones.
* Actualizar y documentar el procedimiento PRO-GRF-11-02 “Ingreso o altas de bienes y/o elementos al almacén, inventario de propiedad, planta y equipo del IDEP". En el sentido de aclarar que los movimientos de inicio de vigencia se realizaran una vez el administrador del GOOBI suba saldos iniciales de Almacen de la vigencia en curso.
* Actualizar, documentar y socializar el procedimiento PRO-GRF-11-01 “salida de bienes y/o elementos al almacén, inventario de propiedad, planta y equipo del IDEP". </t>
  </si>
  <si>
    <t>Correctiva</t>
  </si>
  <si>
    <t>Procedimientos actualizados en la maloca SIG</t>
  </si>
  <si>
    <t xml:space="preserve"> Profesional Universitario 219-02 - SAFyCD
Subdirección Administrativa, Financiera y de Control Disciplinario</t>
  </si>
  <si>
    <t>TERCER TRIMIESTRE: En el mes de octubre se actualizaran los procedimientos.
17/11/2021- Lilia Amparo Correa Se actualizan los procedimientos del proceso: 
PRO-GRF-11-01 Egresos o salidas definitivas de bienes
PRO-GRF-11-02 Ingresos o Altas de Almacén
PRO-GRF-11-03 Inventario
PRO-GRF-11-04 Mantenimientos correctivos y preventivos
Y los formatos:
FT-GRF-11-03 Solicitud de bienes y servicios
FT-GRF-11-10 Solicitud de traslado de bienes, elementos, para la asignación y actualización del inventario
Por lo anterior, se solicita el cierre de la acción.</t>
  </si>
  <si>
    <r>
      <rPr>
        <b/>
        <sz val="10"/>
        <color rgb="FF000000"/>
        <rFont val="Arial"/>
        <family val="2"/>
      </rPr>
      <t>9/12/2021:</t>
    </r>
    <r>
      <rPr>
        <sz val="10"/>
        <color rgb="FF000000"/>
        <rFont val="Arial"/>
        <family val="2"/>
      </rPr>
      <t xml:space="preserve"> De acuerdo con el seguimiento efectuado por parte de esta Oficina se evidencia cumplimiento a lo enunciado a la actividad donde se verificó el cumplimiento de la actualización de los procedimientos con base en las sugerencias realizadas por parte de esta Oficina Asesora, por lo anterior se da cierre a este acción como efectiva</t>
    </r>
  </si>
  <si>
    <r>
      <rPr>
        <b/>
        <sz val="10"/>
        <color rgb="FF000000"/>
        <rFont val="Arial"/>
        <family val="2"/>
      </rPr>
      <t>9/12/2021:</t>
    </r>
    <r>
      <rPr>
        <sz val="10"/>
        <color rgb="FF000000"/>
        <rFont val="Arial"/>
        <family val="2"/>
      </rPr>
      <t xml:space="preserve"> María Margarita Cruz Gómez. Profesiona contratista OCI</t>
    </r>
  </si>
  <si>
    <t>“Se evidencia incumplimiento en la actividad No 10 del procedimiento PRO-GRF11-01 “Salidas definitivas de Bienes y/o elementos del inventario de propiedad, planta y equipo” toda vez que no se presentó con anterioridad para aprobación del Comité Institucional de Gestión y Desempeño el concepto técnico de retiro de los bienes elementos de baja de la Resolución 024 del 29 de abril de 2021”.</t>
  </si>
  <si>
    <t>Se elaboro el concepto técnico mediante radicado 00106-817-000489 de fecha 12/04/2021, el cual hizo parte de los soportes de la Resolucion No. 024 de 2021, mas sin embargo no se presento ante el Comite Institucional de Gestión y Desempeño para su aprobación antes de que se expidiera la Resolución citada, en razón a la alta carga laboral presentada por la Profesional reponsable y a la modalidad del trabajo en casa que no permitio un seguimiento permanente en la ejecución de la totalidad de las actividades del procedimiento.</t>
  </si>
  <si>
    <r>
      <rPr>
        <b/>
        <sz val="11"/>
        <color theme="1"/>
        <rFont val="Calibri"/>
        <family val="2"/>
      </rPr>
      <t xml:space="preserve">
</t>
    </r>
    <r>
      <rPr>
        <sz val="11"/>
        <color theme="1"/>
        <rFont val="Calibri"/>
        <family val="2"/>
      </rPr>
      <t>1. Presentar el Concepto Técnico de retiro de los bienes o elemento, al Comite Intitucional de Gestón y Desempeño, para dar alcance a la Resolución No. 24 de 2021 mediante una Resolución. 
2. Actualizar el procedimiento PRO-GRF-11-01 Salidas definitivas de Bienes y/o elementos del inventario de propiedad, planta y equipo IDEP.</t>
    </r>
  </si>
  <si>
    <t>Procedimiento actualizados, correos electrónicos, acta de comité y Resolución</t>
  </si>
  <si>
    <t>TERCER TRIMESTRE 05/10/2021: Lilia Correa Se presentó por parte del Subdirector Administrativo, Financiero y de Control Disciplinario ante el Comité Institucional de finales del mes de agosto de 2021, la Resolución de alcance para continuar con el tramite de baja de nuestros inventarios de Propiedad, Planta y equipo y hacer entregar oficial a la entidad que se surtio el procedimeinto de ofrecimiento de las misma.</t>
  </si>
  <si>
    <t>\\Apolo\EJECUCION_PLANES\Plan_Mejoramiento\GRF\Tercer_seguimiento</t>
  </si>
  <si>
    <t>13/12/2021: Se verificó el acta Nº 17 del Comité Institucional de gestion y desempeño en la agenda de reunión del mismo en el item 3 donde se socializó y aprobó la resolución y el concepto tecnico de retito de los bienes objeto de baja donde se subsana recomendación por auditoria interna, igualmente se verificó el procedimiento SALIDAS DEFINITIVA DE BIENES Y/O ELEMENTOS DEL INVENTARIO DE PROPIEDAD, PLANTA Y EQUIPO
 con fecha de aprobación 17-11-2021, por lo anterior se cierra la acción como efectiva.</t>
  </si>
  <si>
    <r>
      <rPr>
        <sz val="11"/>
        <color rgb="FF0563C1"/>
        <rFont val="Calibri"/>
        <family val="2"/>
      </rPr>
      <t xml:space="preserve">\\Apolo\EJECUCION_PLANES\Plan_Mejoramiento\GRF\Tercer_seguimiento
</t>
    </r>
    <r>
      <rPr>
        <u/>
        <sz val="11"/>
        <color rgb="FF1155CC"/>
        <rFont val="Calibri"/>
        <family val="2"/>
      </rPr>
      <t>http://www.idep.edu.co/sites/default/files/PRO-GRF-11-01%20Sal%20def%20inv%20prop%20plant%20equi_V8.pdf</t>
    </r>
  </si>
  <si>
    <t>13/12/2021: María Margarita Cruz Gómez. Profesional contratista OCI.</t>
  </si>
  <si>
    <t>Se evidencia incumplimiento en cuanto a los requisitos que debe tener el formato FT-GRF-11-10 Solicitud de traslado de bienes, elementos y autorización del inventario a cargo de funcionarios y contratistas como se detalla en el numeral 2.3.3 del presente informe.</t>
  </si>
  <si>
    <t>Se realizaron acciones para acelear el proceso de baja de las sillas que no estaban inmersas en el procedimiento, sin inducir el riesgo de perdida de bienes toda vez que qedan bajo responsabilidad y custodia de la Profesiona Universitario del proceso.
Teniendo en cuenta el informe del seguimiento del Plan de Mejoramiento de la Oficina de Control Interno con corte agosto del 2021, se evidencia las acciones formuladas en relación con la actualización del procedimiento PRO-GRF-11-03 fueron inefectivase reformula la acción incluyendo las observaciones realizadas en la auditoria 2021.</t>
  </si>
  <si>
    <t>Estas actividades se trabajaran en conjunto con el Tecnico Operativo de la Oficina Asesora de Planeación responsable de los bienes de Tecnología.
Actualizar, documentar el procedimiento PRO-GRF-11-03 Inventarios de propiedad, planta y equipo IDEP</t>
  </si>
  <si>
    <t>TERCER TRIMESTRE 05/10/2021: Lilia Correa: Se actualizarán los procedimientos en el mes de octubre del 2021.
17/11/2021- Lilia Amparo Correa Se actualizan los procedimientos del proceso: 
PRO-GRF-11-01 Egresos o salidas definitivas de bienes
PRO-GRF-11-02 Ingresos o Altas de Almacén
PRO-GRF-11-03 Inventario
PRO-GRF-11-04 Mantenimientos correctivos y preventivos
Y los formatos:
FT-GRF-11-03 Solicitud de bienes y servicios
FT-GRF-11-10 Solicitud de traslado de bienes, elementos, para la asignación y actualización del inventario
Por lo anterior, se solicita el cierre de la acción.</t>
  </si>
  <si>
    <t>9/12/2021: De acuerdo con el seguimiento efectuado por parte de esta Oficina se evidencia cumplimiento a lo enunciado a la actividad donde se verificó el cumplimiento de la actualización de los procedimiento y el formato con base en las sugerencias realizadas por parte de esta Oficina Asesora, por lo anterior se da cierre a este acción como efectiva</t>
  </si>
  <si>
    <t>9/12/2021: María Margarita Cruz Gómez. Profesiona contratista OCI</t>
  </si>
  <si>
    <t>Si bien se implementó el acta de compromiso con el buen uso de activos tic y cumplimiento de la políticas tic, no se cuenta con un acta que incluya todos los puntos recomendados.</t>
  </si>
  <si>
    <t>El acta de compromiso con el buen uso de activos tic y cumplimiento de la políticas tic, no se cuenta con todos los puntos recomendados.</t>
  </si>
  <si>
    <t>Actualización del formato Compromiso de Cumplimiento de las Políticas TIC del IDEP</t>
  </si>
  <si>
    <t>Formato Actualizado en maloca SIG</t>
  </si>
  <si>
    <t>Jefe Oficina de Planeación 
Técnico Operativo del área de OAP</t>
  </si>
  <si>
    <t xml:space="preserve">TECER TRIMESTRE: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  Se solicita el cierre de esta acción.
</t>
  </si>
  <si>
    <r>
      <rPr>
        <u/>
        <sz val="10"/>
        <color rgb="FF000000"/>
        <rFont val="Arial"/>
        <family val="2"/>
      </rPr>
      <t xml:space="preserve">TRD  120_oap\IDEP2021\Gestion Tecnologica\Políticas de Seguridad y Privacidad de la Información
":
</t>
    </r>
    <r>
      <rPr>
        <u/>
        <sz val="10"/>
        <color rgb="FF1155CC"/>
        <rFont val="Arial"/>
        <family val="2"/>
      </rPr>
      <t xml:space="preserve">http://www.idep.edu.co/sites/default/files/FT-GT-12-20%20Compromiso%20poli%CC%81tica%20TIC%20V3.docx
</t>
    </r>
    <r>
      <rPr>
        <u/>
        <sz val="10"/>
        <color rgb="FF000000"/>
        <rFont val="Arial"/>
        <family val="2"/>
      </rPr>
      <t>\\Apolo\EJECUCION_PLANES\Plan_Mejoramiento\GT\Políticas de Seguridad y Privacidad de la Información\COMPROMISOS POLITICAS</t>
    </r>
  </si>
  <si>
    <r>
      <rPr>
        <b/>
        <sz val="10"/>
        <color rgb="FF000000"/>
        <rFont val="Arial"/>
        <family val="2"/>
      </rPr>
      <t xml:space="preserve">05/08/2021:  </t>
    </r>
    <r>
      <rPr>
        <sz val="10"/>
        <color rgb="FF000000"/>
        <rFont val="Arial"/>
        <family val="2"/>
      </rPr>
      <t xml:space="preserve">De acuerdo al seguimiento reportado por parte de la OAP donde solicita el cierre de esta acción, la OCI en las pruebas de control diseñadas para la auditoria al proceso de recursos físicos, evidenció que no se encuentra la completitud por parte de todos los funcionarios de las políticas TIC, por lo tanto esta actividad continúa en ejecución hasta tanto no se puede evidenciar el diligenciamiento y firma por parte de todos los funcionarios del IDEP 
</t>
    </r>
    <r>
      <rPr>
        <b/>
        <sz val="10"/>
        <color rgb="FF000000"/>
        <rFont val="Arial"/>
        <family val="2"/>
      </rPr>
      <t xml:space="preserve">10/12/2021 </t>
    </r>
    <r>
      <rPr>
        <sz val="10"/>
        <color rgb="FF000000"/>
        <rFont val="Arial"/>
        <family val="2"/>
      </rPr>
      <t>Se verifico en la pagina del IDEP la modificación al formato Compromiso de Cumplimiento de las Políticas TIC del IDEP  FT-GT-12-20 del 15/10/2021 Version 4 por lo anterior se cierra la acción como efectiva</t>
    </r>
  </si>
  <si>
    <t xml:space="preserve">
https://view.officeapps.live.com/op/view.aspx?src=http%3A%2F%2Fwww.idep.edu.co%2Fsites%2Fdefault%2Ffiles%2FFT-GT-12-20%2520Compromiso%2520poli%25CC%2581tica%2520TIC%2520V4.docx%23overlay-context%3Dcontent%2Fgt-12-proceso-de-gesti%2525C3%2525B3n-tecnol%2525C3%2525B3gica%253Fq%253Dcontent%2Fgt-12-proceso-de-gesti%2525C3%2525B3n-tecnol%2525C3%2525B3gica&amp;wdOrigin=BROWSELINK</t>
  </si>
  <si>
    <t xml:space="preserve">
05/08/2021:  Seguimiento efectuado por:
Hilda Yamile Morales Laverde - Jefe OCI.
10/12/2021 Seguimiento efectuado por: Martha Cecilia Quintero Barreiro Tecnico OCI</t>
  </si>
  <si>
    <t xml:space="preserve">05/08/2021:  Teniendo en cuenta que la accción propuesta se oriento a "Se establecerá en el contrato las acciones relacionadas con los despliegues"; se indica por parte del responsable del proceso que se documentó  un manual (MN-GT-12-15 Manual para la Adquisición y Mantenimiento a los Sistemas de Información del IDEP), que contiene la generalidad para la gestion de cambios, tanto en el hardware y sofware; por lo tanto se evidencia que para los contratos suscritos en la vigencia 2021 no se incluyó las acciones relacionadas con los despligues tal como se planteo en la acción propuesta, por lo tanto la acción se encuentra vencida y es inefectiva toda vez que el avance reportado no corresponde a la acción propuesta. </t>
  </si>
  <si>
    <t xml:space="preserve">La acción formulada Se establecerá en el contrato las acciones relacionadas con los despliegues, no subsana el hallazgo No se cuenta con un plan para el control de cambios del sis tema Goobi, revisar e implementar acciones de seguridad de la VPN del IDEP  e implementar acciones con los proveedores del IDEP para la ejecución de los despliegues. </t>
  </si>
  <si>
    <t>Formular estrategias para el control de despliegues en producción y documentación para el control de cambios en el sistema de información Goobi</t>
  </si>
  <si>
    <t>Manual para la Adquisición y Mantenimiento a los Sistemas de Información del IDEP actualizado
Correos del proveedor</t>
  </si>
  <si>
    <t xml:space="preserve">Jefe Oficina Asesora de Planeación
Contratista OAP - Tecnología </t>
  </si>
  <si>
    <r>
      <rPr>
        <b/>
        <sz val="10"/>
        <color theme="1"/>
        <rFont val="Arial"/>
        <family val="2"/>
      </rPr>
      <t xml:space="preserve">TERCER TRIMESTRE  (Juliett Yaver)  05-10-2021: </t>
    </r>
    <r>
      <rPr>
        <sz val="10"/>
        <color theme="1"/>
        <rFont val="Arial"/>
        <family val="2"/>
      </rPr>
      <t xml:space="preserve"> Se formula una nueva acción la cual se esta llevando a cabo, que corresponde a solicitar al proveedor, antes de los despliegues,  realizar la entrega de los archivos a ser actualizados con el fin de ejecutar el procedimiento de control de cambios para contar con la documentación necesaria de dichas modificaciones. El manual mencionado en el segundo trimestre se renombró como: "Manual para la Adquisición y Mantenimiento a los Sistemas de Información del IDEP" el cual contiene  los pasos a seguir para llevar a cabo la documentación de los despliegues que originan cambios en los sistemas de información. Se entrega como evidencia los correos del proveedor en los cuales informa y entrega los despliegues y los documentos control de cambios, en los cuales se documenta y detalla los cambios realizados en el sistema. </t>
    </r>
  </si>
  <si>
    <t>\\Apolo\EJECUCION_PLANES\Plan_Mejoramiento\GT\Goobi</t>
  </si>
  <si>
    <t>10/12/2021:Se verifico en la pagina del IDEP el manual Manual para la Adquisición y Mantenimiento a los Sistemas de Información del IDEP" el cual contiene  los pasos a seguir para llevar a cabo la documentación de los despliegues que originan cambios en los sistemas de información. Adicionalmente se evidencia los soportes con el  con el proveedor  con relacion a los desplieges y control de cambios, por lo anterior se cierra la acción como efectiva.</t>
  </si>
  <si>
    <t>http://www.idep.edu.co/sites/default/files/MN-GT-12-15-%20Manual%20para%20la%20Gestion%20de%20los%20Sistemas%20de%20Informaci%C3%B3n%20del%20IDEP_V2.pdf#overlay-context=content/gt-12-proceso-de-gesti%25C3%25B3n-tecnol%25C3%25B3gica%3Fq%3Dcontent/gt-12-proceso-de-gesti%25C3%25B3n-tecnol%25C3%25B3gica
\\Apolo\EJECUCION_PLANES\Plan_Mejoramiento\GT\Goobi</t>
  </si>
  <si>
    <t>10/12/2021 Seguimiento efectuado por: Martha Cecilia Quintero Barreiro Tecnico OCI</t>
  </si>
  <si>
    <t xml:space="preserve">El procedimiento PRO-GT-12-08 Formulación y Seguimiento al PETIC V5_0.pdf, no ha sido actualizado a los lineamientos de construcción de PETI del Manual de Gobierno Digital V7, el MAE.G.GEN.01 Documento Maestro del Modelo de Arquitectura Empresarial V1 y en especial la G.ES.06 Guía para la construcción del PETI versión 2, en los documentos de referencia externos solo relaciona a NTC-ISO/IEC 27001 la cual es la norma técnica de implementación del MSPI, pero no del PETI. </t>
  </si>
  <si>
    <t>Procedimiento PRO-GT-12-08 no se encuentra  ajustado a la normatividad vigente y su ultima fecha de actualización responde a la vigencia 2019</t>
  </si>
  <si>
    <t>Actualizar el procedimiento PRO-GT-12-08 Formulación y Seguimiento al PETIC con los lineamientos MINTIC  Manual de Gobierno Digital V7, el MAE.G.GEN.01 Documento Maestro del Modelo de Arquitectura Empresarial V1 y en especial la G.ES.06 Guía para la construcción del PETI versión 2</t>
  </si>
  <si>
    <t xml:space="preserve">Documento de PRO-GT-12-08 actualizado  con los lineamientos requeridos por el MINTIC </t>
  </si>
  <si>
    <r>
      <rPr>
        <sz val="10"/>
        <color rgb="FF000000"/>
        <rFont val="Arial"/>
        <family val="2"/>
      </rPr>
      <t xml:space="preserve">PRIMER TRIMESTRE: Se contrata al Ingeniero que realizará la actualización del PETI a través del contrato 48 de 2021 y se encuentra como producto para enterga el 17 de agosto de 2021, la versión 1 de la actualización.
SEGUNDO TRIMESTRE: Será un producto del  contrato 48 de 2021 y se encuentra como producto para enterga el 17 de agosto de 2021, la versión 1 de la actualización.
</t>
    </r>
    <r>
      <rPr>
        <sz val="10"/>
        <color rgb="FF000000"/>
        <rFont val="Arial"/>
        <family val="2"/>
      </rPr>
      <t xml:space="preserve">TERCER TRIMESTRE (omar coronado)  05-10-2021: Se solicitó ampliación de fecha de entrega de 30/08/2021 para el 30/09/2021 donde se actualizó el procedimiento de la versión 5 a la 6 (\PRO-GT-12-08 Formulación y Seguimiento al PETI V6) con los siguientes aspectos en los campos del objeto, alcance, documentos externos, documentos internos y todas las actividades. Según los lineamientos MINTIC Manual de Gobierno Digital V7, el MAE.G.GEN.01 Documento Maestro del Modelo de Arquitectura Empresarial V1 y en especial la G.ES.06 quedando publicado en MALOCA el 14 de septiembre del 2021, se da cumplimiento y se solicita el cierre de esta no conformidad </t>
    </r>
  </si>
  <si>
    <r>
      <rPr>
        <sz val="10"/>
        <rFont val="Arial"/>
        <family val="2"/>
      </rPr>
      <t xml:space="preserve">TRD O:\IDEP2021\CONTRATOS 2021\48 de 2021 - Omar Coronado
</t>
    </r>
    <r>
      <rPr>
        <u/>
        <sz val="10"/>
        <rFont val="Arial"/>
        <family val="2"/>
      </rPr>
      <t xml:space="preserve">http://www.idep.edu.co/sites/default/files/PRO-GT-12-08%20Formulaci%C3%B3n%20y%20Seguimiento%20al%20PETI%20V6%20%281%29.pdf#overlay-context=content/gt-12-proceso-de-gesti%25C3%25B3n-tecnol%25C3%25B3gica%3Fq%3Dcontent/gt-12-proceso-de-gesti%25C3%25B3n-tecnol%25C3%25B3gica
</t>
    </r>
    <r>
      <rPr>
        <sz val="10"/>
        <rFont val="Arial"/>
        <family val="2"/>
      </rPr>
      <t>\\Apolo\EJECUCION_PLANES\Plan_Mejoramiento\GT\PETI 2021 III Trimestre\PRO-GT-12-08 Formulación y Seguimiento al PETI V6</t>
    </r>
  </si>
  <si>
    <t>05/08/2021:   Esta actividad se encuentra en ejecución
13/12/2021 Se verificó dentro de la página del IDEP la actualización del procedimiento forMulacion y seguimiento al PETI con fecha de aprobación del  14/09/2021 vr6, por lo anterior se cierra la acción como efectiva.</t>
  </si>
  <si>
    <t>http://www.idep.edu.co/sites/default/files/PRO-GT-12-08%20Formulaci%C3%B3n%20y%20Seguimiento%20al%20PETI%20V6%20%281%29.pdf#overlay-context=content/gt-12-proceso-de-gesti%25C3%25B3n-tecnol%25C3%25B3gica%3Fq%3Dcontent/gt-12-proceso-de-gesti%25C3%25B3n-tecnol%25C3%25B3gica</t>
  </si>
  <si>
    <t xml:space="preserve">
05/08/2021:  Seguimiento efectuado por:
Hilda Yamile Morales Laverde - Jefe OCI.
13/12/2021: María Margarita Cruz Gómez. Profesional contratista OCI.</t>
  </si>
  <si>
    <t>Se observan mejoras en la cobertura de servicios tecnológicos en la versión 2020.
Están pendientes los otros elementos de la recomendación.</t>
  </si>
  <si>
    <t>Planes de Contingencia no se encuentran ajustados  a los mínimos requeridos y recomendados por la Auditoría</t>
  </si>
  <si>
    <t xml:space="preserve">
Establecer estrategias conjuntas con los contratistas de los Sistemas de Información para gestionar los incidentes oportunamente y contar con el apoyo de estos para llevar a cabo el plan de contingencia en caso de requerirse</t>
  </si>
  <si>
    <t xml:space="preserve"> Manual para la Adquisición y Mantenimiento a los Sistemas de Información del IDEP
Restructuración del documento plan de contingencia que incluya  responsables de las acciones y tiempos
Solicitar al proveedor Soporte Lógico el plan de continegncia que maneja la empresa para dar solución a los temas que se presenten.</t>
  </si>
  <si>
    <t xml:space="preserve">Técnico Operativo Oficina Asesora Planeación </t>
  </si>
  <si>
    <r>
      <rPr>
        <sz val="10"/>
        <color theme="1"/>
        <rFont val="Arial"/>
        <family val="2"/>
      </rPr>
      <t xml:space="preserve">PRIMER TRIMESTRE: Para el cumplimiento de los planes de contingencia por parte de los proveedores de los sistemas de información se incluyeron las siguientes obligaciones:
Contrato 36-2021 obligación #7: "Mantener el apoyo logístico y técnico para dar continuidad al servicio del sistema administrativo y
financiero de acuerdo con el plan de contingencia diseñado conjuntamente entre el Contratista y el Supervisor del contrato.".
Se contrató a la Ingeniera que realizará  la actualización del plan de contingencia a través del contrato 22-2021, se incluye como producto #5  a entregar en Mayo 28 de 2021,  este  será articulado con los proveedores de los sistemas de información Goobi y Humano.
En las propuestas de los contratos 30 y 36 de 2021 se establecen los acuerdos de niveles de servicio.
Se configuró la mesa de ayuda para centralización y control de los requerimientos de los usuarios de los sistemas de información Goobi y Humano.
SEGUNDO TRIMESTRE: Se entregó el 18 de junio la reestructuración del plan de contingencia , como parte del trabajo conjunto de los 4 Ingenieros del Area, el cual contiene las recomendaciones realizadas por la auditoría. Así mismo en el manual MANUAL PARA LA ADQUISICIÓN, DESARROLLO Y MANTENIMIENTO A LOS SISTEMAS DE INFORMACIÓN DEL IDEP V0, se documentaron las cálusulas que se incluirán en los contratos de 2022 para el acuerdo de los ANS con los proveedores.Se solicita cierre de la acción
</t>
    </r>
    <r>
      <rPr>
        <b/>
        <sz val="10"/>
        <color theme="1"/>
        <rFont val="Arial"/>
        <family val="2"/>
      </rPr>
      <t xml:space="preserve">TERCER TRIMESTRE  </t>
    </r>
    <r>
      <rPr>
        <sz val="10"/>
        <color theme="1"/>
        <rFont val="Arial"/>
        <family val="2"/>
      </rPr>
      <t>(Juliett Yaver)  05-10-2021: se solicitó la ampliación del plazo de  OAP ampliación del plazo a 30 de octubre de la acción  y a su vez ajustar la acción "Revisar los términos de los contratos , teniendo en cuenta los ANS e incorporar en el plan de contingencia los temas recomendados en el informe como son: los ANS con los responsables de procesos, respaldo de elementos de configuración de la plataforma TIC y definir actividades en el plan acordados con el área de negocio del IDEP y tiempos de recuperación acordados".  por "Establecer estrategias conjuntas con los contratistas de los Sistemas de Información para gestionar los incidentes oportunamente y contar con el apoyo de estos para llevar a cabo el plan de contingencia en caso de requerirse. "teniendo en cuenta que la acción no subsana de fondo el hallazgo; en ese sentido se realizaron las siguientes actividades:
1. Se creó el Manual para la Adquisición y Mantenimiento a los Sistemas de Información del IDEP, en el cual se ecuentra el anexo (ANEXO 2- CUMPLIMIENTO DE ANS – ACUERDOS DE NIVELES DE SERVICIO ) referentes a cláusilas para contratos relacionados con el tratamiento de los ANS. Este manual se encuentra publicado en la maloca.
2. Se reestrucuró el documento plan de contingencia donde se incluyó responsables de las acciones y tiempos. Este documento se encuentra actualizado, revisado y publicado.
3. Se solicitó al proveedor Soporte Lógico el plan de continegncia que maneja la empresa para dar solución a los temas que se presenten. Este plan nos fue entregado.
Por lo anterior se solicita el cierre de la acción.</t>
    </r>
  </si>
  <si>
    <r>
      <rPr>
        <u/>
        <sz val="10"/>
        <color theme="1"/>
        <rFont val="Arial"/>
        <family val="2"/>
      </rPr>
      <t xml:space="preserve">Contrato 36-2021
120_oap\IDEP2021\CONTRATOS 2021\36 DE 2021 - GOOBI SAS
\\Apolo\EJECUCION_PLANES\Plan_Mejoramiento\GT\Plan de Contingencia
</t>
    </r>
    <r>
      <rPr>
        <u/>
        <sz val="10"/>
        <color theme="1"/>
        <rFont val="Arial"/>
        <family val="2"/>
      </rPr>
      <t xml:space="preserve">http://www.idep.edu.co/?q=content/gt-12-proceso-de-gesti%C3%B3n-tecnol%C3%B3gica#overlay-context=
</t>
    </r>
    <r>
      <rPr>
        <u/>
        <sz val="10"/>
        <color theme="1"/>
        <rFont val="Arial"/>
        <family val="2"/>
      </rPr>
      <t>http://www.idep.edu.co/?q=content/gt-12-proceso-de-gesti%C3%B3n-tecnol%C3%B3gica#overlay-context=
\\Apolo\EJECUCION_PLANES\Plan_Mejoramiento\GT\Plan de Contingencia</t>
    </r>
  </si>
  <si>
    <t>05/08/2021: Esta acción se encuentra en ejecución.
13/12/2021: Se verifico dentro de la página del IDEP el plan de contingencia con aprobación 29/06/2021 y el MANUAL PARA LA GESTIÓN DE LOS
SISTEMAS DE INFORMACIÓN DEL
IDEP
 con fecha de aprobación 10/09/2021. adicionalmente se verifico el documento solicitado al proveedor Soporte Lógico del plan de contingencia que maneja la empresa para dar solución a los temas que se presenten, por lo anterior se cierra la acción como efectiva.</t>
  </si>
  <si>
    <t>En los futuros contratos de sistemas de información en modalidad SAAS, incluir el acceso del IDEP a las plataformas de monitoreo, el aprovisionamiento sin costo para mantener el desempeño esperado y condiciones de contingencia frente a siniestros. Si es posible solicitar certificaciones TIER de los ambientes en hosting.</t>
  </si>
  <si>
    <t>En los contratos  en modalidad SAAS,  no se cuenta con el acceso del IDEP a las plataformas de monitoreo, el aprovisionamiento sin costo para mantener el desempeño esperado y condiciones de contingencia frente a siniestros. Si es posible solicitar certificaciones TIER de los ambientes en hosting.</t>
  </si>
  <si>
    <t xml:space="preserve">
Establecer estrategias conjuntas para hacer partícipe de los planes de contingnecia de TI, a los proveedores de Sistemas de Información de Terceros.</t>
  </si>
  <si>
    <t>Manual para la Adquisición y Mantenimiento a los Sistemas de Información del IDEP actualizado
Plan de contingencia del proveedor</t>
  </si>
  <si>
    <r>
      <rPr>
        <sz val="10"/>
        <color rgb="FF000000"/>
        <rFont val="Arial"/>
        <family val="2"/>
      </rPr>
      <t xml:space="preserve">PRIMER TRIMESTRE: Se solicitó en los terminos de la cotización al proveedor Soporte Lógico disponer de las herramientas de monitoreo y control, quien informó que no dispone de esta funcionalidad debido a que cuenta con una base de datos donde tiene la integración de todos los clientes y proporcionar este acceso pondría en riesgo la seguridad de la información.
Se soliciatrá al proveedor el plan de contingencia en caso de siniestros.
</t>
    </r>
    <r>
      <rPr>
        <b/>
        <sz val="10"/>
        <color rgb="FF000000"/>
        <rFont val="Arial"/>
        <family val="2"/>
      </rPr>
      <t>TERCER TRIMESTRE</t>
    </r>
    <r>
      <rPr>
        <sz val="10"/>
        <color rgb="FF000000"/>
        <rFont val="Arial"/>
        <family val="2"/>
      </rPr>
      <t xml:space="preserve"> (Juliett Yaver)  05-10-2021:  Se solicita el cambo de la acción propuesta  "Se incluirá en los contratos de 2021 de modalidad SAAS un acceso remoto para el monitoreo de la plataforma,  el aprovisionamiento sin costo para mantener el desempeño esperado y condiciones de contingencia frente a siniestros. Validar así mismo si los proveedores pueden certificar TIER en los ambientes hosting" por  "Establecer estrategias conjuntas para hacer partícipe de los planes de contingencia de TI, a los proveedores de Sistemas de Información de Terceros", en razón que esta acción no subsanaba de fondo el hallazgo
Se solició al provedor soporte lógico el plan de contingencia el cual nos fue entregado y reposa en el link adjunto. Por otra parte en el  Manual para la Adquisición y Mantenimiento a los Sistemas de Información del IDEP se incluyeron los anexos: ANEXO 1 - CLAUSULAS PARA PROTECCIÓN DE DATOS PERSONALES EN CONTRATOS DE MODALIDAD SAS y el ANEXO 3 - ELABORACIÓN DE PLANES DE CONTINGENCIA, lo cuales servirán de guía y orientación para la elaboración de contratos relacionados con Sistemas de Información de Terceros.
Por lo anterior se solicita cerrar la acción planteada</t>
    </r>
  </si>
  <si>
    <r>
      <rPr>
        <u/>
        <sz val="10"/>
        <color rgb="FF000000"/>
        <rFont val="Arial"/>
        <family val="2"/>
      </rPr>
      <t xml:space="preserve">
</t>
    </r>
    <r>
      <rPr>
        <u/>
        <sz val="10"/>
        <color rgb="FF1155CC"/>
        <rFont val="Arial"/>
        <family val="2"/>
      </rPr>
      <t xml:space="preserve">http://www.idep.edu.co/?q=content/gt-12-proceso-de-gesti%C3%B3n-tecnol%C3%B3gica#overlay-context= 
</t>
    </r>
    <r>
      <rPr>
        <u/>
        <sz val="10"/>
        <color rgb="FF000000"/>
        <rFont val="Arial"/>
        <family val="2"/>
      </rPr>
      <t xml:space="preserve"> Claúsulas
Manual para la Adquisición y Mantenimiento a los Sistemas de Información del IDEP
ANEXO 1 - CLAUSULAS PARA PROTECCIÓN DE DATOS PERSONALES EN CONTRATOS DE MODALIDAD SAS 
ANEXO 3 - ELABORACIÓN DE PLANES DE CONTINGENCIA </t>
    </r>
  </si>
  <si>
    <t>05/08/2021: Esta acción se encuentra en ejecución.
9/12/2021: Se verificó en la página del IDEP el manual para la adquisición y mantenimiento de los sistemas de informaciión del IDEP con sus anexos y el plan de contingencia tecnologica que contiene los insumos para la elaboración de los contratos con terceros , por lo anterior se cierra la acción como efectiva.</t>
  </si>
  <si>
    <r>
      <rPr>
        <u/>
        <sz val="10"/>
        <color rgb="FF000000"/>
        <rFont val="Arial"/>
        <family val="2"/>
      </rPr>
      <t xml:space="preserve">
</t>
    </r>
    <r>
      <rPr>
        <u/>
        <sz val="10"/>
        <color rgb="FF1155CC"/>
        <rFont val="Arial"/>
        <family val="2"/>
      </rPr>
      <t xml:space="preserve">http://www.idep.edu.co/?q=content/gt-12-proceso-de-gesti%C3%B3n-tecnol%C3%B3gica#overlay-context= 
</t>
    </r>
    <r>
      <rPr>
        <u/>
        <sz val="10"/>
        <color rgb="FF000000"/>
        <rFont val="Arial"/>
        <family val="2"/>
      </rPr>
      <t xml:space="preserve"> Claúsulas
Manual para la Adquisición y Mantenimiento a los Sistemas de Información del IDEP
ANEXO 1 - CLAUSULAS PARA PROTECCIÓN DE DATOS PERSONALES EN CONTRATOS DE MODALIDAD SAS 
ANEXO 3 - ELABORACIÓN DE PLANES DE CONTINGENCIA </t>
    </r>
  </si>
  <si>
    <t>9/12/2021: María Margarita Cruz Gómez. Profesional contratista OCI.</t>
  </si>
  <si>
    <t>En el marco de atención del MSPI, al elaborar la declaración de aplicabilidad, definir el inventario de documentos que deben ser elaborados para atender los controles de la norma que sean aplicables. A continuación, se adjunta una relación resumen de los controles ISO 27002:2013</t>
  </si>
  <si>
    <t>Política general de seguridad de la información PO-GT-12-01 que no  describe las políticas de seguridad adoptadas por la entidad, el marco normativo, no se hace referencia a Gobierno digital y Seguridad Digital y no cuenta con elementos  que direccionen la actuación de los funcionarios, contratistas y proveedores en el uso y responsabilidad sobre los activos de información y privilegios</t>
  </si>
  <si>
    <t>Actualizar la Política de seguridad de la información que tenga en cuenta las políticas de seguridad y privacidad de la información, articulándolo con lo establecido por el MINTIC en el Modelo de Seguridad y Privacidad de la Información MSPI y que determine y direccione el actuar de los funcionarios, contratistas y proveedores en lo relacionado con la responsabilidad de los activos de información, adicionalmente que cuente con la declaración de la aplicabilidad.</t>
  </si>
  <si>
    <t xml:space="preserve">Política de seguridad de la información del IDEP actualizada, divulgada e implementada </t>
  </si>
  <si>
    <r>
      <rPr>
        <sz val="10"/>
        <color theme="1"/>
        <rFont val="Arial"/>
        <family val="2"/>
      </rPr>
      <t xml:space="preserve">Esta actividad inicia en el segundo trimestre, por lo anterior, se reportará seguimiento en el trimestre pertinente.
 </t>
    </r>
    <r>
      <rPr>
        <b/>
        <sz val="10"/>
        <color theme="1"/>
        <rFont val="Arial"/>
        <family val="2"/>
      </rPr>
      <t>TERCER TRIMESTRE:</t>
    </r>
    <r>
      <rPr>
        <sz val="10"/>
        <color theme="1"/>
        <rFont val="Arial"/>
        <family val="2"/>
      </rPr>
      <t xml:space="preserve"> En el segundo trimestre se presentó un avance de la Política de Seguridad de la Información del IDEP y en el cuarto trimestre se presenta el definitivo para publicarlo y socializarlo.
17-11/2021- Cesar Llinares
Se actualizó la política y se socializó, se solicita el coerre de la acción</t>
    </r>
  </si>
  <si>
    <t>http://www.idep.edu.co/?q=content/gt-12-proceso-de-gesti%C3%B3n-tecnol%C3%B3gica#overlay-context=</t>
  </si>
  <si>
    <t>05/08/2021: Esta acción se encuentra en ejecución9/12/2021: Se verificó en la página del IDEP la politica de privacidad y seguridad de la información con actualización del 08/11/2021 donde se evidencia las resposnsbilidades de los activos de información y la relación de los documentos asociados entre ellos el compromiso de cumplimiento de las politicas TIC del IDEP, por lo anterior se cierra la acción como efectiva.</t>
  </si>
  <si>
    <t>No se encuentran configuradas en la consola del antivirus, controles y/o restricciones para el uso de medios extraíbles tales como USB, cd ´s, discos duros externos, celulares, etc., que son los medios más utilizados para la trasmisión de virus y extracción de información no autorizada. Si bien en el compromiso de cumplimiento de las políticas TIC del IDEP que firman los funcionarios y contratistas, se comprometen a: ejecutar y permitir que el antivirus complete la revisión de todos los archivos del medio extraíble”, esto no garantiza que estos medios extraíbles (USB ´s, etc.), contenga software de hacking portable y/o scripts maliciosos que no son detectados o considerados como virus, y por ende comprometan la seguridad de los PC’s de la entidad. Desde la consola de Kaspersky Security Center en la funcionalidad de control de dispositivos es posible configurar este control sobre estos y habilitar el uso solo de los dispositivos autorizados por el área de TI.</t>
  </si>
  <si>
    <t>No se encuentran configuradas en la consola del antivirus, controles y/o restricciones para el uso de medios extraíbles tales como USB, cd ´s, discos duros externos, celulares, etc.</t>
  </si>
  <si>
    <t>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</si>
  <si>
    <t>Configiuración del antivirus
en Video</t>
  </si>
  <si>
    <t>Jefe Oficina de Planeación 
Oficial de Seguridad de la Información en el IDEP o quien haga sus veces</t>
  </si>
  <si>
    <r>
      <rPr>
        <sz val="10"/>
        <color theme="1"/>
        <rFont val="Arial"/>
        <family val="2"/>
      </rPr>
      <t xml:space="preserve">PRIMER TRIMESTRE: Se expondrá en el segundo trimestre a la Jefa de la OAP la especificidad y ambito de la política para ser expuesta en el comité directivo para la aprobación respectiva.
26/05/2021: Por la necesidad del servicio del as área misionales, no se establecen lineamientos de medios extraíbles, tales como CD, USB, DD Externos, teniendo en cuenta que la entreta de los productos requiere el uso de estos medios, se solicita cambio de la acción Definir e implementar  la política de restricción en el uso  de medios extraíbles de información  por Solicitar al Comité Institucional de Gestión y Desempeño un concepto sobre aprobación o no de lineamientos de bloqueos de la conexión de dispositivos removibles a los del IDEP y ampliar la fecha a 30 de septiembre de 2021.
Revisar la acción para cumplir con esta observación de la auditoría:  </t>
    </r>
    <r>
      <rPr>
        <i/>
        <sz val="10"/>
        <color theme="1"/>
        <rFont val="Arial"/>
        <family val="2"/>
      </rPr>
      <t xml:space="preserve">No se encuentran configuradas en la consola del antivirus, controles y/o restricciones para el uso de medios extraíbles tales como USB, cd ´s, discos duros externos, celulares, etc.
</t>
    </r>
    <r>
      <rPr>
        <sz val="10"/>
        <color theme="1"/>
        <rFont val="Arial"/>
        <family val="2"/>
      </rPr>
      <t xml:space="preserve">El oficial de seguridad deberá escribir bien que GT hace un concepto y lleva a comité a aprobación, el oficial de seguridad hace seguimiento a esta acción, la acción propuest como está noe s eficiente ni efectiva  
</t>
    </r>
    <r>
      <rPr>
        <b/>
        <sz val="10"/>
        <color theme="1"/>
        <rFont val="Arial"/>
        <family val="2"/>
      </rPr>
      <t xml:space="preserve">TERCER TRIMESTE:  </t>
    </r>
    <r>
      <rPr>
        <sz val="10"/>
        <color theme="1"/>
        <rFont val="Arial"/>
        <family val="2"/>
      </rPr>
      <t xml:space="preserve">
Se informa que, desde los elementos de tecnología como la consola de antivirus, las  GPO  del directorio activo y firewall, se establecen controles de seguridad contra amenaza de ataques informáticos en estricta concordancia con la misionalidad, tamaño y talento humano disponible de la entidad, de tal menara que esta no extrapolen la condicición en si misma, con otras entidades con diferentes misionalidad, tamaño y recursos disponibles, de tal forma que se tenga un proceso fluido en el que hacer de la entidad.
Por la necesidad del servicio de las áreas misionales, no se establecen lineamientos de medios extraíbles, tales como CD, USB, DD Externos, teniendo en cuenta que la entrega de los productos requiere el uso de estos medios. Luego de un extenuante proceso técnico democrático, además de un protoanálisis contextual del ecosistema en el nicho investigativo del IDEP, se requiere el uso de estos elementos, dado la profunda confianza que ponenos en la tencología, en este caso el antiviruis, permite ponderar la relación costo-beneficio, para convivir con el riesgo, se solicita el cambio de la ACCIÓN : Solicitar al Comité Institucional de Gestión y Desempeño un concepto sobre aprobación o no de lineamientos de bloqueos de la conexión de dispositivos removibles a los del IDEP Y CAMBIARLA  POR : "Establecer,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r>
    <r>
      <rPr>
        <b/>
        <i/>
        <sz val="10"/>
        <color theme="1"/>
        <rFont val="Arial"/>
        <family val="2"/>
      </rPr>
      <t xml:space="preserve"> </t>
    </r>
    <r>
      <rPr>
        <sz val="10"/>
        <color theme="1"/>
        <rFont val="Arial"/>
        <family val="2"/>
      </rPr>
      <t xml:space="preserve"> Así las cosas y luego de las labores realizadas, se solicita sea cambie el estado No Conformidad a Conformidad.</t>
    </r>
  </si>
  <si>
    <t>Usuarios con acceso a la red LAN del IDEP mediado por el sistema de seguridad perimetral Firewall: 
\Plan_Mejoramiento\GT\Firewall\</t>
  </si>
  <si>
    <t>05/08/2021: Esta actividad se encuentra en ejecución.
13/12/2021: De acuerdo al cambio de la acción sugerida por el proceso y de acuerdo con el perfil de la Oficina de Control Interno que no cuenta con la experticia para los temas de tecnologia se deja la acción como cerrada para validar efevtividad por parte de nueva auditoria interna al proceso de gestión Tecnologica.</t>
  </si>
  <si>
    <t>Si bien el servicio de correo electrónico es el principal medio de comunicación entre los funcionarios, contratistas y proveedores del Idep, no se cuenta con un manual que detalle la administración y gestión de estas cuentas, en cuanto a parámetros y políticas de seguridad y protecciones desde la consola administrativa de Google, tampoco se hace referencia a este servicio en el plan de contingencia, por lo cual se puede afirmar que no se tiene contempladas acciones de contingencia en caso de fallo o ausencia de este servicio.</t>
  </si>
  <si>
    <t>No se cuenta con un manual que detalle la administración y gestión de estas cuentas de correo, ni plan de contingencia</t>
  </si>
  <si>
    <t>Elaborar el manual de administración y gestión de las  cuentas de correo del IDEP.</t>
  </si>
  <si>
    <t xml:space="preserve"> manual de administración y gestión de las  cuentas de correo del IDEP creado en la maloca </t>
  </si>
  <si>
    <t>PRIMER TRIMESTRE: Se elaborará un manual de la administración de las cuentas de correo, para entregar en el segundo trimestre de 2021.
Segundo trimestre: Se inicia la elaboración del manual y se publicará en el mes de julio.
Tercer trimestre: Se solicita la ampliación de la acción a 31 de octubre de 2021, teniendo en cuenta que está en proceso de construcción el manual de administración y gestión de las cuentas de correo del IDEP.
17-11-2021 - Cesar Linares  se crea el manual de administración y gestión de las  cuentas de correo del IDEP, se solicita cerrar la acción</t>
  </si>
  <si>
    <t>http://www.idep.edu.co/?q=content/gt-12-proceso-de-gesti%C3%B3n-tecnol%C3%B3gica#overlay-context=
MN-GT-12-16 Manual Administración y Gestión Cuentas Correo</t>
  </si>
  <si>
    <t>05/08/2021: Esta actividad se encuentra en ejecución.
9/12/2021: Se verificó en la página del IDEP el MANUAL DE ADMINISTRACIÓN Y
GESTIÓN DE LAS CUENTAS DE
CORREO DEL IDEP
 con fecha de aprobación 15/10/2021, por lo anterior se cierra la acción como cumplida.</t>
  </si>
  <si>
    <t>9/12/2021: María Margarita Cruz Gomez. Profesional contratista OCI</t>
  </si>
  <si>
    <t>Si bien se presentado avance en la implementación de controles de seguridad y en el aseguramiento de la plataforma, aun no se ha implementado totalmente los controles requeridos para tener un sistema de gestión de seguridad de la información completo.</t>
  </si>
  <si>
    <t>No se tiene completos los controles de seguridad y aseguramiento de la plataforma requeridos para el sistema de gestión de seguridad de la información</t>
  </si>
  <si>
    <t xml:space="preserve">Modificar los controles de Seguridad y aseguramiento de la plataforma tecnológica según la capacidad operativa del IDEP.
</t>
  </si>
  <si>
    <t xml:space="preserve">Imágenes de la configuración y para metrización de los dispositivos de infraestructura de IDEP en documento DPF
</t>
  </si>
  <si>
    <t xml:space="preserve">Esta actividad inicia en el tercer trimestre, por lo anterior, se reportará seguimiento en el trimestre pertinente.
TERCER TRIMESTRE:  Desde equipo de trabajo de gestión tecnológico se trabajó en las diferentes líneas de acción en relacion a (Plan Estratégico de Tecnologías de la Información y las Comunicaciones PETI, Plan de Tratamiento de Riesgos de Seguridad y Privacidad, Plan de Seguridad y Privacidad de la Información, Plan de contingencia, Activos de información, Actualización de procedimientos, manuales y guías del proceso de gestión tecnológica. Política de Privacidad y Tratamiento de Datos Política Seguridad y privacidad de la información). Los cuales definen estrategias y acciones de configuración parametrización de los dispositivos de infraestructura como antivirus, las GPO del directorio activo y firewall, se realizan actualizaciones de los sistemas operativos de los servidores, para reducir los riesgos de seguridad aumentando los controles. 
Los controles actuales han sido eficientes para la dinámica del IDEP como se evidencia que No se han presentado incidentes de seguridad y que los activos de información y la infraestructura tecnológica se encuentran salvaguardados y 100 % operativos. Por tal motivose solicita el cierre de esta no conformidad.
Las entidades públicas no tienen que aplicar todos los controles de seguridad detallando cada uno de los dominios establecidos en el anexo A de la norma NTC: ISO/IEC 27001. Tiene que aplicar los que se definan en la implementación de sistema de gestión de seguridad de la información – SGSI y en el IDEP NO cuenta actualmente SGSI
Se ajusta la acción por: 
Modificar los controles de Seguridad y aseguramiento de la plataforma tecnológica según la capacidad operativa del IDEP
Se ajusta la fuente de verificación por: 
Imágenes de la configuración y para metrización de los dispositivos de infraestructura de IDEP en documento DFP.
</t>
  </si>
  <si>
    <t xml:space="preserve">
\\Apolo\EJECUCION_PLANES\Plan_Mejoramiento\GT\Firewall
\\Apolo\EJECUCION_PLANES\Plan_Mejoramiento\GT\Antivirus
\\Apolo\EJECUCION_PLANES\Plan_Adecuación_Sostenibilidad_SIG_Referente_MIPG\Seguridad_Digital\Plan de Seguridad y Privacidad\Políticas de Seguridad y Privacidad de la Información
\\Apolo\EJECUCION_PLANES\Plan_Adecuación_Sostenibilidad_SIG_Referente_MIPG\Seguridad_Digital\Plan de Seguridad y Privacidad\MSPI</t>
  </si>
  <si>
    <t>05/08/2021: Esta actividad se encuentra en ejecución.
13/12/2021: De acuerdo al cambio de la acción sugerida por el proceso y de acuerdo con el perfil de la Oficina de Control Interno que no cuenta con la experticia para los temas de tecnologia se deja la acción como cerrada para validar efectividad por parte de nueva auditoria interna al proceso de gestión Tecnologica.</t>
  </si>
  <si>
    <t>13/12/2021: María Margarita Cruz Gómez. Profesiona contratista OCI</t>
  </si>
  <si>
    <t>Ya se realizaron las modificaciones al diagrama, sin embargo, no se incluyeron las identificaciones de direcciones IP ni se identifica el DHCP, se recomienda hacer un diagrama
alterno de uso del área con estas modificaciones,</t>
  </si>
  <si>
    <t>Diagrama de red desactualizado, puesto que no se incluyeron  las identificaciones de direcciones IP ni se identifica el DHCP</t>
  </si>
  <si>
    <t>Realizar un diagrama de red alterno, que incluya las identificaciones de direcciones IP y el servidor  DHCP</t>
  </si>
  <si>
    <t xml:space="preserve">Diagrama de red actualizado </t>
  </si>
  <si>
    <t>TERCER TRIMESTRE:  Utilizando plataformas digitales, se actualiza y entrega el 11 de agosto de 2021 el diagrama de red de conformidad a lo solicitado en relación de con la arquitectura TCP/IP base de la infraestructura de conectividad a nivel mundial. Se solicita el cierre de esta no conformidad.</t>
  </si>
  <si>
    <t>\\Apolo\EJECUCION_PLANES\Plan_Mejoramiento\GT\Diagrama de RED</t>
  </si>
  <si>
    <t>05/08/2021: Esta actividad se encuentra en ejecución.
13/12/2021: Se verifico el diagrama de red V3. 2021 en la carpeta de apolo por lo anterior se da cierre a la acción como efectiva.</t>
  </si>
  <si>
    <t>Ya se actualizo FT-GT-12-19 inventario activos de información tipo software, hardware y servicios Idep, en el cual se incluyen la clasificación y características mencionadas en la
recomendación, sin embargo, se debe complementar con todo el software autorizado e instalado en los equipos de la entidad. En los reportes de aplicaciones instaladas generado durante la auditoria desde la consola del antivirus se evidencia la presencia de software no incluido en este formato.</t>
  </si>
  <si>
    <t>El  FT-GT-12-19 inventario activos de información se debe complementar con todo el software autorizado e instalado en los equipos de la entidad</t>
  </si>
  <si>
    <t xml:space="preserve">Evaluar  una herramienta para su instalación o compra, según sea el caso, de aplicaciones para la gestión de activos de información, que incluyan el inventario de software para equipos de cómputo, como servidores. </t>
  </si>
  <si>
    <t xml:space="preserve">Informe de evaluación aplicaciones gestión activos de información posibles </t>
  </si>
  <si>
    <r>
      <rPr>
        <sz val="10"/>
        <color theme="1"/>
        <rFont val="Arial"/>
        <family val="2"/>
      </rPr>
      <t xml:space="preserve">PRIMER TRIMESTE:  Se evaluarán herramientas como GLPI para la posible instalación y configuración en el tercer trimestre de 2021.
SEGUNDO TRIMESTRE: Se estan evaluando las herramientas para presentar el informe respectivo.
</t>
    </r>
    <r>
      <rPr>
        <b/>
        <sz val="10"/>
        <color theme="1"/>
        <rFont val="Arial"/>
        <family val="2"/>
      </rPr>
      <t xml:space="preserve">TERCER TRIMESTRE: </t>
    </r>
    <r>
      <rPr>
        <sz val="10"/>
        <color theme="1"/>
        <rFont val="Arial"/>
        <family val="2"/>
      </rPr>
      <t>Se evaluan varias herramientas para el apoyo a la infraestructura del IDEP, se evalúan herramientas para el manejo de inventario de activos de tecnología, se elabora y entrega informe conjunto con los 4 Ingenieros.  De otra parte  el equipo de trabajo de gestión tecnológioca buscando tener una experiencia con la plataforma CACTI,  la instaló  en producción bajo prueba piloto,  con el objetivo de contar con una herramienta que fortalezca la gestión tecnológica de las plataformas instaladas en el IDEP. De acuerdo con lo que se puede apreciar con el prototipo funcionando, se puede señalar que se cuenta con información de uso de los equipos monitoreados.
ACTIVIDAD FINALIZADA. Se solicita el cierre de esta actividad</t>
    </r>
  </si>
  <si>
    <t>\\Apolo\EJECUCION_PLANES\Plan_Mejoramiento\GT\Informe Herramientas Evaluadas - Mesa Ayuda - Inventario Activos - Monitoreo Red.
ACCESO a Plataforma CACTI: http://192.168.1.242/cacti/host.php?action=edit&amp;id=5</t>
  </si>
  <si>
    <t>05/08/2021: Esta actividad se encuentra en ejecución.
13/12/2021: Esta acción se cierra sin embargo se encuentra pendiente validar la efectividad de la misma en próximas auditorias al proceso.</t>
  </si>
  <si>
    <t>El proceso de gestión TIC ha gestionado la actualización del registro de derechos de autor y de registro de distribución de GOOBI SAS.
Está pendiente la actualización de licencias de GOOBI y de Humano, las cuales no fueron presentadas a la auditoría.</t>
  </si>
  <si>
    <t>No se tienen las licencias de aplicativos GOOBI y Humano para consulta de los auditores</t>
  </si>
  <si>
    <t>Presentar las licencias de GOOBI y Humano a Control Interno</t>
  </si>
  <si>
    <t>Licencias entregadas</t>
  </si>
  <si>
    <r>
      <rPr>
        <sz val="10"/>
        <color rgb="FF000000"/>
        <rFont val="Arial"/>
        <family val="2"/>
      </rPr>
      <t xml:space="preserve">PRRIMER TRIMESTRE: Las licencias de Goobi y Humano fueron presentadas a la auditora en Diciembre en 2020.
</t>
    </r>
    <r>
      <rPr>
        <b/>
        <sz val="10"/>
        <color rgb="FF000000"/>
        <rFont val="Arial"/>
        <family val="2"/>
      </rPr>
      <t>26/05/2021:</t>
    </r>
    <r>
      <rPr>
        <sz val="10"/>
        <color rgb="FF000000"/>
        <rFont val="Arial"/>
        <family val="2"/>
      </rPr>
      <t xml:space="preserve"> Se solicita el cierre a la auditoria ya que las licencias fueron presentadas y de acuerdo con el seguimiento de la OCI: 05/08/2021:  Se verificó las licencias de GOOBI y HUMANO; con fecha a diciembre de 2019 al consultar con la Ingeniera Juliett Yaver Licht  informa a esta Oficina que no se requiere actualización de las mismas; por lo anterior se realiza el cierre de esta actividad.</t>
    </r>
  </si>
  <si>
    <t>Las licencias se encuentran disponibles en la carpeta TRD:
120_oap\IDEP2021\Gestion Tecnologica\Licencias Goobi y Humano
\\Apolo\EJECUCION_PLANES\Plan_Mejoramiento\GT\Licencias Goobi y Humano</t>
  </si>
  <si>
    <t>28/12/2020 Se continua con el seguimiento de la acción para el primer trimestre de 2021.
05/08/2021:  Se verificó las licencias de GOOBI y HUMANO; com fecha a diciembre de 2019 al consultar con la Ingeniera Juliett Yaver Licht  informa a esta Oficina que no se requiere actualización de las mismas; por lo anterior se realiza el cierre de esta actividad.</t>
  </si>
  <si>
    <t>13/12/2021: María Margarita Cruz Gómez. Contratista OCI</t>
  </si>
  <si>
    <t>Adelantar el catálogo de sistemas de información, orientándose con la Guía G.SIS.03 Guía para la construcción del catálogo de Sistemas de Información. Versión 2019 de MINTIC.</t>
  </si>
  <si>
    <t>Adelantar el catálogo de sistemas de información, orientándose con la Guía G.SIS.03 Guía para la construcción del catálogo de Sistemas de Información</t>
  </si>
  <si>
    <t>Elaborar Catálogo de sistemas de información acorde a lo definido en la Guía G.SIS.03 Guía para la construcción del catálogo de Sistemas de Información. Versión 2019 de MINTIC</t>
  </si>
  <si>
    <t>Catálogo de sistemas de información publicado</t>
  </si>
  <si>
    <r>
      <rPr>
        <sz val="10"/>
        <color theme="1"/>
        <rFont val="Arial"/>
        <family val="2"/>
      </rPr>
      <t xml:space="preserve">PRIMER TRIMESTE:  Se da inicio al plan para crear el catálogo de los sistemas de información, esta actividad se realizará y estaré para entrega  el 15 de Septiembre de 2021 como parte del producto 8 del contrato #22-2021. En la  evidencia se entrega el avance.
 SEGUNDO TRIMESTRE: Se han llevado a cabo 5 actividades del plan para la construcción del catálogo de los sistemas de información. Se entrega avance en el producto 5 del contrato 22-2021.
</t>
    </r>
    <r>
      <rPr>
        <b/>
        <sz val="10"/>
        <color theme="1"/>
        <rFont val="Arial"/>
        <family val="2"/>
      </rPr>
      <t>TERCER TRIMESTRE</t>
    </r>
    <r>
      <rPr>
        <sz val="10"/>
        <color theme="1"/>
        <rFont val="Arial"/>
        <family val="2"/>
      </rPr>
      <t xml:space="preserve">  (Juliett Yaver ) 05-10-2021: Se completan todas las actividades del plan para la elaboración del catálogo de los sistemas de información, basados en Guía G.SIS.03 Guía para la construcción del catálogo de Sistemas de Información. Versión 2019 de MINTIC con los siguientes entregables:
1. Catálogo finalizado y diligenciado. Publicado en la Maloca.
2. MANUAL PARA LA GESTIÓN DE LOS SISTEMAS DE INFORMACIÓN DEL IDEP  ( Ver Numeral 6. CATÁLOGO DE LOS SISTEMAS DE INFORMACIÓN), publicado en la Maloca.
3. Radicado N° 00106-813-000867 dirigido a la Secretaría de Educación socializando el catálogo de los sistemas de información.
4. Radicado N° 00106-812-001766 respuesta de la Secretaría de Educación recibiendo el catálogo
ACTIVIDAD FINALIZADA. Se solicita el cierre de esta acción
</t>
    </r>
  </si>
  <si>
    <t>120_oap\IDEP2021\Gestion Tecnologica\Catalogo de sistemas de Información
\\Apolo\EJECUCION_PLANES\Plan_Mejoramiento\GT\Catalogo de Sistemas de Información
http://www.idep.edu.co/?q=content/gt-12-proceso-de-gesti%C3%B3n-tecnol%C3%B3gica#overlay-context= DOC-GT-12-01_Catalogo de los sistemas de informacion_V1 (1).xlsx</t>
  </si>
  <si>
    <r>
      <rPr>
        <sz val="11"/>
        <color rgb="FF000000"/>
        <rFont val="Calibri"/>
        <family val="2"/>
      </rPr>
      <t xml:space="preserve">
</t>
    </r>
    <r>
      <rPr>
        <sz val="11"/>
        <color rgb="FF000000"/>
        <rFont val="Arial"/>
        <family val="2"/>
      </rPr>
      <t xml:space="preserve">05/08/2021: Esta actividad se encuentra en ejecución.
</t>
    </r>
    <r>
      <rPr>
        <sz val="11"/>
        <color rgb="FF000000"/>
        <rFont val="Calibri"/>
        <family val="2"/>
      </rPr>
      <t>13/12/2021: Se verificó en la página del IDEO el catalogo de los sistema de información con fecha de aprobación sep de 2021, el manual para la gestión de los sistema de información con fecha de aprobación 10 de septiembre, y los respectivos memorandos radicados socializando el catalogo de los sistemas de información, por lo anterior se cierra la acción como cumplida.</t>
    </r>
  </si>
  <si>
    <t>28/12/2020: María Margarita Cruz Gómez. Contratista OCI
13/12/2021: María Margarita Cruz Gómez. Profesiona contratista OCI</t>
  </si>
  <si>
    <t>Continuar con el proceso de construcción de una metodología de Desarrollo y Adquisición de software aplicativo, pero atendiendo las observaciones de la auditoría y en especial garantizando su articulación con el Dominio de sistemas de Información el Marco de Referencia de Arquitectura Empresarial y el Dominio 14 del MSPI ISO 27002:2013.</t>
  </si>
  <si>
    <t>Continuar con el proceso de construcción de una metodología de Desarrollo y Adquisición de software aplicativo</t>
  </si>
  <si>
    <t xml:space="preserve">Se realizará un manual para adquisición de software con Terceros </t>
  </si>
  <si>
    <t xml:space="preserve">Manual para adquisición de software con Terceros en la maloca </t>
  </si>
  <si>
    <r>
      <rPr>
        <sz val="10"/>
        <color rgb="FF000000"/>
        <rFont val="Arial"/>
        <family val="2"/>
      </rPr>
      <t xml:space="preserve">Esta actividad inicia en el segundo trimestre, por lo anterior, se reportará seguimiento en el trimestre pertinente.
22/06/2021 Se realizó MN-GT-12-15 Manual para la Adquisición y Mantenimiento a los Sistemas de Información del IDEP. Contrato 22-2021 producto 4. Con respecto a la metodología de desarrollo de software el manual cumple con lo requerido, queda pendiente para entrega el 3 de septiembre el procedimiento para la adquisición de software de terceros que se entegará en el producto 8 del contrato 22-2021 .
</t>
    </r>
    <r>
      <rPr>
        <b/>
        <sz val="10"/>
        <color rgb="FF000000"/>
        <rFont val="Arial"/>
        <family val="2"/>
      </rPr>
      <t xml:space="preserve">TERCER TRIMESTRE (Juliett Yaver) 05-10-2021: </t>
    </r>
    <r>
      <rPr>
        <sz val="10"/>
        <color rgb="FF000000"/>
        <rFont val="Arial"/>
        <family val="2"/>
      </rPr>
      <t>Se finaliza el MN-GT-12-15 Manual para la Gestión de los Sistemas de Información del IDEP y se publica en la maloca, el cual contiene el proceso para la adquisición de software, se entrega en el producto 8 -  "Un procedimiento para el Desarrollo y Adquisición de software aplicativo en el Instituto, de manera articulada con el dominio A14 del MSPI",  el cual No será publicado, segun lo acordado con la OCI, por lo que fue reemplazado con el capítulo "10. ADQUISICIÓN DE SOFTWARE" del MN-GT-12-15 Manual para la Gestión de los Sistemas de Información del IDEP.  ACTIVIDAD FINALIZADA.
 Se solicita el cierre de esta actividad.</t>
    </r>
  </si>
  <si>
    <t xml:space="preserve">
05/08/2021: Esta actividad se encuentra en ejecución.
13/12/2021: Se verificó en la página del IDEP el MANUAL PARA LA GESTIÓN DE LOS
SISTEMAS DE INFORMACIÓN DEL
IDEP con fecha de aprobación del 10/09/2021, por lo anterior se cierra la acción como cumplida.
</t>
  </si>
  <si>
    <t>http://www.idep.edu.co/sites/default/files/MN-GT-12-15-%20Manual%20para%20la%20Gestion%20de%20los%20Sistemas%20de%20Informaci%C3%B3n%20del%20IDEP_V2.pdf#overlay-context=content/gt-12-proceso-de-gesti%25C3%25B3n-tecnol%25C3%25B3gica%3Fq%3Dcontent/gt-12-proceso-de-gesti%25C3%25B3n-tecnol%25C3%25B3gica</t>
  </si>
  <si>
    <t>13/12/2021: María Margarita Cruz Gómez. Profesional contratista OCI</t>
  </si>
  <si>
    <t>No se han realizado actualizaciones al el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</si>
  <si>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 xml:space="preserve">No se han realizado actualizaciones al el PRO-GT-12-05 Mantenimiento de Infraestructura Tecnológica </t>
  </si>
  <si>
    <t xml:space="preserve">Realizar la actualización del procedimiento PRO-GT-12-05 Mantenimiento de Infraestructura Tecnológica, donde se define el listado de mantenimiento preventivo del IDEP que será el inventario tecnológico para que el proveedor ejecute  los servicio de mantenimiento </t>
  </si>
  <si>
    <r>
      <rPr>
        <sz val="10"/>
        <color rgb="FFFF0000"/>
        <rFont val="Arial"/>
        <family val="2"/>
      </rPr>
      <t xml:space="preserve">
</t>
    </r>
    <r>
      <rPr>
        <sz val="10"/>
        <color rgb="FF000000"/>
        <rFont val="Arial"/>
        <family val="2"/>
      </rPr>
      <t>Documento PRO-GT-12-05 Mantenimiento de Infraestructura Tecnológica, actualizado en la maloca</t>
    </r>
  </si>
  <si>
    <t>Técnico Operativo</t>
  </si>
  <si>
    <r>
      <rPr>
        <sz val="10"/>
        <color rgb="FF000000"/>
        <rFont val="Arial"/>
        <family val="2"/>
      </rPr>
      <t xml:space="preserve">PRIMER TRIMESTRE: Se realizará la actualización del manual en el tercer trimestre de 2021.
22/06/2021 Se realizará la formalización y publicación del formato ANEXO 1 - Formato mantenimientos preventivos  IDEP.xls y se incluirá dentro del procedimiento.
</t>
    </r>
    <r>
      <rPr>
        <b/>
        <sz val="10"/>
        <color rgb="FF000000"/>
        <rFont val="Arial"/>
        <family val="2"/>
      </rPr>
      <t xml:space="preserve">TERCER TRIMESTRE: </t>
    </r>
    <r>
      <rPr>
        <sz val="10"/>
        <color rgb="FF000000"/>
        <rFont val="Arial"/>
        <family val="2"/>
      </rPr>
      <t xml:space="preserve">
Se solicita cambio de la actividad 
"Realizar la actualización del procedimiento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 por "Realizar la actualización del procedimiento PRO-GT-12-05 Mantenimiento de Infraestructura Tecnológica, donde se define el listado de mantenimiento preventivo del IDEP que será el inventario tecnológico para que el proveedor ejecute  los servicio de mantenimiento ". Se gestiona la actualización del PRO-GT-12-05 Mantenimiento de Infraestructura Tecnológica, en relación de sus actividades y se da claridad que el insumo es listado de mantenimiento preventivo del IDEP que será el inventario tecnológico y no el inventario de activo tecnología como insumo para el proveedor que ejecutará el mantenimiento en el IDEP.
17/11/2021 - Cesar Linares - Se actualiza el procedimiento, se solicita el cierre de la acción</t>
    </r>
  </si>
  <si>
    <t>\\Apolo\EJECUCION_PLANES\Plan_Mejoramiento\GT\Procedimiento</t>
  </si>
  <si>
    <t xml:space="preserve">
05/08/2021: Esta actividad se encuentra en ejecución.
13/12/2021: Se verificó en la página del IDEP el procedimiento Mantenimiento de infrestructura tecnologica aprobado el 19/10/2021 con las observaciones sugeridas, por lo anterior se cierra la acción como cumplida.
</t>
  </si>
  <si>
    <t>http://www.idep.edu.co/sites/default/files/PRO-GT-12-05%20Mantenimiento%20Infraestructura%20Tecnol%C3%B3gica.pdf#overlay-context=content/gt-12-proceso-de-gesti%25C3%25B3n-tecnol%25C3%25B3gica%3Fq%3Dcontent/gt-12-proceso-de-gesti%25C3%25B3n-tecnol%25C3%25B3gica</t>
  </si>
  <si>
    <t>Aun no se cuenta con una herramienta que permita tener los inventarios de hardware y software automatizados, que permita cumplir con la recomendación dada. Se recomienda el uso del GLPI con la agente fusión Inventory de uso gratuito y de amplio uso en entidades del Distrito</t>
  </si>
  <si>
    <t>No se cuenta con una herramienta que controle de forma automática los inventarios de TIC</t>
  </si>
  <si>
    <t xml:space="preserve">
Evaluar una herramienta que controle de forma automática los inventarios de TIC,</t>
  </si>
  <si>
    <t xml:space="preserve">Documento de evaluación aplicaciones gestión activos de información e inventario TIC </t>
  </si>
  <si>
    <r>
      <rPr>
        <sz val="10"/>
        <color theme="1"/>
        <rFont val="Arial"/>
        <family val="2"/>
      </rPr>
      <t xml:space="preserve">Esta actividad inicia en el tercer trimestre, por lo anterior, se reportará seguimiento en el trimestre pertinente.
22/06/21 Se estan evaluando una herramienta para presentar el informe.
</t>
    </r>
    <r>
      <rPr>
        <b/>
        <sz val="10"/>
        <color theme="1"/>
        <rFont val="Arial"/>
        <family val="2"/>
      </rPr>
      <t>TERCER TRIMESTRE</t>
    </r>
    <r>
      <rPr>
        <sz val="10"/>
        <color theme="1"/>
        <rFont val="Arial"/>
        <family val="2"/>
      </rPr>
      <t xml:space="preserve"> (Todos lo Ingenieros) 05-10-2021:  Se solicita cambiar la actividad "Definir, contratar e implementar una herramienta que controle de forma automática los inventarios de TIC" por  "Evaluar una herramienta que controle de forma automática los inventarios de TIC", teniendo en cuenta que no hay recursos para la compra de una herramienta de control. Se evaluan varias herramientas para el apoyo a la infraestructura tecnlógica del IDEP, entre las que se encuentran herramientas para el manejo de inventario de activos de tecnología, se elabora y entrega informe en conjunto con los 4 Ingenieros. ACTIVIDAD FINALIZADA. Se solicita el cierre de esta actividad.</t>
    </r>
  </si>
  <si>
    <t>\\Apolo\EJECUCION_PLANES\Plan_Mejoramiento\GT\Informe Herramientas Evaluadas - Mesa Ayuda - Inventario Activos - Monitoreo Red</t>
  </si>
  <si>
    <t xml:space="preserve">
05/08/2021: Esta actividad se encuentra en ejecución.
13/12/2021: Esta acción se cierra sin embargo se encuentra pendiente validar la efectividad de la misma en próximas auditorias al proceso.</t>
  </si>
  <si>
    <t>Aun no se cuenta con hojas de vida actualizadas de los servidores con todas las características técnicas necesarias para su adecuada identificación, funciones y características</t>
  </si>
  <si>
    <t>No se cuenta con hojas de vida actualizadas de los servidores</t>
  </si>
  <si>
    <t xml:space="preserve">
Evaluar una herramienta para la gestión de activos de información, que incluyan hojas de vida para equipos de cómputo, como servidores.</t>
  </si>
  <si>
    <t xml:space="preserve">Documento de evaluación aplicaciones gestión activos de información  e inventario TIC </t>
  </si>
  <si>
    <r>
      <rPr>
        <sz val="10"/>
        <color theme="1"/>
        <rFont val="Arial"/>
        <family val="2"/>
      </rPr>
      <t xml:space="preserve">PRIMER TRIMESTE:  Se evaluarán herramientas como GLPI para instalación y configuración en el tercer trimestre de 2021 y validará la opción de informes de configuración de los servidores virtuales a través de la herramienta VMWare.
22/06/2021 Se estan evaluando herramientas para presentar el informe
</t>
    </r>
    <r>
      <rPr>
        <b/>
        <sz val="10"/>
        <color theme="1"/>
        <rFont val="Arial"/>
        <family val="2"/>
      </rPr>
      <t xml:space="preserve">TERCER TRIMESTRE (Todos lo Ingenieros) 05-10-2021:  </t>
    </r>
    <r>
      <rPr>
        <sz val="10"/>
        <color theme="1"/>
        <rFont val="Arial"/>
        <family val="2"/>
      </rPr>
      <t>Se cambia la actividad "Evaluar para su instalación o compra, según sea el caso, de aplicaciones para la gestión de activos de información, que incluyan hojas de vida para equipos de cómputo, como servidores." por "Evaluar una herramienta para la gestión de activos de información, que incluyan hojas de vida para equipos de cómputo, como servidores.", con el fin de especificar la evidencia que se va a entregar en la ejecución de la actividad. Se evaluan varias herramientas para el apoyo a la infraestructura tecnlógica del IDEP, entre las que se encuentran herramientas para el manejo de inventario de activos de tecnología, se elabora y entrega informe en conjunto con los 4 Ingenieros. ACTIVIDAD FINALIZADA, solicita el cierre de esta actividad.</t>
    </r>
  </si>
  <si>
    <t>Si bien se está diligenciando el formato FT-GT-12-20 Compromiso de cumplimiento de las políticas TIC del Idep, se debe complementar agregando las características faltantes definidas en la recomendación.</t>
  </si>
  <si>
    <t>El Formato FT-GT-12-20 Compromiso de cumplimiento de las políticas TIC no contiene la totalidad de la recomendaciones de la Auditoria</t>
  </si>
  <si>
    <t xml:space="preserve">Modificar el Compromiso de cumplimiento de las políticas TIC  - formato   FT-GT-12-20 </t>
  </si>
  <si>
    <t xml:space="preserve">  Formato FT-GT-12-20 modificado y publicado en la maloca</t>
  </si>
  <si>
    <r>
      <rPr>
        <sz val="10"/>
        <color theme="1"/>
        <rFont val="Arial"/>
        <family val="2"/>
      </rPr>
      <t xml:space="preserve">PRIMER TRIMESTE:  Se realizará la actualización del documento de compomiso de cumplimiento de las políticas de seguridad y privacidad de la infomación para en cuarto trimestre de 2021.
Segundo Trimestre:este documento a la fecha se encuentran actualizado, atendiendo las recomendaciones de la auditoria. Se solicita cierre de la acción
</t>
    </r>
    <r>
      <rPr>
        <b/>
        <sz val="10"/>
        <color theme="1"/>
        <rFont val="Arial"/>
        <family val="2"/>
      </rPr>
      <t xml:space="preserve">TECER TRIMESTRE: </t>
    </r>
    <r>
      <rPr>
        <sz val="10"/>
        <color theme="1"/>
        <rFont val="Arial"/>
        <family val="2"/>
      </rPr>
      <t>A 30 de septiembre de 2021 se encuentra diligenciado el formato y firmado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SE SOLICITA EL CIERRE.
Es importante precisar que se crea una nueva actividad, en razón a que fue producto de un nuevo hallazgo.</t>
    </r>
  </si>
  <si>
    <r>
      <rPr>
        <u/>
        <sz val="10"/>
        <color rgb="FF0563C1"/>
        <rFont val="Arial"/>
        <family val="2"/>
      </rPr>
      <t xml:space="preserve">http://www.idep.edu.co/sites/default/files/FT-GT-12-20%20Compromiso%20poli%CC%81tica%20TIC%20V3.docx
</t>
    </r>
    <r>
      <rPr>
        <sz val="10"/>
        <color rgb="FF000000"/>
        <rFont val="Arial"/>
        <family val="2"/>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</si>
  <si>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
05/08/2021: Se verifico en la página Web la actualización del formato, esta actividad continua en ejecución hasta que se diligencie por parte de todos los funcionarios dicho formato, toda vez que en la auditoria adelantada al proceso de recursos físicos se evidenció que aún no se encuentra implementado.
10/12/2021: Se cierra la acción en razón a que la actividad esta finalizada en estado vencida y se creó una nueva actividad.</t>
  </si>
  <si>
    <r>
      <rPr>
        <u/>
        <sz val="10"/>
        <color rgb="FF0563C1"/>
        <rFont val="Arial"/>
        <family val="2"/>
      </rPr>
      <t xml:space="preserve">http://www.idep.edu.co/sites/default/files/FT-GT-12-20%20Compromiso%20poli%CC%81tica%20TIC%20V3.docx
</t>
    </r>
    <r>
      <rPr>
        <sz val="10"/>
        <color rgb="FF000000"/>
        <rFont val="Arial"/>
        <family val="2"/>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</si>
  <si>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13/12/2021: María Margarita Cruz Gómez. Profesional contratista OCI </t>
  </si>
  <si>
    <t>Si bien no esta incluido en plan de adquisiciones este escalamiento ya se  cuenta con el licenciamiento de servidores, el activo más crítico en cuanto a soporte del fabricante. Falta complementa el recambio de versiones en los equipos de usuario.</t>
  </si>
  <si>
    <t>No se tiene definido el recambio de equipos de usuario</t>
  </si>
  <si>
    <t>Actualizar el Inventario de activos de tecnología</t>
  </si>
  <si>
    <r>
      <rPr>
        <sz val="10"/>
        <color theme="1"/>
        <rFont val="Arial"/>
        <family val="2"/>
      </rPr>
      <t>Formato FT-GT-12-19 Activos de Información actualizado</t>
    </r>
    <r>
      <rPr>
        <sz val="10"/>
        <color rgb="FFFF0000"/>
        <rFont val="Arial"/>
        <family val="2"/>
      </rPr>
      <t xml:space="preserve"> </t>
    </r>
  </si>
  <si>
    <r>
      <rPr>
        <sz val="10"/>
        <color theme="1"/>
        <rFont val="Arial"/>
        <family val="2"/>
      </rPr>
      <t xml:space="preserve">Esta actividad inicia en el segundo, tercer y cuarto trimestre, por lo anterior, se reportará seguimiento en el trimestre pertinente.
22/06/2021 Se establece que se dejará como proyecto  en el PETI  que se actualizara en octubre de 2021  y de esta manera la entidad realizara la gestion para solicitar  los recursos a Secretaria de Hacienda. 
</t>
    </r>
    <r>
      <rPr>
        <b/>
        <sz val="10"/>
        <color theme="1"/>
        <rFont val="Arial"/>
        <family val="2"/>
      </rPr>
      <t xml:space="preserve">TERCER TRIMESTRE: </t>
    </r>
    <r>
      <rPr>
        <sz val="10"/>
        <color theme="1"/>
        <rFont val="Arial"/>
        <family val="2"/>
      </rPr>
      <t xml:space="preserve">Se remite correo el día 11 de octubre de 2021 para verificación y aprobación del formato actualizado (FT-GT-12-19 Activos de Información del IDEP V4), para aprobación y publicación en la maloca.
Se solicita ajuste de la acción de "Incluir en el inventario de activos de información las variables de fechas (Creación o Implementación) y de (Caducidad Bien (depreciación)) para tener control en y de esta manera dimensionar las necesidades de compras a realizar en el plan de adquisiciones.." por "Inventario de activos de tecnología actualizado".
</t>
    </r>
    <r>
      <rPr>
        <b/>
        <sz val="10"/>
        <color theme="1"/>
        <rFont val="Arial"/>
        <family val="2"/>
      </rPr>
      <t>CUARTO TRIMESTRE</t>
    </r>
    <r>
      <rPr>
        <sz val="10"/>
        <color theme="1"/>
        <rFont val="Arial"/>
        <family val="2"/>
      </rPr>
      <t>: Para la gestión de los Activos de Información se estructura y armoniza el formato FT-GT-12-19 Activos de Información del IDEP a la versión 4, cumpliendo los lineamientos de la Guía 5. para la Gestión y Clasificación de Activos de Información MinTic. Este fue presentado en el Comité Institucional de Gestión y Desempeño el día 27 de septiembre donde fueron aprobados y se procedió a publicar en el link de trasparencia en el siguiente numeral 7.1.2 Registro de Activos de Información.</t>
    </r>
  </si>
  <si>
    <t>\\Apolo\EJECUCION_PLANES\Plan_Mejoramiento\GT\Activos de Información\FT-GT-12-19 Activos de Información del IDEP V4
http://www.idep.edu.co/sites/default/files/FT-GT-12-19%20Activos%20de%20Informaci%C3%B3n%20software%2C%20hardware%20y%20servicio%20del%20IDEP.xlsx#overlay-context=content/gt-12-proceso-de-gesti%25C3%25B3n-tecnol%25C3%25B3gica%3Fq%3Dcontent/gt-12-proceso-de-gesti%25C3%25B3n-tecnol%25C3%25B3gica
http://www.idep.edu.co/sites/default/files/FT-GD-07-18_Activos_Informacio%CC%81n_V4_Final%20%283%29_0.xlsx</t>
  </si>
  <si>
    <t xml:space="preserve">
05/08/2021: Esta actividad se encuentra en ejecución.
21/12/2021:Se verificó las evidencias publicadas en la página del IDEP, por lo anterior se cierra la acción como cumplida.</t>
  </si>
  <si>
    <t>21/12/2021 : María Margarita Cruz Gómez . Profesiona contratista OCI</t>
  </si>
  <si>
    <t>Si bien la configuración implementada para las conexiones a través de la red privada virtual protege a la entidad de posibles ataques, intercepciones y captura de información por parte de terceros a la conexión remota, la versión del cliente de conexión de la VPN: “FortiClient”, no asegura que los equipos de cómputo desde los que se conectan los usuarios sean equipos seguros, debido a que no se obliga en la ejecución del análisis de vulnerabilidades y su respectiva corrección para poder realizar la conexión VPN. Debido a esto, no hay restricciones para que, si un equipo que tiene un virus, malware y/o alguna vulnerabilidad conocida pueda conectarse y por ende aumentar la posibilidad de generar un ataque a través de la conexión VPN ‘segura’ otorgada al equipo y/o funcionario. Las siguientes imágenes muestran como desde un equipo del auditor con vulnerabilidades criticas reconocidas (Software de Hacking) por el cliente de VPN es posible la conectarse, esta es una de las alertas que informa el DashBoard del firewall:</t>
  </si>
  <si>
    <t xml:space="preserve">Se identificaron posibles riesgos de conexiones VPN desde los equipos de los funcionarios del IDEP. </t>
  </si>
  <si>
    <t>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t>
  </si>
  <si>
    <t xml:space="preserve"> formato FT-GT- 12-20  actualizado </t>
  </si>
  <si>
    <r>
      <rPr>
        <sz val="10"/>
        <color theme="1"/>
        <rFont val="Arial"/>
        <family val="2"/>
      </rPr>
      <t xml:space="preserve">Esta actividad inicia el próximo año, por lo anterior, se reportará seguimiento en el trimestre pertinente.
22/06/2021 Se solicita ajustar la accion a la OAP teniendo en cuenta que la accion formulada inicialmente (Elaborar  los términos de referencia de un proceso de consultoría para realizar un estudio de infraestructura de TI relacionado con la cantidad de usuarios del IDEP, teniendo como base normalidad contra situación actual covid19, para determinar los elementos de TI faltantes en ambos contextos) no subsana el hallazgo formulado por la auditoria por 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 Se solicita el cierre de la acción teniendo en cuenta que el formato esta actuliazado. 
</t>
    </r>
    <r>
      <rPr>
        <b/>
        <sz val="10"/>
        <color theme="1"/>
        <rFont val="Arial"/>
        <family val="2"/>
      </rPr>
      <t xml:space="preserve">TERCER TRIMESTRE: </t>
    </r>
    <r>
      <rPr>
        <sz val="10"/>
        <color theme="1"/>
        <rFont val="Arial"/>
        <family val="2"/>
      </rPr>
      <t>El formato FT-GT- 12-20 se encuentra en la versión No.3. El numeral 9 dice textualmente "Los funcionarios y contratistas deben garantizar que sus equipos de cómputo personales (con los que se establece una conexión VPN y/o conexión remota al IDEP) cuenten con sistema operativo licenciado y antivirus para garantizar que la información y productos del IDEP estén salvaguardados ante cualquier amenaza."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POR FAVOR CERRAR.</t>
    </r>
  </si>
  <si>
    <t>http://www.idep.edu.co/sites/default/files/FT-GT-12-20%20Compromiso%20poli%CC%81tica%20TIC%20V3.docx
http://www.idep.edu.co/sites/default/files/FT-GT-12-20%20Compromiso%20poli%CC%81tica%20TIC%20V4.docx#overlay-context=content/gt-12-proceso-de-gesti%25C3%25B3n-tecnol%25C3%25B3gica%3Fq%3Dcontent/gt-12-proceso-de-gesti%25C3%25B3n-tecnol%25C3%25B3gica</t>
  </si>
  <si>
    <t xml:space="preserve">
05/08/2021: Se reporta la actualización de la poltica y se encuentra publicada en la página web de la Entidad, no obstante para que la acción se efectiva se debe socializar a los funcionarios y contratista de la Entidad, además de realizar pruebas de validación de que los equipo donde se conectan los funcionarios cuentan con las licencias requeridas de tal manera que permita mitigar el riesgo.  Por lo tanto esta actividad continúa en ejecución.
10/12/2021 Se verifico en la pagina del IDEP El formato FT-GT- 12-20 se encuentra en la versión No.3. El numeral 9 dice textualmente "Los funcionarios y contratistas deben garantizar que sus equipos de cómputo personales (con los que se establece una conexión VPN y/o conexión remota al IDEP) cuenten con sistema operativo licenciado y antivirus para garantizar que la información y productos del IDEP estén salvaguardados ante cualquier amenaza." por lo anterior se ciera la acción como cumplida.</t>
  </si>
  <si>
    <t>Si bien se está utilizando y gestionando las herramientas de monitoreo del firewall y antivirus y se registran acciones de monitoreo en una hoja de Excel, aún no existe un procedimiento, ni herramienta única de monitoreo que permita la medición de capacidad y desempeño de la infraestructura de TI y que incluya las acciones mencionada en la recomendación. Todavía no se tiene control sobre los logs de todos los sistemas.</t>
  </si>
  <si>
    <t>No se cuenta con herramientas para el monitoreo de los equipos activos de red ni con procedimientos ni análisis de logs</t>
  </si>
  <si>
    <t xml:space="preserve">Evaluar herramientas para el monitoreo de la infraestructura del IDEP y se entregar un informe al respecto. </t>
  </si>
  <si>
    <t>Jefe Oficina Asesora de Planeación
Técnico encargado como Oficial de Seguridad</t>
  </si>
  <si>
    <r>
      <rPr>
        <sz val="10"/>
        <color rgb="FF000000"/>
        <rFont val="Arial"/>
        <family val="2"/>
      </rPr>
      <t xml:space="preserve">Esta actividad inicia el próximo año, por lo anterior, se reportará seguimiento en el trimestre pertinente.
22/06/21 Se solicita ajustar la accion a la OAP teniendo en cuenta que la accion formulada inicialmente no puede cumplirse dado que depende de una tarea predecesora la cual no se ha realizado. En relacion con los logs El IDEP tiene identificados los logs que se generan y toma backups semanalmente del servidor web.
</t>
    </r>
    <r>
      <rPr>
        <b/>
        <sz val="10"/>
        <color rgb="FF000000"/>
        <rFont val="Arial"/>
        <family val="2"/>
      </rPr>
      <t xml:space="preserve">TERCER TRIMESTRE (Todos lo Ingenieros) 05-10-2021: </t>
    </r>
    <r>
      <rPr>
        <sz val="10"/>
        <color rgb="FF000000"/>
        <rFont val="Arial"/>
        <family val="2"/>
      </rPr>
      <t>Se evaluan varias herramientas para el apoyo a la infraestructura del IDEP, se evalúan herramientas para LA RED, se elabora y entrega informe conjunto con los 4 Ingenieros.  Así mismo se instla como prueba piloto el software CACTUS en un servidor virtual.
ACTIVIDAD FINALIZADA</t>
    </r>
  </si>
  <si>
    <t>05/08/2021:  De acuerdo al avance reportado se indica que se solicitará cambio de la acción a la OAP, sin embargo no se indicó la nueva acción que se va a gestionar con el fin de subsanar la observación de auditoría, por lo tanto se solicita documentar la nueva acción y el plazo para su ejecución.
13/12/2021: Esta acción se cierra sin embargo se encuentra pendiente validar la efectividad de la misma en próximas auditorias al proceso.</t>
  </si>
  <si>
    <t>13/12/2021: Seguimiento efectuado por: Martha Cecilia Quintero Barreiro Tecnico OCI</t>
  </si>
  <si>
    <t>Con respecto seguimiento y evaluación de Gobierno Digital, el PETIC declara tres indicadores de gestión, que resultan insuficientes para medir cumplimiento y resultado, con
un enfoque de mejoramiento continuo, que es una de las premisas del Manual de Gobierno Digital V7: Todas las entidades públicas deben desarrollar una cultura de evaluación y seguimiento al desempeño, capacidad, efectividad, costos, pertenencia y demás criterios de calidad que se definan para medir la ejecución de los proyectos que hagan uso de TIC. Para ello deben definir indicadores de proceso, resultado e impacto, realizar medición, publicar resultados y a partir de estos, iniciar acciones correctivas o de mejora continua. A continuación, se emiten las observaciones puntuales con base en el PETIC y en el archivo INDICADORES GT 2020 II.xls.</t>
  </si>
  <si>
    <t xml:space="preserve">
Los indicadores de gestión del proceso que se tienen vigentes miden el cumplimiento y resultado de algunos aspectos del proceso de gestión tecnológica, dichos indicadores esta armonizado a la metidologia de la oficina de planeación cuyo objeto es medir las actividades realizadas en relación a la eficacia de la   mesa de ayuda, PETI y el plan seguridad privacidad de información.</t>
  </si>
  <si>
    <t>Estructurar el PETI con metodología para la medición de eficacia en los indicadores y proyectos a desarrolla del proceso de gestión tecnólogia contando con factores de medición de su operatividad para asegurar su ejecución y cumpliendo del alcance establecido.</t>
  </si>
  <si>
    <r>
      <rPr>
        <sz val="10"/>
        <color theme="1"/>
        <rFont val="Arial"/>
        <family val="2"/>
      </rPr>
      <t>Documento PETI actualizado con indicadores y proyectos de gestión tecnológica</t>
    </r>
    <r>
      <rPr>
        <sz val="10"/>
        <color rgb="FFFF0000"/>
        <rFont val="Arial"/>
        <family val="2"/>
      </rPr>
      <t xml:space="preserve">
</t>
    </r>
  </si>
  <si>
    <r>
      <rPr>
        <b/>
        <sz val="10"/>
        <color theme="1"/>
        <rFont val="Arial"/>
        <family val="2"/>
      </rPr>
      <t>PRIMER TRIMESTRE:</t>
    </r>
    <r>
      <rPr>
        <sz val="10"/>
        <color theme="1"/>
        <rFont val="Arial"/>
        <family val="2"/>
      </rPr>
      <t xml:space="preserve"> Se contrata al Ingeniero que realizará la actualización del PETI a través del contrato 48 de 2021 y se encuentra como producto para enterga el 17 de agosto de 2021, la versión 1 de la actualización.
22/06/2021: Se solicita ajustar la accion a la OAP teniendo en cuenta que la accion formulada inicialmente no puede cumplirse. Se realizara la estructuración el PETI para la nueva vigencia en el cual se esta definido criterios de evaluación y seguimiento de los proyectos de TIC que fortalecen las diferentes áreas del IDEP, para que los indicadores de productividad y calidad en los servicios estén acorde a los lineamientos dados por MINTIC en la G.ES.06 Guía como estructurar el plan estratégico de tecnología de la información - PETI
</t>
    </r>
    <r>
      <rPr>
        <b/>
        <sz val="10"/>
        <color theme="1"/>
        <rFont val="Arial"/>
        <family val="2"/>
      </rPr>
      <t>SEGUNDO TRIMESTRE</t>
    </r>
    <r>
      <rPr>
        <sz val="10"/>
        <color theme="1"/>
        <rFont val="Arial"/>
        <family val="2"/>
      </rPr>
      <t xml:space="preserve">: 23/06/2021 En el grupo de ingenieros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theme="1"/>
        <rFont val="Arial"/>
        <family val="2"/>
      </rPr>
      <t>TERCER TRIMESTRE:</t>
    </r>
    <r>
      <rPr>
        <sz val="10"/>
        <color theme="1"/>
        <rFont val="Arial"/>
        <family val="2"/>
      </rPr>
      <t xml:space="preserve"> Se remite correo el día 20 de septiembre de 2021 para verificación y aprobación del formato actualizado (PL-GT-12-01 PETIC V 22), para aprobación y publicación en la maloca.
Se ajusta la acción "Diseñar el modelo de  evaluación y seguimiento al desempeño, capacidad, efectividad, costos, pertenencia, tendientes a medir la ejecución de los proyectos que hagan uso de TIC y los indicadores de gestión de proceso, resultado e impacto, publicar resultados." por ""Estructurar el PETI con metodología para la medición de eficacia en los indicadores y proyectos a desarrolla del proceso de gestión tecnólogia contando con factores de medición de su operatividad para asegurar su ejecución y cumpliendo del alcance establecido."", en razón a que los indicadores de gestión del proceso que se tienen vigentes miden el cumplimiento y resultado de algunos aspectos del proceso de gestión tecnológica, dichos indicadores esta armonizado a la metidologia de la oficina de planeación cuyo objeto es medir las actividades realizadas en relación a la eficacia de la   mesa de ayuda, PETI y el plan seguridad privacidad de información.
</t>
    </r>
    <r>
      <rPr>
        <b/>
        <sz val="10"/>
        <color theme="1"/>
        <rFont val="Arial"/>
        <family val="2"/>
      </rPr>
      <t>CUARTO TRIMESTRE</t>
    </r>
    <r>
      <rPr>
        <sz val="10"/>
        <color theme="1"/>
        <rFont val="Arial"/>
        <family val="2"/>
      </rPr>
      <t xml:space="preserve">: El  PETI se evalúa y aprueba por el Comité Institucional de Gestión y Desempeño el día 6 de diciembre donde se exponen los nuevos indicadores y actividades a desarrollar, las cuales cumplen con lo requerido  con el contesto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G.ES.06 Guía Cómo Estructurar el Plan Estratégico de Tecnologías de la Información - PETI
</t>
    </r>
  </si>
  <si>
    <t>\\Apolo\EJECUCION_PLANES\Plan_Mejoramiento\GT\PETI 2021 III Trimestre\PETI 2022 1° entregable</t>
  </si>
  <si>
    <t xml:space="preserve">
05/08/2021: Esta actividad se encuentra en ejecución.
21/12/2021:Esta acción se cierra sin embargo se encuentra pendiente validar la efectividad de la misma en próximas auditorias al proceso.</t>
  </si>
  <si>
    <t>21/12/2021: María Margarita Cruz Gómez. Profesional contratista OCI</t>
  </si>
  <si>
    <t>Cumplimiento de las actividades del plan estratégico de tecnologías de la información y las comunicaciones PETI en la vigencia:
De acuerdo con el habilitador de arquitectura de Gobierno Digital: La entidad debe definir y medir indicadores de monitoreo, desempeño y evaluación del PETI a través de tableros de control, y formular acciones de mejora frente a desviaciones, sin embargo, el indicador establecido por la OAP no tiene como fuente tableros de control de los 5 proyectos con actividades discriminadas, fechas por estimación de esfuerzo, responsables individuales y criterios de calidad de entregables, para determinar cumplimiento, desempeño y calidad respectivamente. En el seguimiento a los Planes de Acción, POA y planes institucionales se registran actividades ejecutadas de manera general, pero no hay un documento que permita verificar planeación vs avance.
No responde a los lineamientos de Gobierno Digital con respecto a la cobertura en términos de los dominios del MRAE, para el diseño de indicadores asociados al PETI, que aporten valor a la entidad. La siguiente imagen corresponde al tipo de indicadores para 3 de los 7 dominios del MRAE. (https://estrategia.gobiernoenlinea.gov.co/623/w3-propertyvalue- 8017.html - Indicadores de gestión de TI, Lineamientos del Marco de Referencia de AE para la gestión de TI)</t>
  </si>
  <si>
    <t>En los contratos 21, 24 y 25 de 2020 no incluye instructivos.</t>
  </si>
  <si>
    <t xml:space="preserve">No se evidencian entregables que contribuyan a la gestión del conocimiento por parte de los contratistas que hacen parte del proceso de gestión tecnológico. </t>
  </si>
  <si>
    <t>En los estudios previos de los contratos de las personas naturales incluir  la elaboración y/o actualización de al menos 2 instructivos relacionados con las actividades realizadas en cada contrato de los contratistas de TI en el 2021 pactados con el supervisor,  así como la clara  identificación del alcance de cada uno y dominio Arquitectura Empresarial de  Mintic .</t>
  </si>
  <si>
    <t xml:space="preserve">Estudios previos con las obligaciones y productos diferenciados de los contratistas que apoyan las actividades TI </t>
  </si>
  <si>
    <t xml:space="preserve">Jefe Oficina Asesora de Planeación
</t>
  </si>
  <si>
    <t xml:space="preserve">PRIMER TRIMESTRE: En los estudios previos del contrato 22-2021 en la Obligación N° 3 se especifica que se deben elaborar los instructivos y se incluye como producto en en numeral 10, producto #10 para entrega el 16 de Noviembre.
22/06/2021 En los contratos 22, 39 y 48 del 2021 se establecieron obligaciones especificas distribuyendo las actividades para evitar que los Ingenieros tuvieran actividades similares. En cuanto a los instructivos se incluyo en las obligaciones de los contratos 22 y 39 la entrega de al menos dos instructivos nuevos o actualizados. En los tres contratos existen productos diferentes de acuerdo al objeto contractual, aunque en algunos casos son productos complementarios. Un ejemplo de ello es el Plan de Contingencia en donde para cada contrato había una especificidad correspondiente a las obligaciones y objeto de cada contrato.Por lo anterior se solicita el cierre de esta observación (42,43 y 44).
TERCER TRIMESTRE : Se solicita el cierre de esta No conformidad, ya que en los contratos de los Ingenieros de 2021, tienen incluida la obligación donde se solicita al contratista entregar como parte de la ejecución contractual, la elaboración o actualización de almenos dos instructivos asociados en sus obligaciones específicas. </t>
  </si>
  <si>
    <t>Carpeta TRD documentacion Contractual:
120_oap\IDEP2021\CONTRATOS 2021\22 DE 2021 - Juliett Yaver Licht
120_oap\IDEP2021\CONTRATOS 2021\39 de 2021 - Oscar Lozano\Documentos Contractuales
\\Apolo\Planeacion\2021\Contratos 2021\48 de 2021 - Omar Coronado\Informes con productos\Producto #4</t>
  </si>
  <si>
    <t>10/12/2021 Se verifico en la carpeta Apolo  los contratos de los Ingenieros de 2021donde tienen incluida la obligación que se solicita al contratista entregar como parte de la ejecución contractual, la elaboración o actualización de almenos dos instructivos asociados en sus obligaciones específicas.  Por lo anterior se cierra la acción como efectiva</t>
  </si>
  <si>
    <t>10/12/2021 Martha CeciliaQuintero Barreiro Tecnico OCI</t>
  </si>
  <si>
    <t>No se evidencia avance al respecto.
Existen obligaciones y productos repetidos en los contratos con personas naturales.</t>
  </si>
  <si>
    <t xml:space="preserve">No hay una clara diferencia en las obligaciones y productos que realizan los contratistas que apoyan el proceso de Gestión tecnológica. </t>
  </si>
  <si>
    <t>En las renovaciones de contratos con personas naturales, optimizar las obligaciones especificas y los productos con el fin de garantizar entregables distintos o complementarios. Esto con el fin de optimizar la inversión. Solicitar al responsable del contrato 21 de 2020 la entrega de la declaración de aplicabilidad del MSPI, para identificar productos puntales.</t>
  </si>
  <si>
    <t xml:space="preserve">No hay una clara diferencia en las obligaciones y productos que realizan los contratistas que apoyan el procel de Gestión tecnológica. </t>
  </si>
  <si>
    <t xml:space="preserve">Los siguientes son los cronogramas entregados a la auditoría:
1. Plan Tratamiento de riesgos info 2020 Seguimiento II.xlsx
2. Plan Seguridad y Privacidad de la Info 2020 Seguimiento II.xlsx
3. Plan de Mejoramiento Seguimiento II trimestre OCI.xlsx
Sobre los cuales se emiten las siguientes observaciones con respecto al seguimiento a las recomendaciones:
No hay actividades detalladas por cada uno de los proyectos del PETI, tal es el caso de RENATA y Migración Humano, que, si bien están a cargo de terceros, si incluye actividades de seguimiento, control y recepción que implican esfuerzo.
• Las fechas se presentan en bloques de meses paralelizados, sin análisis de esfuerzo vs capacidad instalada, lo cual impide el calculo de indicadores de cumplimiento y/o productividad. (Ver imagen abajo consolidada) 
• No se han incluido los criterios de aceptación por entregables de cada actividad, lo cual impide obtener indicadores de calidad.
• Las tareas no están asignadas de manera individual. De las 47 actividades, solo 11 están asignadas de manera individual, lo cual impide la medición por recurso.
• Las siguientes actividades están repetidas en dos cronogramas: o Crear Servidor Web Virtual o Divulgar y gestionar los boletines informativos de seguridad, Integrar con CSIRT de Gobierno o Identificar y actualizar los inventarios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 </t>
  </si>
  <si>
    <t xml:space="preserve">No se tienen claros los lineamientos del seguimiento de los planes del  proceso de gestión tecnológica en el IDEP </t>
  </si>
  <si>
    <t>Estructurar las actividades y/o proyectos, donde se definirá entregables asociados a fechas de corte para hacer seguimientos en cada ejecución y que estos queden armonizados para no tener actividades redundantes a 13 de diciembre de 2021.</t>
  </si>
  <si>
    <t xml:space="preserve">Planes PETIC, plan de seguridad y la información, plan de tratamiento de riesgos  actualizados en la maloca con esta estructura </t>
  </si>
  <si>
    <r>
      <rPr>
        <sz val="10"/>
        <color theme="1"/>
        <rFont val="Arial"/>
        <family val="2"/>
      </rPr>
      <t xml:space="preserve">PRIMER TRIMESTRE: Se contrata al Ingeniero que realizará la actualización del PETI a través del contrato 48 de 2021 y se encuentra como producto para enterga el 15 de agosto de 2021, la versión 1 de la actualización.
22/06/21 Se ajusta la actividad a realizar teniendo en cuenta que actualmente los documentos no cuentan con lo solicitado por la auditoria razon por la cual se ajustran dichos documentos para la vigencia 2022. En este sentido se solicita ampliar la actividad para el 13 de diciembre de 2021 fecha en la cual se encuentra en cada uno de los contratos la entrega de los proyectos vigencia 2022.
</t>
    </r>
    <r>
      <rPr>
        <b/>
        <sz val="10"/>
        <color theme="1"/>
        <rFont val="Arial"/>
        <family val="2"/>
      </rPr>
      <t xml:space="preserve">
TERCER TRIMESTRE (omar coronado) 05-10-2021</t>
    </r>
    <r>
      <rPr>
        <sz val="10"/>
        <color theme="1"/>
        <rFont val="Arial"/>
        <family val="2"/>
      </rPr>
      <t xml:space="preserve">:Se armoniza el documento según las necesidades y estado actual de los componentes tecnológicos del IDEP para las vigencias del año 2022 a 2024 según las recomendaciones de la G.ES.06 Guía para la construcción del PETI - Arquitectura TI de Mintic. Donde estamos alineados a la metodología del planeación en relación de indicadores de eficacia los cuales están asociados a los proyectos definidos en la administración y mantenimiento de la infraestructura del IDEP </t>
    </r>
  </si>
  <si>
    <t>\\Apolo\EJECUCION_PLANES\Plan_Mejoramiento\GT\PETI 2021 III Trimestre</t>
  </si>
  <si>
    <t xml:space="preserve">
05/08/2021: Esta actividad se encuentra en ejecución.  Se recomienda revisar el avance reportado toda vez que para esta Oficina no es claro las actividades y las fechas de cumplimiento de las actividades a ejecutar, conforme al reporte del primer y segundo trimestre.  
10/12/2021:Esta acción se cierra sin embargo se encuentra pendiente validar la efectividad de la misma en próximas auditorias al proceso.</t>
  </si>
  <si>
    <t xml:space="preserve">Las actividades están programadas en la misma franja de tiempo entre junio y diciembre del 2020, sin discriminación de esfuerzo, a excepción de la actividad 1 que inicia en abril de 2020. </t>
  </si>
  <si>
    <t>No se ha adelantado un Análisis de Impacto al Negocio BIA como primer paso de la implementación del Plan de Continuidad una vez seleccionados los riesgos extremos asumidos, con el fin de identificar los activos o servicios tecnológicos críticos, y los posibles impactos que se tendrían si éstos no se encuentran disponibles y en correcto funcionamiento:
Estimar los tiempos de contingencia y recuperación de los procesos esenciales a su operación normal después que ha ocurrido el incidente invalidante, de acuerdo a la tolerancia de la entidad para operar sin el servicio TIC.
o Los puntos de recuperación de los datos y condiciones de registro alterno durante contingencia 
Evidencia de la falta del análisis BIA, es que para los servicios de BIBLIOTECA DIGITAL KOHA, SISTEMA WEB OJS, ADMINISTRATIVO Y FINANCIERO GOOBI, SISTEMA DE INFORMACIÓN NÓMINA HUMANO y DSPACE, se establecen tiempos de entre 21 y 31 días para un proceso de contingencia, sin que estos tiempos hayan sido validados con el
negocio.</t>
  </si>
  <si>
    <t>No se cuenta con el Análisis de Impacto al Negocio BIA (Bussiness Impact Analysis) necesario para la implementación del Plan de Continuidad</t>
  </si>
  <si>
    <t xml:space="preserve">Actualizar el plan de contingencia PL-GT-12-02 Plan Contingencia Tecno que incluya: Identificación de los procesos misionales y criticidad de recuperación, Identificación los requerimientos de recursos, Identificar las prioridades de recuperación de servicios y sistemas de información. </t>
  </si>
  <si>
    <t>l plan de contingencia PL-GT-12-02 Plan Contingencia actualiado</t>
  </si>
  <si>
    <t xml:space="preserve">Esta actividad inicia en el segundo, tercer trimestre, por lo anterior, se reportará seguimiento en el trimestre pertinente.
23/06/2021 Se actualizo el plan de contingencia que incluye los 3 primeros aspectos del analisis BIA. En acrticulacion con los planes de acccion se proyecta continuar con la inclusion de los demas aspectos. 
Los tiempos de recuperación se encuentran en los anexos del plan de acción de cada una de los activos inidentificados como Críticos y fueron ajuastados como se solicitó el las observaciones de la auditoría.
Por lo anterior se solicita el cierre de esta acción.
</t>
  </si>
  <si>
    <t>\\Apolo\EJECUCION_PLANES\Plan_Mejoramiento\GT\Plan de Contingencia</t>
  </si>
  <si>
    <t>05/08/2021:  Teniendo en cuenta en el avance reportado se indica que se incluirán aspectos adicionales que se requiera, esta acción continua en seguimiento por parte de esta Oficina. 
Repositorio Plan de Mejoramieno que se encuentra en la red APOLO.
10/12/2021 Se verificó dentro de la pñagina del IDEP el PL-GT-12-02 Plan de Contingencia V12 del 29-06-2021 con las 3 identificaciones BIA, por lo anterior se cierra la acción como cumplida.</t>
  </si>
  <si>
    <t>http://www.idep.edu.co/sites/default/files/PL-GT-12-02%20Plan%20Contingencia%20Tecno%20V12.pdf</t>
  </si>
  <si>
    <t>10712/2021: Martha Cecilia Quintero Barreiro.</t>
  </si>
  <si>
    <t>Se observa que los planes de acción incluyen tareas de instalación de ambientes y configuración de servicios desde cero, lo cual no corresponde a una contingencia, ya que esta por definición corresponde a “tener listo” un ambiente que permita operar de manera alternativa frente a la falla invalidante y que solo requiera el montaje de datos y gestión de accesos, esa es una causa de los tiempos extremos.</t>
  </si>
  <si>
    <t>El anexo 5 incluye un plan de acción para el sistema HUMANO, pese a que actualmente opera como un servicio SAAS y por lo tanto es el proveedor quien garantiza la continuidad, como se observa en los siguientes apartes de los documentos contractuales: 
o ESTUDIOS PREVIOS: Se garantizaría la disponibilidad del servicio de la aplicación Humano 7x24x365, iv) El lDEP contaría con el servicio de Backup Full diario de la información almacenada en disco, Liberando de esta carga a la entidad, v) El lDEP tendría disponible un servidor alterno en las instalaciones de la entidad para atender los eventos de indisponibilidad y para instalar el backup mensual de la información que entregaría el proveedor como parte de sus obligaciones de servicio. 
o OBLIGACIONES ESPECIFICAS EP: 14. Disponibilidad de servicio 7 x 24 durante los 365 días del año, 15. Garantizar que el software soporte el IPv6 nativo en coexistencia con el lPv4., 16. Realizar el Monitoreo en el Datacenter que tiene dispuesto Soporte Lógico Ltda. en una disponibilidad de 7x24x365., 17. Realizar la entrega de backup mensual para almacenamiento local. 18. Realizar Backup Full diario de la información almacenada en disco y que pertenece al lDEP. 
o OFERTA: La garantía de disponibilidad de la aplicación, es parte de la responsabilidad que Soporte Lógico Ltda. se compromete a ofrecer a sus clientes.</t>
  </si>
  <si>
    <t>El anexo 5 del plan de contingencia del IDEP  se encuentra desactualizado</t>
  </si>
  <si>
    <t xml:space="preserve">Se ajustará el anexo 5 del plan de contingencia del IDEP  incluyendo las acciones que realizará el proveedor del software Humano de acuerdo a la nueva modalidad de contratación SAAS 
</t>
  </si>
  <si>
    <t xml:space="preserve">Plan de contingencia del IDEP actualizado en el anexo  5 </t>
  </si>
  <si>
    <r>
      <rPr>
        <sz val="10"/>
        <color theme="1"/>
        <rFont val="Arial"/>
        <family val="2"/>
      </rPr>
      <t xml:space="preserve">Esta actividad inicia en el segundo, tercer trimestre, por lo anterior, se reportará seguimiento en el trimestre pertinente.
23/06/2021 Se incluirá a partir del próximo contrato solicitando al proveedor que indique las acciones específicas que realiza en modalidad SAAS como plan de contingencia.
</t>
    </r>
    <r>
      <rPr>
        <b/>
        <sz val="10"/>
        <color theme="1"/>
        <rFont val="Arial"/>
        <family val="2"/>
      </rPr>
      <t xml:space="preserve">TERCER TRIMESTRE (Juliett Yaver) 05-10-2021: 
</t>
    </r>
    <r>
      <rPr>
        <sz val="10"/>
        <color theme="1"/>
        <rFont val="Arial"/>
        <family val="2"/>
      </rPr>
      <t>Se ajusta el documento plan de contingencia donde se incluye reestructurado el ANEXO 3. PLAN DE ACCIÓN AL SISTEMA DE INFORMACIÓN NÓMINA HUMANO, referente a acciones de contingencia que adelantará el IDEP insitu, en caso de caída del sistema. Así mismo se solicita al proveedor Soporte Lógico la entrega del plan de contingencia que pondrá en acción en caso de fallas.</t>
    </r>
    <r>
      <rPr>
        <b/>
        <sz val="10"/>
        <color theme="1"/>
        <rFont val="Arial"/>
        <family val="2"/>
      </rPr>
      <t xml:space="preserve">
</t>
    </r>
  </si>
  <si>
    <t xml:space="preserve">05/08/2021:  Esta actividad se encuentra en  ejecución. 
10/12/2021 Se verificó dentro de la pagina del IDEP el PL-GT-12-02 Plan de Contingencia V12 del 29-06-2021 reestructurado el ANEXO 3 , por lo anterior se cierra la acción como cumplida.
</t>
  </si>
  <si>
    <t>Si bien se registran las acciones en el caso de los riesgos materializados, no se presentó evidencia de trazabilidad con pruebas técnicas. No ha avanzado</t>
  </si>
  <si>
    <t>No se evidencia mejora en el conocimiento específico del Técnico del área.
La recolección de evidencias de configuración fue atendida por un contratista.
Vale anotar como mejora, la elaboración de manuales de administración de las herramientas administrativas.</t>
  </si>
  <si>
    <t xml:space="preserve">No se evidencia conocimiento especifico  por el Técnico del área en temas como Firewall, Antivirus e Hiperconvergencia. </t>
  </si>
  <si>
    <t>Crear un capítulo sobre estás temáticas en la Base de conocimiento del proceso de gestión tecnológica con manuales, videos, entre otros.</t>
  </si>
  <si>
    <t>Repositorio WEB</t>
  </si>
  <si>
    <t xml:space="preserve">Jefe Oficina Asesora de Planeación
 Técnico Operativo OAP
</t>
  </si>
  <si>
    <r>
      <rPr>
        <sz val="10"/>
        <color theme="1"/>
        <rFont val="Arial"/>
        <family val="2"/>
      </rPr>
      <t xml:space="preserve">PRIMER TRIMESTRE: Se inicia la transferencia de conocimiento relacionada con la hiperconvergencia llevada a cabo en dos sesiones de 8 horas en total el 29 y 30 de marzo de 2021, restando tres sesiones para un total de 20 horas programadas para el segundo trimestre de 2021. 
23/06/2021 Se reformula la acción dado que para el momento en el que se propuso la acción el oficial de seguridad era el técnico operativo, y que actualmente es la Jefe de la Oficina Asesora de Planeación; de la siguiente manera: Crear un capítulo sobre estás temáticas en la Base de conocimiento del proceso de gestion tecnologica con manuales, videos, entñ.-
</t>
    </r>
    <r>
      <rPr>
        <b/>
        <sz val="10"/>
        <color theme="1"/>
        <rFont val="Arial"/>
        <family val="2"/>
      </rPr>
      <t xml:space="preserve">TERCER TRIMESTRE: Juliett Yaver - 05-10-2021: </t>
    </r>
    <r>
      <rPr>
        <sz val="10"/>
        <color theme="1"/>
        <rFont val="Arial"/>
        <family val="2"/>
      </rPr>
      <t xml:space="preserve">La base de conocimiento de Gestión Tecnológica contiene una carpeta independiente para cada uno de los temas referentes a la infraestructura del IDEP,  que incluye los servicios y sistemas de información, donde se encuentra videos, manuales, instructivos y demás documentación, referente al manejo y uso de la la infraestructura tecnológica, producto de informes, sesiones de trabajo, soportes y capacitaciones, que se han realizado en los últmos 5 años en el IDEP. Se consolidó en esta Base de Conocimiento la documentación existente en carpetas compartidas del area de Gestión Tecnológica y como parte del producto 8 del contrato 22 de 2021, se entrega actualizada la base de conocimiento con la documentacion de las acciones realizadas en el año 2021 con corte al 31 de agosto de 2021. Por lo anterior, se solicita el cierre de la acción.
</t>
    </r>
  </si>
  <si>
    <t xml:space="preserve">120_oap\IDEP2021\Gestion Tecnologica\Hiperconvergencia
Videos relacionados con la capacitación en:
https://drive.google.com/drive/u/1/folders/1By9grYxsqcxQLQ8CsSWPEPHX2W1jGWou 
BASE DE CONOCIMIENTO GESTION TECNOLOGICA
https://drive.google.com/drive/folders/0ABmPgi6BcYK-Uk9PVA
</t>
  </si>
  <si>
    <t>05/08/2021:  Esta actividad se encuentra en  ejecución. 
10/12/2021 Se verifico las carpetas que se encuentran en el Drive de base de conocimiento de tecnología  Esta actividad se cierra</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</si>
  <si>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 comprometiendo así la seguridad de la infraestructura de la entidad. Cabe aclarar que esto solo puede ser realizado desde un equipo de la red local o con acceso remoto conectado a la VPN. El auditor logro realizar escaneos de red desde su equipo conectado a la VPN, obteniendo información de servidores, equipos y puertos disponibles en la infraestructura de red, como se muestra en las siguientes imágenes:</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</si>
  <si>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t>
  </si>
  <si>
    <t xml:space="preserve">Realizar la segmentación de la red mediante el contrato de mantenimiento de infraestructura, que permita separar los servidores a una zona desmilitarizada, protegida por el firewall. </t>
  </si>
  <si>
    <t xml:space="preserve">Diagrama de red actualizado y la red configurada </t>
  </si>
  <si>
    <r>
      <rPr>
        <sz val="10"/>
        <color rgb="FF000000"/>
        <rFont val="Arial"/>
        <family val="2"/>
      </rPr>
      <t xml:space="preserve">PRIMER TRIMESTRE:  Se solicitará el proveedor COMUSERTEC en el marco de contrato 189-2020 el cronograma para el diagnóstico con el propósito de realizar la segmentación  de la red, para el segundo trimestre.
23/06/21 Se realizó una reunión de levantamiento de información con la empresa COMPUSERTEC, para realizar el levantamiento de información sobre el estado de la red, para definir la modificación de la segmentación de la red. Se espera que la empresa entregue el diagnóstico y cronograma de trabajo, para con ello estimar la fecha de terminación. Así las cosas se debe dar una nueva fecha estimada.
Por otra parte teniendo en cuenta el impacto que puede causar este cambio en todo el funcionamiento de la red LAN del IDEP, se debe realizar de forma escalonada y gradual, así como en tiempos muertos, implicando que el tiempo que se tarde puede estar entre 3 y 4 meses
Estamos a la espera del cronograma que suministre el contratista.
Por ahora se acuerda que para realizar esta actividad se debe crear una ventana que va desde el inicio de la actividad hasta el 15 de diciembre.
</t>
    </r>
    <r>
      <rPr>
        <b/>
        <sz val="10"/>
        <color rgb="FF000000"/>
        <rFont val="Arial"/>
        <family val="2"/>
      </rPr>
      <t xml:space="preserve">TERCER TRIMESTRE:  </t>
    </r>
    <r>
      <rPr>
        <sz val="10"/>
        <color rgb="FF000000"/>
        <rFont val="Arial"/>
        <family val="2"/>
      </rPr>
      <t>Utilizando plataformas digitales y un estudio avesado de la infraestructura de Red del IDEP, se logra mediante un ejercicio de extrapolación de información, búsquedas exhaustivas en la infraestructura y charlas tecnoinformativas del grupo de trabajo; se actualiza y entrega el 11 de agosto de 2021 el diagrama de red de conformidad a lo solicitado en relación de con la arquitectura TCP/IP base de la infraestructura de conectividad a nivel mundial. Se solicita el cierre de esta no conformidad.</t>
    </r>
  </si>
  <si>
    <r>
      <rPr>
        <sz val="11"/>
        <color rgb="FF0563C1"/>
        <rFont val="Calibri"/>
        <family val="2"/>
      </rPr>
      <t>\\Apolo\EJECUCION_PLANES\Plan_Mejoramiento\GT\Diagrama de RED</t>
    </r>
    <r>
      <rPr>
        <sz val="11"/>
        <color rgb="FF0563C1"/>
        <rFont val="Calibri"/>
        <family val="2"/>
      </rPr>
      <t xml:space="preserve">
</t>
    </r>
  </si>
  <si>
    <r>
      <rPr>
        <sz val="10"/>
        <color theme="1"/>
        <rFont val="Arial"/>
        <family val="2"/>
      </rPr>
      <t xml:space="preserve">05/08/2021:  Esta actividad se encuentra en  ejecución. 
</t>
    </r>
    <r>
      <rPr>
        <sz val="10"/>
        <color theme="1"/>
        <rFont val="Arial"/>
        <family val="2"/>
      </rPr>
      <t xml:space="preserve">10/12/2021 Se verificio en la carpeta Apolo el Diagrama RED IDEP ip.drawio.pdf Version 3 Por lo anterior se cierra la acción como efectiva </t>
    </r>
  </si>
  <si>
    <r>
      <rPr>
        <sz val="10"/>
        <color rgb="FF000000"/>
        <rFont val="Arial"/>
        <family val="2"/>
      </rPr>
      <t xml:space="preserve">\\Apolo\EJECUCION_PLANES\Plan_Mejoramiento\GT\Diagrama de RED
</t>
    </r>
    <r>
      <rPr>
        <u/>
        <sz val="10"/>
        <color rgb="FF1155CC"/>
        <rFont val="Arial"/>
        <family val="2"/>
      </rPr>
      <t>https://drive.google.com/file/d/1lwfQDrNPoUyQ4HVbiTJI7RdmRT-H4WNT/view</t>
    </r>
  </si>
  <si>
    <t>Aun no se ha realizado esta labor, en los escaneos realizados por el auditor se evidencia que los servidores continúan en el mismo segmento que los equipos de usuarios</t>
  </si>
  <si>
    <t>Aun se pueden hacer escaneos sobre los servidores como se muestra en las imágenes de escaneos registradas en este informe. En cuanto a la WIFI publica de acuerdo al esquema de red se muestra correctamente aislada.</t>
  </si>
  <si>
    <t>El indicador Eficacia en la atención de solicitudes recibidas a través de mesa de ayuda presenta las siguientes debilidades:
No da cobertura al concepto de cumplimiento toda vez que son los SLA´s o ANS los que determinan las condiciones de cumplimiento de soporte del dominio de servicios tecnológicos, y estos no están configurados en la herramienta actual y el indicador no los incorpora en su medición. (ver indicadores G.ST.01 Guía del dominio de Servicios Tecnológicos). Esto significa que el indicador mide que los incidentes se hayan cerrado, pero no las condiciones de calidad en términos de tiempos y satisfacción del resultado.
No da cobertura a los servicios tecnológicos declarados en el PETI, toda vez que tanto los soportes de Humano como de GOOBI y en general de terceros responsables, son direccionados a los proveedores  sin que sean previamente registrados en OSTicket. Esto significa que  el indicador mide únicamente los incidentes de soporte interno y no el modelo de servicios tecnológicos.
Dado que la medición no incorpora elementos de efectividad y calidad, no es base suficiente para que el indicador aporte valor de mejora continua a servicio tecnológicos gestionados de manera interna y/o con terceros.</t>
  </si>
  <si>
    <t xml:space="preserve">La herramienta de Mesa de Ayuda está desactualizada y no contiene lo requerido para  el seguimiento y evaluación de la gestión  de los servicios de la mesa de ayuda. </t>
  </si>
  <si>
    <t>Elaborar  un informe  de evaluacion de  herramientas de mesa de ayuda</t>
  </si>
  <si>
    <t>Informe de evaluación de herramientas de mesa de ayuda</t>
  </si>
  <si>
    <r>
      <rPr>
        <sz val="10"/>
        <color rgb="FF000000"/>
        <rFont val="Arial"/>
        <family val="2"/>
      </rPr>
      <t>Esta actividad inicia en la vigencia 2022, por lo anterior se reportará seguimiento en el trimestre pertinente.
23/06/2021 Teniendo en cuenta que actualmente no se cuenta con el presupuesto para la adquisición de este tipo de harremientas, se solicita modificar esta actividad, dejándola como entrega de un informe sobre herramientas que hagan dicha tarea</t>
    </r>
    <r>
      <rPr>
        <b/>
        <sz val="10"/>
        <color rgb="FF000000"/>
        <rFont val="Arial"/>
        <family val="2"/>
      </rPr>
      <t xml:space="preserve">
</t>
    </r>
    <r>
      <rPr>
        <b/>
        <sz val="10"/>
        <color rgb="FF000000"/>
        <rFont val="Arial"/>
        <family val="2"/>
      </rPr>
      <t xml:space="preserve">
TERCER TRIMESTRE (Todos los Ingenieros) 05-10-2021:  </t>
    </r>
    <r>
      <rPr>
        <sz val="10"/>
        <color rgb="FF000000"/>
        <rFont val="Arial"/>
        <family val="2"/>
      </rPr>
      <t>Se evaluan varias herramientas para el apoyo a la infraestructura del IDEP,  entre estas se evalúan herramientas para el manejo de mesa de ayuda, se elabora y entrega informe conjunto con los 4 Ingenieros.  ACTIVIDAD FINALIZADA. Se solicita el cierre de esta actividad.</t>
    </r>
  </si>
  <si>
    <r>
      <rPr>
        <sz val="10"/>
        <color theme="1"/>
        <rFont val="Arial"/>
        <family val="2"/>
      </rPr>
      <t xml:space="preserve">05/08/2021:  Esta actividad se programo para su ejecución en el año 2022. 
</t>
    </r>
    <r>
      <rPr>
        <sz val="10"/>
        <color theme="1"/>
        <rFont val="Arial"/>
        <family val="2"/>
      </rPr>
      <t>10/12/2021 Se verifico  en la carpeta Apolo el informe de la evaluación de las herramientas para monitoreo de red, manejo de activos de información y mesa de ayuda, por lo anterior se cierra la acción como cumplida.</t>
    </r>
  </si>
  <si>
    <t>No se aplican encuestas de satisfacción en la mesa de servicio, las únicas encuestas están orientadas a identificación de intereses de capacitación.
Se mantiene la recomendación en el marco del MSPI.</t>
  </si>
  <si>
    <t>No se registra el plan de mantenimiento, ni el resultado de las acciones del mismo en la herramienta de mesa de ayuda, por ende, no es posible tener informes automatizados de estas acciones, ni relacionarlas con los soportes realizados a los equipos o sistemas instalados en ellos.</t>
  </si>
  <si>
    <t>La configuración del sistema de registro incidentes y generación de tickets, OS tickets continua sin protecciones de acceso de usuario, y, por ende, cualquier persona que ingrese al vinculo en internet de la mesa de ayuda del Idep podría registrar un incidente o soporte. En la siguiente imagen se muestra la funcionalidad en la herramienta para su configuración, en donde se evidencia que no se encuentra activada para la autenticación para usuario final para poder generar tickets:</t>
  </si>
  <si>
    <t xml:space="preserve">Aún no se tiene configurados agentes de soporte para registrar y tramitar los incidentes a cargo de los proveedores de los sistemas de información, como medida de control de cumplimiento de los ANS y tampoco se han configurados agentes de soporte para registrar y tramitar los incidentes a cargo de los proveedores de los sistemas de información, como medida de control de cumplimiento de los ANS. </t>
  </si>
  <si>
    <t>No se tienen configurados los ANS (SLA) en el sistema por tipo de servicios y/o soporte, por tanto, no es posible determinar si se cumplen los tiempos de atención internos por tipo de soporte y la efectivad de atención del único agente de servicio creado en el sistema</t>
  </si>
  <si>
    <t>Aún no se muestra avance en esta recomendación. 
Se debe configurar el sistema de tickets para que únicamente los usuarios registrados pueden crear solicitudes y así evitar posibles incidentes de seguridad o pérdida de tiempo de los agentes de soporte.</t>
  </si>
  <si>
    <t>Aún no se muestra avance en esta recomendación. 
Se recomienda revisar los siguientes criterios para la configuración de la herramienta de tickets y o la implementación de una nueva herramienta gratuita y de código abierto como el GLPI: 
Que permita configurar diferentes tipos de solicitudes hasta mínimo dos niveles jerárquicos: incidentes soporte, requerimientos de desarrollo, incidentes de seguridad, requisitos de adquisiciones de software o hardware, propuestas, etc.
• Que permita configurar diferentes agentes de atención externos e internos clasificados por Agentes internos TIC, Agentes internos de negocio, agentes externos proveedores
• Que permita establecer ANS de acuerdo con la tipología de solicitudes y de agentes
• Que permita una relación jerárquica entre solicitudes para aquellos casos en que una solicitud se segrega en varias tareas y de su cumplimiento dependa el estado
de atención de la solicitud original
• Que permita instalar un agente en los PC para que todas las solicitudes sean gestionadas por este medio con el fin de eliminar la carga operativa de la digitación de llamadas y correos y el riesgo de error humano. Adicionalmente la centralización de la información optimiza los tiempos de atención y la obtención de información estadística
• Que permita generar reportes e indicadores de gestión
• Que permita instalar agente de escaneo de red para llevar la trazabilidad entre solicitud, usuario y equipo
• Que permita adjuntar archivos tanto a la solicitud principal como a las tareas de la bitácora de atención
• Que permita aplicar escalamientos.
• Que integre un inventario de hardware y software por medio de agente.</t>
  </si>
  <si>
    <t>Cumplimiento de las actividades del plan de seguridad y privacidad de la información en la vigencia: 
Si bien el indicador mide cumplimiento en términos de fechas proyectadas de las actividades del Plan, no ofrece resultados de nivel de madurez en la implementación del Modelo de Seguridad y Privacidad de la Información, toda vez que el plan adolece de los elementos que constituyen su articulación, implementación de controles, verificación de efectividad e integración al SIG. Las debilidades en esta materia se evidencian en el numeral 5.1.4 del presente informe.
Dado que el plan de seguridad y privacidad de la información no representa el alcance real de una implementación MSPI, este indicador resulta confuso, ya que puede transmitir un dato errado sobre el nivel de madurez de la entidad en implementar seguridad de la información. Evidencia de ello, es que este mismo indicador se reporto en el 2019 con resultados por encima del 100% pese a que los resultados de la auditoría 2019 evidenciaron graves fugas de seguridad. Ver imagen</t>
  </si>
  <si>
    <t xml:space="preserve">Identificar el nivel de madurez en la implementación del Modelo de Seguridad y Privacidad de la Información, mediante la articulación, implementación de controles, verificación de efectividad e integración al SIG.
Definir indicadores de gestión que  midan  que se  orienten a su creación en los 7 dominios del MRAE tales como: desempeño de la gestión de TI, de efectividad del uso y apropiación, componentes de información asegurados, disponibilidad de servicios tecnológicos y avance en implementación de controles MSPI entre otros
Los riesgos de seguridad de la información del IDEP no se encuentran articulados con el MSPI.
Inconsistencia en la codificación y nombres de los Documentos del proceso de Gestión tecnológica. 
Documento PETI desactualizado y no ajustado a los requerido en las guías del MINTIC
Incluir en el equipo de trabajo de la dependencia un responsable para la implementación del MSPI a un ingeniero de sistemas con conocimiento especifico . </t>
  </si>
  <si>
    <t>Estructurar el PETIC para el IDEP en el cuatrienio, enmarcado en los lineamientos de Manual de Gobierno Digital V7, el MAE.G.GEN.01 Documento Maestro del Modelo de Arquitectura Empresarial V1 y en especial la G.ES.06 Guía para la construcción del PETI versión 2</t>
  </si>
  <si>
    <t xml:space="preserve">Documento de términos y estudio de mercado </t>
  </si>
  <si>
    <r>
      <rPr>
        <sz val="10"/>
        <color rgb="FF000000"/>
        <rFont val="Arial"/>
        <family val="2"/>
      </rPr>
      <t xml:space="preserve">Esta actividad inicia en en el segundo trimestre, por lo anterior se reportará seguimiento en el trimestre pertinente.
23/06/2021 En el grupo de ingeniero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rgb="FF000000"/>
        <rFont val="Arial"/>
        <family val="2"/>
      </rPr>
      <t xml:space="preserve">TERCER TRIMESTRE (omar coronado) 05-10-2021: </t>
    </r>
    <r>
      <rPr>
        <sz val="10"/>
        <color rgb="FF000000"/>
        <rFont val="Arial"/>
        <family val="2"/>
      </rPr>
      <t xml:space="preserve">desde el equipo de gestión tecnológica se trabaja en definir los siguientes planes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definiendo como marco de referencia técnica los componentes de seguridad de la información MISPI, Gobierno Digital V7, el MAE.G.GEN.01 Documento Maestro del Modelo de Arquitectura Empresarial V1 y en especial la G.ES.06 para la construcción del PETI tal. De esta manera tener una armonización trasparente y acorde a la dinámica del IDEP y sus capacidades operativas.  
</t>
    </r>
    <r>
      <rPr>
        <b/>
        <sz val="10"/>
        <color rgb="FF000000"/>
        <rFont val="Arial"/>
        <family val="2"/>
      </rPr>
      <t>CUARTO TRIMESTRE:</t>
    </r>
    <r>
      <rPr>
        <sz val="10"/>
        <color rgb="FF000000"/>
        <rFont val="Arial"/>
        <family val="2"/>
      </rPr>
      <t>El  PETI</t>
    </r>
    <r>
      <rPr>
        <b/>
        <sz val="10"/>
        <color rgb="FF000000"/>
        <rFont val="Arial"/>
        <family val="2"/>
      </rPr>
      <t xml:space="preserve"> </t>
    </r>
    <r>
      <rPr>
        <sz val="10"/>
        <color rgb="FF000000"/>
        <rFont val="Arial"/>
        <family val="2"/>
      </rPr>
      <t>se evalúa y aprueba por el Comité Institucional de Gestión y Desempeño el día 6 de diciembre donde se exponen los nuevos indicadores y actividades a desarrollar, las cuales cumplen con lo requerido  con el contexto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enmarcado en la G.ES.06 Guía Cómo Estructurar el Plan Estratégico de Tecnologías de la Información - PETI</t>
    </r>
  </si>
  <si>
    <t>\\Apolo\EJECUCION_PLANES\Plan_Mejoramiento\GT
\\Apolo\EJECUCION_PLANES\Plan_Adecuación_Sostenibilidad_SIG_Referente_MIPG\Gobierno_Digital
\\Apolo\EJECUCION_PLANES\Plan_Operativo_Anual\GT
\\Apolo\EJECUCION_PLANES\Plan_Anticorrupción\Evidencias_Mapa_riesgos\GT
\\Apolo\EJECUCION_PLANES\Plan_Adecuación_Sostenibilidad_SIG_Referente_MIPG\Seguridad_Digital
\\Apolo\EJECUCION_PLANES\Plan_Acción\Plan_seguridad_información
\\Apolo\EJECUCION_PLANES\Plan_Acción\Plan_tratamiento_riesgos
\\Apolo\EJECUCION_PLANES\Plan_Acción\PETIC</t>
  </si>
  <si>
    <t>05/08/2021:  Esta actividad se encuentra en ejecución.
121/2/20201:Esta acción se cierra sin embargo se encuentra pendiente validar la efectividad de la misma en próximas auditorias al proceso.</t>
  </si>
  <si>
    <t>Se evidencia incumplimiento del procedimiento PRO-GT-12-07 “Registro de Activos de Información Tipo Software, Hardware, Servicios e Información” en cuanto al diligenciamiento de los requisitos establecidos para el formato FT-GT-12-19 Inventario de activos de información tipo software, hardware y servicios, así como en el cumplimiento de la actividad No. 4 que establece:¿La información se requiere actualizar?, con la siguiente observación: "Se determina si se requiere actualizar la información de la base de datos de los activos de información tipo software, hardware y servicios por nuevos ingresos o resultado de los mantenimientos, actividades incluidas dentro del procedimiento PRO-GT-12-07 Registro de Activos de Información Tipo Software, Hardware, Servicios e Información”, toda vez que no se encontraron las actualizaciones de los activos de información tipo software y hardware y los mantenimientos de los equipos de alta criticidad dentro del formato FT-GT-12-19 enviado por la OAP como se detalla en el numeral 2.4 del presente informe.
Adicionalmente, se incluye la acción que se encuentra vencida cuya no conformidad obedece a:  No se han realizado actualizaciones al el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</si>
  <si>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La gestión de cambios realizada en los procedimientos no se alineó con la denominación de activos de información tipo hardware, software y servicios  y activos de hardware, software y servicios
Igualmente se evidencio que la información que se envia al contratista listado de equipos para realizar mantenimiento preventivo no estaba precisado como un listado sino como un formato</t>
  </si>
  <si>
    <t xml:space="preserve">Actualizar los procedimientos PRO-GT- 12-07 y PRO-GT -12- 05 en el sentido de precisar la denominación de activos de información tipo hardware, software y servicios  y activos de hardware, software y servicio  
Igualmente precisar en el  PRO-GT- 12-07, en una actividad, la inclusión de la remisión del listado de equipos a realizar mantenimiento preventivo </t>
  </si>
  <si>
    <t>procedimiento PRO-GT- 12-07 y PRO-GT -12- 05, publicados en Maloca</t>
  </si>
  <si>
    <t>Técnico Operativo 314-02</t>
  </si>
  <si>
    <t>TERCER TRIMESTRE:Está en proceso de actualización los procedimientos PRO-GT- 12-07 y PRO-GT -12- 05 actualizados
CUARTO TRIMESTRE: Para la gestión de los Activos de Información se estructura y armoniza el formato FT-GT-12-19 Activos de Información del IDEP a la versión 4, cumpliendo los lineamientos de la Guía 5. para la Gestión y Clasificación de Activos de Información MinTic. Este fue presentado en el Comité Institucional de Gestión y Desempeño el día 27 de septiembre donde fueron aprobados y se procedió a publicar en el link de trasparencia en el siguiente numeral 7.1.2 Registro de Activos de Información.
Se actualizaron los procedimiento PRO-GT-12-07 Registro de Activos de Información software, hardware y servicio del IDEP y PRO-GT-12-05 Mantenimiento de Infraestructura Tecnológica, los cuales se encuentran publicados en la maloca desde el 20 y 19 de octubre respectivamente.
Esta actividad se encuentra finalizada.</t>
  </si>
  <si>
    <t>http://www.idep.edu.co/?q=content/gt-12-proceso-de-gesti%C3%B3n-tecnol%C3%B3gica#:~:text=PRO%2DGT%2D12,servicio%20del%20IDEP</t>
  </si>
  <si>
    <t>21/12/2021: Se verificó los formatos y el  procedimiento en referencia para el cumplimiento de la acción, por lo anterior se cierra como efectiva.</t>
  </si>
  <si>
    <t>Se encontró debilidad en el cumplimiento de la política de operación enunciada dentro del procedimiento PRO-GT-12-07 Registro de Activos de Información Tipo Software, Hardware, Servicios e Información, toda vez que no se evidencio la totalidad y completitud en el diligenciamiento del formato FT-GT-12-20 de varios funcionarios del IDEP a los cuales se les entrego inventario de activos de información en el año 2020; tal como se describió en el numeral 2.4.1 del presente informe.</t>
  </si>
  <si>
    <t>Escaso seguimiento a la firma  de los formatos FT-GT-12-20, teniendo en cuenta la alta carga laboral que presenta el tecnico que realiza el proceso y desarticulación del formato FT-GT-12-20 con el  IN-GT-12-01 Instructivo para la asignación de usuario</t>
  </si>
  <si>
    <t>Actualizacion de formato  FT-GT-12-20 que incluiya la fecha de diligenciamiento por parte del funcionario o contratista y fecha de entrega a la OAP.</t>
  </si>
  <si>
    <t>Formato FT-GT-12-20  publicado en Maloca</t>
  </si>
  <si>
    <r>
      <rPr>
        <b/>
        <sz val="10"/>
        <color theme="1"/>
        <rFont val="Arial"/>
        <family val="2"/>
      </rPr>
      <t xml:space="preserve">TERCER TRIMESTRE:  </t>
    </r>
    <r>
      <rPr>
        <sz val="10"/>
        <color theme="1"/>
        <rFont val="Arial"/>
        <family val="2"/>
      </rPr>
      <t>Está en proceso de actualización el formato el cual se incluye las fechas de diligenciamiento, firmas y entrega de claves</t>
    </r>
  </si>
  <si>
    <t>http://www.idep.edu.co/sites/default/files/FT-GT-12-20%20Compromiso%20poli%CC%81tica%20TIC%20V4.docx#overlay-context=content/gt-12-proceso-de-gesti%25C3%25B3n-tecnol%25C3%25B3gica%3Fq%3Dcontent/gt-12-proceso-de-gesti%25C3%25B3n-tecnol%25C3%25B3gica</t>
  </si>
  <si>
    <t>10/12/2021 Se verifico en la página del IDEP el formato FT-GT-12-20 con las sugerencias realizadas, por lo anterior se cierra la acción como cumplida.</t>
  </si>
  <si>
    <t>Actualizacion de IN-GT-12-01 Instructivo para la asignación de usuarios donde se vincule el formato FT-GT-12-20</t>
  </si>
  <si>
    <t>Instructivo actualizado en Maloca</t>
  </si>
  <si>
    <t>TERCER TRIMESTRE: Está en proceso de actualización el instructivo
CUARTO TRIMESTRE: Se actualiza el formato FT-GT-12-20 Compromiso de cumplimiento de las políticas TIC del IDEP el día 15 de octubre de 2021, con los campos sugeridos por la auditora. Este formato se encuentra publicado en la maloca. Esta actividad se encuentra finalizada.</t>
  </si>
  <si>
    <t>http://www.idep.edu.co/sites/default/files/IN-GT-12-01%20Instructivo%20para%20la%20asignaci%C3%B3n%20de%20usuarios%20V3.pdf#overlay-context=content/gt-12-proceso-de-gesti%25C3%25B3n-tecnol%25C3%25B3gica%3Fq%3Dcontent/gt-12-proceso-de-gesti%25C3%25B3n-tecnol%25C3%25B3gica</t>
  </si>
  <si>
    <t>21/12/2021 : Se verifico dentro de la página del IDEP la actualización del instructivo N-GT-12-01 y el formato FT-GT-12-02, por lo anterior se cierra la acción como cumplida.</t>
  </si>
  <si>
    <t xml:space="preserve">Recoleccion firma de los formatos pendientes a todos los funcionarios del IDEP vinculados a corte 30 de agosto y a los contratistas que tienen asisgnacion de una cuenta de correo isntitucional y que tengan acceso a VPN, que hayan sido vinculados a corte 30 de agosto
</t>
  </si>
  <si>
    <t>FT-GT-12-20 diligenciado y firmado por los funcionarios del IDEP vinculados a corte 30 de agosto y a los contratistas que tienen asisgnacion de una cuenta de correo isntitucional y que tengan acceso a VPN, que hayan sido vinculados a corte 30 de agosto</t>
  </si>
  <si>
    <t>\\Apolo\EJECUCION_PLANES\Plan_Mejoramiento\GT\Políticas de Seguridad y Privacidad de la Información\COMPROMISOS POLITICAS</t>
  </si>
  <si>
    <t>10/12/2021 Se verificaron los respectivos formatos en la carpeta Apolo, por tal motivo se cierra la cción</t>
  </si>
  <si>
    <r>
      <rPr>
        <b/>
        <sz val="10"/>
        <color rgb="FF000000"/>
        <rFont val="Arial"/>
        <family val="2"/>
      </rPr>
      <t>4</t>
    </r>
    <r>
      <rPr>
        <sz val="10"/>
        <color rgb="FF000000"/>
        <rFont val="Arial"/>
        <family val="2"/>
      </rPr>
      <t xml:space="preserve">.  Se solicitó los registros de inducción realizados a los servidores públicos que ingresaron durante el periodo evaluado, evidenciando que para el  primer  semestre de 2020 se aportó como soporte de inducción una jornada con el nombre “Seminario de inducción al servicio público”, el cual corresponde al plan de capacitación con el componente de nómina y salarios y no está dirigido a iniciar al empleado a su integración a la cultura organizacional como lo menciona la norma y una invitación por calendario de google para “Jornada de inducción Institucional” el día lunes 7 de septiembre 2020 de 2:00 a 4:30 pm, lo anterior incumple lo establecido en el Decreto 1567 de 1998 “Por el cual se crea el sistema nacional de capacitación y el sistema de estímulos para los empleados del Estado”, en el artículo 7: </t>
    </r>
    <r>
      <rPr>
        <b/>
        <sz val="10"/>
        <color rgb="FF000000"/>
        <rFont val="Arial"/>
        <family val="2"/>
      </rPr>
      <t>“Programas de Inducción y reinducción</t>
    </r>
    <r>
      <rPr>
        <sz val="10"/>
        <color rgb="FF000000"/>
        <rFont val="Arial"/>
        <family val="2"/>
      </rPr>
      <t xml:space="preserve">. Los planes institucionales de cada entidad deben incluir obligatoriamente programas de inducción y de reinducción, los cuales se definen como procesos de formación y capacitación dirigidos a facilitar y a fortalecer la integración del empleado a la cultura.organizacional,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
</t>
    </r>
    <r>
      <rPr>
        <b/>
        <sz val="10"/>
        <color rgb="FF000000"/>
        <rFont val="Arial"/>
        <family val="2"/>
      </rPr>
      <t xml:space="preserve">a. Programa de Inducción. </t>
    </r>
    <r>
      <rPr>
        <sz val="10"/>
        <color rgb="FF000000"/>
        <rFont val="Arial"/>
        <family val="2"/>
      </rPr>
      <t>Es un proceso dirigido a iniciar al empleado en su integración a la cultura organizacional durante los cuatro meses siguientes a su vinculación.”
}</t>
    </r>
  </si>
  <si>
    <t xml:space="preserve">Esta actividad se vio afectada por dos razones en la presente vigencia, la primera tiene que ver con las acciones del Plan institucional de Capacitación PIC las cuales al realizarse en modalidad virtual, se multiplicaron por 3 en cada uno de los temas, esto ocasionó una saturación de eventos en el calendario de capacitación.
La segunda situación se presentó por la modalidad laboral implementada para el 2020 de Trabajo en casa, en la cual no facilitó la concertación de calendarios de los asistentes a esta actividad de forma previa.
</t>
  </si>
  <si>
    <r>
      <rPr>
        <sz val="10"/>
        <color theme="1"/>
        <rFont val="Arial"/>
        <family val="2"/>
      </rPr>
      <t xml:space="preserve">El día 7 de septiembre de 2020 se realizó la sesión de Inducción para todo el personal vinculado al IDEP en el año 2020, esta actividad contempló en la agenda establecida en el manual MN-GTH-13-02, y se extendió invitación a la Oficina de Control Interno pero por cruces de agenda no se pudo concretar su participación.
La asistencia a esta actividad fue del 100% de los funcionarios citados y las evidencias de realización compartimos en esta respuesta.
Se incluira en el PL-GTH-13-01 Plan Institucional de Capacitación , un numeral especifico para la Induccion Institucional del Idep, en el cual se mencionen los temas a trabajar y las responsabilidades de los asistentes a la inducción.
Cada vez que se vincule un funcionario a la entidad se realizara de manera inmediata la inducción al IDEP, con el profesional de Talento Humano, lo cual se dejara registro con el listado de asistencia.
</t>
    </r>
    <r>
      <rPr>
        <b/>
        <sz val="10"/>
        <color theme="1"/>
        <rFont val="Arial"/>
        <family val="2"/>
      </rPr>
      <t xml:space="preserve">
</t>
    </r>
  </si>
  <si>
    <t xml:space="preserve">Formato FT-GTH-13-54 EJECUCIÓN PIC. 
PL-GTH-13-01 Plan Institucional de Capacitación actualizado en la maloca  </t>
  </si>
  <si>
    <t>Profesional Especializado Cod. 222 Grado 03 SAFyCD</t>
  </si>
  <si>
    <r>
      <rPr>
        <u/>
        <sz val="11"/>
        <color rgb="FF000000"/>
        <rFont val="Arial"/>
        <family val="2"/>
      </rPr>
      <t xml:space="preserve">2020: Esta actividad inicia en la vigencia 2021, por lo anterior se reportará seguimiento en el siguiente trimestre.
Primer Trimestre 2021: Se realizó la inducción para los empleos Profesional Especializado grado 03 (13/01/2021)- Auxiliar Administrativo grado 02 (4/02/2021) y Subdrector General Académica grado 02 (22/02/2021). Se entregó el respectivo Manual de Funciones de cada empleo y se registra una copia en el expediente laboral.
Segundo semestre: Como parte del componente de Inducción establecido en el PIC 2021 para el IDEP se realizaron las acciones: modelo Integrado de Planeación y Gestión (8/04/2021) - Inducción SST Contratistas (9/04/2021) -  Liderazgo para equipos Directivos (10/06/2021). 
Teniendo en cuenta que se efectuó la acción correctiva recomendada en la auditoría, se solicita el cierre de la actividad por el cumplimiento de la meta acordada
TERCER TRIMESTRE: No se presentaron nuevas vinculaciones a la planta de personal del IDEP, por ello se adelantaron acciones de reinducción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El plan Istitucional de Capacitación 2021 se encuentra publicado en el portal web del IDEP en: </t>
    </r>
    <r>
      <rPr>
        <u/>
        <sz val="11"/>
        <color rgb="FF1155CC"/>
        <rFont val="Arial"/>
        <family val="2"/>
      </rPr>
      <t>http://www.idep.edu.co/?q=content/gth-13-proceso-de-gesti%C3%B3n-de-talento-humano#overlay-context=</t>
    </r>
    <r>
      <rPr>
        <u/>
        <sz val="11"/>
        <color rgb="FF000000"/>
        <rFont val="Arial"/>
        <family val="2"/>
      </rPr>
      <t xml:space="preserve"> con fecha de aprobación 25.01.2021
CUARTO TRIMESTRE: se realizaron las acciones de capacitación: Sesión de Inducción Institucional IDEP, Subdirectora Administrativa, Financiera y de Control Disciplinario Dirigida a la servidora Martha Liliana González Martínez efectuada el dia de su posesión en el empleo</t>
    </r>
  </si>
  <si>
    <r>
      <rPr>
        <sz val="11"/>
        <rFont val="Arial"/>
        <family val="2"/>
      </rPr>
      <t xml:space="preserve">Primer trimestre2021 : Calendario de Correo institucional de: @fcuestas; @wfarfan; valen241197@hotmail.com y simpson.mary@gmail.com.
Segundo semestre 2021: Consolidado de Capacitaciones 2021 FT-GTH-13-54: http://www.idep.edu.co/?q=talento-humano
TERCER TRIMESTRE: Listados de asistencia en los formularios googel de la cuenta thumano@idep.edu.co y el calendario de la misma cuenta institucional. y Consolidado de Capacitaciones 2021 FT-GTH-13-54: 
</t>
    </r>
    <r>
      <rPr>
        <u/>
        <sz val="11"/>
        <rFont val="Arial"/>
        <family val="2"/>
      </rPr>
      <t>http://www.idep.edu.co/?q=talento-humano
CUARTO TRIMESTRE: https://drive.google.com/drive/u/1/folders/1LXzTj_ELeSTomKDI_uk7NvwZDot1YGiD
Consolidado de capacitaciones 2021: http://www.idep.edu.co/?q=talento-humano</t>
    </r>
  </si>
  <si>
    <t>De acuerdo con el seguimiento efectuado por parte de esta Oficina se evidencia que se encuentra publicado el FT-GTH-13-54 consolidado del plan institucional de  capacitacion a junio de 2021 en la pagina web
el Plan Institucional de Capacitación PIC  PL-GTH-13-01 Version 7. 
10/12/2021  Se encontro publicado en pagina el Plan Institucional  de Capacitación V 8 del 25/01/2021 y el Manual de Inducción Versión 4 del 27/03/2018
adicionalmente se evidenció inducción para la nueva vinculación de la Subdirectora Administrativa y financiera y de control disciplinario, por lo anterior se cierra la acción como cumplida</t>
  </si>
  <si>
    <r>
      <rPr>
        <u/>
        <sz val="11"/>
        <color rgb="FF1155CC"/>
        <rFont val="Arial"/>
        <family val="2"/>
      </rPr>
      <t>http://www.idep.edu.co/sites/default/files/PL-GTH-13-01%20Plan%20Inst%20Capacit%20V8.pdf#overlay-context=content/gth-13-proceso-de-gesti%25C3%25B3n-de-talento-humano%3Fq%3Dcontent/gth-13-proceso-de-gesti%25C3%25B3n-de-talento-humano</t>
    </r>
    <r>
      <rPr>
        <sz val="11"/>
        <color rgb="FF000000"/>
        <rFont val="Arial"/>
        <family val="2"/>
      </rPr>
      <t xml:space="preserve">
</t>
    </r>
    <r>
      <rPr>
        <u/>
        <sz val="11"/>
        <color rgb="FF1155CC"/>
        <rFont val="Arial"/>
        <family val="2"/>
      </rPr>
      <t xml:space="preserve">http://www.idep.edu.co/sites/default/files/MN-GTH-13-02-Manual-Induccion-reinduccion-V4.pdf
</t>
    </r>
  </si>
  <si>
    <t>05/08/2021 Seguimiento efectuado por 
Martha Cecilia Quintero  B.- Técnico OCI.
10/12/2021 eguimiento efectuado por 
Martha Cecilia Quintero  B.- Técnico OCI.</t>
  </si>
  <si>
    <r>
      <rPr>
        <b/>
        <sz val="10"/>
        <color rgb="FF000000"/>
        <rFont val="Arial"/>
        <family val="2"/>
      </rPr>
      <t>7</t>
    </r>
    <r>
      <rPr>
        <sz val="10"/>
        <color rgb="FF000000"/>
        <rFont val="Arial"/>
        <family val="2"/>
      </rPr>
      <t>. El instructivo establece en la actividad 6.4. Registro de la incapacidad: “El Profesional de Gestión del Talento Humano, realiza el registro de la incapacidad en la base de datos para el respectivo control histórico de ausentismo y accidentes de trabajo y pasa al funcionario encargado de la liquidación de nómina para su inclusión durante los siguientes 30 días al recibo de la incapacidad, como novedad para la correspondiente liquidación tanto en nómina como para el cobro ante la EPS", se evidencia incumplimiento en las incapacidades de los siguientes funcionarios: Ruth Amanda Cortes que fue cancelada 4 meses después y Carlos Rueda que fue cancelada 5 meses posteriormente a la fecha establecida.</t>
    </r>
  </si>
  <si>
    <t>La principal causa es no registrar en el momento indicado la incapacidad, normalmente los funcionarios no se ajustan al procedimiento que se les ha indicado, ya sea por falta de tiempo o no poder realizar el reporte al jefe inmediato, el cual debe radicar la incapacidad con el formato indicado.</t>
  </si>
  <si>
    <t>Realizar una jornada de sensibilización con los funcionarios de la entidad, donde se les reitere el procedimiento establecido en el instructivo  IN-GTH-13-02, recalcando las consecuencias de no presentar el certificado médico cuando se ausenten de sus funciones.</t>
  </si>
  <si>
    <t>Lista de asistencia a la reunión.</t>
  </si>
  <si>
    <t>Profesional Especializado Cod. 222 Grado 03 SAFyCD y Contratista de nómina</t>
  </si>
  <si>
    <t>2020: Esta actividad inicia en la vigencia 2021, por lo anterior se reportará seguimiento en el siguiente trimestre.
Primer Trimestre 2021: Esta actividad se realizará el segundo trimestre de 2021.
Segundo trimestre 2021: El 25 de junio de 2021 se socializó el instructivo para el tramite de incapacidades y se recordó a todos los funcionarios las acciones para informar y radicar las incapacidades medicas, reiterando las responsabilidades de jefes y subalternos en esta actividad.
Se reiterará este instructivo en el encuentro de reinducción del segundo semestre de 2021 correspondiente a Talento Humano/salarios.
Se solicita ampliación de esta actividad hasta el 27 de octubre teniendo en cuenta que el 26 se realizará la capacitación Salarios y prestaciopnes sociales; Tramite a incapacidades y Situaciones Administrativas.
Tercer Trimestre: Esta actividad está programada para el 26 de octubre de  2021 de 8 a 10 am y se abordarán los temas:Salarios y prestaciopnes sociales; Tramite a incapacidades y Situaciones Administrativas.
17/11/2021: - Wilson Darfán Se realizó capacitación el 26 de octubre sobre salarios y prestaciopnes sociales; Tramite a incapacidades y Situaciones Administrativas, por lo anterior, solicito el cierre de la acción.
CUARTO TRIMESTRE: Se efectuó como accion de capacitación en el marco de la reinducción institucional la Capacitación Salarios, Incapacidades y Situaciones Administrativas, 26/10/2021 22 Funcionarios y 7 Contratistas;</t>
  </si>
  <si>
    <t>Socialización por correo  electrónico desde la cuenta thumano@idep.edu.co
Tercer Trimestre: Actividad agendada desde el calendario thumano@idep.edu.co 
\\Apolo\EJECUCION_PLANES\Plan_Mejoramiento\GTH
CUARTO TRIMESTRE: https://drive.google.com/drive/u/1/folders/1LXzTj_ELeSTomKDI_uk7NvwZDot1YGiD
Consolidado de capacitaciones 2021: http://www.idep.edu.co/?q=talento-humano</t>
  </si>
  <si>
    <r>
      <rPr>
        <sz val="11"/>
        <color theme="1"/>
        <rFont val="Arial"/>
        <family val="2"/>
      </rPr>
      <t>05/08/2021 De acuerdo con el seguimiento efectuado por parte de esta Oficina se evidencia el Correo de Instituto para la Investigación Educativa y el Desarrollo Pedagógico - IDEP - Recordatorio: Tramite de Incapacidades en el IDEP con fecha 25 de junio de 2021 y el Instructivo tramite de incapacidades IN-GTH-13-02 V4 con fecha de aprobación 04 de agosto de 2021 publicado en la pagina web; se encuenra pendiente socializar el instructivo en la reinducción programada para el segundo semestre.  
Esta actividad continua en seguimiento. 
21/12/2021 Se evidencia la jornada de sensiblización con los funcionarios de la entidad en la carpeta compartida por lo anterior se cierra esta acción como cumplida</t>
    </r>
    <r>
      <rPr>
        <sz val="11"/>
        <color rgb="FFC00000"/>
        <rFont val="Arial"/>
        <family val="2"/>
      </rPr>
      <t xml:space="preserve">
</t>
    </r>
  </si>
  <si>
    <t>05/08/2021 Seguimiento efectuado por 
Martha Cecilia Quintero  B.- Técnico OCI.
21/12/2021 Martha Cecilia Quintero Barreiro Tecnico OCI</t>
  </si>
  <si>
    <r>
      <rPr>
        <b/>
        <sz val="10"/>
        <color rgb="FF000000"/>
        <rFont val="Arial"/>
        <family val="2"/>
      </rPr>
      <t>3</t>
    </r>
    <r>
      <rPr>
        <sz val="10"/>
        <color rgb="FF000000"/>
        <rFont val="Arial"/>
        <family val="2"/>
      </rPr>
      <t>. Se recomienda transferir y realizar pruebas de conocimiento a un funcionario de planta sobre el tema de liquidación y pago de nómina, seguridad social y parafiscal, por cuanto el cargo del profesional respectivo es bajo contrato por prestación de servicios y en articulación con la dimensión 6: “Gestión del Conocimiento y la innovación”, del Modelo Integrado de Planeación y Gestión.</t>
    </r>
  </si>
  <si>
    <t>No se cuenta en la actualidad con la vacante para vinculación de un funcionario específicamente para las funciones de nómina ya que no está estipulado en el manual de funciones de la entidad.</t>
  </si>
  <si>
    <t xml:space="preserve">Para el proximo contrato de prestación de servicios de liquidación de nómina se incluirá como obligación del contratista la realización de una acción de capacitación relacionada con el proceso, la cual estará dirigida a los funcionarios de la Subdirección Administrativa, Financiera y de Control Disciplinario.
</t>
  </si>
  <si>
    <t xml:space="preserve">Correos electrónicos de la cuenta nomina@idep.edu.co donde se evidencian las acciones de control de novedades de la nómina.
Listado de asistencia </t>
  </si>
  <si>
    <t>Contratista de nómina</t>
  </si>
  <si>
    <t xml:space="preserve">"2020: Esta actividad inicia en la vigencia 2021, por lo anterior se reportará seguimiento en el siguiente trimestre.
Primer Trimestre 2021: Esta obligación fue incluida en el contrato de prestación de servicos No 019 de 2021 suscrito con la señora Naydú Peñaloza Rojas
Segundo trimestre: Se desarrolla capacitación Sistema Goobi - Generalidades del proceso de nómina.  Capacitación grabada en link conto con la asistencia de Contratista de nómina y Olga Jennette Sanchez.  Correo soporte de febrero 24 de 2021. Se programa capacitación a Olga Jennette Sanchez.  en Sistema Humano- Generalidades del proceso de nómina.  último trimestre de 2021
Tercer Trimestre 2021:  Se programa capacitación a Olga Jannette Sanchez, Diana Milena Rodriguez y Diana Marcela Córtes; programada para el 22 de octubre de 2021 de 8:00am a 10:00am
CUARTO TRIMESTRE: La contratista de nómina lideró la sesisión de Capacitación denominada ""Salarios, Incapacidades y Situaciones Administrativas, 26/10/2021, la cual tuvo participación de 22 Funcionarios y 7 Contratistas;"			</t>
  </si>
  <si>
    <t>"Contrato de prestación de servicos No 019 de 2021.
Calendario de correo electrónico nomina@idep.edu.co
CUARTO TRIMESTRE: https://drive.google.com/drive/u/1/folders/1LXzTj_ELeSTomKDI_uk7NvwZDot1YGiD
Consolidado de capacitaciones 2021: http://www.idep.edu.co/?q=talento-humano"</t>
  </si>
  <si>
    <t>05/08/2021 De acuerdo con el seguimiento efectuado por parte de esta Oficina se verificó en el link las grabaciones de las capacitaciones efectuadas del sistema GOOBI proceso de nómina.  Se encuentra pendiente una capacitación.  Esta actividad continúa en ejecución.
21/12/2021 Se verificó las actividades formuladas para la acción con su respectivo soporte de cumplimiento,, por lo anterior se cierra la acción como cumplida.</t>
  </si>
  <si>
    <t>05/08/2021 Seguimiento efectuado por 
Martha Cecilia Quintero  B.- Técnico OCI.
21/12/2021 Seguimiento efectuado por 
María Margarita Cruz- Profesional contratista OCI.</t>
  </si>
  <si>
    <t>Aun no se muestra avance en esta recomendación
Establecer un plan para tomar control de la administración, configuración y control de cambios del sistema Goobi.
Replantear la autorización de conectividad por VPN restringiendo el horario de conexión, asegurando el monitoreo durante la conexión y solicitar autorización antes de la conexión.
Establecer un protocolo de cambios para que el IDEP ejecute los despliegues en producción con base en una entrega de objetos de despliegue, minutograma y procesos de rollback.</t>
  </si>
  <si>
    <t>Se establecerá en el contrato las acciones relacionadas con los despliegues.</t>
  </si>
  <si>
    <t xml:space="preserve">Términos del contrato con GOOBI </t>
  </si>
  <si>
    <t>PRIMER TRIMESTRE:  En el contrato 36 de 2021 se establece de manera general las actividades a realizar cuando se genera una nueva versión del sitema, se encuentra en la obligación #6. 
El detalle de los despliegues hará parte del plan de control de cambios a elaborar para aplicar a los sistemas de información,  se encuentra programado para entrega el 4 de mayo como parte del produco #4 del contrato 22-2021.
Segundo trimestre: Se acordo con los ingenieros del area, realizar un manual (MN-GT-12-15 Manual para la Adquisición y Mantenimiento a los Sistemas de Información del IDEP), que contiene la generalidad para la gestion de cambios, tanto en el hardware y sofware, el cual fué entregado a la Oficina asesora de planeación para la formalización en el SIG, junto con el formato de control de cambios y el procedimiento asociado.
Las salidas a producción del sistema de información Goobi, actualmente estan siendo realizadas por el area de tecnologia y se formalizaron a traves de correos electrónicos que envia el proveedor con los cambios a realizar.
Para los futuros contratos se incluirá en las obligaciones específicas de los estudios previos, el uso  obligatorio del procedimiento PRO-GT-12-12 - Procedimiento_para el control de Cambios V1 y formato FT- GT-12-23 - Formato para el Control de Cambios V1 de control de cambios  de hardware y software. Se solicita cierre de la acción</t>
  </si>
  <si>
    <t>TRD 120_oap\IDEP2021\CONTRATOS 2021\36 DE 2021 - GOOBI SAS
http://www.idep.edu.co/?q=content/gt-12-proceso-de-gesti%C3%B3n-tecnol%C3%B3gica#overlay-context=
\\Apolo\EJECUCION_PLANES\Plan_Mejoramiento\GT\Control de Cambios SI</t>
  </si>
  <si>
    <t xml:space="preserve">05/08/2021:  Teniendo en cuenta que la accción propuesta se oriento a "Se establecerá en el contrato las acciones relacionadas con los despliegues"; se indica por parte del responsable del proceso que se documentó  un manual (MN-GT-12-15 Manual para la Adquisición y Mantenimiento a los Sistemas de Información del IDEP), que contiene la generalidad para la gestion de cambios, tanto en el hardware y sofware; por lo tanto se evidencia que para los contratos suscritos en la vigencia 2021 no se incluyó las acciones relacionadas con los despligues tal como se planteo en la acción propuesta, por lo tanto la acción se encuentra vencida y es inefectiva toda vez que el avance reportado no corresponde a la acción propuesta. 
21/12/2021: Se cierra la acción como inefectiva toda vez que la acción se cumplió fuera del plazo establecido. </t>
  </si>
  <si>
    <r>
      <rPr>
        <sz val="10"/>
        <color rgb="FF000000"/>
        <rFont val="Arial"/>
        <family val="2"/>
      </rPr>
      <t xml:space="preserve">
05/08/2021:  Seguimiento efectuado por:
Hilda Yamile Morales Laverde - Jefe OCI.
21/12/2021: María Margarita Cruz Gomez. Profesional contratista OCI </t>
    </r>
    <r>
      <rPr>
        <sz val="10"/>
        <color rgb="FFFF0000"/>
        <rFont val="Arial"/>
        <family val="2"/>
      </rPr>
      <t>vencida</t>
    </r>
  </si>
  <si>
    <t>Se observa que aún se manejan claves de administrador para el Dominio, root y superusuarios de sistemas de información, Firewall, etc., en un archivo planos “txt” sin encriptación, lo cual es un riesgo de seguridad en caso de que uno de estos archivos sea capturado. En la siguiente imagen se ve como en una de las entrevistas se abre un archivo con información de usuarios y contraseñas de root y webmaster para los servicios de Koha y caja de herramientas en el equipo del entrevistado, las contraseñas se ocultan en la imagen para efectos de seguridad:
Si bien son archivos en equipos de usuarios de la OAP, por seguridad se debería utilizar alguna herramienta de administración de contraseñas que garantice su confidencialidad y evite posibles descubrimientos no permitidos. Este tipo de herramientas permiten la recordación de las mismas sin necesidad de ser reveladas al momento de consultarlas.</t>
  </si>
  <si>
    <t>Se identifican riesgos de seguridad en archivos de con información de usuarios y contraseñas del IDEP.</t>
  </si>
  <si>
    <t>Implementar una herramienta de encripción para uso del IDEP que permita mantener seguros los archivos sensibles</t>
  </si>
  <si>
    <t xml:space="preserve">Herramienta implementada </t>
  </si>
  <si>
    <t>Esta actividad inicia en el segundo, tercer trimestre y cuarto, por lo anterior, se reportará seguimiento en el trimestre pertinente.
23/06/2021 Se encuentra implementado en el equipo soporteinfraestructura la aplicación KLEOPATRA que premite el cifrado de archivos, con el cual se ha cifrado los archivos con claves de administador entre otros.
TERCER TRIMESTRE: Se realiza el manual de manejo de la aplicación Cleopatra, para el cifrado de archivos, con el fin de usarlo en los documentos que así se requiera en la OAP. Dicho manual hace parte de la base de conocimiento del area de Gestión Tecnológica. 
TERCER TRIMESTE:  
Se informa que, desde los elementos de tecnología como la consola de antivirus, las  GPO  del directorio activo y firewall, se establecen controles de seguridad contra amenaza de ataques informáticos en estricta concordancia con la misionalidad, tamaño y talento humano disponible de la entidad, de tal menara que esta no extrapolen la condicición en si misma, con otras entidades con diferentes misionalidad, tamaño y recursos disponibles, de tal forma que se tenga un proceso fluido en el que hacer de la entidad.
Por la necesidad del servicio de las áreas misionales, no se establecen lineamientos de medios extraíbles, tales como CD, USB, DD Externos, teniendo en cuenta que la entrega de los productos requiere el uso de estos medios. Luego de un extenuante proceso técnico democrático, además de un protoanálisis contextual del ecosistema en el nicho investigativo del IDEP, se requiere el uso de estos elementos, dado la profunda confianza que ponenos en la tecnología, en este caso el antivirus, permite ponderar la relación costo-beneficio, para convivir con el riesgo, se solicita el cambio de la ACCIÓN : Solicitar al Comité Institucional de Gestión y Desempeño un concepto sobre aprobación o no de lineamientos de bloqueos de la conexión de dispositivos removibles a los del IDEP Y CAMBIARLA  POR : "Establecer,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</si>
  <si>
    <t>El manual se puede consultar en el siguiente enlace: C:\Users\webmaster\Documents\Año2021\Productos\ProductoSiete\Productos\HerramientaCifrado  ( se requiere permisos para ingresar a esta base de conocimiento)
https://drive.google.com/drive/folders/1qFWKMCUJJ1U6swgXyJAIZ_d7JeZeeYVd?usp=sharing</t>
  </si>
  <si>
    <t>05/08/2021:  Esta actividad se encuentra en  ejecución.
10/12/2021: Esta acción se cierra sin embargo se encuentra pendiente validar la efectividad de la misma en próximas auditorias al proceso.</t>
  </si>
  <si>
    <t>Como se menciona en la revisión del antivirus aún no se encuentran bloqueados y configurados los permisos de conexión de dispositivos de almacenamiento externo (USB, discos duros externos, CD, etc.), que además de ser origen de trasmisión de virus permiten ejecutar  programas para cambio de contraseñas de administradores de equipos locales para evadir los controles de seguridad del firewall y antivirus.</t>
  </si>
  <si>
    <t>Ya se adelantó el levantamiento de activos de  información con su respectiva clasificación de confidencialidad y se adecuo en el plan de adopción IPV6. Pero aún no se han seleccionado algoritmos o herramientas de encriptación que permitan completar esta recomendación.</t>
  </si>
  <si>
    <t>Articular el Plan de Continuidad al Plan de tratamiento de Riesgos y garantizar que los instrumentos documentales e insumos sean consecuentes en su nominación y su ubicación.</t>
  </si>
  <si>
    <t>No se evidencia una articulación del Plan de Contingencia con  Plan de tratamiento de Riesgos</t>
  </si>
  <si>
    <t>Articular el  plan de tratamiento de riesgos  con el plan de contingencia</t>
  </si>
  <si>
    <t xml:space="preserve">Plan de tratamiento de riesgos  y plan de contingencia actualizado </t>
  </si>
  <si>
    <t xml:space="preserve">"Esta actividad inicia en el segundo semestre, por lo anterior, se reportará seguimiento en el trimestre pertinente.
26/05/2021: Se entregará una actualización del Plan de Tratamiento de Riesgo con el plan de contingencia en el mes de julio.
TERCER TRIMESTRE (omar coronado)  05-10-2021: se informa que la  articulación del Plan de Tratamiento de Riesgo con el plan de contingencia, el documento final será entregado el día 29 de octubre 2021 ya que por actualización del plan de contingencia, se esta armonizando y restaurando el Plan de Tratamiento de Riesgo de su primer entregable que se realizo en el mes de julio del 2021
CUARTO TRIMESTRE (omar coronado) : El proceso de gestión tecnológica, quienes son los encargados de realizar las mejoras a las respectivas observaciones y recomendaciones dadas por la oficina de Control Interno,  procedieron a realizar reunión virtual con el fin de trabajar  en definir la Armonización del Plan de Tratamiento de Riesgos de Seguridad y Privacidad de la Información con el Plan de Contingencia y el Mapa de Riesgo, los cuales apunta a cumplir con el  Plan de Mejoramiento y a detallar las causas identificadas y adelantar las acciones pertinentes para mejorar y disminuir los riesgos, así mismo se relaciona la descripción del seguimiento a desarrollar.
Como estrategia en la armonización se establece la correlación de las actividades definidas en el plan de contingencia que fue actualizado el 29/06/2021 y publicado en la Maloca, donde se definen unas estrategias, las cuales son la base para mitigar riesgos y dado el caso, para la recuperación en caso de producirse algún incidente sobre la infraestructura tecnológica del IDEP. De esta manera se definen las actividades del Plan de Tratamiento de Riesgos de Seguridad y Privacidad de la Información se entrega el 6-12-2021 que conjuntamente con el Plan de Contingencia, son el soporte de las acciones para el mapa de riegos
El PL-GT-12-05 Plan de Tratamiento de Riesgos de Seguridad y Privacidad – IDEP está por aprobación y publicación en la maloca 
"	</t>
  </si>
  <si>
    <t>\\Apolo\EJECUCION_PLANES\Plan_Mejoramiento\GT\El PL-GT-12-05 Plan de Tratamiento de Riesgos de Seguridad y Privacidad – IDEP</t>
  </si>
  <si>
    <t>05/08/2021: Esta acción se encuentra en ejecución.
21/12/2021:  Esta acción se cierra sin embargo se encuentra pendiente validar la efectividad de la misma en próximas auditorias al proceso.</t>
  </si>
  <si>
    <t xml:space="preserve">
4.  Revisada la ejecución presupuestal generada en el aplicativo GOOBI con corte al 30 de junio de 2020, se evidencia diferencia de $51.381.532.00 con respecto a la información reportada en PREDIS en los proyectos 33115010610790113 Bogotá reconoce a sus maestras, maestros y directivos docentes y el proyecto 33115010610790115 fortalecimiento Institucional desde la Gestión Pedagógica.</t>
  </si>
  <si>
    <t>1. Generaciòn de inconsistencia al momento del cargue de informaciòn en el sistema de la Secretarìa Distrital de Hacienda, de acuerdo con lo registrado en el sistema de informaciòn GOOBI.                                                                   
2. Debilidad al momento de conciliar la informaciòn presupuestal en las ejecuciones que se generan en los sistemas de informaciòn de la Secretarìa Distrital de Hacienda y la entidad.</t>
  </si>
  <si>
    <t xml:space="preserve">Se actualizará el procedimiento PRO-GF-14-03 donde se incluira la actividad de  revisión del cierre presupuestal  los  5 ultimos días el mes, con el apoyo de la Secretaria ejecutiva codigo 425 Grado 04
</t>
  </si>
  <si>
    <t>Se actualizara el procedimiento PRO-GF-14-03 en la maloca.
Correos electrónicos remitiendo los CDP de los dos sistemas de información para revisión y/o entrega física Procedimento .</t>
  </si>
  <si>
    <t xml:space="preserve">Profesional Especializado 222-07 
Secretaria ejecutiva codigo 425 Grado 04
</t>
  </si>
  <si>
    <r>
      <rPr>
        <sz val="11"/>
        <color rgb="FF000000"/>
        <rFont val="Arial"/>
        <family val="2"/>
      </rPr>
      <t xml:space="preserve">2020: Esta actividad se realizará en la vigencia 2021, por lo anterior se reportará seguimiento en el siguiente trimestre.    
30/03/2021 Se tiene pendiente la revisión del procedimiento para el segundo trimestre de 2021, sin embargo se realizaron conciliaciones mensuales entre los dos sistemas de información 
30/06/2021: La conciliación mensual se realiza en el procedimiento de ejecución que fue actualizado el 29 de junio de 2021   (Seguimiento realizado por el profesional de presupuesto Paulo Leguizamón) </t>
    </r>
    <r>
      <rPr>
        <u/>
        <sz val="11"/>
        <color rgb="FF1155CC"/>
        <rFont val="Arial"/>
        <family val="2"/>
      </rPr>
      <t>http://www.idep.edu.co/sites/default/files/PRO-GF-14-01%20Ejec%20Presupuestal%20V7.pdf</t>
    </r>
    <r>
      <rPr>
        <sz val="11"/>
        <color rgb="FF000000"/>
        <rFont val="Arial"/>
        <family val="2"/>
      </rPr>
      <t xml:space="preserve"> </t>
    </r>
  </si>
  <si>
    <t>http://www.idep.edu.co/sites/default/files/PRO-GF-14-01%20Ejec%20Presupuestal%20V7.pdf</t>
  </si>
  <si>
    <r>
      <rPr>
        <sz val="10"/>
        <color rgb="FF000000"/>
        <rFont val="Arial"/>
        <family val="2"/>
      </rPr>
      <t xml:space="preserve">28/12/2020 Se continua con el seguimiento de la acción para el primer trimestre de 2022
13/08/2021: Se evidencia que se esta ejecutando operativamente la actividad sin embargo se continúa con el seguimiento de la misma en razón a que no esta documentado dentro del procedimiento PRO-GF-14-03 lo enunciado dentro de la misma acción. vencida.
</t>
    </r>
    <r>
      <rPr>
        <sz val="10"/>
        <color rgb="FF000000"/>
        <rFont val="Arial"/>
        <family val="2"/>
      </rPr>
      <t>21/12/2021: Se cierra la acción toda vez que se formulo nueva acción.</t>
    </r>
  </si>
  <si>
    <t>Carpeta que contiene correos CDP guardado en RED - APOLO- PLANES - PLANES DE MEJORAMIENTO - GF
http://www.idep.edu.co/sites/default/files/PRO-GF-14-01%20Ejec%20Presupuestal%20V7.pdf</t>
  </si>
  <si>
    <t xml:space="preserve">13/08/2021: María Margarita cruz Gòmez. Contratista OCI
09/12/2021: María Margarita Cruz Gómez. ContratISa OCI </t>
  </si>
  <si>
    <t xml:space="preserve">Esta nueva acción se formula  fin de dar cumplimiento a la acción vencida anteriormente en el sentido que se actualizó con fecha 29 de junio  procedimiento PRO-GF-14-01 (Ejecución Presupuestal) donde se incluyó una actividad de  revisión  previo al  cierre presupuestal  con el apoyo de la Secretaria ejecutiva codigo 425 Grado 04. Es importante precisar que la acción anteriormente expuesta no subsanaba de fondo el hallazgo encontrado por la OCI, porque el procedimiento al que hacia alusión era solamente para el cierre presupuestal, mientras que el procedimiento ejecución presupuestal que se ajustó se ejecuta de manera mensual.
Actualizar elprocedimiento PRO-GF-14-01 (Ejecución Presupuestal), en el  sentido de incluir un nuevo control manual al procedimiento. </t>
  </si>
  <si>
    <t>Procedimiento  PRO-GF-14-01 (Ejecución Presupuestal) actualizado en Maloca
Correos electrónicos de Presupúesto a SAF con el resultado de la conciliación</t>
  </si>
  <si>
    <r>
      <rPr>
        <b/>
        <u/>
        <sz val="11"/>
        <color rgb="FF000000"/>
        <rFont val="Arial"/>
        <family val="2"/>
      </rPr>
      <t xml:space="preserve">
30/09/21:</t>
    </r>
    <r>
      <rPr>
        <u/>
        <sz val="11"/>
        <color rgb="FF000000"/>
        <rFont val="Arial"/>
        <family val="2"/>
      </rPr>
      <t xml:space="preserve"> La conciliación mensual se realiza en el procedimiento de ejecución presupuestal, el cual fue actualizado el 29 de junio de 2021   (Seguimiento realizado por el profesional de presupuesto Paulo Leguizamón) </t>
    </r>
    <r>
      <rPr>
        <u/>
        <sz val="11"/>
        <color rgb="FF1155CC"/>
        <rFont val="Arial"/>
        <family val="2"/>
      </rPr>
      <t>http://www.idep.edu.co/sites/default/files/PRO-GF-14-01%20Ejec%20Presupuestal%20V7.pdf</t>
    </r>
    <r>
      <rPr>
        <u/>
        <sz val="11"/>
        <color rgb="FF000000"/>
        <rFont val="Arial"/>
        <family val="2"/>
      </rPr>
      <t xml:space="preserve">   TERCER TRIMESTRE: Durante el tercer trimestre se realizarón las gestiones mensuales que permitieron la conciliación mensual de informes generados en los dos sistemas de información con el apoyo de Secretaria ejecutiva codigo 425 Grado 04. Una vez conciliada la información se remitió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</si>
  <si>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r>
      <rPr>
        <u/>
        <sz val="11"/>
        <color rgb="FF0563C1"/>
        <rFont val="Arial"/>
        <family val="2"/>
      </rPr>
      <t xml:space="preserve">http://www.idep.edu.co/sites/default/files/PRO-GF-14-01%20Ejec%20Presupuestal%20V7.pdf
</t>
    </r>
    <r>
      <rPr>
        <u/>
        <sz val="11"/>
        <color rgb="FF000000"/>
        <rFont val="Arial"/>
        <family val="2"/>
      </rPr>
      <t xml:space="preserve">\\Apolo\EJECUCION_PLANES\Plan_Mejoramiento\GF                                                           </t>
    </r>
    <r>
      <rPr>
        <u/>
        <sz val="11"/>
        <color rgb="FF0563C1"/>
        <rFont val="Arial"/>
        <family val="2"/>
      </rPr>
      <t>Carpeta virtual  en documentos del profesional de presupuesto donde se  abre una carpeta mensual que contiene las ejecuciones presupuestales revisadas y firmadas por los responsables.</t>
    </r>
  </si>
  <si>
    <t>10/12/2021  se verifico en la pagina del IDEP el procedimiento de ejecución presupuestal PRO-GF-14-01 nuevo control manual al procedimiento.  por lo anterior se cierra la acción como cumplida.</t>
  </si>
  <si>
    <t>http://www.idep.edu.co/sites/default/files/PRO-GF-14-01%20Ejec%20Presupuestal%20V7.pdf
\\Apolo\EJECUCION_PLANES\Plan_Mejoramiento\GF                                                           Carpeta virtual  en documentos del profesional de presupuesto donde se  abre una carpeta mensual que contiene las ejecuciones presupuestales revisadas y firmadas por los responsables.</t>
  </si>
  <si>
    <t>10/12//2021 Seguimiento efectuado por 
Martha Cecilia Quintero  B.- Técnico OCI.</t>
  </si>
  <si>
    <t>El profesional de presupuesto remitirá  los documentos presupuestales ( certificado de disponibilidad presupuestal  CDP y certificado de registro presupuestal CRP) expedidos por los Sistemas de Información Administrativo y Financiero del Instituto y el de SHD,  a los supervisores de contratos y  a los funcionarios responsables, a fin que se revise la consistencia de los mismos y se reporte alguna novedad en caso de existir de manera oportuna  y se socializará en una pieza comunicacional la importancia de la revisión del cdp y el rp vs el plan de adquisición.</t>
  </si>
  <si>
    <t>Correos electrónicos remitiendo los CDP de los dos sistemas de información para revisión  
Correo electrónico con socialización de pieza comunicacional</t>
  </si>
  <si>
    <t>Profesional Especializado Presupuesto</t>
  </si>
  <si>
    <t>30/03/2021 Durante el primer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 
30/06/2021 Durante el segundo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t>
  </si>
  <si>
    <t>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t>
  </si>
  <si>
    <r>
      <rPr>
        <b/>
        <sz val="10"/>
        <color rgb="FF000000"/>
        <rFont val="Arial"/>
        <family val="2"/>
      </rPr>
      <t>28/12/2020</t>
    </r>
    <r>
      <rPr>
        <sz val="10"/>
        <color rgb="FF000000"/>
        <rFont val="Arial"/>
        <family val="2"/>
      </rPr>
      <t xml:space="preserve"> Se continua con el seguimiento de la acción para el primer trimestre de 2021
</t>
    </r>
    <r>
      <rPr>
        <b/>
        <sz val="10"/>
        <color rgb="FF000000"/>
        <rFont val="Arial"/>
        <family val="2"/>
      </rPr>
      <t>13/08/2021:</t>
    </r>
    <r>
      <rPr>
        <sz val="10"/>
        <color rgb="FF000000"/>
        <rFont val="Arial"/>
        <family val="2"/>
      </rPr>
      <t xml:space="preserve"> De acuerdo con el seguimiento efectuado por parte de esta Oficina se evidencia cumplimiento a lo enunciado a la actividad, por lo anterior se cierra la acción como efectiva.</t>
    </r>
  </si>
  <si>
    <t>28/12/2020: María Margarita Cruz Gómez. Contratista OCI
13/08/2021: Maria Margarita Cruz Gómez. Contratista OCI</t>
  </si>
  <si>
    <t>Actualizar el procedimiento PRO-GF-14-03 cierre presupuestal para que el punto de control de seguimiento por parte de la Oficina Asesora de Planeación se realice antes del ultimo día hábil del mes, previa confirmación por correo electrónico del cierre presupuestal por parte del profesional de presupuesto.</t>
  </si>
  <si>
    <t>procedimiento PRO-GF-14-03
Correo electrónico Mensual con la confirmación del cierre presupuestal</t>
  </si>
  <si>
    <r>
      <rPr>
        <sz val="11"/>
        <color rgb="FF000000"/>
        <rFont val="Arial"/>
        <family val="2"/>
      </rPr>
      <t xml:space="preserve">TERCER TRIMESTRE: Con el fin de dar cumplimiento a la presente actividad se formalizó la Circular interna 06 del 8 de septiembre de 2020, donde de dictan los Lineamientos‌ ‌para‌ ‌solicitud‌ ‌y‌ ‌anulación‌ ‌de‌ ‌Certificados‌ ‌de‌ ‌Disponibilidad‌ ‌
Presupuestal‌ ‌CDPs‌ ‌y‌ ‌Certificados‌ ‌de‌ ‌Registro‌ ‌Presupuestal‌ ‌CRPs‌. En respuesta a la misma se viene remitiendo por parte del Profesional de Presupuesto con destino a: Oficina Asesora Jurídica, Responsables de ejecución de recursos y Tesorería de la entidad, los Certificados de Disponibilidad Presupuestal CDP y Certificados de Registro Presupuestal CRP emitidos en los sistemas de información de hacienda y de la entidad a efectos que se revisen de manera previa al trámite siguiente minimizando de esta manera el riesgo en la inconsistencia presentada.
Cuarto trimestre: Para el cuarto trimestre se ha enviado desde el correo del profesional especializado de presupuesto a los correos a los supervisores y apoyos los CDPs y RPs para revisión de la consistencia de los mismos
30/03/2021 Se tiene pendiente la revisión del procedimiento para el segundo trimestre de 2021.                                                               
</t>
    </r>
    <r>
      <rPr>
        <b/>
        <sz val="11"/>
        <color rgb="FF000000"/>
        <rFont val="Arial"/>
        <family val="2"/>
      </rPr>
      <t xml:space="preserve">30/06/2021 </t>
    </r>
    <r>
      <rPr>
        <sz val="11"/>
        <color rgb="FF000000"/>
        <rFont val="Arial"/>
        <family val="2"/>
      </rPr>
      <t xml:space="preserve">Teniendo en cuenta que, revisando las actividades indicadas en el procedimiento PRO- GF-14-03 Cierre Presupuestal, se detectó que las mismas no dan respuesta a lo requerido en el plan de mejoramiento por cuanto el procedimiento CIERRE PRESUPUESTAL, corresponde a las actividades requeridas de manera  previa al cierre presupuestal de la vigencia y no al cierre mensual que se realizado de acuerdo con lo detalllado en el procedimiento PRO-GF-14-01 ejecución presupuestal, el cual fue revisado de manere detallada, socializado mediante en reunión con el SAFyCD y aprobado  en junio de 2021, a fin de minimizar el riesgo que generó esta observación. </t>
    </r>
    <r>
      <rPr>
        <u/>
        <sz val="11"/>
        <color rgb="FF1155CC"/>
        <rFont val="Arial"/>
        <family val="2"/>
      </rPr>
      <t>http://www.idep.edu.co/sites/default/files/PRO-GF-14-01%20Ejec%20Presupuestal%20V7.pdf</t>
    </r>
  </si>
  <si>
    <t>01/10/2020, 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 Circular 06 de 2020 firmada por el Director General y tramitada por parte de la Subdirección Administrativa, Financiera y de Control Disciplinario.
Cuarto trimestre: Correos electronicos enviados por el profesional especializado de presupuesto</t>
  </si>
  <si>
    <t>13/08/2021: Se evidencia que se esta ejecutando operativamente la actividad sin embargo se continúa con el seguimiento de la misma en razón a que no esta documentado dentro del procedimiento PRO-GF-14-03 lo enunciado dentro de la misma acción. 
21/12/2021: Se cierra la acción toda vez que se formulo nueva acción.</t>
  </si>
  <si>
    <t>13/08/2021: María Margarita Cruz Gómez. Contratista OCI
21/12/2021: María Margarita Cruz Gómez. Contratista OCI</t>
  </si>
  <si>
    <t xml:space="preserve">Esta nueva acción se formula  fin de dar cumplimiento a la acción vencida anteriormente en el sentido que se actualizó con fecha 29 de junio  procedimiento PRO-GF-14-01 (Ejecución Presupuestal) donde se incluyó una actividad de  revisión  previa al  cierre presupuestal  con el apoyo por parte de responsables de ejecución de los recursos, en el sentido de revisar la consistencia de información que se visualiza en los CDPs y CRPs que expide presupuesto en los dos sistemas de información y envía a responsables para continuar tramites . Es importante precisar que la acción anteriormente expuesta no subsanaba de fondo el hallazgo encontrado por la OCI, porque elprocedimiento al que hacia alusión era solamente para el cierre presupuestal, mientras que el procedimiento ejecución presupuestal que se ajustó se ejecuta dentro del primer día hábil siguiente al que se remite la información (solicitud de CDPs o acto administrativo).
Actualizar elprocedimiento PRO-GF-14-01 (Ejecución Presupuestal), en el  sentido de incluir un nuevo control manual al procedimiento. </t>
  </si>
  <si>
    <t>Procedimiento  PRO-GF-14-01 (Ejecución Presupuestal) actualizado en Maloca
Correos electrónicos de Presupúesto a los responsables de ejecución de recursos a través de CDPs y CRPs solicitados</t>
  </si>
  <si>
    <r>
      <rPr>
        <u/>
        <sz val="11"/>
        <color rgb="FF000000"/>
        <rFont val="Arial"/>
        <family val="2"/>
      </rPr>
      <t xml:space="preserve">
</t>
    </r>
    <r>
      <rPr>
        <b/>
        <u/>
        <sz val="11"/>
        <color rgb="FF000000"/>
        <rFont val="Arial"/>
        <family val="2"/>
      </rPr>
      <t xml:space="preserve">30/09/21: </t>
    </r>
    <r>
      <rPr>
        <u/>
        <sz val="11"/>
        <color rgb="FF000000"/>
        <rFont val="Arial"/>
        <family val="2"/>
      </rPr>
      <t xml:space="preserve">La conciliación mensual se realiza en el procedimiento de ejecución presupuestal, el cual fue actualizado el 29 de junio de 2021   (Seguimiento realizado por el profesional de presupuesto Paulo Leguizamón) </t>
    </r>
    <r>
      <rPr>
        <u/>
        <sz val="11"/>
        <color rgb="FF1155CC"/>
        <rFont val="Arial"/>
        <family val="2"/>
      </rPr>
      <t>http://www.idep.edu.co/sites/default/files/PRO-GF-14-01%20Ejec%20Presupuestal%20V7.pdf</t>
    </r>
    <r>
      <rPr>
        <u/>
        <sz val="11"/>
        <color rgb="FF000000"/>
        <rFont val="Arial"/>
        <family val="2"/>
      </rPr>
      <t xml:space="preserve">   TERCER TRIMESTRE: Durante el tercer trimestre se  expidieron y remitieron por correo la totalidad de solicitudes de CDPs y CRPs requeridos por los responsables de ejecución de recursos. La totalidad de CDPs y CRPs expedidos mensualmente hacen parte de la ejecución de gastos que se concilia mensualmente con los  informes generados en los dos sistemas de información con el apoyo de Secretaria ejecutiva codigo 425 Grado 04. Una vez conciliada la información se remite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</si>
  <si>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t>Carpeta documentos del profesional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t>
  </si>
  <si>
    <t>10/12/2021 Se verifico en la pagina web del IDEP el procedimiento de ejecución presupuestal PRO-GF-14-01 y las evidencias en la carpeta Apolo Gestión Financiera la conciliación mensual por lo anterior se cierra la acción como efectiva.</t>
  </si>
  <si>
    <t>10/12/2021 Seguimiento efectuado por 
Martha Cecilia Quintero  B.- Técnico OCI.</t>
  </si>
  <si>
    <r>
      <rPr>
        <sz val="9"/>
        <color theme="1"/>
        <rFont val="Arial"/>
        <family val="2"/>
      </rPr>
      <t>7.</t>
    </r>
    <r>
      <rPr>
        <sz val="9"/>
        <color theme="1"/>
        <rFont val="Times New Roman"/>
        <family val="1"/>
      </rPr>
      <t xml:space="preserve">  </t>
    </r>
    <r>
      <rPr>
        <sz val="9"/>
        <color theme="1"/>
        <rFont val="Arial"/>
        <family val="2"/>
      </rPr>
      <t>De acuerdo con lo establecido en la Resolución No. 706 del 16 de diciembre de 2016 en lo que corresponde al reporte de operaciones recíprocas entre entidades y a los lineamientos del Instructivo No. 001 del 17 de diciembre de 2019 emitido por la CGN en su numeral 2.3.3 se evidenció diferencias en la información reportada de cuentas reciprocas, toda vez que el saldo contable reportado por la Entidad está por $9.442.268 y en los libros auxiliares de la cuenta 190801 al 30 de junio de 2020 se evidencia por $22.186.482.</t>
    </r>
  </si>
  <si>
    <t>Se tomó por error el saldo inicial del reporte de saldos y movimientos del período abril - junio de 2020, siendo lo correcto el saldo final</t>
  </si>
  <si>
    <t xml:space="preserve"> Se incluira un punto de control en el procedimiento PRO-GF-14-11 incluyendo que se realizará  una revisión previa trimestralmente con una reunión de conciliación de la información entre la técnico operativo de contabilidad y  el contador.</t>
  </si>
  <si>
    <t xml:space="preserve">Actualizar procedimiento PRO-GF-14-11( Gestión contable )
Correos electrónicos enviados trimestralmente con la validación y VB  de la conciliación de la información a la SAFYCD. </t>
  </si>
  <si>
    <t>Profesional Especializado 222-04
Y
Técnico operativo código 314 grado 01</t>
  </si>
  <si>
    <t xml:space="preserve">"2020: Esta actividad se iniciará en el primer trimestre del 2021
30/03/2021: Previo al diligenciamiento trimestral del Reporte de saldos de operaciones recíprocas: CGN2005_002_SALDO_DE_OPERACIONES RECIPROCAS_CONVERGENCIA, se procede a verificar frente a libros auxiliares de contabilidad, con el fin de asegurar el traslado correcto de las cifras dentro del mencionado reporte.  Así mismo se efectua notificación vía correo electrónico a las entidades con operaciones recíprocas, de modo que la información sea presentada de forma conciliada y coordinada entre entidades públicas a la Contaduría General de la Nación. 
30/06/2021: Previo el reporte de la información contable trimestral de abril a junio de 2021 se procedió a efectuar revisión de los saldos de operaciones recíprocas y a su conciliación vía correo electrponico con las entidades públicas pertinentes. De lo cual se recibió respuesta por parte de algunas de las mismas. Ello con el fin de que la información sea presentada de forma conciliada y coordinadas entre entidades públicas a la Contaduría General de la Nación.
30/09/2021: Previo el reporte de la información contable trimestral de julio a septiembre de 2021 se procedió a efectuar revisión de los saldos de operaciones recíprocas y a su conciliación vía correo electrponico con las entidades públicas pertinentes. De lo cual se recibió respuesta por parte de algunas de las mismas. Ello con el fin de que la información sea presentada de forma conciliada y coordinadas entre entidades públicas a la Contaduría General de la Nación.
17/12/2021: Se actualizó el procedimiento PRO-GF-14-11 Getión Contable, el numeral 13 del misto establece en la columna de observaciones: ""Conjuntamente entre el (la) Técnico Operativo de Contabilidad y Contador revisar las cifras a transcribir en el reporte de saldos de operaciones recíprocas, previo el reporte de estados financieros trimestrales de la entidad"".  Esta actividad se viene llevando a cabo con el fin de asegurar el adecuado diligenciamiento del formato de reporte de saldos de operaciones recíprocas: CGN2005_002_SALDO_DE_OPERACIONES RECIPROCAS_CONVERGENCIA
"			</t>
  </si>
  <si>
    <t xml:space="preserve">Primer Trimestre 2021:
Aplicativo CHIP (www.chip.gov.co), carpeta de operaciones recíprocas por trimestre, correos electrónicos a las entidades con operaciones recíprocas
Segundo Trimestre 2021:
Aplicativo CHIP (www.chip.gov.co), carpeta de operaciones recíprocas por trimestre, correos electrónicos a las entidades con operaciones recíprocas
</t>
  </si>
  <si>
    <t xml:space="preserve">13/08/2021: Se verificó los soportes de los reportes de saldos de operaciones reciprocas previa conciliación con las entidades publicas pertinentes acorde con el objetivo de la acción, sin embargo se continua con la acción en razón a que no se ha documentado y actualizado el procedimiento  PRO-GF-14-11( Gestión contable ) . vencida.
21/12/2021: Se cierra la acción en razón a que reformularon nueva acción. 
</t>
  </si>
  <si>
    <t>Carpeta en RED- APOLO- PLANES- PLANES DE MEJORAMIENTO - G
Carpeta de operaciones reciprocas, correos a la entidades con operaciones reciprocas.</t>
  </si>
  <si>
    <t>HISTORICO DE ACCIONES CERRADAS  EN EL SEGUNDO TRIMESTRE DE 2021</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</si>
  <si>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</si>
  <si>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</si>
  <si>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 xml:space="preserve">Atendiendo a las recomendaciones de la Oficina de Control Interno, se realiza la formulación de una nueva acción que permita evidenciar la oportunidad de mejora  en el control a implementar . La acción es: Monitorear  al contratista en las actividades de impresión  de publicaciones,  contempladas para producir en la vigencia 2020 </t>
  </si>
  <si>
    <t>Conceptos de supervisión  del IDEP  y el expediente contractual</t>
  </si>
  <si>
    <t xml:space="preserve">Profesional Especializado 222-05 de la subdirección académica </t>
  </si>
  <si>
    <r>
      <rPr>
        <b/>
        <sz val="10"/>
        <color rgb="FF000000"/>
        <rFont val="Arial"/>
        <family val="2"/>
      </rPr>
      <t>Tercer trimestre 2020</t>
    </r>
    <r>
      <rPr>
        <sz val="10"/>
        <color rgb="FF000000"/>
        <rFont val="Arial"/>
        <family val="2"/>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family val="2"/>
      </rPr>
      <t>Cuarto trimestre 2020:</t>
    </r>
    <r>
      <rPr>
        <sz val="10"/>
        <color rgb="FF000000"/>
        <rFont val="Arial"/>
        <family val="2"/>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r>
      <rPr>
        <b/>
        <sz val="10"/>
        <color rgb="FF000000"/>
        <rFont val="Arial"/>
        <family val="2"/>
      </rPr>
      <t xml:space="preserve">Primer trimestre 2021:
</t>
    </r>
    <r>
      <rPr>
        <sz val="10"/>
        <color rgb="FF000000"/>
        <rFont val="Arial"/>
        <family val="2"/>
      </rPr>
      <t xml:space="preserve">Se adjuntan los documentos de seguimiento 2020 del contrato de impresión 036 de 2020. Se inlcuyen actas y correos electrónicos para efectos de las gestiones requeridas en el cumplimiento a satisfacción de las obligaciones y la satisfacción de las necesidades institucionaled. Adicionalmente, para la liquidación del contrato, durante 2021, se han adelantado acciones coordinadas con la OAJ, cuyos documentos igualmente pueden
consultarse en el Secop II.
</t>
    </r>
    <r>
      <rPr>
        <b/>
        <sz val="10"/>
        <color rgb="FF000000"/>
        <rFont val="Arial"/>
        <family val="2"/>
      </rPr>
      <t xml:space="preserve">Segundo trimestre 2021:
</t>
    </r>
    <r>
      <rPr>
        <sz val="10"/>
        <color rgb="FF000000"/>
        <rFont val="Arial"/>
        <family val="2"/>
      </rPr>
      <t xml:space="preserve">Dado que se realizaron las acciones pertinentes y que en la vigencia 2021 no se cuenta con contratos de impresión, se solicita el cierre de la acción.  </t>
    </r>
  </si>
  <si>
    <t>Tercer trimestre 2020: Correos electrónicos de la profesional supervisora del contrato. 
Cuarto trimestre 2020: Informes de actividades del contratista y concepto del supervisor - expediente contractual 36 de 2020. 
Primer Trimestre 2021:
https://drive.google.com/drive/folders/1El4oHOE_Cwivmdf6DbKJlh2UTwpLyMpO?usp=sharing</t>
  </si>
  <si>
    <r>
      <rPr>
        <b/>
        <sz val="10"/>
        <color rgb="FF000000"/>
        <rFont val="Arial"/>
        <family val="2"/>
      </rPr>
      <t xml:space="preserve">
28/12/2020</t>
    </r>
    <r>
      <rPr>
        <sz val="10"/>
        <color rgb="FF000000"/>
        <rFont val="Arial"/>
        <family val="2"/>
      </rPr>
      <t xml:space="preserve"> Se reporta cumplimiento de la actividad por el lider del proceso, sin embargo se debe revisar los soportes respectivos para verificar la efectividad de la acción. Por lo anterior se continua con el seguimiento.
</t>
    </r>
    <r>
      <rPr>
        <b/>
        <sz val="10"/>
        <color rgb="FF000000"/>
        <rFont val="Arial"/>
        <family val="2"/>
      </rPr>
      <t xml:space="preserve">
05/08/2021:  </t>
    </r>
    <r>
      <rPr>
        <sz val="10"/>
        <color rgb="FF000000"/>
        <rFont val="Arial"/>
        <family val="2"/>
      </rPr>
      <t>Se verifico por parte de esta Oficina el seguimiento al cumplimiento del Contrato 036 de 2020 y la liquidación del mismo, por lo tanto al  culminar el contrato de impresión se finaliza la causa que genero la observación realizada por parte de esta Oficina.   Se da cierre a esta acción.</t>
    </r>
  </si>
  <si>
    <t>Acta de liquidación contrato No. 036 de 2020.</t>
  </si>
  <si>
    <r>
      <rPr>
        <b/>
        <sz val="10"/>
        <color rgb="FF000000"/>
        <rFont val="Arial"/>
        <family val="2"/>
      </rPr>
      <t>28/12/2020</t>
    </r>
    <r>
      <rPr>
        <sz val="10"/>
        <color rgb="FF000000"/>
        <rFont val="Arial"/>
        <family val="2"/>
      </rPr>
      <t xml:space="preserve"> María Margarita Cruz Gómez. Contratista OCI
</t>
    </r>
    <r>
      <rPr>
        <b/>
        <sz val="10"/>
        <color rgb="FF000000"/>
        <rFont val="Arial"/>
        <family val="2"/>
      </rPr>
      <t xml:space="preserve">
05/08/201:  Seguimiento efectuado por:  
</t>
    </r>
    <r>
      <rPr>
        <sz val="10"/>
        <color rgb="FF000000"/>
        <rFont val="Arial"/>
        <family val="2"/>
      </rPr>
      <t xml:space="preserve">
Hilda Yamile Morales Laverde. </t>
    </r>
  </si>
  <si>
    <r>
      <rPr>
        <b/>
        <sz val="10"/>
        <color rgb="FF000000"/>
        <rFont val="Arial"/>
        <family val="2"/>
      </rPr>
      <t>1</t>
    </r>
    <r>
      <rPr>
        <sz val="10"/>
        <color rgb="FF000000"/>
        <rFont val="Arial"/>
        <family val="2"/>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</si>
  <si>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t>Expediente fisico en mal estado de conservación documetal
Los documentos que evidencian la liquidación aplicada para las prestaciones sociales definitivas de los funcionarios se encuentran en la carpeta de novedades de la nómina correspondiente a la liquidación, según normas de gestión documental este documento no debe hacer parte del expediente de cada funcionario.</t>
  </si>
  <si>
    <r>
      <rPr>
        <sz val="10"/>
        <color theme="1"/>
        <rFont val="Arial"/>
        <family val="2"/>
      </rP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color theme="1"/>
        <rFont val="Arial"/>
        <family val="2"/>
      </rPr>
      <t xml:space="preserve">
</t>
    </r>
  </si>
  <si>
    <t>Oficio remisorio y registro de asistencia</t>
  </si>
  <si>
    <t>Profesional Talento Humano  
Contratista de nómina</t>
  </si>
  <si>
    <r>
      <rPr>
        <sz val="11"/>
        <color rgb="FF000000"/>
        <rFont val="Arial"/>
        <family val="2"/>
      </rPr>
      <t xml:space="preserve">2020: Esta actividad inicia en la vigencia 2021, por lo anterior se reportará seguimiento en el siguiente trimestre.
Primer Trimestre 2021: Se agendó reunión presencial en las instalaciones del IDEP para el día 13 de abril de 2021 con el proposito de revisar la documentación que requiere valoración.
Segundo Trimestre: Mediante reunión presencial el 16 de junio de 2021 con la profesional especializada de Gestión Documental y la Auxiliar Administrativa de la SAFyCD Se adelantó la valoración del expediente afectado con la cual no se estima procedente un proceso de restauración documental, se reiteraron las recomendaciones para la consulta y manipulación de los expedientes de hojas de vida relacionadas con las particularidades de este tipo de archivos por sus características y se efectuó la capacitación contextualizando las características principales para la conservación preventiva de documentos.
</t>
    </r>
    <r>
      <rPr>
        <sz val="11"/>
        <color rgb="FFFF0000"/>
        <rFont val="Arial"/>
        <family val="2"/>
      </rPr>
      <t>Teniendo en cuenta que se efectuó la acción correctiva recoomendada en la auditoría, se solicita el cierre de la actividad por el cumplimiento de la meta acordada</t>
    </r>
    <r>
      <rPr>
        <sz val="11"/>
        <color rgb="FF000000"/>
        <rFont val="Arial"/>
        <family val="2"/>
      </rPr>
      <t xml:space="preserve">
</t>
    </r>
  </si>
  <si>
    <t>Primer Trimestre 2021:Calendario de Correo institucional de: @fcuestas; @wfarfan; @vrivera y @nomina
Segundo Trimestre 2021: Acta de reunión del 16 de junio de 2021 por los profesionales Pespecializados Fanny Custa - Willson Farfán y la Auxiliar Administrativo Valentina Rivera</t>
  </si>
  <si>
    <t>De acuerdo con el seguimiento efectuado por parte de esta Oficina se evidencia en acta del 16 de junio de 2021, que la profesional responsable del archivo revisó los documentos que fueron objeto de observación en el proceso de audtoría, indicando que no requieren restauración.   Adicionalmente se realizó sensibilización a los funcionarios para el adecuado manejo de los expedientes físicos. 
Por lo anterior se da cierre a esta acción.</t>
  </si>
  <si>
    <t>Acta No. 001 del 16 de junio de 2021 de la SAFYCID suscrita por los funcionarios Willson Farfán, Valentina Rivera y Fanny Cuesta.</t>
  </si>
  <si>
    <t>05/08/2021: Seguimientoefectuado por:
Martha Cecilia Quintero - Técnico OCI.</t>
  </si>
  <si>
    <r>
      <rPr>
        <b/>
        <sz val="10"/>
        <color rgb="FF000000"/>
        <rFont val="Arial"/>
        <family val="2"/>
      </rPr>
      <t>2.</t>
    </r>
    <r>
      <rPr>
        <sz val="10"/>
        <color rgb="FF000000"/>
        <rFont val="Arial"/>
        <family val="2"/>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</si>
  <si>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t>Actividades realizadas de forma verbal ocacionalmente durante el evento de nombramiento y toma de posesión del empleo.</t>
  </si>
  <si>
    <r>
      <rPr>
        <sz val="10"/>
        <color theme="1"/>
        <rFont val="Arial"/>
        <family val="2"/>
      </rP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color theme="1"/>
        <rFont val="Arial"/>
        <family val="2"/>
      </rPr>
      <t xml:space="preserve">
</t>
    </r>
  </si>
  <si>
    <t xml:space="preserve">Expediente de hoja de vida del nuevo funcionario
Formato FT-GTH-13-34 Hoja  Control Historia Laboral actualizado en la maloca </t>
  </si>
  <si>
    <r>
      <rPr>
        <sz val="11"/>
        <color theme="1"/>
        <rFont val="Arial"/>
        <family val="2"/>
      </rPr>
      <t xml:space="preserve">2020: Esta actividad inicia en la vigencia 2021, por lo anterior se reportará seguimiento en el siguiente trimestre.
Primer Trimestre 2021:
Se realizó la inducción para los empleos Profesional Especializado grado 03 - Auxiliar Administrativo grado 02 y Subdrector General Académica. Se entregó el respectivo Manual de Funciones de cada empleo y se registra una copia en el expediente laboral
Segundo semestre 2021: No se presentaron vinculaciones a la planta de personal durante este periodo. En la actualización del PRO-GTH-13-08 realizada, se incluyó como anexo en el acta de posesion la ficha del manual de funciones.
</t>
    </r>
    <r>
      <rPr>
        <sz val="11"/>
        <color rgb="FFFF0000"/>
        <rFont val="Arial"/>
        <family val="2"/>
      </rPr>
      <t xml:space="preserve">
</t>
    </r>
    <r>
      <rPr>
        <sz val="11"/>
        <color theme="1"/>
        <rFont val="Arial"/>
        <family val="2"/>
      </rPr>
      <t>Teniendo en cuenta que se efectuó la acción correctiva recoomendada en la auditoría, se solicita el cierre de la actividad por el cumplimiento de la meta acordada</t>
    </r>
  </si>
  <si>
    <t>Primer trimestre 2021:Expedientes laborales de servidoras vinculadas en 2021.
Segundo trimestre 2021: PRO-GTH-13-08 Vinculación de servidores publicado en: 
http://www.idep.edu.co/?q=content/gth-13-proceso-de-gesti%C3%B3n-de-talento-humano#overlay-context=</t>
  </si>
  <si>
    <t>De acuerdo con el seguimiento efectuado por parte de esta Oficina se evidencia que el PRO-GTH-13-08 vinculación de servidores se actualizo en el mes de agosto de 2021 y se encuentra publicado en la pagina web
Por lo anterior se da cierre a esta acción.</t>
  </si>
  <si>
    <t>PRO-GTH-13-08 vinculación de servidores 
actualizado en el mes de agosto de 2021</t>
  </si>
  <si>
    <t>05/08/2021 Seguimiento efectuado por 
Martha Cecilia Quintero  B.- Técnico OCI.</t>
  </si>
  <si>
    <r>
      <rPr>
        <b/>
        <sz val="10"/>
        <color rgb="FF000000"/>
        <rFont val="Arial"/>
        <family val="2"/>
      </rPr>
      <t>3.</t>
    </r>
    <r>
      <rPr>
        <sz val="10"/>
        <color rgb="FF000000"/>
        <rFont val="Arial"/>
        <family val="2"/>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</si>
  <si>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t>No es suficientemente claro y especifico el  PRO-GTH-13-11 Desvinculación de Servidores lo que permite interpretaciones distintas sobre acciones relacionadas con la verificación de las acciones allí manifestadas.</t>
  </si>
  <si>
    <t xml:space="preserve">Se realizará la actualización del procedimiento PRO-GTH-13-11 Desvinculación de servidores puesto que hay actividades que se describen de manera general, y los documentos soporte de la actividades no son específicos en relacionar donde debe reposar la información. Por esto  se actualizará estableciendo con claridad donde reposaran los documentos que evidencia cada actividad.
</t>
  </si>
  <si>
    <t xml:space="preserve">Expediente de hoja de vida del funcionario retirado. Procedimiento PRO-GTH-13-11 actualizado en la Maloca </t>
  </si>
  <si>
    <r>
      <rPr>
        <sz val="11"/>
        <color rgb="FF000000"/>
        <rFont val="Arial"/>
        <family val="2"/>
      </rPr>
      <t xml:space="preserve">2020: Esta actividad inicia en la vigencia 2021, por lo anterior se reportará seguimiento en el siguiente trimestre.
Primer Trimestre 2021:
Esta actividad se realizará en el segundo trimestre del año 2021,
Segundo Trimestre 2021: Se realizó la actualización del procedimiento “GTH -13-11 DESVINCULACIÓN DE SERVIDORES, aclarando los documentos que soportan cada actividad y se ajustaron puntos de control que facilitan el seguimiento del procedimiento. 
</t>
    </r>
    <r>
      <rPr>
        <sz val="11"/>
        <color rgb="FF002060"/>
        <rFont val="Arial"/>
        <family val="2"/>
      </rPr>
      <t>Teniendo en cuenta que se efectuó la acción correctiva recoomendada en la auditoría, se solicita el cierre de la actividad por el cumplimiento de la meta acordada</t>
    </r>
  </si>
  <si>
    <r>
      <rPr>
        <sz val="11"/>
        <color rgb="FF000000"/>
        <rFont val="Calibri"/>
        <family val="2"/>
      </rPr>
      <t xml:space="preserve">Segundo Trimestre 2021: procedimiento “GTH -13-11 DESVINCULACIÓN DE SERVIDORES publicado en: 
</t>
    </r>
    <r>
      <rPr>
        <u/>
        <sz val="11"/>
        <color rgb="FF1155CC"/>
        <rFont val="Calibri"/>
        <family val="2"/>
      </rPr>
      <t>http://www.idep.edu.co/?q=content/gth-13-proceso-de-gesti%C3%B3n-de-talento-humano#overlay-context=</t>
    </r>
  </si>
  <si>
    <t>De acuerdo con el seguimiento efectuado por parte de esta Oficina se evidencia que en el procedimiento PRO_GTH-13-11 Desvinculación de Servidores se modifico en agosto de 2021 y se encuentra publicado en la pagina web
Por lo anterior se da cierre a esta acción.</t>
  </si>
  <si>
    <t>PRO_GTH-13-11 Desvinculación de Servidores se modifico en agosto de 2021 y se encuentra publicado en la pagina web</t>
  </si>
  <si>
    <r>
      <rPr>
        <b/>
        <sz val="10"/>
        <color rgb="FF000000"/>
        <rFont val="Arial"/>
        <family val="2"/>
      </rPr>
      <t>5</t>
    </r>
    <r>
      <rPr>
        <sz val="10"/>
        <color rgb="FF000000"/>
        <rFont val="Arial"/>
        <family val="2"/>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</si>
  <si>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t>No es suficientemente claro y especifico el GTH -13-11 DESVINCULACIÓN DE SERVIDORES  lo que permite interpretaciones distintas sobre acciones relacionadas con la verificación de las acciones allí manifestadas.</t>
  </si>
  <si>
    <r>
      <rPr>
        <b/>
        <sz val="10"/>
        <color rgb="FF000000"/>
        <rFont val="Arial"/>
        <family val="2"/>
      </rPr>
      <t>8.</t>
    </r>
    <r>
      <rPr>
        <sz val="10"/>
        <color rgb="FF000000"/>
        <rFont val="Arial"/>
        <family val="2"/>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</si>
  <si>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t>La liquidacion que se hizo por nomina y lo consignado genero diferencias, por tal motivo se realizo un proceso de circularizacion a las EPS para que certificaran el IBC y las personas de las que se estaba reconociendo la incapacidad.</t>
  </si>
  <si>
    <r>
      <rPr>
        <sz val="10"/>
        <color theme="1"/>
        <rFont val="Arial"/>
        <family val="2"/>
      </rPr>
      <t>Se actualizará el instructivo IN-GTH-13-02,  ampliando el tiempo para la devolucion de los recursos; de acuerdo a los datos mínimos requeridos en un certificado de incapacidad médica, que indique la ley.</t>
    </r>
    <r>
      <rPr>
        <b/>
        <sz val="10"/>
        <color theme="1"/>
        <rFont val="Arial"/>
        <family val="2"/>
      </rPr>
      <t xml:space="preserve">
</t>
    </r>
  </si>
  <si>
    <t xml:space="preserve">Instructivo GTH-13-02 actualizado en la maloca </t>
  </si>
  <si>
    <r>
      <rPr>
        <sz val="10"/>
        <color rgb="FF000000"/>
        <rFont val="Arial"/>
        <family val="2"/>
      </rPr>
      <t xml:space="preserve">2020: Esta actividad inicia en la vigencia 2021, por lo anterior se reportará seguimiento en el siguiente trimestre.
Primer Trimestre 2021: Esta actividad se realizará el segundo trimestre de 2021
Segundo Trimestre: Se ajustó el documento IN-GTH-13-02 INSTRUCTIVO PARA EL TRÁMITE DE INCAPACIDADES en relación con los tiempos establecidos para el pago de incapacides por parte de las EPS, en él se amplió el tiempo para que la EPS realice el pago de recursos y las actividades de verificación de documentos y registro de información para el seguimiento.
</t>
    </r>
    <r>
      <rPr>
        <sz val="10"/>
        <color rgb="FFFF0000"/>
        <rFont val="Arial"/>
        <family val="2"/>
      </rPr>
      <t>Teniendo en cuenta que se efectuó la acción correctiva recoomendada en la auditoría, se solicita el cierre de la actividad por el cumplimiento de la meta acordada</t>
    </r>
  </si>
  <si>
    <t>IN-GTH-13-02 INSTRUCTIVO PARA EL TRÁMITE DE INCAPACIDADES publicado en: http://www.idep.edu.co/?q=content/gth-13-proceso-de-gesti%C3%B3n-de-talento-humano#overlay-context=</t>
  </si>
  <si>
    <t>De acuerdo con el seguimiento efectuado por parte de esta Oficina se evidencia el Instructivo tramite de incapacidades IN-GTH-13-02 Versión 4 con fecha de aprobación 04 de agosto de 2021publicado en la pagina web
Por lo anterior se da cierre a esta acción.</t>
  </si>
  <si>
    <t>IN-GTH-13-02 Versión 4 con fecha de aprobación 04 de agosto de 2021publicado en la pagina web</t>
  </si>
  <si>
    <r>
      <rPr>
        <b/>
        <sz val="10"/>
        <color rgb="FF000000"/>
        <rFont val="Arial"/>
        <family val="2"/>
      </rPr>
      <t>9.   </t>
    </r>
    <r>
      <rPr>
        <sz val="10"/>
        <color rgb="FF000000"/>
        <rFont val="Arial"/>
        <family val="2"/>
      </rPr>
      <t xml:space="preserve"> Se evidencia incumplimiento en cuanto a los requisitos que deben tener los formatos de incapacidad y al lineamiento </t>
    </r>
    <r>
      <rPr>
        <i/>
        <sz val="10"/>
        <color rgb="FF000000"/>
        <rFont val="Arial"/>
        <family val="2"/>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family val="2"/>
      </rPr>
      <t>como se expone en el numeral 2.3.2 del presente informe.</t>
    </r>
  </si>
  <si>
    <t>No todos los documentos que soportan las incapacidades que se registran cuentan con todos los datos solicitados en el instructivo.</t>
  </si>
  <si>
    <r>
      <rPr>
        <b/>
        <sz val="10"/>
        <color rgb="FF000000"/>
        <rFont val="Arial"/>
        <family val="2"/>
      </rPr>
      <t>12</t>
    </r>
    <r>
      <rPr>
        <sz val="10"/>
        <color rgb="FF000000"/>
        <rFont val="Arial"/>
        <family val="2"/>
      </rPr>
      <t>. Para el trámite de incapacidades se recomienda revisar los criterios de la política de operación para el trámite de incapacidades con el objetivo de determinar cuáles requisitos son necesarios y aplicables para el trámite respectivo.</t>
    </r>
  </si>
  <si>
    <r>
      <rPr>
        <b/>
        <sz val="10"/>
        <color rgb="FF000000"/>
        <rFont val="Arial"/>
        <family val="2"/>
      </rPr>
      <t>14.</t>
    </r>
    <r>
      <rPr>
        <sz val="10"/>
        <color rgb="FF000000"/>
        <rFont val="Arial"/>
        <family val="2"/>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</si>
  <si>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t>El IN-GTH-13-02 Instructivo para el trámite de incapacidades no contempla el total de las situaciones que presentan con la gestión de esta actividad</t>
  </si>
  <si>
    <r>
      <rPr>
        <b/>
        <sz val="10"/>
        <color rgb="FF000000"/>
        <rFont val="Arial"/>
        <family val="2"/>
      </rPr>
      <t>4</t>
    </r>
    <r>
      <rPr>
        <sz val="10"/>
        <color rgb="FF000000"/>
        <rFont val="Arial"/>
        <family val="2"/>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</si>
  <si>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No es suficientemente claro y especifico el GTH -13-08 VINCULACIÓN DE SERVIDORES  lo que permite interpretaciones distintas sobre acciones relacionadas con la verificación de las acciones allí manifestadas.</t>
  </si>
  <si>
    <t>Se realizará la actualización del procedimiento GTH -13-08 VINCULACIÓN DE SERVIDORES, incluyendo el formato FT-GTH-13-26 "Lista de documentos para la vinculación de funcionarios", para garantizar la utilización de los formatos vigentes en el procedimiento.</t>
  </si>
  <si>
    <t>Expediente de hoja de vida del funcionario retirado.
Actualización del procedimiento  PRO-GTH -13-08 Vinculacion de servidores actualizado en la maloca</t>
  </si>
  <si>
    <r>
      <rPr>
        <sz val="11"/>
        <color rgb="FF000000"/>
        <rFont val="Arial"/>
        <family val="2"/>
      </rPr>
      <t xml:space="preserve">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en el cual se incluyó el formato FT-GTH-13-26 Lista de documentos para la vinculación de funcionarios, como instrumento para la verificación de los documentos que soportan la tomar posesión de los empleados públicos del IDEP.
</t>
    </r>
    <r>
      <rPr>
        <sz val="11"/>
        <color rgb="FFFF0000"/>
        <rFont val="Arial"/>
        <family val="2"/>
      </rPr>
      <t>Teniendo en cuenta que se efectuó la acción correctiva recoomendada en la auditoría, se solicita el cierre de la actividad por el cumplimiento de la meta acordada</t>
    </r>
  </si>
  <si>
    <r>
      <rPr>
        <sz val="11"/>
        <color rgb="FF000000"/>
        <rFont val="Calibri"/>
        <family val="2"/>
      </rPr>
      <t xml:space="preserve">Segundo semestre 2021: PRO-GTH-13-08 Vinculación de servidores publicado en: 
</t>
    </r>
    <r>
      <rPr>
        <u/>
        <sz val="11"/>
        <color rgb="FF1155CC"/>
        <rFont val="Calibri"/>
        <family val="2"/>
      </rPr>
      <t>http://www.idep.edu.co/?q=content/gth-13-proceso-de-gesti%C3%B3n-de-talento-humano#overlay-context=</t>
    </r>
  </si>
  <si>
    <t>De acuerdo con el seguimiento efectuado por parte de esta Oficina se evidencia la actualización del procedimiento GTH -13-08 VINCULACIÓN DE SERVIDORES en el cual se incluyó el formato FT-GTH-13-26 Lista de documentos para la vinculación de funcionarios, como instrumento para la verificación de los documentos que soportan para tomar posesión de los empleados públicos del IDEP.
Por lo anterior se da cierre a esta acción.</t>
  </si>
  <si>
    <t>GTH -13-08 VINCULACIÓN DE SERVIDORES en el cual se incluyó el formato FT-GTH-13-26 Lista de documentos para la vinculación de funcionarios</t>
  </si>
  <si>
    <r>
      <rPr>
        <b/>
        <sz val="10"/>
        <color rgb="FF000000"/>
        <rFont val="Arial"/>
        <family val="2"/>
      </rPr>
      <t>10.</t>
    </r>
    <r>
      <rPr>
        <sz val="10"/>
        <color rgb="FF000000"/>
        <rFont val="Arial"/>
        <family val="2"/>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</si>
  <si>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Los procedimientos PRO-GTH-13-08 Vinculación de servidores y PRO-GTH-13-11 Desvinculación de servidores. no se ajustan en su totalidad a las capacidades del equipo asignado al proceso de talento humano lo que dificulta el cumplimiento total de las acciones allí establecidas.</t>
  </si>
  <si>
    <t xml:space="preserve">Se realizará la actualización de los procedimientos PRO-GTH-13-08 Vinculación de servidores y PRO-GTH-13-11 Desvinculación de servidores puesto que hay actividades que se describen de manera general.
</t>
  </si>
  <si>
    <t>Expediente de hoja de vida del funcionario retirado.
Procedimientos PRO-GTH-13-08 Vinculación de servidores y PRO-GTH-13-11 Desvinculación de servidores, actualizados en la Maloca.</t>
  </si>
  <si>
    <r>
      <rPr>
        <sz val="11"/>
        <color rgb="FF000000"/>
        <rFont val="Arial"/>
        <family val="2"/>
      </rPr>
      <t xml:space="preserve">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y PRO-GTH-13-11 Desvinculación de servidores, en ellos se precisaron los documentos que soportan las actividades y se realizaron las aclaraciones frente a las acciones esperadas en cada actividad
</t>
    </r>
    <r>
      <rPr>
        <sz val="11"/>
        <color rgb="FFFF0000"/>
        <rFont val="Arial"/>
        <family val="2"/>
      </rPr>
      <t>Teniendo en cuenta que se efectuó la acción correctiva recoomendada en la auditoría, se solicita el cierre de la actividad por el cumplimiento de la meta acordada</t>
    </r>
  </si>
  <si>
    <r>
      <rPr>
        <sz val="11"/>
        <color rgb="FF000000"/>
        <rFont val="Calibri"/>
        <family val="2"/>
      </rPr>
      <t xml:space="preserve">Segundo semestre 2021: procedimientos GTH -13-08 VINCULACIÓN DE SERVIDORES y PRO-GTH-13-11 Desvinculación de servidores publicados en: 
</t>
    </r>
    <r>
      <rPr>
        <u/>
        <sz val="11"/>
        <color rgb="FF1155CC"/>
        <rFont val="Calibri"/>
        <family val="2"/>
      </rPr>
      <t>http://www.idep.edu.co/?q=content/gth-13-proceso-de-gesti%C3%B3n-de-talento-humano#overlay-context=</t>
    </r>
  </si>
  <si>
    <t>De acuerdo con el seguimiento efectuado por parte de esta Oficina se evidencia la actualización del procedimiento GTH -13-08 VINCULACIÓN DE SERVIDORES y PRO-GTH-13-11 Desvinculación de servidores
Por lo anterior se da cierre a esta acción.</t>
  </si>
  <si>
    <t>procedimiento GTH -13-08 VINCULACIÓN DE SERVIDORES y PRO-GTH-13-11 Desvinculación de servidores</t>
  </si>
  <si>
    <r>
      <rPr>
        <b/>
        <sz val="10"/>
        <color rgb="FF000000"/>
        <rFont val="Arial"/>
        <family val="2"/>
      </rPr>
      <t>8.</t>
    </r>
    <r>
      <rPr>
        <sz val="10"/>
        <color rgb="FF000000"/>
        <rFont val="Arial"/>
        <family val="2"/>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</si>
  <si>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El formato FT-GTH-13-04  Encuesta de satisfacción de la capacitación, no cuenta con preguntas que permitan medir el nivel de apropiación del conocimiento adquirido</t>
  </si>
  <si>
    <t>El profesional especializado de talento humano realizará la actualización del formato FT-GTH-13-04 Encuesta de satisfacción de la capacitación para que permita valorar el nivel de apropiación del conocimiento adquirido.</t>
  </si>
  <si>
    <t>formato FT-GTH-13-04  Encuesta de satisfacción de la capacitación</t>
  </si>
  <si>
    <t>2020: Esta actividad inicia en la vigencia 2021, por lo anterior se reportará seguimiento en el siguiente trimestre.
Primer Trimestre 2021: Esta actividad se realizará el segundo trimestre de 2021
Segundo trimestre: Se realizó la actualización de la ENCUESTA DE SATISFACCIÓN DE LA CAPACITACIÓN FT-GTH-13-04 con la inclusión del punto 2. que permite valorar el CUMPLIMIENTO DE LOS OBJETIVOS DE APRENDIZAJE.
Teniendo en cuenta que se efectuó la acción correctiva recoomendada en la auditoría, se solicita el cierre de la actividad por el cumplimiento de la meta acordada.</t>
  </si>
  <si>
    <t>Segundo Trimestre: Formato FT-GTH-13-04 Encuesta Satisf Capact 2021 publcado en http://www.idep.edu.co/?q=content/gth-13-proceso-de-gesti%C3%B3n-de-talento-humano#overlay-context=</t>
  </si>
  <si>
    <t>De acuerdo con el seguimiento efectuado por parte de esta Oficina se evidencia el formato FT-GTH-13-04 Versión 4 del 4 de agosto de 2021
Por lo anterior se da cierre a esta acción.</t>
  </si>
  <si>
    <t>FT-GTH-13-04 Versión 4 del 4 de agosto de 2021
publicado en la pagina web</t>
  </si>
  <si>
    <r>
      <rPr>
        <b/>
        <sz val="10"/>
        <color rgb="FF000000"/>
        <rFont val="Arial"/>
        <family val="2"/>
      </rPr>
      <t>6</t>
    </r>
    <r>
      <rPr>
        <sz val="10"/>
        <color rgb="FF000000"/>
        <rFont val="Arial"/>
        <family val="2"/>
      </rPr>
      <t>. Se evidenció diferencia entre la prueba de auditoria y el reporte generado por Talento Humano en cuanto a la liquidación de incapacidad de la funcionaria Andrea Josefina Bustamante, expuesta en el presente informe tal como se detalla en los numerales 2.3.3.</t>
    </r>
  </si>
  <si>
    <r>
      <rPr>
        <sz val="10"/>
        <color rgb="FF000000"/>
        <rFont val="Arial"/>
        <family val="2"/>
      </rPr>
      <t xml:space="preserve">Es importante aclarar que para el caso de Andrea Bustamante, se presentan 1 incapacidad por enfermedad general y 1 Licencia de Maternidad.
</t>
    </r>
    <r>
      <rPr>
        <b/>
        <sz val="10"/>
        <color rgb="FF000000"/>
        <rFont val="Arial"/>
        <family val="2"/>
      </rPr>
      <t>1.</t>
    </r>
    <r>
      <rPr>
        <sz val="10"/>
        <color rgb="FF000000"/>
        <rFont val="Arial"/>
        <family val="2"/>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family val="2"/>
      </rPr>
      <t xml:space="preserve">2. </t>
    </r>
    <r>
      <rPr>
        <sz val="10"/>
        <color rgb="FF000000"/>
        <rFont val="Arial"/>
        <family val="2"/>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</si>
  <si>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rPr>
        <sz val="10"/>
        <color theme="1"/>
        <rFont val="Arial"/>
        <family val="2"/>
      </rPr>
      <t xml:space="preserve">Validar la EPS a la cual se encuentra afiliado el funcionario y se liquida en nomina la Incapacidad o Licencia, con el fin de disminuir posibles diferencias con la liquidación realizada por la EPS. </t>
    </r>
    <r>
      <rPr>
        <b/>
        <sz val="10"/>
        <color theme="1"/>
        <rFont val="Arial"/>
        <family val="2"/>
      </rPr>
      <t xml:space="preserve">
</t>
    </r>
    <r>
      <rPr>
        <sz val="10"/>
        <color theme="1"/>
        <rFont val="Arial"/>
        <family val="2"/>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</si>
  <si>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 xml:space="preserve">Documento mensual de nómina donde se evidencia el valor a pagar al funcionario y control mensual de incapacidades reportado al área de contabilidad.
</t>
  </si>
  <si>
    <t>Contratista de nómina
Profesional Especializado Cod. 222 Grado 03 SAFyCD
Area de Contabilidad</t>
  </si>
  <si>
    <t>2020: Esta actividad inicia en la vigencia 2021, por lo anterior se reportará seguimiento en el siguiente trimestre.
Primer Trimestre 2021:En 2021 solamente se ha presentado una incapacidad medica de los empleados, mediante radicado EN20210000026334 del 26/02/2021 se solicitó a la EPS aclarar el pago registrado en la cuenta bancaria del IDEP y mediante respuesta del 10/03/2021 la EPS remitió la información de IBC, valor de la incapacidad y duración de la misma.
Los dias 15/01/2021, 19 y 26/02/2021 y el 19 y 25/03/2021 se reaizaron reuniones de seguimiento a la gestión de pago de incapacidaes, las cuales contaron con asistencia de los responsables de la SAFyCD
Los dias 15/04/2021, 05 y 19/05/2021 y el 02/06/2021 se reaizaron reuniones de seguimiento a la gestión de pago de incapacidaes, las cuales contaron con asistencia de los responsables de la SAFyCD
Segundo trimestre 2021: Se ha presentado mensualmente cuadro control de incapacidades, a través de correo electronico; para informe con corte a abril 30, se envio el 4  de mayo; informe con corte a mayo 30, se envia el 01 de junio, el informe a junio 30 se entregara la primera semana de julio. Esta actividad se realiza en cumplimiento al PLAN DE SOSTENIBILIDAD CONTABLE - RESOLUCION 093 DE 2019,
Las incapacidades de la funcionaria Andrea Josefina Bustamante, fueron reliquidadas y ajustadas; de acuerdo con revisión y mesa de trabajo de Mayo 28 y Reunión Talento Humano de la misma fecha; de igualmanera la EPS realizo el reconocimiento segun comprobante de ingreso No. 78 de abril 7.
Teniendo en cuenta que se efectuó la acción correctiva recomendada en la auditoría, se solicita el cierre de la actividad por el cumplimiento de la meta acordada</t>
  </si>
  <si>
    <t>Primer trimestre 2021: Radicado EN20210000026334 del 26/02/2021. y Calendario de correo electronico de wfarfan@idep.edu.co
Segundo semestre 2021: Reuniones nómina Calendario de correo electronico de nomina@idep.edu.co y comunicaciones al profesional de Contabilidad con el informe mensual de incapacidades.</t>
  </si>
  <si>
    <t>De acuerdo con el seguimiento efectuado por parte de esta Oficina se evidencia los correos que fueron enviados a Contabilidad con el informe mensual de incapacidades, se recomienda seguir realizando el control mensual de incapacidades. 
Teniendo en cuenta que se efectuó la acción correctiva recomendada en la auditoría, se cierra  la actividad.</t>
  </si>
  <si>
    <t xml:space="preserve"> IN-GTH-13-02 instructivo para el tramite de incapacidades Versión: 4
Fecha con fecha de Aprobación: 04/08/2021
</t>
  </si>
  <si>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</si>
  <si>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Los puntos de control establecidos en el  PRO- GFR-11-01 Egresos o Salidas Definitivas no cuentan con las características de diseño requeridas y por lo tanto no son eficientes para mitigar la materialización de riesgos asociados con la ejecución del procedimiento.</t>
  </si>
  <si>
    <t>Actualizar el PRO- GFR-11-01 Egresos o Salidas estableciendo puntos de control acordes con los lineamientos de diseño de los mismos.</t>
  </si>
  <si>
    <t xml:space="preserve"> PRO- GFR-11-01 Egresos o Salidas  actualizado</t>
  </si>
  <si>
    <t>TERCER TRIMESTRE: No reporta avance
CUARTO TRIMIESTRE: Se actualizo el Procedimiento PRO- GFR-11-01 Salida definitiva de bienes .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
07/07/2021 Durante el segundo trimestre se realizaron las descarga de los elementos de consumo solicitados por los servidores publicos en los cuales se deja observación en el formato FT-GRF11-03 Solicitud de bienes si llegara a requerirlo.
El 28/06/2021 mediante reunion via zoom, se revisaron los procedimiento para su actualización, con el apoyo del seguimienbto a la Planeación de la Oficina Asesora de Planeación y envio via correo electronico los documentos editables para la respectiva actualización y enviarlos en el mes de julio para revisión. (Seguimiento realizado por la profesional Lilia Correa)</t>
  </si>
  <si>
    <t>Movimiento aplicativo GOOBI</t>
  </si>
  <si>
    <r>
      <rPr>
        <b/>
        <sz val="10"/>
        <color rgb="FF000000"/>
        <rFont val="Arial"/>
        <family val="2"/>
      </rPr>
      <t xml:space="preserve">13/07/2020:  </t>
    </r>
    <r>
      <rPr>
        <sz val="10"/>
        <color rgb="FF000000"/>
        <rFont val="Arial"/>
        <family val="2"/>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r>
      <rPr>
        <b/>
        <sz val="10"/>
        <color rgb="FF000000"/>
        <rFont val="Arial"/>
        <family val="2"/>
      </rPr>
      <t xml:space="preserve">28/12/2020: </t>
    </r>
    <r>
      <rPr>
        <sz val="10"/>
        <color rgb="FF000000"/>
        <rFont val="Arial"/>
        <family val="2"/>
      </rPr>
      <t>Se debe verificar en el aplicativo GOOBI los movimientos realizados en el periodo evaluado.  Por lo anterior, esta acción continúa en ejecución.</t>
    </r>
    <r>
      <rPr>
        <sz val="10"/>
        <color rgb="FFFF0000"/>
        <rFont val="Arial"/>
        <family val="2"/>
      </rPr>
      <t xml:space="preserve"> 
</t>
    </r>
    <r>
      <rPr>
        <b/>
        <sz val="10"/>
        <color rgb="FF000000"/>
        <rFont val="Arial"/>
        <family val="2"/>
      </rPr>
      <t>13/08/2021</t>
    </r>
    <r>
      <rPr>
        <sz val="10"/>
        <color rgb="FF000000"/>
        <rFont val="Arial"/>
        <family val="2"/>
      </rPr>
      <t>: Se verificó los diferentes controles implementados en el periodo evaluado mediante auditoría interna y se evidenció que no se están realizando efectivamente las actividades y los controles enunciados dentro del procedimiento PRO-GRF-11-01 Salidas definitiva de bienes y/o elementos del inventario de propiedad, planta y equipo, por lo anterior se recomienda re formular las acciones del plan de mejoramiento en razón a que fueron inefectivas e incluir dentro de las nuevas acciones las observaciones y las oportunidades de mejora realizadas en la auditoria de recursos físicos de 2021, como también puntualizar en los seguimientos quién reporta, las fechas de ejecución y los responsables del mismo.</t>
    </r>
  </si>
  <si>
    <r>
      <rPr>
        <u/>
        <sz val="10"/>
        <color rgb="FF0563C1"/>
        <rFont val="Arial"/>
        <family val="2"/>
      </rPr>
      <t xml:space="preserve">http://www.idep.edu.co/sites/default/files/PRO-GRF-11-01_Egresos_o_salidas_de_bienes_V6.pdf
</t>
    </r>
    <r>
      <rPr>
        <u/>
        <sz val="10"/>
        <color rgb="FF000000"/>
        <rFont val="Arial"/>
        <family val="2"/>
      </rPr>
      <t>Informe de auditoria final de Recursos fisicos 2021</t>
    </r>
  </si>
  <si>
    <t>13/07/2020:  Hilda Yamile Morales Laverde - Jefe OCI
28/12/2020: María Margarita Cruz Gómez. Contratista OCI
13/08/2021: María Margarita Cruz Gomez - Contratista OCI</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</si>
  <si>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</si>
  <si>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</si>
  <si>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 xml:space="preserve">Actualizar el PRO-GRF-11-01 Egresos o Salidas Definitivas, 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</si>
  <si>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PRO-GRF-11-01 Egresos o Salidas Definitivas actualizado
Formatos FT-GRF-11-03 solicitud de bienes gestionados</t>
  </si>
  <si>
    <t xml:space="preserve">TERCER TRIMESTRE: No reporta avance.
CUARTO TRIMIESTRE: Se actualizo el Procedimiento PRO- GFR-11-01 Salida definitiva de bienes.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y las salidas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
07/0/2021 Durante el segundo trimestre se realizaron las descarga de los elementos de consumo solicitados por los servidores publicos en los cuales se deja observación en el formato FT-GRF11-03 Solicitud de bienes si llegara a requerirlo.
El 28/06/2021, mediante reunion via zoom, se revisaron los procedimiento para su actualización, con el apoyo del seguimienbto a la Planeación de la Oficina Asesora de Planeación y envio via correo electronico los documentos editables para la respectiva actualización. (seguimiento realizado por la profesional Lilia Correa)
</t>
  </si>
  <si>
    <t>Red- apolo- ejecucion de planes- planes de mejoramiento GRF</t>
  </si>
  <si>
    <r>
      <rPr>
        <b/>
        <sz val="10"/>
        <color rgb="FF000000"/>
        <rFont val="Arial"/>
        <family val="2"/>
      </rPr>
      <t xml:space="preserve">13/07/2020: </t>
    </r>
    <r>
      <rPr>
        <sz val="10"/>
        <color rgb="FF000000"/>
        <rFont val="Arial"/>
        <family val="2"/>
      </rPr>
      <t xml:space="preserve">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
</t>
    </r>
    <r>
      <rPr>
        <b/>
        <sz val="10"/>
        <color rgb="FF000000"/>
        <rFont val="Arial"/>
        <family val="2"/>
      </rPr>
      <t>28/12/2020:</t>
    </r>
    <r>
      <rPr>
        <sz val="10"/>
        <color rgb="FF000000"/>
        <rFont val="Arial"/>
        <family val="2"/>
      </rPr>
      <t xml:space="preserve"> En el seguimiento reportado se indica que se viene dando cumplimiento al procedimiento, sin embargo  se debe verificar los  movimientos  en el aplicativo GOOBI y los documentos en PDF. Por lo anterior esta actividad continúa en seguimiento.
</t>
    </r>
    <r>
      <rPr>
        <b/>
        <sz val="10"/>
        <color rgb="FF000000"/>
        <rFont val="Arial"/>
        <family val="2"/>
      </rPr>
      <t xml:space="preserve">13/08/2021: </t>
    </r>
    <r>
      <rPr>
        <sz val="10"/>
        <color rgb="FF000000"/>
        <rFont val="Arial"/>
        <family val="2"/>
      </rPr>
      <t>De acuerdo con el seguimiento efectuado por parte de esta Oficina se evidencia cumplimiento a lo enunciado a la actividad # 5 del procedimiento PRO- GFR-11-01  mediante la evidencia de los soportes FT-GRF-11-03 enviados por la SAF los cuales se encuentran conformes a la solicitud versus el comprobante de salida, por lo anterior se cierra la acción como efectiva.</t>
    </r>
  </si>
  <si>
    <t>http://www.idep.edu.co/sites/default/files/PRO-GRF-11-01_Egresos_o_salidas_de_bienes_V6.pdf</t>
  </si>
  <si>
    <t>13/07/2020:  Hilda Yamile Morales Laverde - Jefe OCI
28/12/2020: María Margarita Cruz Gómez. Contratista OCI
13/08/2021: María Margarita Cruz Gómez. Contratista OCI</t>
  </si>
  <si>
    <t>Desactualización del procedimiento PRO-GRF-11 -03 Inventario, en lo que corresponde a la implementación de controles en el documento y coherencia entre las actividades definidas en el mismo.</t>
  </si>
  <si>
    <t>Los puntos de control establecidos en el PRO-GRF-11 -03 Inventario, no cuentan con las características de diseño requeridas y por lo tanto no son eficientes para mitigar la materialización de riesgos asociados con la ejecución del procedimiento.</t>
  </si>
  <si>
    <t>Actualizar el  PRO-GRF-11 -03 Inventario estableciendo puntos de control acordes con los lineamientos de diseño de los mismos.</t>
  </si>
  <si>
    <t xml:space="preserve"> PRO-GRF-11 -03 Inventario  actualizado</t>
  </si>
  <si>
    <t>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
07/07/2021 Durante el segundo trimestre se realizaron todos los tramites administrativos para la baja de las sillas, el ofrecimiento a entidad, publicación en la pagina web del IDEP de la Resolucion No. 024 del 2021 e Informe del destino final de las sillas.
Se presento y aprobo el Plan de Inventarios del 2021 en el Comit{e Interinstitucional mediante acta No. 10.
El 28/06/2021, mediante reunion via zoom, se revisaron los procedimiento para su actualización, con el apoyo del seguimienbto a la Planeación de la Oficina Asesora de Planeación y me envio los documentos editables para la respectiva actualización y enviarlos en el mes de julio para revisión.</t>
  </si>
  <si>
    <t>Informe final de auditoria de recursos fisicos 2021</t>
  </si>
  <si>
    <r>
      <rPr>
        <b/>
        <sz val="10"/>
        <color rgb="FF000000"/>
        <rFont val="Arial"/>
        <family val="2"/>
      </rPr>
      <t xml:space="preserve">13/07/2020:
</t>
    </r>
    <r>
      <rPr>
        <sz val="10"/>
        <color rgb="FF000000"/>
        <rFont val="Arial"/>
        <family val="2"/>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family val="2"/>
      </rPr>
      <t xml:space="preserve">
</t>
    </r>
    <r>
      <rPr>
        <sz val="10"/>
        <color rgb="FF000000"/>
        <rFont val="Arial"/>
        <family val="2"/>
      </rPr>
      <t xml:space="preserve">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
</t>
    </r>
    <r>
      <rPr>
        <b/>
        <sz val="10"/>
        <color rgb="FF000000"/>
        <rFont val="Arial"/>
        <family val="2"/>
      </rPr>
      <t xml:space="preserve">28/12/2020: </t>
    </r>
    <r>
      <rPr>
        <sz val="10"/>
        <color rgb="FF000000"/>
        <rFont val="Arial"/>
        <family val="2"/>
      </rPr>
      <t xml:space="preserve">Se debe verificar en el aplicativo GOOBI el inventario. Se continúa con el seguimiento para verificar la actividad programada para el primer trimestre de 2021.
</t>
    </r>
    <r>
      <rPr>
        <b/>
        <sz val="10"/>
        <color rgb="FF000000"/>
        <rFont val="Arial"/>
        <family val="2"/>
      </rPr>
      <t xml:space="preserve">
13/08/2021</t>
    </r>
    <r>
      <rPr>
        <sz val="10"/>
        <color rgb="FF000000"/>
        <rFont val="Arial"/>
        <family val="2"/>
      </rPr>
      <t>: 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 PRO-GRF-11 -03 "Inventarios de propiedad, planta y equipo" 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t>
    </r>
  </si>
  <si>
    <t xml:space="preserve">http://www.idep.edu.co/sites/default/files/PRO-GRF-11-03%20Inv%20prop%20planta%20y%20equ%20V7.pdf
Informe final de auditoria interna proceso de recursos fisicos 2021
</t>
  </si>
  <si>
    <t>13/07/2020:  Hilda Yamile Morales Laverde - Jefe OCI
28/12/2020: María Margarita Cruz Gómez. Contratista OCI
13-08-2021: Marìa Margarita Cruz Gómez - Contratista OCI</t>
  </si>
  <si>
    <t>Actualizar el  PRO-GRF-11 -03 Inventario actualizando las condiciones para la toma física de inventarios.</t>
  </si>
  <si>
    <t xml:space="preserve">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
07/07/2021 Durante el segundo trimestre se realizaron todos los tramites administrativos para la baja de las sillas, el ofrecimiento a entidad, publicación en la pagina web del IDEP de la Resolución No. 024 del 2021 e Informe del destino final de las sillas.
Se presento y aprobo el Plan de Inventarios del 2021 en el Comit{e Interinstitucional mediante acta No. 10.
El 28/06/2021, mediante reunion via zoom, se revisaron los procedimiento para su actualización, con el apoyo del seguimienbto a la Planeación de la Oficina Asesora de Planeación y envio via correo electronico los documentoss editables para la respectiva actualización y enviarlos en el mes de julio para revisión. (Seguimiento realizado por la profesional Lilia Correa)</t>
  </si>
  <si>
    <r>
      <rPr>
        <b/>
        <sz val="10"/>
        <color theme="1"/>
        <rFont val="Arial"/>
        <family val="2"/>
      </rPr>
      <t xml:space="preserve">13/07/2020:  </t>
    </r>
    <r>
      <rPr>
        <sz val="10"/>
        <color theme="1"/>
        <rFont val="Arial"/>
        <family val="2"/>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r>
      <rPr>
        <b/>
        <sz val="10"/>
        <color theme="1"/>
        <rFont val="Arial"/>
        <family val="2"/>
      </rPr>
      <t>28/12/2020:</t>
    </r>
    <r>
      <rPr>
        <sz val="10"/>
        <color theme="1"/>
        <rFont val="Arial"/>
        <family val="2"/>
      </rPr>
      <t xml:space="preserve"> Se debe verificar en el aplicativo GOOBI el inventario y se continúa con el seguimiento a la actividad  programda para el primer trimestre de 2021.
</t>
    </r>
    <r>
      <rPr>
        <b/>
        <sz val="10"/>
        <color theme="1"/>
        <rFont val="Arial"/>
        <family val="2"/>
      </rPr>
      <t xml:space="preserve">13/08/2021: </t>
    </r>
    <r>
      <rPr>
        <sz val="10"/>
        <color theme="1"/>
        <rFont val="Arial"/>
        <family val="2"/>
      </rPr>
      <t>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procedimientoPRO-GRF-11 -03</t>
    </r>
    <r>
      <rPr>
        <i/>
        <sz val="10"/>
        <color theme="1"/>
        <rFont val="Arial"/>
        <family val="2"/>
      </rPr>
      <t xml:space="preserve"> "Inventarios de propiedad, planta y equipo" </t>
    </r>
    <r>
      <rPr>
        <sz val="10"/>
        <color theme="1"/>
        <rFont val="Arial"/>
        <family val="2"/>
      </rPr>
      <t>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t>
    </r>
  </si>
  <si>
    <t>http://www.idep.edu.co/sites/default/files/PRO-GRF-11-03%20Inv%20prop%20planta%20y%20equ%20V7.pdf
Informe final de auditoria interna proceso de recursos fisicos 2021</t>
  </si>
  <si>
    <t>Como parte del cierre presupuestal del mes de mayo de 2020 se efectúo conciliación entre los  sistemas con que se alimenta la infomación presupuestal (Predis y Goobi), No obstante,dado la contingencia presentada que implica el desempeño de labores mediante trabajo en casa, no se imprimieron las ejecuciones para su conciliación detallada por rubro, sino que se efectuaron conciliaciones por agregados revisando en pantalla los informes generados por los sistemas. Resultado de lo anterior, no se detectó con el cierre,  una inconsistencia que se presentó entre los proyectos estrátegicos (113 - 115) del proyecto misional Investigación e innovación para el fortalecimiento de las comunidades del saber y de practica pedagógica. Dicha inconsistencia fue detectada el primero de junio por la Oficina Asesora de Planeación al momento de registrar la información presupuestal en los sistemas PMR y Segplan, dado lo cual, se procedió a informar al Profesional Especializado de Presupuesto, quien revisando el detalle de la misma se encontró que la diferencia estaba asociada con el contrato 41 de 2020 con CORPORACION MAGISTERIO, por cuanto  al momento de expedir  Certificado de Disponibilidad Presupuestal y Certificado de Registro Presupuestal se distribuyeron los valores solicitados entre los proyectos estratégicos 113 $28.042,468 y 115 $51.381.532, siendo lo correcto que  el total de los recursos por $79.424.000 se cargaran al proyecto estratégico 115. Por lo anterior, tenindo en cuenta que el sistema Predis cierra automaticamente el ultimo dia de mes y que el cierre en cuestión implica cierre del plan de desarrollo,  se efectuaron las consultas pertinentes (via correo y mediante reunión virtual con Directora Distrital de Presupuesto, Subdirector Técnico de la Subdirección de Desarrollo Social de la Dirección Distrital de Presupuesto y Profesional Especializado de Presupuesto de la DDP), tendientes a encontrar una solución a la inconsistencia presentada, resultado de las cuales se concluyó que no era posible ajustar dentro del mes de junio la diferencia presentada, solamente se puede subsanar mediante la expedición de un acto administrativo por parte de entidad en la cual, se reduzca el valor cargado equivocadamente del plan de desarrollo saliente y se incorpore de manera correcta en el presupuesto del nuevo plan de desarrollo.</t>
  </si>
  <si>
    <t xml:space="preserve">Se presentó una inconsistencia en el cierre presupuestal del  mes de mayo de 2020 , entre  los Sistemas de Información Administrativo y Financiero del Instituto y el de SHD  con relación al consolidado de compromisos en la   inversión directa entre los proyectos estratégicos del rubro  Investigación e innovación para la fortalecimiento de las comunidades del saber y de practica pedagógica. </t>
  </si>
  <si>
    <t>Actualizar el procedimiento PRO-GF-14-01 ejecución presupuestal para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t>
  </si>
  <si>
    <t xml:space="preserve">Procedimiento PRO-GF-14-01
Correo electrónico remitiendo ejecuciones presupuestales consolidadas para revisión  y vistos buenos.
</t>
  </si>
  <si>
    <r>
      <rPr>
        <sz val="10"/>
        <color rgb="FF000000"/>
        <rFont val="Arial"/>
        <family val="2"/>
      </rPr>
      <t xml:space="preserve">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
 30/03/2021, durante el primer trimestre de 2021 se continúo con la conciliación mensual entre los informes presupuestales generados en Goobi y Bogdata, efectuando de manera oportuna los ajustes detectados como resultado de la conciliación. No obstante, teniendo en cuenta que a la fecha no se tiene informes oficiales generados desde el sistema de información Bogdata, la conciliación se viene realizando contra las consultas que genera el aplicativo, las cuales se ajustan y se convierten a PDF para las correspondientes firmas y envíos a los usuarios de la información, situación que ha retrasado la revisión y ajuste al procedimiento PRO-GF-14-01 ejecución presupuestal, dada la necesidad de contar con dichos informes como insumo a los ajustes que se requieran realizar al procedimiento.
30/06/2021, durante el segundo trimestre de 2021 se continúo con la conciliación mensual entre los informes presupuestales generados en Goobi y Bogdata, efectuando de manera oportuna los ajustes detectados como resultado de la conciliación. No obstante, teniendo en cuenta que no se tiene fecha estimada por parte de la Secretaría Distrital de Hacienda con respecto a contar con ejecuciones oficiales en el sistema BOGDATA,  se continúa  entregando informes a terceros y entes de control mediante la generación de consultas  en el aplicativo, las cuales se ajustan y se convierten a PDF para las correspondientes firmas y envíos a los usuarios de la información. Adicionalmente, se realizaron las acciones requeridas para  actualización, revisión por parte del SAFyCD y aprobación del  procedimiento PRO-GF-14-01 ejecución presupuestal, a fin de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  </t>
    </r>
    <r>
      <rPr>
        <b/>
        <sz val="10"/>
        <color rgb="FF000000"/>
        <rFont val="Arial"/>
        <family val="2"/>
      </rPr>
      <t>(Seguimiento realizado por el profesional de presupuesto Paulo Leguizamón)</t>
    </r>
    <r>
      <rPr>
        <sz val="10"/>
        <color rgb="FF000000"/>
        <rFont val="Arial"/>
        <family val="2"/>
      </rPr>
      <t>}</t>
    </r>
    <r>
      <rPr>
        <u/>
        <sz val="10"/>
        <color rgb="FF1155CC"/>
        <rFont val="Arial"/>
        <family val="2"/>
      </rPr>
      <t>http://www.idep.edu.co/sites/default/files/FT-GF-14-17%20Solicitud-de-Disponibilidad-Presupuestal%20V6.xlsx</t>
    </r>
  </si>
  <si>
    <r>
      <rPr>
        <sz val="10"/>
        <color rgb="FF000000"/>
        <rFont val="Arial"/>
        <family val="2"/>
      </rPr>
      <t xml:space="preserve">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                   </t>
    </r>
    <r>
      <rPr>
        <b/>
        <i/>
        <sz val="10"/>
        <color rgb="FF000000"/>
        <rFont val="Arial"/>
        <family val="2"/>
      </rPr>
      <t>Primer trimestre 2021</t>
    </r>
    <r>
      <rPr>
        <sz val="10"/>
        <color rgb="FF000000"/>
        <rFont val="Arial"/>
        <family val="2"/>
      </rPr>
      <t xml:space="preserve">: correos electrónicos donde se remite ejecución para revisión y firma y carpeta en mis documentos que contiene las ejecuciones presupuestales mensuales que se generan en el cierre.           
</t>
    </r>
    <r>
      <rPr>
        <b/>
        <i/>
        <sz val="10"/>
        <color rgb="FF000000"/>
        <rFont val="Arial"/>
        <family val="2"/>
      </rPr>
      <t>Segundo trimestre 2021:</t>
    </r>
    <r>
      <rPr>
        <sz val="10"/>
        <color rgb="FF000000"/>
        <rFont val="Arial"/>
        <family val="2"/>
      </rPr>
      <t xml:space="preserve"> correos electrónicos donde se remite ejecución para revisión y firma y carpeta en mis documentos que contiene las ejecuciones presupuestales mensuales que se generan en el cierre. Procedimiento PRO-GF-14-01 ejecución presupuestal actualizado a lo solicitado en el plan de mejoramiento.</t>
    </r>
  </si>
  <si>
    <r>
      <rPr>
        <b/>
        <sz val="10"/>
        <color rgb="FF000000"/>
        <rFont val="Arial"/>
        <family val="2"/>
      </rPr>
      <t xml:space="preserve">28/12/2020 </t>
    </r>
    <r>
      <rPr>
        <sz val="10"/>
        <color rgb="FF000000"/>
        <rFont val="Arial"/>
        <family val="2"/>
      </rPr>
      <t xml:space="preserve">Se continua con el seguimiento de la acción para el primer trimestre de 2021
</t>
    </r>
    <r>
      <rPr>
        <b/>
        <sz val="10"/>
        <color rgb="FF000000"/>
        <rFont val="Arial"/>
        <family val="2"/>
      </rPr>
      <t>13/08/2021:</t>
    </r>
    <r>
      <rPr>
        <sz val="10"/>
        <color rgb="FF000000"/>
        <rFont val="Arial"/>
        <family val="2"/>
      </rPr>
      <t xml:space="preserve"> Se verificó los diferentes controles implementandos y la actualización del procedimientos establecido en la página web de la Entidad y se evidencia que son efectivos con el objetivo definido por lo cual  se procede al cierre de la acción.</t>
    </r>
  </si>
  <si>
    <r>
      <rPr>
        <sz val="10"/>
        <color rgb="FF000000"/>
        <rFont val="Arial"/>
        <family val="2"/>
      </rPr>
      <t xml:space="preserve">Correos electronicos, carpeta con ejecuciones presupuestales guardado en RED - APOLO- PLANES - PLANES DE MEJORAMIENTO
</t>
    </r>
    <r>
      <rPr>
        <u/>
        <sz val="10"/>
        <color rgb="FF1155CC"/>
        <rFont val="Arial"/>
        <family val="2"/>
      </rPr>
      <t>http://www.idep.edu.co/sites/default/files/PRO-GF-14-01%20Ejec%20Presupuestal%20V7.pdf</t>
    </r>
  </si>
  <si>
    <r>
      <rPr>
        <b/>
        <sz val="10"/>
        <color rgb="FF000000"/>
        <rFont val="Arial"/>
        <family val="2"/>
      </rPr>
      <t>28/12/2020</t>
    </r>
    <r>
      <rPr>
        <sz val="10"/>
        <color rgb="FF000000"/>
        <rFont val="Arial"/>
        <family val="2"/>
      </rPr>
      <t>: María Margarita Cruz Gómez. Contratista OCI
13/08/2021: Marìa Margarita Cruz Gómez. Contratista OCI</t>
    </r>
  </si>
  <si>
    <r>
      <rPr>
        <sz val="9"/>
        <color theme="1"/>
        <rFont val="Arial"/>
        <family val="2"/>
      </rPr>
      <t>1.</t>
    </r>
    <r>
      <rPr>
        <sz val="11"/>
        <color theme="1"/>
        <rFont val="Times New Roman"/>
        <family val="1"/>
      </rPr>
      <t xml:space="preserve">  </t>
    </r>
    <r>
      <rPr>
        <sz val="11"/>
        <color theme="1"/>
        <rFont val="Calibri"/>
        <family val="2"/>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</si>
  <si>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t>Debilidad en los mecanismos de control relacionado con la verificaciòn de la informaciòn requerida para la elaboraciòn del formato FT-GF-14-17.</t>
  </si>
  <si>
    <t>Se efectuará una revisión y modificación al formato FT-GF-14-17 ( solicitud de diponibilidad presupuestal), a los datos que no agreguen valor a lo requerido en el proceso de Gestión Financiera</t>
  </si>
  <si>
    <t xml:space="preserve">Formato FT-GF-14-17 solicitud de disponibilidad presupuestal actualizado en la Maloca </t>
  </si>
  <si>
    <t xml:space="preserve">Profesional Especializado 222-07 </t>
  </si>
  <si>
    <r>
      <rPr>
        <sz val="11"/>
        <color rgb="FF000000"/>
        <rFont val="Arial"/>
        <family val="2"/>
      </rPr>
      <t xml:space="preserve">2020: Esta actividad se iniciará en el 2021
</t>
    </r>
    <r>
      <rPr>
        <b/>
        <sz val="11"/>
        <color rgb="FF000000"/>
        <rFont val="Arial"/>
        <family val="2"/>
      </rPr>
      <t>30/03/2021</t>
    </r>
    <r>
      <rPr>
        <sz val="11"/>
        <color rgb="FF000000"/>
        <rFont val="Arial"/>
        <family val="2"/>
      </rPr>
      <t xml:space="preserve"> El formato FT-GF-14-17 solicitud de disponibilidad presupuestal fue modificado eliminado los datos que no agregaban valor al proceso quedando la solicitud con versión 5 del 4 de enero de 2021. La acción correctiva se cumplió por lo cual solicito el cierre de la misma.
http://www.idep.edu.co/sites/default/files/FT-GF-14-17%20Solicitud-de-Disponibilidad-Presupuestal%20V6.xlsx</t>
    </r>
  </si>
  <si>
    <r>
      <rPr>
        <sz val="11"/>
        <color rgb="FF000000"/>
        <rFont val="Arial"/>
        <family val="2"/>
      </rPr>
      <t xml:space="preserve">Primer Trimestre 2021:
</t>
    </r>
    <r>
      <rPr>
        <u/>
        <sz val="11"/>
        <color rgb="FF1155CC"/>
        <rFont val="Arial"/>
        <family val="2"/>
      </rPr>
      <t>http://www.idep.edu.co/?q=content/gf-14-proceso-de-gesti%C3%B3n-financiera#overlay-context=</t>
    </r>
  </si>
  <si>
    <r>
      <rPr>
        <b/>
        <sz val="11"/>
        <color rgb="FF000000"/>
        <rFont val="Arial"/>
        <family val="2"/>
      </rPr>
      <t>28/12/2020</t>
    </r>
    <r>
      <rPr>
        <sz val="11"/>
        <color rgb="FF000000"/>
        <rFont val="Arial"/>
        <family val="2"/>
      </rPr>
      <t xml:space="preserve"> Se verificá en las dos primeras semanas de 2021 la publicación del formato  FT-GF-14-17 solicitud de disponibilidad presupuestal actualizado en la Maloca, por lo anterior no se cierra la acción hasta verificar la publicación.
</t>
    </r>
    <r>
      <rPr>
        <b/>
        <sz val="11"/>
        <color rgb="FF000000"/>
        <rFont val="Arial"/>
        <family val="2"/>
      </rPr>
      <t>13/8/2021</t>
    </r>
    <r>
      <rPr>
        <sz val="11"/>
        <color rgb="FF000000"/>
        <rFont val="Arial"/>
        <family val="2"/>
      </rPr>
      <t xml:space="preserve">: Se evidencia actualización del formato FT-GF-14-17 con fecha de aprobación 12/03/2021 en la página web del IDEP conforme el objetivo de la acción por lo anterior se cierra la acción como efectiva </t>
    </r>
  </si>
  <si>
    <t xml:space="preserve">http://www.idep.edu.co/?q=content/gf-14-proceso-de-gesti%C3%B3n-financiera#overlay-context=
</t>
  </si>
  <si>
    <r>
      <rPr>
        <b/>
        <sz val="11"/>
        <color rgb="FF000000"/>
        <rFont val="Calibri"/>
        <family val="2"/>
      </rPr>
      <t>28/12/2020:</t>
    </r>
    <r>
      <rPr>
        <sz val="11"/>
        <color rgb="FF000000"/>
        <rFont val="Calibri"/>
        <family val="2"/>
      </rPr>
      <t xml:space="preserve"> María Margarita Cruz Gómez. Contratista OCI
</t>
    </r>
    <r>
      <rPr>
        <sz val="11"/>
        <color rgb="FF000000"/>
        <rFont val="Arial"/>
        <family val="2"/>
      </rPr>
      <t>13/08/2021: María Margarita Cruz Gómez. Contratista OCI</t>
    </r>
  </si>
  <si>
    <r>
      <rPr>
        <sz val="9"/>
        <color theme="1"/>
        <rFont val="Arial"/>
        <family val="2"/>
      </rPr>
      <t>3.</t>
    </r>
    <r>
      <rPr>
        <sz val="9"/>
        <color theme="1"/>
        <rFont val="Times New Roman"/>
        <family val="1"/>
      </rPr>
      <t xml:space="preserve">  </t>
    </r>
    <r>
      <rPr>
        <sz val="9"/>
        <color theme="1"/>
        <rFont val="Arial"/>
        <family val="2"/>
      </rPr>
      <t>En la muestra seleccionada, que fue objeto de revisión se evidencio formatos FT- GF-14-17- solicitud de disponibilidad presupuestal con fechas de vigencias anteriores correspondientes al año 2018.</t>
    </r>
  </si>
  <si>
    <r>
      <rPr>
        <sz val="9"/>
        <color theme="1"/>
        <rFont val="Arial"/>
        <family val="2"/>
      </rPr>
      <t>4.</t>
    </r>
    <r>
      <rPr>
        <sz val="9"/>
        <color theme="1"/>
        <rFont val="Times New Roman"/>
        <family val="1"/>
      </rPr>
      <t xml:space="preserve">  </t>
    </r>
    <r>
      <rPr>
        <sz val="9"/>
        <color theme="1"/>
        <rFont val="Arial"/>
        <family val="2"/>
      </rPr>
      <t>Para el CDP No. 29 del 23/01/2019, el rubro presupuestal relacionado en el formato de solicitud FT-GF-14-17 no corresponde al registrado en el CDP en mención.</t>
    </r>
  </si>
  <si>
    <r>
      <rPr>
        <sz val="9"/>
        <color theme="1"/>
        <rFont val="Arial"/>
        <family val="2"/>
      </rPr>
      <t>5.</t>
    </r>
    <r>
      <rPr>
        <sz val="9"/>
        <color theme="1"/>
        <rFont val="Times New Roman"/>
        <family val="1"/>
      </rPr>
      <t xml:space="preserve">  </t>
    </r>
    <r>
      <rPr>
        <sz val="9"/>
        <color theme="1"/>
        <rFont val="Arial"/>
        <family val="2"/>
      </rPr>
      <t>Para el CDP No. 202 del 09 de mayo de 2019 la fuente de recurso relacionado en el formato de solicitud FT FT-GF-14-17 no corresponde al registrado en el CDP en mención.</t>
    </r>
  </si>
  <si>
    <r>
      <rPr>
        <sz val="9"/>
        <color theme="1"/>
        <rFont val="Arial"/>
        <family val="2"/>
      </rPr>
      <t>2.</t>
    </r>
    <r>
      <rPr>
        <sz val="11"/>
        <color theme="1"/>
        <rFont val="Times New Roman"/>
        <family val="1"/>
      </rPr>
      <t xml:space="preserve">  </t>
    </r>
    <r>
      <rPr>
        <sz val="11"/>
        <color theme="1"/>
        <rFont val="Calibri"/>
        <family val="2"/>
      </rPr>
      <t>Se evidencia que algunos certificados de disponibilidad y registro presupuestales carecen de la firma del responsable de presupuesto o quien haga las veces, quien asegura y aprueba la información contenida en el CDP, tal como se detalla en el numeral 2.1.1.</t>
    </r>
  </si>
  <si>
    <t>Debilidad en los mecanismos de control relacionado con la verificaciòn de firmas en las carpetas facilitativas que reposan en la   Subdirecciòn Administrativa, Financiera y de Control Disciplinario,correspondientes a certificados de disponibilidad presupuestal CDP  y Certificados de registro presupuestal CRP</t>
  </si>
  <si>
    <t xml:space="preserve">Se actualizará el procedimiento PRO-GF-14-01 incorporando para la  revisión los 5 primeros días el mes posterior de las carpetas que contienen los documentos de las diferentes áreas. 
</t>
  </si>
  <si>
    <t xml:space="preserve">Actualización del procedimiento PRO-GF-14-01( ejecución presupuestal )
Correos electrónicos, enviados al profesional de presupuesto con las observaciones de la revisión de los documentos. </t>
  </si>
  <si>
    <t>Profesional Especializado 222-07 
 Técnico Operativo còdigo 314 Grado 01 </t>
  </si>
  <si>
    <r>
      <rPr>
        <sz val="11"/>
        <color rgb="FF000000"/>
        <rFont val="Arial"/>
        <family val="2"/>
      </rPr>
      <t xml:space="preserve">2020: Esta actividad se iniciará en el primer trimestre del 2021
30/03/2021 Se tiene pendiente la revisión del procedimiento para el segundo trimestre de 2021.                                             
</t>
    </r>
    <r>
      <rPr>
        <b/>
        <sz val="11"/>
        <color rgb="FF000000"/>
        <rFont val="Arial"/>
        <family val="2"/>
      </rPr>
      <t>30/06/2021</t>
    </r>
    <r>
      <rPr>
        <sz val="11"/>
        <color rgb="FF000000"/>
        <rFont val="Arial"/>
        <family val="2"/>
      </rPr>
      <t xml:space="preserve"> Se revisó, ajusto, socializó en reunión con el SAFyCD y aprobó actualzación del procedimiento PRO-GF-14-01, ajustandolo a las observaciones requeridas en el plan de mejoramiento Ejecución Presupuestal.
</t>
    </r>
    <r>
      <rPr>
        <u/>
        <sz val="11"/>
        <color rgb="FF1155CC"/>
        <rFont val="Arial"/>
        <family val="2"/>
      </rPr>
      <t>http://www.idep.edu.co/sites/default/files/PRO-GF-14-01%20Ejec%20Presupuestal%20V7.pdf</t>
    </r>
  </si>
  <si>
    <t>13/08/2021: Se verificó los diferentes controles implementandos y la actualización del procedimientos establecido en la página web de la Entidad y se evidencia que son efectivos con el objetivo definido por lo cual  se procede al cierre de la acción como efectiva.</t>
  </si>
  <si>
    <t>13/08/2021: María Margarita Cruz Gómez. Contratista OCI</t>
  </si>
  <si>
    <r>
      <rPr>
        <sz val="9"/>
        <color theme="1"/>
        <rFont val="Arial"/>
        <family val="2"/>
      </rPr>
      <t>5.</t>
    </r>
    <r>
      <rPr>
        <sz val="9"/>
        <color theme="1"/>
        <rFont val="Times New Roman"/>
        <family val="1"/>
      </rPr>
      <t xml:space="preserve">  </t>
    </r>
    <r>
      <rPr>
        <sz val="9"/>
        <color theme="1"/>
        <rFont val="Arial"/>
        <family val="2"/>
      </rPr>
      <t>Se evidencia extemporaneidad en el pago de retención en la fuente para el mes de enero 2020, y la presentación y pago de la declaración de retención en la fuente para el mes de junio de 2020.</t>
    </r>
  </si>
  <si>
    <t>Se verificaron erroneamente las fechas de vencimiento establecidas en el calendario tributario Nacional</t>
  </si>
  <si>
    <t xml:space="preserve">Se incluira en el calendario del correo electronico institucional de  Gmail  alertas  del cronograma de seguimiento mensualmente para la presentación de la declaración por parte del contador y al tesorero para su respectivo pago.  
</t>
  </si>
  <si>
    <t xml:space="preserve">Actualización del calendario Gmail y correo electrónico con el envío de la  de Declaraciones tributarias y recibos oficiales de pago de acuerdo al cronograma a la SAFYCD. </t>
  </si>
  <si>
    <t>Profesional Especializado 222-04
y
Tesorero  General Código 201 Grado 04</t>
  </si>
  <si>
    <r>
      <rPr>
        <sz val="11"/>
        <color rgb="FF000000"/>
        <rFont val="Arial"/>
        <family val="2"/>
      </rPr>
      <t xml:space="preserve">2020: Esta actividad se iniciará en el primer trimestre del 2021
30/03/2021: Se ha efectuado estricto seguimiento a los calendarios tributarios vigentes para la presentación y pago de las declaraciones tributarias de: Retención en la fuente, estampilas y retenciones de impuesto de Industria y Comercio. Se remite correo electrónico al Tesorero adjuntando las declaraciones para pago, quien a su vez procede a coordiar el pago con el Representante Legal, dentro de las fechas establecidas para su realización, a través del portal bancario respectivo. Posteriormente se procede a descargar los recibos oficiales de pago, como soporte de los comprobantes de egreso respectivos.  De igual modo se incorporaron los vencimientos en el cronograma de informes mensuales de la Subdirección Administrativa, Financiera y de Control Disciplinario.
</t>
    </r>
    <r>
      <rPr>
        <b/>
        <sz val="11"/>
        <color rgb="FF000000"/>
        <rFont val="Arial"/>
        <family val="2"/>
      </rPr>
      <t>30/06/2021:</t>
    </r>
    <r>
      <rPr>
        <sz val="11"/>
        <color rgb="FF000000"/>
        <rFont val="Arial"/>
        <family val="2"/>
      </rPr>
      <t xml:space="preserve"> Se ha mantenido el control de cumplimiento a los calendarios tributarios nacional y distrital por parte de los procesos contable y de tesorería, llevando a cabo la preparación, presentación y pago de las declaraciones tributarias de: Retención en la fuente, retención de impuesto de Industria y Comercio, Impuesto de vehículos y declaraciones de retención de impuesto de estampillas distritales. Con el apoyo de los reportes generados del sistema de información administrativo y financiero GOOBI de la entidad. Como soporte o evidencia del cumplimiento vienen quedando las declaraciones tributarias, los recibos oficiales de pago, los comprobantes de egreso y los extractos bancarios.</t>
    </r>
  </si>
  <si>
    <t>Primer Trimestre 2021:
Declaraciones tributarias, recibos oficiales de pago, comprobantes de egreso de Tesorería y extractos bancarios
Segundo Trimestre 2021:
Declaraciones tributarias, recibos oficiales de pago, comprobantes de egreso de Tesorería y extractos bancarios</t>
  </si>
  <si>
    <r>
      <rPr>
        <b/>
        <sz val="11"/>
        <color rgb="FF000000"/>
        <rFont val="Arial"/>
        <family val="2"/>
      </rPr>
      <t xml:space="preserve">13/08/2021. </t>
    </r>
    <r>
      <rPr>
        <sz val="11"/>
        <color rgb="FF000000"/>
        <rFont val="Arial"/>
        <family val="2"/>
      </rPr>
      <t>Se verificó los soportes de las declaraciones tributarias, los soportes de recibo oficial y los soportes del aplicativo Goobi de la entidad dentro de los plazos oportunos, por lo anterior se cierra la acción como efectiva.</t>
    </r>
  </si>
  <si>
    <t>Carpeta en RED- APOLO- PLANES- PLANES DE MEJORAMIENTO - GF
Primer Trimestre 2021:
Declaraciones tributarias, recibos oficiales de pago, comprobantes de egreso de Tesorería y extractos bancarios
Segundo Trimestre 2021:
Declaraciones tributarias, recibos oficiales de pago, comprobantes de egreso de Tesorería y extractos bancarios</t>
  </si>
  <si>
    <r>
      <rPr>
        <sz val="9"/>
        <color theme="1"/>
        <rFont val="Arial"/>
        <family val="2"/>
      </rPr>
      <t>2.</t>
    </r>
    <r>
      <rPr>
        <sz val="9"/>
        <color theme="1"/>
        <rFont val="Times New Roman"/>
        <family val="1"/>
      </rPr>
      <t xml:space="preserve">  </t>
    </r>
    <r>
      <rPr>
        <sz val="9"/>
        <color theme="1"/>
        <rFont val="Arial"/>
        <family val="2"/>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</si>
  <si>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t>Se presento inconsistencia al registrar la información de los contratos en el formato FT-GF-14-24</t>
  </si>
  <si>
    <t>Se realizará una  revisión previa mensualmente  al registro de la planilla formato FT-GT-14-24( planilla de autorización de pagos diferentes a la CUD) contra los contratos  antes de realizar los respectivos desembolsos con recursos administrados.</t>
  </si>
  <si>
    <t>Envío de correo electrónico con la validación y soportes a la SAFYCD</t>
  </si>
  <si>
    <t>Tesorero  General Código 201 Grado 04</t>
  </si>
  <si>
    <r>
      <rPr>
        <sz val="11"/>
        <color rgb="FF000000"/>
        <rFont val="Arial"/>
        <family val="2"/>
      </rPr>
      <t xml:space="preserve">2020: Esta actividad se iniciará en el primer trimestre del 2021
</t>
    </r>
    <r>
      <rPr>
        <b/>
        <sz val="11"/>
        <color rgb="FF000000"/>
        <rFont val="Arial"/>
        <family val="2"/>
      </rPr>
      <t>30/03/2021:</t>
    </r>
    <r>
      <rPr>
        <sz val="11"/>
        <color rgb="FF000000"/>
        <rFont val="Arial"/>
        <family val="2"/>
      </rPr>
      <t>En el primer trimestre se diligencia la planilla de acuerdo con el número de contrato, los datos reportados por los contratistas y la cetificación bancaria lo que evita que existan errorres en el diligenciamiento. Previa aprobación en el banco por parte del director. El subdirector Administrativo, Financiero y de Control Disciplinario revisa los documentos soportes de la planilla y la autoriza con su firma.</t>
    </r>
  </si>
  <si>
    <t>Primer Trimestre 2021:
Carpeta Compartida SAFYCD - Planillas pagos Convenio</t>
  </si>
  <si>
    <t>13/8/2021; Se verificó los diferentes soportes y se evidencia que son efectivos con el objetivo definido por lo cual  se procede al cierre de la acción como efectiva.</t>
  </si>
  <si>
    <t xml:space="preserve">Carpeta en RED- APOLO- PLANES- PLANES DE MEJORAMIENTO - G
Carpeta pagos convenios - planillas pagos convenio </t>
  </si>
  <si>
    <r>
      <rPr>
        <sz val="9"/>
        <color theme="1"/>
        <rFont val="Arial"/>
        <family val="2"/>
      </rPr>
      <t>1.</t>
    </r>
    <r>
      <rPr>
        <sz val="9"/>
        <color theme="1"/>
        <rFont val="Times New Roman"/>
        <family val="1"/>
      </rPr>
      <t xml:space="preserve">  </t>
    </r>
    <r>
      <rPr>
        <sz val="9"/>
        <color theme="1"/>
        <rFont val="Arial"/>
        <family val="2"/>
      </rPr>
      <t>Se evidencia inconsistencias en el documento solicitud de pago de los contratos de prestación de servicios No. 044 de 2019, No. 007 y 032 de 2020.</t>
    </r>
  </si>
  <si>
    <t>No se reviso de forma correcta el informe del tramite de pago por parte del supervisor del contrato</t>
  </si>
  <si>
    <t xml:space="preserve">Se realizara dos  socializaciones durante el año  con los supervisores del contrato, mediante una capacitación y una circular  de la documentación  de solicitud para el pago de los contratistas.   
</t>
  </si>
  <si>
    <t xml:space="preserve">Lista de asistencia y circular  </t>
  </si>
  <si>
    <t xml:space="preserve">Tesorero  General Código 201 Grado 04
y 
Supervisores de contratos </t>
  </si>
  <si>
    <r>
      <rPr>
        <sz val="11"/>
        <color rgb="FF000000"/>
        <rFont val="Arial"/>
        <family val="2"/>
      </rPr>
      <t xml:space="preserve">2020: Esta actividad se iniciará en el primer trimestre del 2021
30/03/2021: En el mes de Enero de 2021  se realizo la capacitación sobre pagos al personal de apoyo del convenio de IDARTES. En donde se explico el diligenciamiento de los formatos. Se programo taller con supervisores y apoyos al inicio del mes de Abril de 2021 para mejorar los procesos internos.
</t>
    </r>
    <r>
      <rPr>
        <b/>
        <sz val="11"/>
        <color rgb="FF000000"/>
        <rFont val="Arial"/>
        <family val="2"/>
      </rPr>
      <t xml:space="preserve">30/06/2021: </t>
    </r>
    <r>
      <rPr>
        <sz val="11"/>
        <color rgb="FF000000"/>
        <rFont val="Arial"/>
        <family val="2"/>
      </rPr>
      <t>Para el segundo trimestre se realizó capacitación al personal de apoyo y supervisores de contratos sobre la gestión de pagos, con un taller práctico sobre diligenciamiento de formatos con ejemplo para minimizar los errores que se venían presentando en el diligenciamiento de formatos.  Mensualmente en la presentación de resultados de tesorería en el mes se realiza el informe de los pagos tramitados, en donde se indica número de pagos tramitados, devueltos y radicados despues de la fecha límite.</t>
    </r>
  </si>
  <si>
    <t>Primer Trimestre 2021:
Correo Electronico Invitación Capacitación
Segundo Trimestre: Correo electronico invitación a capacitación el 12 de Abril de 2021. Lista de asistencia</t>
  </si>
  <si>
    <t xml:space="preserve">13/08/2021:  Se verificó los diferentes soportes y se evidencia que son efectivos con el objetivo definido por lo cual  se procede al cierre de la acción como efectiva. 
</t>
  </si>
  <si>
    <t xml:space="preserve">Carpeta en RED- APOLO- PLANES- PLANES DE MEJORAMIENTO - G
Carpeta capacitaciones supervisores - inivitación por correo electronico institucional a servidores publicos del IDEP - presentación power point. Circular 006 de 2021 "CERTIFICADOS PARA DEDUCCIÓN DE LA BASE DE RETENCIÓN EN LAFUENTE 2021 Y FORMATO DECLARACIÓ JURAMENTADA DEPENDIENTES ECONOMICOS
 2021" </t>
  </si>
  <si>
    <t>3.  Se evidencia que el consolidado de reportes de CDP con corte a junio de 2020, para el CDP No. 53 del 24/02/2020, el valor apropiado es inferior al valor del compromiso.</t>
  </si>
  <si>
    <t xml:space="preserve">
Falta de claridad en la informaciòn detalle del sistema de informaciòn GOOBI,  que evidencia los reintegros al presupuesto efectuados por la entidad a travès del Profesional Especializado de Presupuesto.</t>
  </si>
  <si>
    <t>Se enviará un oficio de solicitud de concepto técnico al administrador de GOOBI, con respecto a la no conformidad que se genera por el CDP de reintegros.</t>
  </si>
  <si>
    <t xml:space="preserve">Respuesta del proverdor y/o justificación </t>
  </si>
  <si>
    <r>
      <rPr>
        <sz val="11"/>
        <color rgb="FF000000"/>
        <rFont val="Arial"/>
        <family val="2"/>
      </rPr>
      <t xml:space="preserve">Cuarto trimestre: para este periodo se actualizó el formato FT-GF-14-17 el cual será publicado en la Página del IDEP a partir del 1 de enero del 2021, teniendo en cuenta que en estas últimas dos semanas del año nos encontramos en él respectivos cierres.
</t>
    </r>
    <r>
      <rPr>
        <b/>
        <sz val="11"/>
        <color rgb="FF000000"/>
        <rFont val="Arial"/>
        <family val="2"/>
      </rPr>
      <t xml:space="preserve">30/03/2021 </t>
    </r>
    <r>
      <rPr>
        <sz val="11"/>
        <color rgb="FF000000"/>
        <rFont val="Arial"/>
        <family val="2"/>
      </rPr>
      <t>Se remitió por parte de la Subdirección Administrativa, Financiera y de Control Disciplinario - Presupuesto, mediante radicado 1542 del 30/11/2020 oficio de solicitud de concepto técnico al administrador de GOOBI, con respecto a la no conformidad que se genera por el CDP de reintegros. Respuesta que se recibió con radicado 0011 del 15/01/2021 por parte de la Jefe de la Oficina Asesora de Planeación indicando textualmente "“No hay ningún problema ni error, realizaron un reintegro presupuestal por el valor de $118.642 como se visualizan en los informes, deben tener en cuenta que el certificado de disponibilidad va asociado a la solicitud de gastos directo y el registro presupuestal va asociado a la liquidación de gasto directo.” 
Adicionalmente, una vez realizado el cierre presupuestal de la vigencia 2020 y el cargue de reservas presupuestales en el sistema Goobi, se procedió por parte del profesional de presupuesto a efectuar revisión detallada de los informes generados con el cierre (Reservas presupuestales y Cuentas por pagar) a efectos de verificar que no se persentará ninguna distorsión en dichos informes como resultado deeste hallazgo, verificando que la información se genera  de manera correcta en el sistema Goobi. Por lo anterior, solicitamos respetuosamente el cierre de esta acción correctiva teniendo en cuenta la respuesta del proveedor de Goobi.</t>
    </r>
  </si>
  <si>
    <t>2020:http://www.idep.edu.co/?q=content/gf-14-proceso-de-gesti%C3%B3n-financiera#overlay-context=
Primer Trimestre 2021:
radicado 542 del 30/11/2020 
 radicado 0011 del 15/01/2021</t>
  </si>
  <si>
    <t>13/08/2021: Se verificó los soportes respectivos y se evidencia que son efectivos con el objetivo definido por lo cual  se procede al cierre de la acción.</t>
  </si>
  <si>
    <r>
      <rPr>
        <b/>
        <sz val="10"/>
        <color rgb="FF000000"/>
        <rFont val="Arial"/>
        <family val="2"/>
      </rPr>
      <t>1</t>
    </r>
    <r>
      <rPr>
        <sz val="10"/>
        <color rgb="FF000000"/>
        <rFont val="Arial"/>
        <family val="2"/>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</si>
  <si>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t>Duplicidad de los archivos magnéticos que se remitieron para la auditoría de control interno (nómina de diciembre 2019)</t>
  </si>
  <si>
    <t>El Contratista de Nomina mensualmente proyecta la información e incluye en la comunicacion previa a la reunión las novedades y observaciones correspondientes y resumen de nomina de cada mes.
Se efectuará revisión de la nómina con el equipo de la Subdirección Administrativa, Financiera y de Control Disciplinario, (Tesorería, Contabilidad, Presupuesto, Talento Humano y Subdirector Administrativo, Financiero), esto garantiza la efectividad del control y la calidad de la informaciónalto que hace parte de la liquidación mensual de la nómina y se firma el resumen de la nomina. Esta información se evidencia en el expediente correspondiente a la nómina de cada mes.</t>
  </si>
  <si>
    <t xml:space="preserve">Archivos físicos de nómina (detallado y resumen)
</t>
  </si>
  <si>
    <t>2020: Esta actividad inicia en la vigencia 2021, por lo anterior se reportará seguimiento en el siguiente trimestre.
Primer Trimestre 2021:
Mediante correos electrónicos enviados el 9/03/2021; 5/02/2021 y del 13/02/2021 El Contratista de nómina remitió la información de novedades y liquidación a los referentes de la SAFyCD para revisión y aprobación en las reuniones agendadas.
Segundo Trimestre 2021:Mediante correos electrónicos enviados el 14/04/2021; 11/05/2021 y del 03/06/2021 El Contratista de nómina remitió la información de novedades y liquidación a los referentes de la SAFyCD para revisión y aprobación en las reuniones agendadas.
Se proyecta la información e incluye en la comunicacion previa a la reunión las novedades y observaciones correspondientes y resumen de nomina de cada mes; para revisión de la nómina con el equipo de la Subdirección Administrativa, Financiera y de Control Disciplinario, (Tesorería, Contabilidad, Presupuesto, Talento Humano y Subdirector Administrativo, Financiero), garantizando la efectividad del control y la calidad de la informaciónalto que hace parte de la liquidación mensual de la nómina y se firma el resumen de la nomina. Esta información se evidencia en el expediente correspondiente a la nómina de cada mes. 
Teniendo en cuenta que se efectuó la acción correctiva recomendada en la auditoría, se solicita el cierre de la actividad por el cumplimiento de la meta acordada.</t>
  </si>
  <si>
    <t>Mensajes de correo electrónico de la cuenta nomina@idep.edu.co</t>
  </si>
  <si>
    <t>De acuerdo con el seguimiento efectuado por parte de esta Oficina se evidencia los correos electrónicos enviados el 14/04/2021; 11/05/2021 y del 03/06/2021 de parte del Profesional Especializado de Talento Humano donde comparte la información con tesoreria y contratista de nomina asociada al control de incapacidades en gestión con corte a enero, marzo abril mayo de 2021. el PRO-GTH-13-01 LIQUIDACIÓN Y PAGO DE NÓMINA, SEGURIDAD SOCIAL Y PARAFISCALES Version 6 con fecha de aprobación 26-jun-de 2019 no se ha actualizado en los controles.
Teniendo en cuenta que se efectuó la acción correctiva recomendada en la auditoría, se cierra la actividad por el cumplimiento de la meta acordada.</t>
  </si>
  <si>
    <r>
      <rPr>
        <sz val="11"/>
        <color rgb="FF000000"/>
        <rFont val="Arial"/>
        <family val="2"/>
      </rPr>
      <t xml:space="preserve">PRO-GTH-13-01 LIQUIDACIÓN Y PAGO DE NÓMINA, SEGURIDAD SOCIAL Y PARAFISCALES
Version 6 con fecha de aprobación 26-jun-de 2019
</t>
    </r>
    <r>
      <rPr>
        <u/>
        <sz val="11"/>
        <color rgb="FF1155CC"/>
        <rFont val="Arial"/>
        <family val="2"/>
      </rPr>
      <t>http://www.idep.edu.co/?q=content/gth-13-proceso-de-gesti%C3%B3n-de-talento-humano#overlay-context=</t>
    </r>
  </si>
  <si>
    <r>
      <rPr>
        <b/>
        <sz val="10"/>
        <color rgb="FF000000"/>
        <rFont val="Arial"/>
        <family val="2"/>
      </rPr>
      <t>28/12/2020</t>
    </r>
    <r>
      <rPr>
        <sz val="10"/>
        <color rgb="FF000000"/>
        <rFont val="Arial"/>
        <family val="2"/>
      </rPr>
      <t xml:space="preserve"> Se continua con el seguimiento de la acción para el primer trimestre de 2021
</t>
    </r>
    <r>
      <rPr>
        <b/>
        <sz val="10"/>
        <color rgb="FF000000"/>
        <rFont val="Arial"/>
        <family val="2"/>
      </rPr>
      <t>13/08/2021:</t>
    </r>
    <r>
      <rPr>
        <sz val="10"/>
        <color rgb="FF000000"/>
        <rFont val="Arial"/>
        <family val="2"/>
      </rPr>
      <t xml:space="preserve"> De acuerdo con el seguimiento efectuado por parte de esta Oficina se evidencia cumplimiento a lo enunciado a la actividad, por lo anterior se cierra la acción como efectiva.</t>
    </r>
  </si>
  <si>
    <t xml:space="preserve">INSTITUCIONAL </t>
  </si>
  <si>
    <t xml:space="preserve">HALLAZGOS </t>
  </si>
  <si>
    <t>TOTAL DE ACCIONES FORMULADAS</t>
  </si>
  <si>
    <t>ACCIONES</t>
  </si>
  <si>
    <t>ACCIONES VENCIDAS</t>
  </si>
  <si>
    <t>VENCIDAS</t>
  </si>
  <si>
    <t>ACCIONES EN EJECUCIÓN</t>
  </si>
  <si>
    <t>CUMPLIDAS</t>
  </si>
  <si>
    <t>ACCIONES CERRADAS</t>
  </si>
  <si>
    <t>EN EJECUCIÓN</t>
  </si>
  <si>
    <t xml:space="preserve">POR PROCESOS </t>
  </si>
  <si>
    <t>CONSOLIDADO PLANES DE MEJORAMIENTO</t>
  </si>
  <si>
    <t>TOTAL HALLAZGOS</t>
  </si>
  <si>
    <t>TOTAL ACCIONES POR PROCESO</t>
  </si>
  <si>
    <t>CERRADAS</t>
  </si>
  <si>
    <t xml:space="preserve">TOTAL HALLAZGOS </t>
  </si>
  <si>
    <t xml:space="preserve">TOTAL DE ACCIONES </t>
  </si>
  <si>
    <t>Vencidas</t>
  </si>
  <si>
    <t>En Ejecución</t>
  </si>
  <si>
    <t>Cerradas</t>
  </si>
  <si>
    <t xml:space="preserve">Plan de Mejoramiento </t>
  </si>
  <si>
    <t xml:space="preserve">No.  Hallazgos </t>
  </si>
  <si>
    <t>No. de Acciones</t>
  </si>
  <si>
    <t>Cerradas y/o 
Cumplidas</t>
  </si>
  <si>
    <t>Divulgación y Comunicación</t>
  </si>
  <si>
    <t>ESTRATÉGICO</t>
  </si>
  <si>
    <t>Por procesos</t>
  </si>
  <si>
    <t>Dirección y Planeación</t>
  </si>
  <si>
    <t>MISIONAL</t>
  </si>
  <si>
    <t xml:space="preserve">Institucional </t>
  </si>
  <si>
    <t>Atención al Ciudadano</t>
  </si>
  <si>
    <t>APOYO</t>
  </si>
  <si>
    <t>TOTALES</t>
  </si>
  <si>
    <t>Investigación y Desarrollo Pedagógico</t>
  </si>
  <si>
    <t>EVALUACIÓN Y MEJORAMIENTO</t>
  </si>
  <si>
    <t>Gestión Documental</t>
  </si>
  <si>
    <t>Gestión Contractual</t>
  </si>
  <si>
    <t>Gestión Jurídica</t>
  </si>
  <si>
    <t>Gestión de Recursos Físicos y Ambiental</t>
  </si>
  <si>
    <t>Gestión Tecnológica</t>
  </si>
  <si>
    <t>Gestión del Talento Humano</t>
  </si>
  <si>
    <t>Gestión Financiera</t>
  </si>
  <si>
    <t>Control Interno Disciplinario</t>
  </si>
  <si>
    <t>Evaluación y Control</t>
  </si>
  <si>
    <t>Mejoramiento Integral y Continuo</t>
  </si>
  <si>
    <t xml:space="preserve">TOTAL ACCIONES </t>
  </si>
  <si>
    <t>ELIMINADAS</t>
  </si>
  <si>
    <t>DIC-01</t>
  </si>
  <si>
    <t>DIP-02</t>
  </si>
  <si>
    <t>AC-10</t>
  </si>
  <si>
    <t>IDP-04</t>
  </si>
  <si>
    <t>GD-07</t>
  </si>
  <si>
    <t>GC-08</t>
  </si>
  <si>
    <t>GJ-09</t>
  </si>
  <si>
    <t>GRF-11</t>
  </si>
  <si>
    <t>GT-12</t>
  </si>
  <si>
    <t>GTH-13</t>
  </si>
  <si>
    <t>GF-14</t>
  </si>
  <si>
    <t>CID-15</t>
  </si>
  <si>
    <t>EC-16</t>
  </si>
  <si>
    <t>MIC-03</t>
  </si>
  <si>
    <t>IV TRIMESTRE 2018</t>
  </si>
  <si>
    <t>I TRIMESTRE 2019</t>
  </si>
  <si>
    <t>PLAN DE MEJORAMIENTO POR PROCESOS - IDEP</t>
  </si>
  <si>
    <t>MENÚ DEL REPORTE CONSOLIDADO</t>
  </si>
  <si>
    <t>ÚLTIMA FECHA DE ACTUALIZACIÓN</t>
  </si>
  <si>
    <t>CORTE DE ÚLTIMO SEGUIMIENTO</t>
  </si>
  <si>
    <t>2. RESULTADOS POR TIPOLOGÍA DE ACCIONES</t>
  </si>
  <si>
    <t>1. RESULTADOS GENERALES DEL PLAN  DE MEJORAMIENTO IDEP</t>
  </si>
  <si>
    <t>RESULTADOS DE CUMPLIMIENTO DE ACCIONES</t>
  </si>
  <si>
    <t>NÚMERO DE NO CONFORMIDADES, OBSERVACIONES U OP. DE MEJORA</t>
  </si>
  <si>
    <t>ACCIONES ELIMINADAS</t>
  </si>
  <si>
    <t>2. RESULTADOS DE ACCIONES POR PROCESO</t>
  </si>
  <si>
    <t>CODIFI.</t>
  </si>
  <si>
    <t>TOTAL  
HALLAZGOS</t>
  </si>
  <si>
    <t>Totales</t>
  </si>
  <si>
    <t>Total Acciones Formuladas</t>
  </si>
  <si>
    <t>VERSIÓN :  7</t>
  </si>
  <si>
    <t>Fecha Aprobación: 13/04/2020</t>
  </si>
  <si>
    <t>PROCESO:</t>
  </si>
  <si>
    <t>ACCIONES FORMULADAS (Por Tipo de Acción)</t>
  </si>
  <si>
    <t>NÚMERO DE NO CONFORMIDADES, OBSERVACIONES U OP. DE MEJORA DEL PROCESO</t>
  </si>
  <si>
    <t>ACCIÓN CORRECTIVA</t>
  </si>
  <si>
    <t>ACCION PREVENTIVA Y/O DE MEJORA</t>
  </si>
  <si>
    <r>
      <rPr>
        <b/>
        <sz val="10"/>
        <color rgb="FF000000"/>
        <rFont val="Arial"/>
        <family val="2"/>
      </rPr>
      <t>Tercer trimestre 2020</t>
    </r>
    <r>
      <rPr>
        <sz val="10"/>
        <color rgb="FF000000"/>
        <rFont val="Arial"/>
        <family val="2"/>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family val="2"/>
      </rPr>
      <t>Cuarto trimestre 2020:</t>
    </r>
    <r>
      <rPr>
        <sz val="10"/>
        <color rgb="FF000000"/>
        <rFont val="Arial"/>
        <family val="2"/>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r>
      <rPr>
        <b/>
        <sz val="10"/>
        <color rgb="FF000000"/>
        <rFont val="Arial"/>
        <family val="2"/>
      </rPr>
      <t xml:space="preserve">Primer trimestre 2021:
</t>
    </r>
    <r>
      <rPr>
        <sz val="10"/>
        <color rgb="FF000000"/>
        <rFont val="Arial"/>
        <family val="2"/>
      </rPr>
      <t xml:space="preserve">Se adjuntan los documentos de seguimiento 2020 del contrato de impresión 036 de 2020. Se inlcuyen actas y correos electrónicos para efectos de las gestiones requeridas en el cumplimiento a satisfacción de las obligaciones y la satisfacción de las necesidades institucionaled. Adicionalmente, para la liquidación del contrato, durante 2021, se han adelantado acciones coordinadas con la OAJ, cuyos documentos igualmente pueden
consultarse en el Secop II.
</t>
    </r>
    <r>
      <rPr>
        <b/>
        <sz val="10"/>
        <color rgb="FF000000"/>
        <rFont val="Arial"/>
        <family val="2"/>
      </rPr>
      <t xml:space="preserve">Segundo trimestre 2021:
</t>
    </r>
    <r>
      <rPr>
        <sz val="10"/>
        <color rgb="FF000000"/>
        <rFont val="Arial"/>
        <family val="2"/>
      </rPr>
      <t xml:space="preserve">Dado que se realizaron las acciones pertinentes y que en la vigencia 2021 no se cuenta con contratos de impresión, se solicita el cierre de la acción.  </t>
    </r>
  </si>
  <si>
    <r>
      <rPr>
        <b/>
        <sz val="10"/>
        <color rgb="FF000000"/>
        <rFont val="Arial"/>
        <family val="2"/>
      </rPr>
      <t xml:space="preserve">
28/12/2020</t>
    </r>
    <r>
      <rPr>
        <sz val="10"/>
        <color rgb="FF000000"/>
        <rFont val="Arial"/>
        <family val="2"/>
      </rPr>
      <t xml:space="preserve"> Se reporta cumplimiento de la actividad por el lider del proceso, sin embargo se debe revisar los soportes respectivos para verificar la efectividad de la acción. Por lo anterior se continua con el seguimiento.
</t>
    </r>
    <r>
      <rPr>
        <b/>
        <sz val="10"/>
        <color rgb="FF000000"/>
        <rFont val="Arial"/>
        <family val="2"/>
      </rPr>
      <t xml:space="preserve">
05/08/2021:  </t>
    </r>
    <r>
      <rPr>
        <sz val="10"/>
        <color rgb="FF000000"/>
        <rFont val="Arial"/>
        <family val="2"/>
      </rPr>
      <t>Se verifico por parte de esta Oficina el seguimiento al cumplimiento del Contrato 036 de 2020 y la liquidación del mismo, por lo tanto al  culminar el contrato de impresión se finaliza la causa que genero la observación realizada por parte de esta Oficina.   Se da cierre a esta acción.</t>
    </r>
  </si>
  <si>
    <r>
      <rPr>
        <b/>
        <sz val="10"/>
        <color rgb="FF000000"/>
        <rFont val="Arial"/>
        <family val="2"/>
      </rPr>
      <t>28/12/2020</t>
    </r>
    <r>
      <rPr>
        <sz val="10"/>
        <color rgb="FF000000"/>
        <rFont val="Arial"/>
        <family val="2"/>
      </rPr>
      <t xml:space="preserve"> María Margarita Cruz Gómez. Contratista OCI
05/08/201:  Seguimiento efectuado por:  
</t>
    </r>
    <r>
      <rPr>
        <b/>
        <sz val="10"/>
        <color rgb="FF000000"/>
        <rFont val="Arial"/>
        <family val="2"/>
      </rPr>
      <t xml:space="preserve">Hilda Yamile Morales Laverde. </t>
    </r>
  </si>
  <si>
    <t>VERSIÓN : 7</t>
  </si>
  <si>
    <t>ACCIONES CERRADA</t>
  </si>
  <si>
    <t>Fecha Aprobación:13/04/2020</t>
  </si>
  <si>
    <t xml:space="preserve">SAFYCD-Atención PQRS </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</si>
  <si>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</si>
  <si>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</si>
  <si>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Evaluar el  taller práctico realizado.</t>
  </si>
  <si>
    <t>Evaluación de la capacitación</t>
  </si>
  <si>
    <r>
      <rPr>
        <sz val="10"/>
        <color rgb="FF000000"/>
        <rFont val="Arial"/>
        <family val="2"/>
      </rPr>
      <t xml:space="preserve">TERCER TRIMESTRE: Esta actividad se realizara en el cuarto trimestre. 
CUARTO TRIMESTRE: En el inicio de la vigencia 2020 se realizara la efectividad de la capacitación. Al momento de dar apertura a los Expedientes para esa vigencia.
Debido a que los archivadores aun no se encuentran físicamente en el instituto la fecha de finalización de esta acción se debe modificar a 31 de marzo del 2020. Las actividades de reorganización de los espacios se realizara en el primer trimestre
PRIMER TRIMESTRE 2020: En el primer trimestre se adquirieron dos archivadores conforme a los requerimientos establecidos por la norma técnica para el almacenamiento de las historias laborales. Las Historias laborales fueron reubicadas en esta estantería, al igual que los procesos disciplinarios. estos archivadores fueron ubicados en la oficina de la subdirección administrativa y financiera. 
La reubicación de estas series permitió la optimización de los espacios en los archivadores, el archivo rodante destinado al archivo de gestión de la subdirección administrativa, financiera y de control disciplinario.
SEGUNDO TRIMESTRE 2020: Las actividades que se tenían programas para el cierre de la no conformidad no se pudieron realizar teniendo en cuenta que los funcionarios y contratistas se encuentra realizando trabajo en casa por tiempo indefinido, se reprograma el taller practico con la apertura de los expedientes de la vigencia 2020 el tercer trimestre del 2020.Por lo anterior se amplia la fecha de fin de la actividad.
TERCER TRIMESTRE 2020: Debido a que los funcionarios y contratistas se encuentran realizando trabajo en casa por tiempo indefinido, se reprograma el taller practico con la apertura de los expedientes de la vigencia 2020 el cuarto trimestre del 2020.Por lo anterior se amplia la fecha de fin de la actividad. 
CUARTO TRIMESTRE 2020: Debido a que los funcionarios y contratistas continúan realizando trabajo en casa por tiempo indefinido, se reprograma el taller practico para el primer trimestre de la vigencia 2021. El contratista bachiller del archivo, colaboró con la apertura de los expedientes de la vigencia 2020. Por lo anterior es necesario ampliar la fecha de fin de la actividad.
Primer Trimestre 2021:
Teniendo en cuenta la situación de trabajo en casa, se llevó a cabo en el primer semestre del año 2021 una charla de sensibilización en gestión documental.  Con el propósito de responder a las necesidades que tienen los servidores públicos frente a temas de capacitación, se realizó un sondeo sobre sus falencias o debilidades en el manejo documental y frente a esto se programó un taller virtual práctico con los siguientes temas: 
1. Manejo de la Tabla de Retención Documental
2. Conceptos de documento electrónico y formatos documentales
3. Uso de las carpetas electrónicas de TRD
4. Organización de los expedientes y documentos electrónicos
Para poder llevar a cabo esta capacitación, se solicitó a la Oficina Asesora de Planeación crear el formato de Hoja de Control para Expedientes Electrónicos. Y se levantó el protocolo para organización de documentos electrónicos.
</t>
    </r>
    <r>
      <rPr>
        <b/>
        <sz val="10"/>
        <color rgb="FF000000"/>
        <rFont val="Arial"/>
        <family val="2"/>
      </rPr>
      <t>SEGUNDO TRIMESTRE 2021</t>
    </r>
    <r>
      <rPr>
        <sz val="10"/>
        <color rgb="FF000000"/>
        <rFont val="Arial"/>
        <family val="2"/>
      </rPr>
      <t>: El 13 de mayo de 2021 se realizó una capacitación de Gestión documental en donde se trataron dos temas: Primero los principios y bases de la gestión documental para cualquier funcionario o servidor público; y segundo el correcto manejo de documentos electrónicos. Así mismo, se actualizó el Instructivo de Almacenamiento de archivos electrónicos y buen manejo de las carpetas compartidas TRD.  El cual esta disponible en: http://www.idep.edu.co/?q=content/gd-07-proceso-de-gesti%C3%B3n-documental#overlay-context=
Dentro del Plan Institucional de Archivos, se tiene programada una capacitación sobre gestión documental por trimestre para reforzar conocimientos y despejar dudas.
Por otra parte, se recibieron las transferencias documentales de 5 dependencias, en donde se evidencio el cumplimiento de la aplicación de las TRD del IDEP y lineamientos para almacenamiento de expedientes en papel. (seguimiento realizado por la Profesional Fanny Cuesta)</t>
    </r>
  </si>
  <si>
    <r>
      <rPr>
        <sz val="11"/>
        <color rgb="FF000000"/>
        <rFont val="Calibri"/>
        <family val="2"/>
      </rPr>
      <t xml:space="preserve">Estantería ubicada en la oficina del subdirector administrativo, financiero y de control disciplinario
</t>
    </r>
    <r>
      <rPr>
        <b/>
        <sz val="11"/>
        <color rgb="FF000000"/>
        <rFont val="Calibri"/>
        <family val="2"/>
      </rPr>
      <t>Primer trimestre 2021:</t>
    </r>
    <r>
      <rPr>
        <sz val="11"/>
        <color rgb="FF000000"/>
        <rFont val="Calibri"/>
        <family val="2"/>
      </rPr>
      <t xml:space="preserve">
https://drive.google.com/drive/u/1/folders/19qKwayPAj5AKOBl88Zkmta_PzWUrqe3T
</t>
    </r>
    <r>
      <rPr>
        <b/>
        <sz val="11"/>
        <color rgb="FF000000"/>
        <rFont val="Calibri"/>
        <family val="2"/>
      </rPr>
      <t>Segundo Trimestre:</t>
    </r>
    <r>
      <rPr>
        <sz val="11"/>
        <color rgb="FF000000"/>
        <rFont val="Calibri"/>
        <family val="2"/>
      </rPr>
      <t xml:space="preserve"> http://www.idep.edu.co/?q=talento-humano
\\Apolo\EJECUCION_PLANES\Plan_Mejoramiento\GD
</t>
    </r>
  </si>
  <si>
    <r>
      <rPr>
        <b/>
        <sz val="10"/>
        <color rgb="FF000000"/>
        <rFont val="Arial"/>
        <family val="2"/>
      </rPr>
      <t xml:space="preserve">10/12/2019:  </t>
    </r>
    <r>
      <rPr>
        <sz val="10"/>
        <color rgb="FF000000"/>
        <rFont val="Arial"/>
        <family val="2"/>
      </rPr>
      <t xml:space="preserve"> Esta acción se modificó en cuanto a su fecha de finalización, continúa en seguimiento. 
</t>
    </r>
    <r>
      <rPr>
        <b/>
        <sz val="10"/>
        <color rgb="FF000000"/>
        <rFont val="Arial"/>
        <family val="2"/>
      </rPr>
      <t xml:space="preserve">28/12/2020: </t>
    </r>
    <r>
      <rPr>
        <sz val="10"/>
        <color rgb="FF000000"/>
        <rFont val="Arial"/>
        <family val="2"/>
      </rPr>
      <t>Esta acción se modificó en cuanto a su fecha de finalización por coyuntura de continúar los servidores públicos realizando trabajo en casa. Se continúa con el seguimiento.
05/08/2021: Se validaron las acciones y se evidencia que son efectivas conforme el objetivo de la acción, por lo anterior se procede a su cierre como efectiva.</t>
    </r>
  </si>
  <si>
    <r>
      <rPr>
        <b/>
        <sz val="10"/>
        <color rgb="FF000000"/>
        <rFont val="Arial"/>
        <family val="2"/>
      </rPr>
      <t xml:space="preserve">13/07/2020: </t>
    </r>
    <r>
      <rPr>
        <sz val="10"/>
        <color rgb="FF000000"/>
        <rFont val="Arial"/>
        <family val="2"/>
      </rPr>
      <t xml:space="preserve">Hilda Yamile Morales Laverde - Jefe OCI
</t>
    </r>
    <r>
      <rPr>
        <b/>
        <sz val="10"/>
        <color rgb="FF000000"/>
        <rFont val="Arial"/>
        <family val="2"/>
      </rPr>
      <t xml:space="preserve">28/12/2020: </t>
    </r>
    <r>
      <rPr>
        <sz val="10"/>
        <color rgb="FF000000"/>
        <rFont val="Arial"/>
        <family val="2"/>
      </rPr>
      <t>María Margarita Cruz Gómez. Contratista OCI</t>
    </r>
  </si>
  <si>
    <t>No es consistente la información registrada en las bases de datos que se manejan para los reportes (Bogotá te escucha, GOOBI y cuadro “control de peticiones” en ninguno de los meses del segundo semestre, tal como se detalla en los numeral 5.7.1 al 5.7.6.; observación que se reitera en este informe.</t>
  </si>
  <si>
    <t xml:space="preserve">Las fuentes de verificación de la información no se encuentran estandarizadas 
</t>
  </si>
  <si>
    <t xml:space="preserve">Consolidar las fuentes de consulta de la información de control de peticiones, el sistema de información  Goobi y  Bogotá te escucha, con el fin de dar claridad al control de  las peticiones que se reciben en el IDEP  </t>
  </si>
  <si>
    <t>Informe mensual de peticiones que  genera el responsable de la Subdirección</t>
  </si>
  <si>
    <t>Auxiliar administrativa SAFYCD</t>
  </si>
  <si>
    <r>
      <rPr>
        <sz val="10"/>
        <color rgb="FF000000"/>
        <rFont val="Arial"/>
        <family val="2"/>
      </rPr>
      <t xml:space="preserve">SEGUNDO TRIMESTRE: Para los meses de abril, mayo y junio de 2020 se continuo con el cuadro de control de PQRS, actualizando paralelamente el registro de la información tanto en GOOBI como en Bogotá te Escucha, en este sentido se articula con el reporte de PQRS de la Secretaria General de la Alcaldía Mayor de Bogotá generado por el sistema de Bogotá te Escucha. Es de aclarar que las solicitudes que ingresan al aplicativo de GOOBI del Instituto remitidas por entidades o autoridades no se ingresan al sistema de Bogotá te Escucha dado que no son solicitudes que remiten los ciudadanos y es uno de los criterios definidos en el manual para la gestión de peticiones ciudadanas emitido por la Secretaría General de la Alcaldía Mayor de Bogotá.
TERCER TRIMESTRE: Se consolidó la información en el cuadro de seguimiento y control de PQRS tanto del Sistema GOOBI como del Sistema Bogotá te Escucha. La información allí reportada se cruza para realizar el informe mensual de PQRS. 
CUARTO TRIMESTRE: Durante este trimestre la información se registro en el cuadro de seguimiento y control de PQRS tanto del Sistema GOOBI como del Sistema Bogotá te Escucha. La información allí reportada se cruza para realizar el informe mensual de PQRS.
Primer Trimestre 2021:
Se cuenta con un registro de los PQRS unificado en el cual se identifican cuáles son los recibidos por GOOBI y por Bogotá Te Escucha.  Este formato es alimentado o actualizado de manera permanente, es decir, cada vez que ingresa un PQRS se ingresa a la base de datos en excel para tener su control, sin importar el canal por el cual se recibió. Además se resaltan en amarillo aquellas PQRS que estan pendiente de respuesta.
</t>
    </r>
    <r>
      <rPr>
        <b/>
        <sz val="10"/>
        <color rgb="FF000000"/>
        <rFont val="Arial"/>
        <family val="2"/>
      </rPr>
      <t xml:space="preserve">
SEGUNDO TRIMESTRE 2021:
</t>
    </r>
    <r>
      <rPr>
        <sz val="10"/>
        <color rgb="FF000000"/>
        <rFont val="Arial"/>
        <family val="2"/>
      </rPr>
      <t>Se solicita el cierre de la acción de mejora, dado que a partir de la herramienta implementada a partir de diciembre del 2020, durante los seis meses del 2021, se ha evidenciado el correcto control de los PQRS del Instituto. Tanto que a hoy tenemos una calificación en la evaluación que se hace de los PARS por parte de la Secretaría General del 96%.  Aumentando significativamente la calidad en la atención a las PQRS en el IDEP.  (Seguimiento realizado por la auxiliar administrativa Valentina Rivera)</t>
    </r>
  </si>
  <si>
    <t>TERCER TRIMESTE: Manual para la gestión de peticiones ciudadanas emitido por la Secretaría General de la Alcaldía Mayor de Bogotá.
Pueden consultarse en el siguiente link: https://bogota.gov.co/wp-content/uploads/2020/03/manual_para_la_gestion_de_peticiones_ciudadanas.pdf
Informes mensuales de PQRS ubicados en el siguiente link: http://www.idep.edu.co/?q=content/informe-de-peticiones-quejas-y-reclamos
Cuadro de seguimiento y control de PQRS ubicado en el siguiente link: http://www.idep.edu.co/?q=content/gd-07-proceso-de-gesti%C3%B3n-documental#overlay-context= 
CUARTO TRIMESTRE: https://drive.google.com/drive/u/1/folders/1KASs1jy9KRQjyFDHCd6O10TVwxkQI3O1
\\Apolo\EJECUCION_PLANES\Plan_Mejoramiento\GD</t>
  </si>
  <si>
    <t>13/07/2020: Esta actividad se verificará en el seguimiento a PQRS del primer semestre de 2020, con el fin de validar la consistencias de las fuentes de información. Esta actividad continua en seguimiento. 
 28/12/2020: De acuerdo al informe semestral de PQRS efectuado por parte de la OCI al mes de julio de 2020 se evidencia la articulación de las diferentes herramientas de gestión en la Entidad (GOOBI - BOGOTA TE ESCUCHA y ARCHIVO CONTROL), en el primer trimestre de 2021 se realizara el seguimiento al segundo trimestre con el fin de validar la efectividad de la acción propuesta. 
 05/08/2021: De acuerdo al seguimiento efectuado por parte de esta Oficina durante el primer trimestre de 2021 donde se evaluó la articulación y consistencia de la información en las diferentes herramientas de gestión, no se generon observaciones. Por lo anterior la acción propuesta ha sido efectiva y se realiza el cierre de las misma.</t>
  </si>
  <si>
    <t>http://www.idep.edu.co/?q=content/informe-de-peticiones-quejas-y-reclamos
 http://www.idep.edu.co/?q=content/auditor%C3%ADas-internas</t>
  </si>
  <si>
    <t>13/07/2020: Hilda Yamile Morales Laverde - Jefe OCI
 28/12/2020 María Margarita Cruz Gómez.- Contratista OCI
 05/08/2021: Seguimiento efectuado por:
 Hilda Yamile Morales Laverde - Jefe OCI</t>
  </si>
  <si>
    <t>Oficina Asesora Jurídica</t>
  </si>
  <si>
    <t>Materialización riesgo "Declaratoria de desierta del proceso de selección"</t>
  </si>
  <si>
    <t>Ningún oferente cumplió con los requisitos exigidos en el pliego de condiciones en algunos de los procesos de selección realizados por la entidad en este trimestre.</t>
  </si>
  <si>
    <t>Capacitación a los referentes técnicos en la estructuración de los estudios previos</t>
  </si>
  <si>
    <t>Lista de asistencia</t>
  </si>
  <si>
    <t>Jefe Oficina Asesora Jurídica</t>
  </si>
  <si>
    <r>
      <rPr>
        <sz val="10"/>
        <color rgb="FF000000"/>
        <rFont val="Arial"/>
        <family val="2"/>
      </rPr>
      <t xml:space="preserve">2020: Esta actividad inicia en la vigencia 2021, por lo anterior se reportará seguimiento en el siguiente trimestre.
Primer Trimestre 2021:
El día 15 de marzo de 2021 se capacitaron a los supervisores y contratistas del Instituto en temas tales como la supervisión y el diligenciamiento de la documentación precontractual como estudios previos y de ejecución del contrato
</t>
    </r>
    <r>
      <rPr>
        <b/>
        <sz val="10"/>
        <color rgb="FF000000"/>
        <rFont val="Arial"/>
        <family val="2"/>
      </rPr>
      <t>Segundo trimestre 2021</t>
    </r>
    <r>
      <rPr>
        <sz val="10"/>
        <color rgb="FF000000"/>
        <rFont val="Arial"/>
        <family val="2"/>
      </rPr>
      <t xml:space="preserve">: Teniendo en cuenta que se realizó la actividad el trimestre anterior, y se soliicta de manera atenta el cierre de la acción 
Seguimiento realizado 06/07/2021 por: Erika Viviana Boyacá Olaya-Contratista OAJ </t>
    </r>
  </si>
  <si>
    <t>Primer Trimestre 2021:
Lista de asistencia - Plan de capacitación del IDEP</t>
  </si>
  <si>
    <r>
      <rPr>
        <b/>
        <sz val="10"/>
        <color rgb="FF000000"/>
        <rFont val="Arial"/>
        <family val="2"/>
      </rPr>
      <t>28/12/2020</t>
    </r>
    <r>
      <rPr>
        <sz val="10"/>
        <color rgb="FF000000"/>
        <rFont val="Arial"/>
        <family val="2"/>
      </rPr>
      <t xml:space="preserve"> Actividad para verificar en el primer trimestre 2021.
</t>
    </r>
    <r>
      <rPr>
        <b/>
        <sz val="10"/>
        <color rgb="FF000000"/>
        <rFont val="Arial"/>
        <family val="2"/>
      </rPr>
      <t xml:space="preserve">05/08/2021:  </t>
    </r>
    <r>
      <rPr>
        <sz val="10"/>
        <color rgb="FF000000"/>
        <rFont val="Arial"/>
        <family val="2"/>
      </rPr>
      <t>Esta actvidad se cierra sin embargo la misma no es efectiva toda vez que la capacitación a los supervisores de los contratos no garantizan que algunos procesos se declaren desiertos; por lo que se recomienda por parte de esta Oficina evaluar mecanismos que puedan subsanar de manera inmediata esta situación.</t>
    </r>
  </si>
  <si>
    <r>
      <rPr>
        <b/>
        <sz val="10"/>
        <color rgb="FF000000"/>
        <rFont val="Arial"/>
        <family val="2"/>
      </rPr>
      <t>28/12/2020</t>
    </r>
    <r>
      <rPr>
        <sz val="10"/>
        <color rgb="FF000000"/>
        <rFont val="Arial"/>
        <family val="2"/>
      </rPr>
      <t xml:space="preserve">: María Margarita Cruz Gómez. Contratista OCI
</t>
    </r>
    <r>
      <rPr>
        <b/>
        <sz val="10"/>
        <color rgb="FF000000"/>
        <rFont val="Arial"/>
        <family val="2"/>
      </rPr>
      <t xml:space="preserve">05/08/2021:   Seguimiento efectuado por:
</t>
    </r>
    <r>
      <rPr>
        <sz val="10"/>
        <color rgb="FF000000"/>
        <rFont val="Arial"/>
        <family val="2"/>
      </rPr>
      <t xml:space="preserve">Hilda Yamile Morales Laverde - Jefe OCI, </t>
    </r>
  </si>
  <si>
    <r>
      <rPr>
        <b/>
        <sz val="10"/>
        <color rgb="FF000000"/>
        <rFont val="Arial"/>
        <family val="2"/>
      </rPr>
      <t xml:space="preserve">13/07/2020:  </t>
    </r>
    <r>
      <rPr>
        <sz val="10"/>
        <color rgb="FF000000"/>
        <rFont val="Arial"/>
        <family val="2"/>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r>
      <rPr>
        <b/>
        <sz val="10"/>
        <color rgb="FF000000"/>
        <rFont val="Arial"/>
        <family val="2"/>
      </rPr>
      <t xml:space="preserve">28/12/2020: </t>
    </r>
    <r>
      <rPr>
        <sz val="10"/>
        <color rgb="FF000000"/>
        <rFont val="Arial"/>
        <family val="2"/>
      </rPr>
      <t>Se debe verificar en el aplicativo GOOBI los movimientos realizados en el periodo evaluado.  Por lo anterior, esta acción continúa en ejecución.</t>
    </r>
    <r>
      <rPr>
        <sz val="10"/>
        <color rgb="FFFF0000"/>
        <rFont val="Arial"/>
        <family val="2"/>
      </rPr>
      <t xml:space="preserve"> 
</t>
    </r>
    <r>
      <rPr>
        <b/>
        <sz val="10"/>
        <color rgb="FF000000"/>
        <rFont val="Arial"/>
        <family val="2"/>
      </rPr>
      <t>13/08/2021</t>
    </r>
    <r>
      <rPr>
        <sz val="10"/>
        <color rgb="FF000000"/>
        <rFont val="Arial"/>
        <family val="2"/>
      </rPr>
      <t>: Se verificó los diferentes controles implementados en el periodo evaluado mediante auditoría interna y se evidenció que no se están realizando efectivamente las actividades y los controles enunciados dentro del procedimiento PRO-GRF-11-01 Salidas definitiva de bienes y/o elementos del inventario de propiedad, planta y equipo, por lo anterior se recomienda re formular las acciones del plan de mejoramiento en razón a que fueron inefectivas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</si>
  <si>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family val="2"/>
      </rPr>
      <t xml:space="preserve">http://www.idep.edu.co/sites/default/files/PRO-GRF-11-01_Egresos_o_salidas_de_bienes_V6.pdf
</t>
    </r>
    <r>
      <rPr>
        <u/>
        <sz val="10"/>
        <color rgb="FF000000"/>
        <rFont val="Arial"/>
        <family val="2"/>
      </rPr>
      <t>Informe final de auditoria interna porceso de recursos fisicos 2021</t>
    </r>
  </si>
  <si>
    <r>
      <rPr>
        <b/>
        <sz val="10"/>
        <color rgb="FF000000"/>
        <rFont val="Arial"/>
        <family val="2"/>
      </rPr>
      <t xml:space="preserve">13/07/2020: </t>
    </r>
    <r>
      <rPr>
        <sz val="10"/>
        <color rgb="FF000000"/>
        <rFont val="Arial"/>
        <family val="2"/>
      </rPr>
      <t xml:space="preserve">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
</t>
    </r>
    <r>
      <rPr>
        <b/>
        <sz val="10"/>
        <color rgb="FF000000"/>
        <rFont val="Arial"/>
        <family val="2"/>
      </rPr>
      <t>28/12/2020:</t>
    </r>
    <r>
      <rPr>
        <sz val="10"/>
        <color rgb="FF000000"/>
        <rFont val="Arial"/>
        <family val="2"/>
      </rPr>
      <t xml:space="preserve"> En el seguimiento reportado se indica que se viene dando cumplimiento al procedimiento, sin embargo  se debe verificar los  movimientos  en el aplicativo GOOBI y los documentos en PDF. Por lo anterior esta actividad continúa en seguimiento.
</t>
    </r>
    <r>
      <rPr>
        <b/>
        <sz val="10"/>
        <color rgb="FF000000"/>
        <rFont val="Arial"/>
        <family val="2"/>
      </rPr>
      <t xml:space="preserve">13/08/2021: </t>
    </r>
    <r>
      <rPr>
        <sz val="10"/>
        <color rgb="FF000000"/>
        <rFont val="Arial"/>
        <family val="2"/>
      </rPr>
      <t>De acuerdo con el seguimiento efectuado por parte de esta Oficina se evidencia cumplimiento a lo enunciado a la actividad # 5 del procedimiento PRO- GFR-11-01  mediante la evidencia de los soportes FT-GRF-11-03 enviados por la SAF los cuales se encuentran conformes a la solicitud versus el comprobante de salida, por lo anterior se cierra la acción como efectiva.</t>
    </r>
  </si>
  <si>
    <r>
      <rPr>
        <b/>
        <sz val="10"/>
        <color rgb="FF000000"/>
        <rFont val="Arial"/>
        <family val="2"/>
      </rPr>
      <t xml:space="preserve">13/07/2020:
</t>
    </r>
    <r>
      <rPr>
        <sz val="10"/>
        <color rgb="FF000000"/>
        <rFont val="Arial"/>
        <family val="2"/>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family val="2"/>
      </rPr>
      <t xml:space="preserve">
</t>
    </r>
    <r>
      <rPr>
        <sz val="10"/>
        <color rgb="FF000000"/>
        <rFont val="Arial"/>
        <family val="2"/>
      </rPr>
      <t xml:space="preserve">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
</t>
    </r>
    <r>
      <rPr>
        <b/>
        <sz val="10"/>
        <color rgb="FF000000"/>
        <rFont val="Arial"/>
        <family val="2"/>
      </rPr>
      <t xml:space="preserve">28/12/2020: </t>
    </r>
    <r>
      <rPr>
        <sz val="10"/>
        <color rgb="FF000000"/>
        <rFont val="Arial"/>
        <family val="2"/>
      </rPr>
      <t xml:space="preserve">Se debe verificar en el aplicativo GOOBI el inventario. Se continúa con el seguimiento para verificar la actividad programada para el primer trimestre de 2021.
</t>
    </r>
    <r>
      <rPr>
        <b/>
        <sz val="10"/>
        <color rgb="FF000000"/>
        <rFont val="Arial"/>
        <family val="2"/>
      </rPr>
      <t xml:space="preserve">
13/08/2021</t>
    </r>
    <r>
      <rPr>
        <sz val="10"/>
        <color rgb="FF000000"/>
        <rFont val="Arial"/>
        <family val="2"/>
      </rPr>
      <t>: 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 PRO-GRF-11 -03 "Inventarios de propiedad, planta y equipo" 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</si>
  <si>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family val="2"/>
      </rPr>
      <t xml:space="preserve">http://www.idep.edu.co/sites/default/files/PRO-GRF-11-03%20Inv%20prop%20planta%20y%20equ%20V7.pdf
</t>
    </r>
    <r>
      <rPr>
        <sz val="10"/>
        <color theme="10"/>
        <rFont val="Arial"/>
        <family val="2"/>
      </rPr>
      <t>Informe final de auditoria interna porceso de recursos fisicos 2021</t>
    </r>
  </si>
  <si>
    <r>
      <rPr>
        <b/>
        <sz val="10"/>
        <color theme="1"/>
        <rFont val="Arial"/>
        <family val="2"/>
      </rPr>
      <t xml:space="preserve">13/07/2020:  </t>
    </r>
    <r>
      <rPr>
        <sz val="10"/>
        <color theme="1"/>
        <rFont val="Arial"/>
        <family val="2"/>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r>
      <rPr>
        <b/>
        <sz val="10"/>
        <color theme="1"/>
        <rFont val="Arial"/>
        <family val="2"/>
      </rPr>
      <t>28/12/2020:</t>
    </r>
    <r>
      <rPr>
        <sz val="10"/>
        <color theme="1"/>
        <rFont val="Arial"/>
        <family val="2"/>
      </rPr>
      <t xml:space="preserve"> Se debe verificar en el aplicativo GOOBI el inventario y se continúa con el seguimiento a la actividad  programda para el primer trimestre de 2021.
</t>
    </r>
    <r>
      <rPr>
        <b/>
        <sz val="10"/>
        <color theme="1"/>
        <rFont val="Arial"/>
        <family val="2"/>
      </rPr>
      <t xml:space="preserve">13/08/2021: </t>
    </r>
    <r>
      <rPr>
        <sz val="10"/>
        <color theme="1"/>
        <rFont val="Arial"/>
        <family val="2"/>
      </rPr>
      <t>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procedimientoPRO-GRF-11 -03</t>
    </r>
    <r>
      <rPr>
        <i/>
        <sz val="10"/>
        <color theme="1"/>
        <rFont val="Arial"/>
        <family val="2"/>
      </rPr>
      <t xml:space="preserve"> "Inventarios de propiedad, planta y equipo" </t>
    </r>
    <r>
      <rPr>
        <sz val="10"/>
        <color theme="1"/>
        <rFont val="Arial"/>
        <family val="2"/>
      </rPr>
      <t>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</si>
  <si>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family val="2"/>
      </rPr>
      <t xml:space="preserve">http://www.idep.edu.co/sites/default/files/PRO-GRF-11-03%20Inv%20prop%20planta%20y%20equ%20V7.pdf
</t>
    </r>
    <r>
      <rPr>
        <u/>
        <sz val="10"/>
        <color rgb="FF0563C1"/>
        <rFont val="Arial"/>
        <family val="2"/>
      </rPr>
      <t>Informe final de auditoria interna porceso de recursos fisicos 2021</t>
    </r>
  </si>
  <si>
    <r>
      <rPr>
        <b/>
        <sz val="10"/>
        <color rgb="FF000000"/>
        <rFont val="Arial"/>
        <family val="2"/>
      </rPr>
      <t>9/12/2021:</t>
    </r>
    <r>
      <rPr>
        <sz val="10"/>
        <color rgb="FF000000"/>
        <rFont val="Arial"/>
        <family val="2"/>
      </rPr>
      <t xml:space="preserve"> De acuerdo con el seguimiento efectuado por parte de esta Oficina se evidencia cumplimiento a lo enunciado a la actividad donde se verificó el cumplimiento de la actualización de los procedimientos con base en las sugerencias realizadas por parte de esta Oficina Asesora, por lo anterior se da cierre a este acción como efectiva</t>
    </r>
  </si>
  <si>
    <r>
      <rPr>
        <b/>
        <sz val="10"/>
        <color rgb="FF000000"/>
        <rFont val="Arial"/>
        <family val="2"/>
      </rPr>
      <t>9/12/2021:</t>
    </r>
    <r>
      <rPr>
        <sz val="10"/>
        <color rgb="FF000000"/>
        <rFont val="Arial"/>
        <family val="2"/>
      </rPr>
      <t xml:space="preserve"> María Margarita Cruz Gómez. Profesiona contratista OCI</t>
    </r>
  </si>
  <si>
    <r>
      <rPr>
        <b/>
        <sz val="11"/>
        <color theme="1"/>
        <rFont val="Calibri"/>
        <family val="2"/>
      </rPr>
      <t xml:space="preserve">
</t>
    </r>
    <r>
      <rPr>
        <sz val="11"/>
        <color theme="1"/>
        <rFont val="Calibri"/>
        <family val="2"/>
      </rPr>
      <t>1. Presentar el Concepto Técnico de retiro de los bienes o elemento, al Comite Intitucional de Gestón y Desempeño, para dar alcance a la Resolución No. 24 de 2021 mediante una Resolución. 
2. Actualizar el procedimiento PRO-GRF-11-01 Salidas definitivas de Bienes y/o elementos del inventario de propiedad, planta y equipo IDEP.</t>
    </r>
  </si>
  <si>
    <r>
      <rPr>
        <sz val="11"/>
        <color rgb="FF0563C1"/>
        <rFont val="Calibri"/>
        <family val="2"/>
      </rPr>
      <t xml:space="preserve">\\Apolo\EJECUCION_PLANES\Plan_Mejoramiento\GRF\Tercer_seguimiento
</t>
    </r>
    <r>
      <rPr>
        <u/>
        <sz val="11"/>
        <color rgb="FF1155CC"/>
        <rFont val="Calibri"/>
        <family val="2"/>
      </rPr>
      <t>http://www.idep.edu.co/sites/default/files/PRO-GRF-11-01%20Sal%20def%20inv%20prop%20plant%20equi_V8.pdf</t>
    </r>
  </si>
  <si>
    <r>
      <rPr>
        <sz val="10"/>
        <color rgb="FF000000"/>
        <rFont val="Arial"/>
        <family val="2"/>
      </rPr>
      <t xml:space="preserve">Primer Trimestre: En el plan de adquisiciones de la vigencia 2020 se cuenta con los recursos para realizar el proceso de contratación en el mes de mayo.
Segundo Trimestre: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Tercer Trimestre: Se continua con la evaluación de la solución definitiva que será planteada para la próxima vigencia debido a que no se cuenta con los recursos para la vigencia actual. Atendiendo las recomendaciones de la Oficina de Control Interno, se formulará la acción de mejora para la vigencia 2021, teniendo en cuenta la disponibilidad de recursos que se asignen a la entidad. 
Cuatro Trimestre: Acorde con lo indicado en el seguimiento del tercer trimestre dado que no se cuenta con los recursos para la vigencia actual,  se  formulará la acción de mejora para la vigencia 2021, teniendo en cuenta la disponibilidad de recursos que se asignen a la entidad. Adicionalmente, es importante esperar el posible traslado de las instalaciones del IDEP a otra sede. 
</t>
    </r>
    <r>
      <rPr>
        <b/>
        <sz val="10"/>
        <color rgb="FF000000"/>
        <rFont val="Arial"/>
        <family val="2"/>
      </rPr>
      <t>2021:</t>
    </r>
    <r>
      <rPr>
        <sz val="10"/>
        <color rgb="FF000000"/>
        <rFont val="Arial"/>
        <family val="2"/>
      </rPr>
      <t xml:space="preserve">
PRIMER TRIMESTRE: con el contrato de mantenimiento 189 de 2020 se realizará el cambio de las baterías a la UPS del cuarto piso, en el transcurso del tiempo que dure contrato.
24/05/2021: Teniendo en cuenta lo planteado ya se tomaron las acciones respectivas por la oficina de tecnología en el sentido de socializacion y concienciar con las personas involucradas para evitar que esto vuelva a pasar, una vez informada a la Subdirección Administración, Financiera y de Control Disciplinario, tomaron las acciones correctivas para mitigar el riesgo.
</t>
    </r>
    <r>
      <rPr>
        <b/>
        <sz val="10"/>
        <color rgb="FF000000"/>
        <rFont val="Arial"/>
        <family val="2"/>
      </rPr>
      <t xml:space="preserve">Tercer Seguimiento </t>
    </r>
    <r>
      <rPr>
        <sz val="10"/>
        <color rgb="FF000000"/>
        <rFont val="Arial"/>
        <family val="2"/>
      </rPr>
      <t>30/09/2021 (César Linares): 
La causa del fallo en el flujo eléctrico correspondió a una sobrecarga generada por la conexión de una greca o cafetera eléctrica en la oficina 402B, donde se encuentra el Centro de Datos (Datacenter). 
Esto hizo que se saltaran tanto el braker (protección de sobre carga) general de esta oficina, como el braker del contador que se encuentra en el cuarto eléctrico del cuarto piso del Edificio. Este último es administrado por el Centro Empresarial Arrecife. El incidente ocurrió antes de dar inicio a la jornada laboral, entrando inmediamente en operación la UPS, la cual provee un respaldo entre 15 y 20 minutos de energía. El caso se nos informó aproximadamente 30 minutos depues de sucedido. Una vez enterados procedemos a comunicarnos con la administración del edifico para que activaran dicho braker. La acción de la administración del edificio tomó aproximadamente 1 hora. Al agotarce la capacidad de respaldo de la UPS, se produjo un apagado abrupto de todos los equipos, en especial los que hacen parte de la hiperconvergencia, que son susceptible a apagados de este tipo dado que requieren de un procedimiento especial de apagado. 
Al restablecerse el servicio de fluido eléctrico de la oficina, aunque los nodos de la hiperconvergencia encendieron, los servícios allí alojados no lo hicieron de forma correcta generando la indisponibilidad de todos los servios web allí alojados, como portal, ecosistema de publicaciones digitales, entre otros. Por lo anterior, fue necesario contactar con el servicio de soporte de HPE lo que se tomó al rededor de 2 horas desde el contacto hasta la normalización del servicio.
En su momento, esta situación se reportó a la Subdirección  Admistrativa y Financiera y Control Disciplinarios para que tomara las medidas correctivas pertinentes a fin de evitar que vuelva a ocurrir este incidente por esa causa. Inicialmente se planteó la compra de nueva UPS para que diera mayor tiempo de energía pero esta solución no es viable dado que, no corrige la falla y tampoco hay el presupuesto para tal compra. 
En conclusión, el caso se trabajó mediante sensibilizaciones parav la no conexión de equipos en la oficina indicando el daño que puede gererar igualmente, se escaló a la Subdirección Administrativa y Financiera él caso, ya que es de competencia de ella realizar el diagnóstico, revisón y corrección de las fallas en el fluido eléctrico y el contacto con el administrador del edificio en el cual se encuentra en arriendo el IDEP. Se Informa que a la fecha se encuentra subsanado el inconveniente y no se ha presentado nuevamente, por tanto, no se reformula nueva acción toda vez que las acciones a realizar de sensibiliozación y escalamientod e caso se cumplieron una vez se presentó el incidente. Por lo anterior, Se solicita el cierre de esta acción.</t>
    </r>
  </si>
  <si>
    <t>Plan de Adquisiciones de la vigencia 2020
Primer Trimestre 2021: Inventario con número de placa A6577 UPS 10KVA
\\Apolo\EJECUCION_PLANES\Plan_Mejoramiento\GT</t>
  </si>
  <si>
    <r>
      <rPr>
        <sz val="10"/>
        <color rgb="FF000000"/>
        <rFont val="Arial"/>
        <family val="2"/>
      </rPr>
      <t xml:space="preserve">28/12/2020 Se debe formular acción de mejora teniendo en cuenta la disponibilidad de recursos que le asignen a la Entidad para la siguiente vigencia.
05/08/2021:  La acción formulada esta observación por autoevaluación es </t>
    </r>
    <r>
      <rPr>
        <i/>
        <sz val="10"/>
        <color rgb="FF000000"/>
        <rFont val="Arial"/>
        <family val="2"/>
      </rPr>
      <t xml:space="preserve">"Para disminuir el riesgo de falta de disponibilidad de energía, se realizarán acciones para suplir las fallas a través de una UPS" ;  </t>
    </r>
    <r>
      <rPr>
        <sz val="10"/>
        <color rgb="FF000000"/>
        <rFont val="Arial"/>
        <family val="2"/>
      </rPr>
      <t xml:space="preserve">una vez revisados todos los seguimientos reportados por parte del responsable del proceso, se evidencia que durante toda la vigencia 2020 inicialmente se indicó que habia recursos y se realizaria la contratación en el mes de mayo; posteriormente se indico que se evaluarían el traslado del centro de datos; luego se reporto que se evaluaria una solución para la vigencia 2021 teniendo en cuenta la disponibilidad de recursos; para el primer trimestre de 2021 se señala que con el contrato 189 de 2020  se realizará el cambio de baterias.  Lo anterior denota incoherencia entre los avances reportados durante la vigencia 2020 y el primer trimestre de 2021.
Posteriormente en el segundo trimestre de 2021 se reporta:  </t>
    </r>
    <r>
      <rPr>
        <i/>
        <sz val="10"/>
        <color rgb="FF000000"/>
        <rFont val="Arial"/>
        <family val="2"/>
      </rPr>
      <t xml:space="preserve">"Teniendo en cuenta lo planteado ya se tomaron las acciones respectivas por la oficina de tecnología en el sentido de socializacion y concienciar (sic)  con las personas involucradas para evitar que esto vuelva a pasar, una vez informada a la Subdirección Administración, Financiera y de Control Disciplinario, tomaron las acciones correctivas para mitigar el riesgo".  
</t>
    </r>
    <r>
      <rPr>
        <sz val="10"/>
        <color rgb="FF000000"/>
        <rFont val="Arial"/>
        <family val="2"/>
      </rPr>
      <t>Estas actividades carecen de coherencia entre la actividad planteada inicialmente y el seguimiento reportado por parte del responsable del proceso; a la fecha no se evidencia cambio en la misma.  Por lo anterior la acción se califica como inefectiva y se recomienda realizar un análisis de causa y establecer acciones de mejora que subsanen la observación de identificada por autoevaluación.</t>
    </r>
  </si>
  <si>
    <t>N/A</t>
  </si>
  <si>
    <r>
      <rPr>
        <b/>
        <sz val="10"/>
        <color rgb="FF000000"/>
        <rFont val="Arial"/>
        <family val="2"/>
      </rPr>
      <t>28/12/2020</t>
    </r>
    <r>
      <rPr>
        <sz val="10"/>
        <color rgb="FF000000"/>
        <rFont val="Arial"/>
        <family val="2"/>
      </rPr>
      <t xml:space="preserve">: María Margarita Cruz Gómez. Contratista OCI
</t>
    </r>
    <r>
      <rPr>
        <b/>
        <sz val="10"/>
        <color rgb="FF000000"/>
        <rFont val="Arial"/>
        <family val="2"/>
      </rPr>
      <t xml:space="preserve">05/08/2021:  Seguimiento efectuado por:
</t>
    </r>
    <r>
      <rPr>
        <sz val="10"/>
        <color rgb="FF000000"/>
        <rFont val="Arial"/>
        <family val="2"/>
      </rPr>
      <t>Hilda Yamile Morales Laverde - Jefe OCI.</t>
    </r>
  </si>
  <si>
    <t>01//04/2020</t>
  </si>
  <si>
    <t>Solicitudes presentadas por los usuarios internos del IDEP a través de la mesa de ayuda que no quedaron atendidas y cerradas en el mismo periodo de tiempo .</t>
  </si>
  <si>
    <t>Solicitudes a la mesa de servicios realizadas al final del trimestre dada la situación coyuntural e intempestiva actual</t>
  </si>
  <si>
    <t xml:space="preserve">Actualización del indicador  Eficacia en la atención de solicitudes recibidas a través de mesa de ayuda que incluya los acuerdos de niveles de servicios. </t>
  </si>
  <si>
    <t>Indicador del proceso GT actualizado en maloca SIG</t>
  </si>
  <si>
    <t xml:space="preserve">Segundo Trimestre: Se tiene definido el manual de conexión VPN y esta ubicado en el Drive como documento compartido para los colaboradores del Instituto
Cuarto Trimestre: El instructivo se encuentra publicado en el enlace indicado en el tercer trimestre,
2021:
PRMER TRIMESTRE: En Julio de 2020 se realizó la actualización del manual de la VPN y se comparte el link a través de Correo electrócnico.
El manual se encuentra compartido en el Drive de TI.
SEGUNDO TRIMESTRE:  24/05/2021: debido a la situación coyuntural generada por el Covid 19, ocasionó un aumento de solicitudes por mesa de ayuda considerable al final del trimestre y dado a como está definido el indicador, no refleja la realidad debido que no esta sujeto al horario de trabajo definido en los Acuerdos de Niveles de Servicio que es 5x8 (No incluye Fine de semana no horario extra), por lo cual se hace necesario ajustar este indicador teniendo encuenta que el IDEP no tiene soprote 7x24, sino 5x8. Teniendo en cuenta que el indicador "Eficacia en la atención de solicitudes recibidas a través de mesa de ayuda", planteado no esta considerando los ANS, este se modificará para ajustarlo a esta condición. 
Por lo anterior, se solicita el ajuste de la acción: Contar con un instructivo de conexión segura vía VPN publicado para que los usuarios del IDEP realicen menos solicitudes a la mesa de servicios por Actualización del indicador  Eficacia en la atención de solicitudes recibidas a través de mesa de ayuda que incluya los acuerdos de niveles de servicios. 
Se ajusta el indicador y se solicita el cierre de esta acción.
</t>
  </si>
  <si>
    <r>
      <rPr>
        <sz val="11"/>
        <color rgb="FF000000"/>
        <rFont val="Calibri"/>
        <family val="2"/>
      </rPr>
      <t xml:space="preserve">Drive compartido en el siguiente enlace: https://drive.google.com/drive/folders/1iqspJpiENTpzoqwd5j3zhjT1stmw3Y1m 
Correo electrónico remitido el día 12/07/2020 a los funcionarios del IDEP.
Primer trimestre 2021
https://drive.google.com/drive/u/1/folders/1iqspJpiENTpzoqwd5j3zhjT1stmw3Y1m
Tambien se encuentra en las carpetas TRD: 
120_oap\IDEP2021\Gestion Tecnologica\Manual VPN
</t>
    </r>
    <r>
      <rPr>
        <b/>
        <sz val="11"/>
        <color rgb="FF000000"/>
        <rFont val="Calibri"/>
        <family val="2"/>
      </rPr>
      <t xml:space="preserve">Segundo trimestre: </t>
    </r>
    <r>
      <rPr>
        <u/>
        <sz val="11"/>
        <color rgb="FF1155CC"/>
        <rFont val="Calibri"/>
        <family val="2"/>
      </rPr>
      <t>http://www.idep.edu.co/?q=content/indicadores-de-gesti%C3%B3n</t>
    </r>
  </si>
  <si>
    <r>
      <rPr>
        <sz val="10"/>
        <color theme="1"/>
        <rFont val="Arial"/>
        <family val="2"/>
      </rPr>
      <t xml:space="preserve">13/07/2020:  Se compartió con la OCI el drive del Manual de conexión de VPN, sin embargo este no se encuentra publicado "WEB de Publicación de Instructivos del IDEP" tal como se detalla en la fuente verificable de información; este manual carece de formatos institucionales,  firmas de elaboración y aprobación,  fechas de aprobación e implementación.
Por lo anterior esta actividad continua en seguimiento con el fin de evaluar la efectividad de la acción propuesta.
</t>
    </r>
    <r>
      <rPr>
        <b/>
        <sz val="10"/>
        <color theme="1"/>
        <rFont val="Arial"/>
        <family val="2"/>
      </rPr>
      <t>28/12/2020</t>
    </r>
    <r>
      <rPr>
        <sz val="10"/>
        <color theme="1"/>
        <rFont val="Arial"/>
        <family val="2"/>
      </rPr>
      <t xml:space="preserve"> No se encuentra  el seguimiento del tercer semestre por lo cual no se pudo verificar el enlace de publicacióndel instructivo, de igual manera se reviso en el Maloca y no se verifico instructivo publicado relacionado a la acción.  Por lo anterior esta actividad continua en seguimiento con el fin de evaluar la efectividad de la acción propuesta. 
</t>
    </r>
    <r>
      <rPr>
        <sz val="10"/>
        <color rgb="FFFF0000"/>
        <rFont val="Arial"/>
        <family val="2"/>
      </rPr>
      <t xml:space="preserve">
</t>
    </r>
    <r>
      <rPr>
        <b/>
        <sz val="10"/>
        <color theme="1"/>
        <rFont val="Arial"/>
        <family val="2"/>
      </rPr>
      <t xml:space="preserve">05/08/2021:  </t>
    </r>
    <r>
      <rPr>
        <sz val="10"/>
        <color theme="1"/>
        <rFont val="Arial"/>
        <family val="2"/>
      </rPr>
      <t xml:space="preserve">Conforme a la solicitud de cambio de la acción propuesta inicialmente formula, se verificó que la misma permite subsanar la observación presentada por parte de la OCI; se verificó la modificación del indicador donde se incluye temas de mesa de ayuda y los ANS.  Se realizó el reporte del avance del indicador del primer y segundo trimeste.
Por lo anterior se evidencia que la actividad propuesta permite subsanar la observación realizada en la auditoria realizada y se realiza el cierre de la misma. </t>
    </r>
  </si>
  <si>
    <r>
      <rPr>
        <b/>
        <sz val="10"/>
        <color rgb="FF000000"/>
        <rFont val="Arial"/>
        <family val="2"/>
      </rPr>
      <t>13/07/2020</t>
    </r>
    <r>
      <rPr>
        <sz val="10"/>
        <color rgb="FF000000"/>
        <rFont val="Arial"/>
        <family val="2"/>
      </rPr>
      <t xml:space="preserve">:  Hilda Yamile Morales Laverde - Jefe OCI
</t>
    </r>
    <r>
      <rPr>
        <b/>
        <sz val="10"/>
        <color rgb="FF000000"/>
        <rFont val="Arial"/>
        <family val="2"/>
      </rPr>
      <t>28/12/2020:</t>
    </r>
    <r>
      <rPr>
        <sz val="10"/>
        <color rgb="FF000000"/>
        <rFont val="Arial"/>
        <family val="2"/>
      </rPr>
      <t xml:space="preserve"> María Margarita Cruz Gómez. Contratista OCI
05/08/2021:  Seguimiento efectuado por:
</t>
    </r>
    <r>
      <rPr>
        <b/>
        <sz val="10"/>
        <color rgb="FF000000"/>
        <rFont val="Arial"/>
        <family val="2"/>
      </rPr>
      <t>Hilda Yamile Morales Laverde - Jefe OCI.</t>
    </r>
  </si>
  <si>
    <t>En la configuración del DHCP en el firewall no se evidencia la restricción a Mac Address autorizadas de equipos de usuario.</t>
  </si>
  <si>
    <t xml:space="preserve">El firewall del IDEP  no se encuentra configurado con restricciones de seguridad según los aspectos validados en la auditoria interna </t>
  </si>
  <si>
    <t xml:space="preserve">Configuración del firewall para controlar el acceso de equipos a la red no registrados  y directorio activo </t>
  </si>
  <si>
    <t>Configuración firewall y directorio activo</t>
  </si>
  <si>
    <r>
      <rPr>
        <sz val="10"/>
        <color rgb="FF000000"/>
        <rFont val="Arial"/>
        <family val="2"/>
      </rPr>
      <t xml:space="preserve">Cuarto Trimestre: Se realizaron pruebas de limitar el acceso a los equipos mediante reglas en firewall. Dada la situación coyuntural se deja para el siguiente año (2021)su aplicación, dado que una restricción similar se encuentra operando con el dominio. Por ende sería una acción complementaria a una similar existente 
2021
PRMER TRIMESTRE: Se actualizaron las reglas del firewall en el segundo trimestre de 2020 y se coloca la evidencia en la carpeta TRD indicada. 
</t>
    </r>
    <r>
      <rPr>
        <b/>
        <sz val="10"/>
        <color rgb="FF000000"/>
        <rFont val="Arial"/>
        <family val="2"/>
      </rPr>
      <t>SEGUNDO TRIMESTRE:</t>
    </r>
    <r>
      <rPr>
        <sz val="10"/>
        <color rgb="FF000000"/>
        <rFont val="Arial"/>
        <family val="2"/>
      </rPr>
      <t xml:space="preserve"> Se mantiene la configuración del firrewaal, que solo asigna direciones IP mediante el servicio DHCP solo a los equipos cuya dirección MAC esta registrada en el firewall. 
</t>
    </r>
    <r>
      <rPr>
        <b/>
        <sz val="10"/>
        <color rgb="FF000000"/>
        <rFont val="Arial"/>
        <family val="2"/>
      </rPr>
      <t>24/05/2021</t>
    </r>
    <r>
      <rPr>
        <sz val="10"/>
        <color rgb="FF000000"/>
        <rFont val="Arial"/>
        <family val="2"/>
      </rPr>
      <t>: El Instituto no tiene un sofware de chequeo de red, pero si tiene un escaneo de vulnerabilidades, el cual se realiza a traves del antivirus  Kaspersky, ademas que detecta la desactualizacion de los sistemas operativos y aplicaciones; con esta información se realizan las actividades necesarias para mitigar los riesgos de seguridad de la red. 
Actualmente se encuentran configuaradas en el firewall reglas que solo permiten el acceso a redes sociales a los usuarios autorizados para este fin.</t>
    </r>
  </si>
  <si>
    <t>Primer Trimestre 2021:
Consultar la configuración en Firewall (Dado que la información es de acceso restringido).  TRD 120_oap\IDEP2021\Gestion Tecnologica\Firewall
"Segundo Trimestre 2021:
Consultar la configuración en Firewall (Dado que la información es de acceso restringido).  
\\Apolo\EJECUCION_PLANES\Plan_Mejoramiento\GT\Firewall
"</t>
  </si>
  <si>
    <r>
      <rPr>
        <b/>
        <sz val="10"/>
        <color rgb="FF000000"/>
        <rFont val="Arial"/>
        <family val="2"/>
      </rPr>
      <t xml:space="preserve">05/08/2021:  </t>
    </r>
    <r>
      <rPr>
        <sz val="10"/>
        <color rgb="FF000000"/>
        <rFont val="Arial"/>
        <family val="2"/>
      </rPr>
      <t xml:space="preserve">De acuerdo al seguimiento reportado por parte de la OAP se indica que el firewall se encuentra configurado; por lo anterior se da el cierre a esta acción; en próximas auditorias al proceso se verificará la correcta configuración del antivirus. </t>
    </r>
  </si>
  <si>
    <t xml:space="preserve">Soporte verificado en el link reportado por parte del responsable del proceso. </t>
  </si>
  <si>
    <r>
      <rPr>
        <b/>
        <sz val="10"/>
        <color rgb="FF000000"/>
        <rFont val="Arial"/>
        <family val="2"/>
      </rPr>
      <t>05/08/2021</t>
    </r>
    <r>
      <rPr>
        <sz val="10"/>
        <color rgb="FF000000"/>
        <rFont val="Arial"/>
        <family val="2"/>
      </rPr>
      <t>: Seguimiento efectuado por: Hilda Yamile Morales Laverde - Jefe OCI.</t>
    </r>
  </si>
  <si>
    <t>No se evidencio el uso de este tipo de herramientas como parte de las revisiones de seguridad del área.</t>
  </si>
  <si>
    <t>Se restructuraron los permisos en tres grupos de navegación, en el grupo de comunicaciones y VIP se permiten el uso de algunas redes sociales y de streaming, necesarias para labores de las áreas.
En cuanto al uso de correos personales no se pudo realizar la verificación debido a la imposibilidad de revisar</t>
  </si>
  <si>
    <r>
      <rPr>
        <u/>
        <sz val="10"/>
        <color rgb="FF000000"/>
        <rFont val="Arial"/>
        <family val="2"/>
      </rPr>
      <t xml:space="preserve">TRD  120_oap\IDEP2021\Gestion Tecnologica\Políticas de Seguridad y Privacidad de la Información
":
</t>
    </r>
    <r>
      <rPr>
        <u/>
        <sz val="10"/>
        <color rgb="FF1155CC"/>
        <rFont val="Arial"/>
        <family val="2"/>
      </rPr>
      <t xml:space="preserve">http://www.idep.edu.co/sites/default/files/FT-GT-12-20%20Compromiso%20poli%CC%81tica%20TIC%20V3.docx
</t>
    </r>
    <r>
      <rPr>
        <u/>
        <sz val="10"/>
        <color rgb="FF000000"/>
        <rFont val="Arial"/>
        <family val="2"/>
      </rPr>
      <t>\\Apolo\EJECUCION_PLANES\Plan_Mejoramiento\GT\Políticas de Seguridad y Privacidad de la Información\COMPROMISOS POLITICAS</t>
    </r>
  </si>
  <si>
    <r>
      <rPr>
        <b/>
        <sz val="10"/>
        <color rgb="FF000000"/>
        <rFont val="Arial"/>
        <family val="2"/>
      </rPr>
      <t xml:space="preserve">05/08/2021:  </t>
    </r>
    <r>
      <rPr>
        <sz val="10"/>
        <color rgb="FF000000"/>
        <rFont val="Arial"/>
        <family val="2"/>
      </rPr>
      <t xml:space="preserve">De acuerdo al seguimiento reportado por parte de la OAP donde solicita el cierre de esta acción, la OCI en las pruebas de control diseñadas para la auditoria al proceso de recursos físicos, evidenció que no se encuentra la completitud por parte de todos los funcionarios de las políticas TIC, por lo tanto esta actividad continúa en ejecución hasta tanto no se puede evidenciar el diligenciamiento y firma por parte de todos los funcionarios del IDEP 
</t>
    </r>
    <r>
      <rPr>
        <b/>
        <sz val="10"/>
        <color rgb="FF000000"/>
        <rFont val="Arial"/>
        <family val="2"/>
      </rPr>
      <t xml:space="preserve">10/12/2021 </t>
    </r>
    <r>
      <rPr>
        <sz val="10"/>
        <color rgb="FF000000"/>
        <rFont val="Arial"/>
        <family val="2"/>
      </rPr>
      <t>Se verifico en la pagina del IDEP la modificación al formato Compromiso de Cumplimiento de las Políticas TIC del IDEP  FT-GT-12-20 del 15/10/2021 Version 4 por lo anterior se cierra la acción como efectiva</t>
    </r>
  </si>
  <si>
    <t xml:space="preserve">No se cuenta con un plan para el control de cambios del sis tema Goobi, revisar e implementar acciones de seguridad de la VPN del IDEP  e implementar acciones con los proveedores del IDEP para la ejecución de los despliegues. </t>
  </si>
  <si>
    <t xml:space="preserve">Realizar el documento Manual para la Adquisición y Mantenimiento a los Sistemas de Información del IDEP, formato de control de cambios y procedimiento control de cambios
</t>
  </si>
  <si>
    <t xml:space="preserve"> Manual para la Adquisición y Mantenimiento a los Sistemas de Información del IDEP, formato de control de cambios y procedimiento control de cambios publicado en maloca SIG</t>
  </si>
  <si>
    <t>Cuarto Trimestre: El formato está en actualización para su posterior envío a los funcionarios. 
2021:
PRIMER TRIMESTRE: A la fecha se encuentra firmados 26 compromisos en total. 20 de funcionarios y 6 de contratistas. Los documentos de compromisos de seguridad TIC firmados el año pasado (2020), se mantienen para la presente vigencia, dado que la política no ha cambiado. Se trabaja fuertemente en lograr la firma de la restantes, dada la alta dinámica de contratación que ha tenido idep y los inconvenientes causado por la Pandemia lo que ha enrecido el ambiente produciento diflcultad en la consolidación. 
SEGUNDO TRIMESTRE: Teniendo en cuenta la situación que generó la acción se solicita el cambio de la acción: El acta existe, sin embargo esta en proceso de firmas por cada funcionario y contratista del IDEP por Actualización del formato Compromiso de Cumplimiento de las Políticas TIC del IDEP, este documento a la fecha se encuentran actualizado, atendiendo las recomendaciones de la auditoria. Se solicita cierre de la acción.
Se elaboró el procedimiento PRO-GT-12-12 - Procedimiento_para el control de Cambios V1 junto con el formato FT- GT-12-23 - Formato para el Control de Cambios V1 y se entrego al SIG para la gestión correspondiente. Por lo atnterior se solicita el cierre de esta acción.</t>
  </si>
  <si>
    <r>
      <rPr>
        <u/>
        <sz val="10"/>
        <color rgb="FF1155CC"/>
        <rFont val="Arial"/>
        <family val="2"/>
      </rPr>
      <t>http://www.idep.edu.co/?q=content/gt-12-proceso-de-gesti%C3%B3n-tecnol%C3%B3gica#overlay-context=</t>
    </r>
    <r>
      <rPr>
        <sz val="10"/>
        <color rgb="FF000000"/>
        <rFont val="Arial"/>
        <family val="2"/>
      </rPr>
      <t xml:space="preserve">
\\Apolo\EJECUCION_PLANES\Plan_Mejoramiento\GT</t>
    </r>
  </si>
  <si>
    <r>
      <rPr>
        <b/>
        <sz val="10"/>
        <color rgb="FF000000"/>
        <rFont val="Arial"/>
        <family val="2"/>
      </rPr>
      <t xml:space="preserve">05/08/2021:  </t>
    </r>
    <r>
      <rPr>
        <sz val="10"/>
        <color rgb="FF000000"/>
        <rFont val="Arial"/>
        <family val="2"/>
      </rPr>
      <t>De acuerdo al seguimiento reportado por parte de la OAP se verificó la actualización del manual MN-GT-12-15 Manual para la Adquisición y Mantenimiento a los Sistemas de Información del IDEP y se verificó la trazabilidad de los cambios que se gestionaron durante el periodo evaluado.  Por lo anterior se cierra esta acción.</t>
    </r>
  </si>
  <si>
    <t>http://www.idep.edu.co/?q=content/gt-12-proceso-de-gesti%C3%B3n-tecnol%C3%B3gica#overlay-context=
\\Apolo\EJECUCION_PLANES\Plan_Mejoramiento\GT</t>
  </si>
  <si>
    <t xml:space="preserve">
05/08/2021:  Seguimiento efectuado por:
Hilda Yamile Morales Laverde - Jefe OCI.</t>
  </si>
  <si>
    <t xml:space="preserve">Se configurará la VPN restringiendo el Horario de acceso. 
</t>
  </si>
  <si>
    <t>Configuración VPN</t>
  </si>
  <si>
    <t>PRIMER TRIMESTRE: Se creo una regla en el firewall y estamos en pruebas de aplicación del concepto de aplicabilidad de la regla.
Segundo trimestre: Para dar cumplimiento a la observación se han realizado acciones de restricción y horarios de uso para la VPN, actualmente se estan realizando pruebas en el Firewall, de igual forma se complementa el acceso remoto a los equipos ubicados en las instalaciones del IDEP, mediante la restricción de horario por usuario en el Directorio Activo.   Se solicita cierre de la acción</t>
  </si>
  <si>
    <t>TRD 120_oap\IDEP2021\Gestion Tecnologica\firewall
"Segundo Trimestre 2021:
Consultar la configuración en Firewall (Dado que la información es de acceso restringido).  
Segundo trimestre:
\\Apolo\EJECUCION_PLANES\Plan_Mejoramiento\GT\Firewall
"</t>
  </si>
  <si>
    <t>05/08/2021:   Esta acción se cierra sin embargo se encuentra pendiente validar la efectividad de la misma en próximas auditorias al proceso.</t>
  </si>
  <si>
    <r>
      <rPr>
        <sz val="10"/>
        <color rgb="FF000000"/>
        <rFont val="Arial"/>
        <family val="2"/>
      </rPr>
      <t xml:space="preserve">
05/08/2021:  Seguimiento efectuado por:
Hilda Yamile Morales Laverde - Jefe OCI.
21/12/2021: María Margarita Cruz Gomez. Profesional contratista OCI </t>
    </r>
    <r>
      <rPr>
        <sz val="10"/>
        <color rgb="FFFF0000"/>
        <rFont val="Arial"/>
        <family val="2"/>
      </rPr>
      <t>vencida</t>
    </r>
  </si>
  <si>
    <r>
      <rPr>
        <b/>
        <sz val="10"/>
        <color theme="1"/>
        <rFont val="Arial"/>
        <family val="2"/>
      </rPr>
      <t xml:space="preserve">TERCER TRIMESTRE  (Juliett Yaver)  05-10-2021: </t>
    </r>
    <r>
      <rPr>
        <sz val="10"/>
        <color theme="1"/>
        <rFont val="Arial"/>
        <family val="2"/>
      </rPr>
      <t xml:space="preserve"> Se formula una nueva acción la cual se esta llevando a cabo, que corresponde a solicitar al proveedor, antes de los despliegues,  realizar la entrega de los archivos a ser actualizados con el fin de ejecutar el procedimiento de control de cambios para contar con la documentación necesaria de dichas modificaciones. El manual mencionado en el segundo trimestre se renombró como: "Manual para la Adquisición y Mantenimiento a los Sistemas de Información del IDEP" el cual contiene  los pasos a seguir para llevar a cabo la documentación de los despliegues que originan cambios en los sistemas de información. Se entrega como evidencia los correos del proveedor en los cuales informa y entrega los despliegues y los documentos control de cambios, en los cuales se documenta y detalla los cambios realizados en el sistema. </t>
    </r>
  </si>
  <si>
    <r>
      <rPr>
        <sz val="10"/>
        <color rgb="FF000000"/>
        <rFont val="Arial"/>
        <family val="2"/>
      </rPr>
      <t xml:space="preserve">PRIMER TRIMESTRE: Se contrata al Ingeniero que realizará la actualización del PETI a través del contrato 48 de 2021 y se encuentra como producto para enterga el 17 de agosto de 2021, la versión 1 de la actualización.
SEGUNDO TRIMESTRE: Será un producto del  contrato 48 de 2021 y se encuentra como producto para enterga el 17 de agosto de 2021, la versión 1 de la actualización.
</t>
    </r>
    <r>
      <rPr>
        <sz val="10"/>
        <color rgb="FF000000"/>
        <rFont val="Arial"/>
        <family val="2"/>
      </rPr>
      <t xml:space="preserve">TERCER TRIMESTRE (omar coronado)  05-10-2021: Se solicitó ampliación de fecha de entrega de 30/08/2021 para el 30/09/2021 donde se actualizó el procedimiento de la versión 5 a la 6 (\PRO-GT-12-08 Formulación y Seguimiento al PETI V6) con los siguientes aspectos en los campos del objeto, alcance, documentos externos, documentos internos y todas las actividades. Según los lineamientos MINTIC Manual de Gobierno Digital V7, el MAE.G.GEN.01 Documento Maestro del Modelo de Arquitectura Empresarial V1 y en especial la G.ES.06 quedando publicado en MALOCA el 14 de septiembre del 2021, se da cumplimiento y se solicita el cierre de esta no conformidad </t>
    </r>
  </si>
  <si>
    <r>
      <rPr>
        <sz val="10"/>
        <rFont val="Arial"/>
        <family val="2"/>
      </rPr>
      <t xml:space="preserve">TRD O:\IDEP2021\CONTRATOS 2021\48 de 2021 - Omar Coronado
</t>
    </r>
    <r>
      <rPr>
        <u/>
        <sz val="10"/>
        <rFont val="Arial"/>
        <family val="2"/>
      </rPr>
      <t xml:space="preserve">http://www.idep.edu.co/sites/default/files/PRO-GT-12-08%20Formulaci%C3%B3n%20y%20Seguimiento%20al%20PETI%20V6%20%281%29.pdf#overlay-context=content/gt-12-proceso-de-gesti%25C3%25B3n-tecnol%25C3%25B3gica%3Fq%3Dcontent/gt-12-proceso-de-gesti%25C3%25B3n-tecnol%25C3%25B3gica
</t>
    </r>
    <r>
      <rPr>
        <sz val="10"/>
        <rFont val="Arial"/>
        <family val="2"/>
      </rPr>
      <t>\\Apolo\EJECUCION_PLANES\Plan_Mejoramiento\GT\PETI 2021 III Trimestre\PRO-GT-12-08 Formulación y Seguimiento al PETI V6</t>
    </r>
  </si>
  <si>
    <t>En el PETI 2020, se encuentra declarado, mas no desarrollado como proyecto, sin embargo, en los cronogramas entregados se incluyen las actividades de “Divulgar y gestionar los boletines informativos de seguridad, Integrar con CSIRT de Gobierno” y se han adelantado capacitaciones en diversos temas tal como Goobi y Meets.
En cuanto al PL-GTH-13-01 Plan Inst Capacit V7.pdf, se observa que aún no está articulado con el dominio de uso y apropiación, por las siguientes razones:
• Los resultados de la mesa de servicio no son insumo para la identificación de necesidades.
• En la tabla de necesidades de aprendizaje, no se incluyen los temas de Gobierno Digital y MSPI.
• No se han articulado el eje de gestión del conocimiento, con planes de trasferencia de conocimiento interno y con terceros TIC, ni con la mesa de servicio.</t>
  </si>
  <si>
    <t xml:space="preserve">Los temas de gobierno digital no se encuentran  articulados como necesidades de capacitación para los servidores públicos del IDEP </t>
  </si>
  <si>
    <t xml:space="preserve">Realizar la articulación con el plan de PL-GTH-13-01 Plan Inst Capacitación, en donde se incluya los temas relacionados con Gobierno Digital, mediante el reporte de necesidades de capacitación con los temas de gobierno digital. </t>
  </si>
  <si>
    <t>Formato  Diligenciado FT-GTH-13-53 Reporte de necesidades de capacitación con los temas de gobierno digital 
PL-GTH-13-01 Plan Inst Capacitación actualizado</t>
  </si>
  <si>
    <t>PRIMER TRIMESTRE: Se programará para el segundo y tercer trimestre y se articulará con el plan institucional de capacitaciones  para incluir capacitaciones de seguridad, activos de la infrormación y otros.
SEGUNDO TRIMESTRE: Se programaron y articularon las capacitaciones de TI en el plan institucional,, por lo que se solicita el cierre de esta acción.</t>
  </si>
  <si>
    <t>http://www.idep.edu.co/?q=talento-humano
\\Apolo\EJECUCION_PLANES\Plan_Mejoramiento\GT\Agendamiento Capacitaciones TI - 2021</t>
  </si>
  <si>
    <t xml:space="preserve">05/08/2021:   Se verificó por parte de esta Oficina que en el plan institucional de capacitacion se incluyó  las siguientes capacitaciones:
Mayor 28:  Reuniones Zoom y Generalidades
Julio 09:  Seguridad y Privacidad de la Información
Julio 23:  Activos de información
Agosto 05:  Generalidades Goobi Objetivo: Dar a conocer el manejo básico del sistema de información Goobi y las mejoras a las funcionalidades de la nueva versión. 
Agosto 09:  Google apps.  Objetivo: Dar a conocer las aplicaciones que integran la suite de Google Apss y el uso de las mismas como apoyo al trabajo que realizamos. 
Agosto 19:  Capacitación en Seguridad digital
Octubre 01:  Seguridad y Privacidad de la Información. Objetivo: Dar a conocer las políticas de Seguridad y Privacidad de la información del IDEP y divulgar algunos tips de seguridad a aplicar en cualquier ámbito.    Se realiza el cierre de la misma toda vez que solamente se encuentra pendiente la ejecución de dos (02) capacitaciones.  </t>
  </si>
  <si>
    <t>Se registran tiempos de entre 2 y 3 días para la contingencia de Hiperconvergencia, pese a que las pruebas realizadas en el 2019 evidencian que el proceso tarda aproximadamente 1 día.</t>
  </si>
  <si>
    <t xml:space="preserve">Los tiempos del plan de hiperconvergencia no responden a la realidad del proceso ejecutado. </t>
  </si>
  <si>
    <t>Realizar  la actualización y ajuste a los planes de contingencia, teniendo en cuenta las recomendaciones dadas por el informe de auditoria.</t>
  </si>
  <si>
    <t xml:space="preserve">Plan de contingencia actualizados en la Maloca </t>
  </si>
  <si>
    <t>PRIMER TRIMESTRE:  Se contrató a la Ingeniera que realizará  la actualización del plan de contingencia a través del contrato 22-2021, se incluye como producto #5  a entregar en Mayo 28 de 2021, la actualización del plan de contingencia.
SEGUNDO TRIMESTRE: Se entregó el 18 de junio la reestructuración del plan de contingencia , como parte del trabajo conjunto de los 4 Ingenieros del Area, el cual contiene las recomendaciones realizadas por la auditoría. Por lo anterior se solicita el cierre de esta acción.Se solicita cierre de la acción</t>
  </si>
  <si>
    <r>
      <rPr>
        <sz val="10"/>
        <color rgb="FF000000"/>
        <rFont val="Arial"/>
        <family val="2"/>
      </rPr>
      <t xml:space="preserve">\\Apolo\EJECUCION_PLANES\Plan_Mejoramiento\GT\Plan de Contingencia
</t>
    </r>
    <r>
      <rPr>
        <u/>
        <sz val="10"/>
        <color rgb="FF1155CC"/>
        <rFont val="Arial"/>
        <family val="2"/>
      </rPr>
      <t>http://www.idep.edu.co/?q=content/gt-12-proceso-de-gesti%C3%B3n-tecnol%C3%B3gica#overlay-context=</t>
    </r>
  </si>
  <si>
    <t>05/08/2021: Esta acción se cierra sin embargo se encuentra pendiente validar la efectividad de la misma en próximas auditorias al proceso.</t>
  </si>
  <si>
    <t>Se observa que pese a que los servicios KOHA, OJS Y DSPACE se encuentran sobre la solución de Hiperconvergencia, se establecen planes de continuidad de entre 21 y 31 días, cuando frente a un incidente invalidante la solución más ágil es recuperar la Hiperconvergencia, dado que al contener snapshot, su recuperación es más ágil y efectiva.</t>
  </si>
  <si>
    <r>
      <rPr>
        <sz val="10"/>
        <color theme="1"/>
        <rFont val="Arial"/>
        <family val="2"/>
      </rPr>
      <t xml:space="preserve">PRIMER TRIMESTRE: Para el cumplimiento de los planes de contingencia por parte de los proveedores de los sistemas de información se incluyeron las siguientes obligaciones:
Contrato 36-2021 obligación #7: "Mantener el apoyo logístico y técnico para dar continuidad al servicio del sistema administrativo y
financiero de acuerdo con el plan de contingencia diseñado conjuntamente entre el Contratista y el Supervisor del contrato.".
Se contrató a la Ingeniera que realizará  la actualización del plan de contingencia a través del contrato 22-2021, se incluye como producto #5  a entregar en Mayo 28 de 2021,  este  será articulado con los proveedores de los sistemas de información Goobi y Humano.
En las propuestas de los contratos 30 y 36 de 2021 se establecen los acuerdos de niveles de servicio.
Se configuró la mesa de ayuda para centralización y control de los requerimientos de los usuarios de los sistemas de información Goobi y Humano.
SEGUNDO TRIMESTRE: Se entregó el 18 de junio la reestructuración del plan de contingencia , como parte del trabajo conjunto de los 4 Ingenieros del Area, el cual contiene las recomendaciones realizadas por la auditoría. Así mismo en el manual MANUAL PARA LA ADQUISICIÓN, DESARROLLO Y MANTENIMIENTO A LOS SISTEMAS DE INFORMACIÓN DEL IDEP V0, se documentaron las cálusulas que se incluirán en los contratos de 2022 para el acuerdo de los ANS con los proveedores.Se solicita cierre de la acción
</t>
    </r>
    <r>
      <rPr>
        <b/>
        <sz val="10"/>
        <color theme="1"/>
        <rFont val="Arial"/>
        <family val="2"/>
      </rPr>
      <t xml:space="preserve">TERCER TRIMESTRE  </t>
    </r>
    <r>
      <rPr>
        <sz val="10"/>
        <color theme="1"/>
        <rFont val="Arial"/>
        <family val="2"/>
      </rPr>
      <t>(Juliett Yaver)  05-10-2021: se solicitó la ampliación del plazo de  OAP ampliación del plazo a 30 de octubre de la acción  y a su vez ajustar la acción "Revisar los términos de los contratos , teniendo en cuenta los ANS e incorporar en el plan de contingencia los temas recomendados en el informe como son: los ANS con los responsables de procesos, respaldo de elementos de configuración de la plataforma TIC y definir actividades en el plan acordados con el área de negocio del IDEP y tiempos de recuperación acordados".  por "Establecer estrategias conjuntas con los contratistas de los Sistemas de Información para gestionar los incidentes oportunamente y contar con el apoyo de estos para llevar a cabo el plan de contingencia en caso de requerirse. "teniendo en cuenta que la acción no subsana de fondo el hallazgo; en ese sentido se realizaron las siguientes actividades:
1. Se creó el Manual para la Adquisición y Mantenimiento a los Sistemas de Información del IDEP, en el cual se ecuentra el anexo (ANEXO 2- CUMPLIMIENTO DE ANS – ACUERDOS DE NIVELES DE SERVICIO ) referentes a cláusilas para contratos relacionados con el tratamiento de los ANS. Este manual se encuentra publicado en la maloca.
2. Se reestrucuró el documento plan de contingencia donde se incluyó responsables de las acciones y tiempos. Este documento se encuentra actualizado, revisado y publicado.
3. Se solicitó al proveedor Soporte Lógico el plan de continegncia que maneja la empresa para dar solución a los temas que se presenten. Este plan nos fue entregado.
Por lo anterior se solicita el cierre de la acción.</t>
    </r>
  </si>
  <si>
    <r>
      <rPr>
        <u/>
        <sz val="10"/>
        <color theme="1"/>
        <rFont val="Arial"/>
        <family val="2"/>
      </rPr>
      <t xml:space="preserve">Contrato 36-2021
120_oap\IDEP2021\CONTRATOS 2021\36 DE 2021 - GOOBI SAS
\\Apolo\EJECUCION_PLANES\Plan_Mejoramiento\GT\Plan de Contingencia
</t>
    </r>
    <r>
      <rPr>
        <u/>
        <sz val="10"/>
        <color theme="1"/>
        <rFont val="Arial"/>
        <family val="2"/>
      </rPr>
      <t xml:space="preserve">http://www.idep.edu.co/?q=content/gt-12-proceso-de-gesti%C3%B3n-tecnol%C3%B3gica#overlay-context=
</t>
    </r>
    <r>
      <rPr>
        <u/>
        <sz val="10"/>
        <color theme="1"/>
        <rFont val="Arial"/>
        <family val="2"/>
      </rPr>
      <t>http://www.idep.edu.co/?q=content/gt-12-proceso-de-gesti%C3%B3n-tecnol%C3%B3gica#overlay-context=
\\Apolo\EJECUCION_PLANES\Plan_Mejoramiento\GT\Plan de Contingencia</t>
    </r>
  </si>
  <si>
    <t>En el año 2019 se realizaron pruebas de hiperconvergencia y con el sistema Goobi, pero no pruebas integrales del Plan de Contingencia y recuperación. A la fecha no ha sido desarrollado el control MSPI 17.1.3.
AGREGADO TI:  CONTROL MSPI 17.1.3: La organización debería verificar a intervalos regulares los controles de continuidad de la seguridad de la información establecidos e implementados, con el fin de asegurar que son validos y eficaces durante situaciones adversas.</t>
  </si>
  <si>
    <t xml:space="preserve">No hay verificación de los controles de continuidad en la seguridad de la información establecidos en el IDEP . </t>
  </si>
  <si>
    <t xml:space="preserve">Actualizar el plan de contingencia, donde se estableceran 2 actividades de simulacro de recuperación en el año.
</t>
  </si>
  <si>
    <t>plan de contingencia, donde se estableceran 2 actividades de simulacro de recuperación en el año actualizado en maloca SIG</t>
  </si>
  <si>
    <t xml:space="preserve">PRIMER TRIMESTRE:   Una vez definido el plan de contingencia se planeará y diseñará un ambiente de pruebas donde se podrá recrear los escenarios de pruebas del plan de contingencia.
SEGUNDO TRIMESTRE: Se entregó el 18 de junio la reestructuración del plan de contingencia , como parte del trabajo conjunto de los 4 Ingenieros del Area, el cual contiene las recomendaciones realizadas por la auditoría.
</t>
  </si>
  <si>
    <t>\\Apolo\EJECUCION_PLANES\Plan_Mejoramiento\GT\Plan de Contingencia
http://www.idep.edu.co/?q=content/gt-12-proceso-de-gesti%C3%B3n-tecnol%C3%B3gica#overlay-context=</t>
  </si>
  <si>
    <t xml:space="preserve">05/08/2021: De acuerdo a las evidencias reportadas se realizó simulacro el día 25 de mayo de 2021 para el Backup de la Entidad y el Sistema GOOBI.  
Por lo anterior se realiza el cierre de esta actividad por cumplimiento de la misma. </t>
  </si>
  <si>
    <t xml:space="preserve">05/08/2021:  Seguimiento efectuado por:
Hilda Yamile Morales Laverde - Jefe OCI.
</t>
  </si>
  <si>
    <t>05/08/2021: Esta acción se encuentra en ejecución.
21/12/2021:  Esta acción se cierra  al verificar los documentos compartidos s sin embargo se encuentra pendiente validar la efectividad de la misma en próximas auditorias al proceso ya que el perfil de la OCI no tiene experticia en el tema tecnologico.</t>
  </si>
  <si>
    <r>
      <rPr>
        <sz val="10"/>
        <color rgb="FF000000"/>
        <rFont val="Arial"/>
        <family val="2"/>
      </rPr>
      <t xml:space="preserve">PRIMER TRIMESTRE: Se solicitó en los terminos de la cotización al proveedor Soporte Lógico disponer de las herramientas de monitoreo y control, quien informó que no dispone de esta funcionalidad debido a que cuenta con una base de datos donde tiene la integración de todos los clientes y proporcionar este acceso pondría en riesgo la seguridad de la información.
Se soliciatrá al proveedor el plan de contingencia en caso de siniestros.
</t>
    </r>
    <r>
      <rPr>
        <b/>
        <sz val="10"/>
        <color rgb="FF000000"/>
        <rFont val="Arial"/>
        <family val="2"/>
      </rPr>
      <t>TERCER TRIMESTRE</t>
    </r>
    <r>
      <rPr>
        <sz val="10"/>
        <color rgb="FF000000"/>
        <rFont val="Arial"/>
        <family val="2"/>
      </rPr>
      <t xml:space="preserve"> (Juliett Yaver)  05-10-2021:  Se solicita el cambo de la acción propuesta  "Se incluirá en los contratos de 2021 de modalidad SAAS un acceso remoto para el monitoreo de la plataforma,  el aprovisionamiento sin costo para mantener el desempeño esperado y condiciones de contingencia frente a siniestros. Validar así mismo si los proveedores pueden certificar TIER en los ambientes hosting" por  "Establecer estrategias conjuntas para hacer partícipe de los planes de contingencia de TI, a los proveedores de Sistemas de Información de Terceros", en razón que esta acción no subsanaba de fondo el hallazgo
Se solició al provedor soporte lógico el plan de contingencia el cual nos fue entregado y reposa en el link adjunto. Por otra parte en el  Manual para la Adquisición y Mantenimiento a los Sistemas de Información del IDEP se incluyeron los anexos: ANEXO 1 - CLAUSULAS PARA PROTECCIÓN DE DATOS PERSONALES EN CONTRATOS DE MODALIDAD SAS y el ANEXO 3 - ELABORACIÓN DE PLANES DE CONTINGENCIA, lo cuales servirán de guía y orientación para la elaboración de contratos relacionados con Sistemas de Información de Terceros.
Por lo anterior se solicita cerrar la acción planteada</t>
    </r>
  </si>
  <si>
    <r>
      <rPr>
        <u/>
        <sz val="10"/>
        <color rgb="FF000000"/>
        <rFont val="Arial"/>
        <family val="2"/>
      </rPr>
      <t xml:space="preserve">
</t>
    </r>
    <r>
      <rPr>
        <u/>
        <sz val="10"/>
        <color rgb="FF1155CC"/>
        <rFont val="Arial"/>
        <family val="2"/>
      </rPr>
      <t xml:space="preserve">http://www.idep.edu.co/?q=content/gt-12-proceso-de-gesti%C3%B3n-tecnol%C3%B3gica#overlay-context= 
</t>
    </r>
    <r>
      <rPr>
        <u/>
        <sz val="10"/>
        <color rgb="FF000000"/>
        <rFont val="Arial"/>
        <family val="2"/>
      </rPr>
      <t xml:space="preserve"> Claúsulas
Manual para la Adquisición y Mantenimiento a los Sistemas de Información del IDEP
ANEXO 1 - CLAUSULAS PARA PROTECCIÓN DE DATOS PERSONALES EN CONTRATOS DE MODALIDAD SAS 
ANEXO 3 - ELABORACIÓN DE PLANES DE CONTINGENCIA </t>
    </r>
  </si>
  <si>
    <r>
      <rPr>
        <u/>
        <sz val="10"/>
        <color rgb="FF000000"/>
        <rFont val="Arial"/>
        <family val="2"/>
      </rPr>
      <t xml:space="preserve">
</t>
    </r>
    <r>
      <rPr>
        <u/>
        <sz val="10"/>
        <color rgb="FF1155CC"/>
        <rFont val="Arial"/>
        <family val="2"/>
      </rPr>
      <t xml:space="preserve">http://www.idep.edu.co/?q=content/gt-12-proceso-de-gesti%C3%B3n-tecnol%C3%B3gica#overlay-context= 
</t>
    </r>
    <r>
      <rPr>
        <u/>
        <sz val="10"/>
        <color rgb="FF000000"/>
        <rFont val="Arial"/>
        <family val="2"/>
      </rPr>
      <t xml:space="preserve"> Claúsulas
Manual para la Adquisición y Mantenimiento a los Sistemas de Información del IDEP
ANEXO 1 - CLAUSULAS PARA PROTECCIÓN DE DATOS PERSONALES EN CONTRATOS DE MODALIDAD SAS 
ANEXO 3 - ELABORACIÓN DE PLANES DE CONTINGENCIA </t>
    </r>
  </si>
  <si>
    <r>
      <rPr>
        <sz val="10"/>
        <color theme="1"/>
        <rFont val="Arial"/>
        <family val="2"/>
      </rPr>
      <t xml:space="preserve">Esta actividad inicia en el segundo trimestre, por lo anterior, se reportará seguimiento en el trimestre pertinente.
 </t>
    </r>
    <r>
      <rPr>
        <b/>
        <sz val="10"/>
        <color theme="1"/>
        <rFont val="Arial"/>
        <family val="2"/>
      </rPr>
      <t>TERCER TRIMESTRE:</t>
    </r>
    <r>
      <rPr>
        <sz val="10"/>
        <color theme="1"/>
        <rFont val="Arial"/>
        <family val="2"/>
      </rPr>
      <t xml:space="preserve"> En el segundo trimestre se presentó un avance de la Política de Seguridad de la Información del IDEP y en el cuarto trimestre se presenta el definitivo para publicarlo y socializarlo.
17-11/2021- Cesar Llinares
Se actualizó la política y se socializó, se solicita el coerre de la acción</t>
    </r>
  </si>
  <si>
    <t>En el documento MN-GT-12-07 MANUAL PARA LA ADMINISTRACIÓN DE LA RED LAN DEL IDEP Y POLÍTICAS DE SEGURIDAD, numeral 6.11.7 se define: “El horario de acceso a VPN será de lunes a viernes de 6:00 am a 6:00 pm, si requieren ingreso en horario diferente deberá dejarlo registrado en la solicitud inicial por mesa de ayuda.”, pero en el firewall no se tiene definidas estas restricciones de horario, como se puede ver en la siguiente imagen, en la cual se muestra que el horario: allways está sin límite de días, ni de horas:
Y es el que aplica a todas las políticas y conexiones:</t>
  </si>
  <si>
    <t xml:space="preserve">Los horario de configuración del Firewall no se encuentran configurados según el Manual para la administración de la red Lan del IDEP </t>
  </si>
  <si>
    <t>Realizar la configuración en el firewall, para restringir el horario de acceso a la red mediante VPN</t>
  </si>
  <si>
    <t>Configuración firewall</t>
  </si>
  <si>
    <t xml:space="preserve">Jefe Oficina Asesora de Planeación
Contratista OAP - Tecnología 
Técnico Operativo Oficina Asesora Planeación </t>
  </si>
  <si>
    <r>
      <rPr>
        <b/>
        <sz val="10"/>
        <color rgb="FF000000"/>
        <rFont val="Arial"/>
        <family val="2"/>
      </rPr>
      <t>PRIMER TRIMESTRE:</t>
    </r>
    <r>
      <rPr>
        <sz val="10"/>
        <color rgb="FF000000"/>
        <rFont val="Arial"/>
        <family val="2"/>
      </rPr>
      <t xml:space="preserve"> Se creo una regla en el firewall y estamos en pruebas de aplicación del concepto de aplicabilidad de la regla. Se solicita cierre de la acción
</t>
    </r>
  </si>
  <si>
    <t>TRD 120_oap\IDEP2021\Gestion Tecnologica\firewall
\\Apolo\EJECUCION_PLANES\Plan_Mejoramiento\GT\Firewall</t>
  </si>
  <si>
    <t xml:space="preserve">05/08/2021: Esta acción se encuentra se reporta como cumplida.   Se encuenta pendiente la validación en próximas auditorias de la efectividad de la misma. </t>
  </si>
  <si>
    <t>05/08/2021: Seguimiento efectuado por: Hilda Yamile Morales Laverde - Jefe OCI.</t>
  </si>
  <si>
    <t>Como medida de seguridad se debe incluir en el manual de administración de la red LAN, la revisión del mapa de localización de las conexiones VPN para identificar posibles accesos no autorizados, en la revisión realizada por el auditor se encontró un acceso por la VPN administrativa desde Barranquilla, lo cual en medio de la contingencia por COVID19 no es normal y por ende debe ser revisada y validada:</t>
  </si>
  <si>
    <t xml:space="preserve">Identificar posibles accesos no autorizados de la VPN del IDEP. </t>
  </si>
  <si>
    <t>Incluir en el manual MN-GT-12-02 Manual soporte de primer nivel Administración del Firewall, la revisión del mapa de localización de las conexiones VPN.</t>
  </si>
  <si>
    <t xml:space="preserve">manual MN-GT-12-02 Manual soporte de primer nivel Administración del Firewall actualizado en la maloca </t>
  </si>
  <si>
    <t xml:space="preserve"> Jefe Oficina Asesora de Planeación
Contratista componente sistemas 
Técnico Operativo Oficina Asesora Planeación </t>
  </si>
  <si>
    <t>PRIMER TRIMESTRE:  Se informa que el proveedor tiene un manual específico del manejo del firewall que permite desplegar los informes requeridos, por lo tanto para realizar estas actividades se tomará como base el manual del fabricante.
Segundo trimestre: Se actualiza el manual del Firewall . Se solcita el cierre de la acción</t>
  </si>
  <si>
    <t>Enlace al sitio del fabricante donde se muestra el acceso al mapa: https://docs.fortinet.com/document/fortigate/6.2.4/cookbook/045836/ssl-vpn-to-ipsec-vpn
\\Apolo\EJECUCION_PLANES\Plan_Mejoramiento\GT\Firewall</t>
  </si>
  <si>
    <r>
      <rPr>
        <sz val="10"/>
        <color theme="1"/>
        <rFont val="Arial"/>
        <family val="2"/>
      </rPr>
      <t xml:space="preserve">PRIMER TRIMESTRE: Se expondrá en el segundo trimestre a la Jefa de la OAP la especificidad y ambito de la política para ser expuesta en el comité directivo para la aprobación respectiva.
26/05/2021: Por la necesidad del servicio del as área misionales, no se establecen lineamientos de medios extraíbles, tales como CD, USB, DD Externos, teniendo en cuenta que la entreta de los productos requiere el uso de estos medios, se solicita cambio de la acción Definir e implementar  la política de restricción en el uso  de medios extraíbles de información  por Solicitar al Comité Institucional de Gestión y Desempeño un concepto sobre aprobación o no de lineamientos de bloqueos de la conexión de dispositivos removibles a los del IDEP y ampliar la fecha a 30 de septiembre de 2021.
Revisar la acción para cumplir con esta observación de la auditoría:  </t>
    </r>
    <r>
      <rPr>
        <i/>
        <sz val="10"/>
        <color theme="1"/>
        <rFont val="Arial"/>
        <family val="2"/>
      </rPr>
      <t xml:space="preserve">No se encuentran configuradas en la consola del antivirus, controles y/o restricciones para el uso de medios extraíbles tales como USB, cd ´s, discos duros externos, celulares, etc.
</t>
    </r>
    <r>
      <rPr>
        <sz val="10"/>
        <color theme="1"/>
        <rFont val="Arial"/>
        <family val="2"/>
      </rPr>
      <t xml:space="preserve">El oficial de seguridad deberá escribir bien que GT hace un concepto y lleva a comité a aprobación, el oficial de seguridad hace seguimiento a esta acción, la acción propuest como está noe s eficiente ni efectiva  
</t>
    </r>
    <r>
      <rPr>
        <b/>
        <sz val="10"/>
        <color theme="1"/>
        <rFont val="Arial"/>
        <family val="2"/>
      </rPr>
      <t xml:space="preserve">TERCER TRIMESTE:  </t>
    </r>
    <r>
      <rPr>
        <sz val="10"/>
        <color theme="1"/>
        <rFont val="Arial"/>
        <family val="2"/>
      </rPr>
      <t xml:space="preserve">
Se informa que, desde los elementos de tecnología como la consola de antivirus, las  GPO  del directorio activo y firewall, se establecen controles de seguridad contra amenaza de ataques informáticos en estricta concordancia con la misionalidad, tamaño y talento humano disponible de la entidad, de tal menara que esta no extrapolen la condicición en si misma, con otras entidades con diferentes misionalidad, tamaño y recursos disponibles, de tal forma que se tenga un proceso fluido en el que hacer de la entidad.
Por la necesidad del servicio de las áreas misionales, no se establecen lineamientos de medios extraíbles, tales como CD, USB, DD Externos, teniendo en cuenta que la entrega de los productos requiere el uso de estos medios. Luego de un extenuante proceso técnico democrático, además de un protoanálisis contextual del ecosistema en el nicho investigativo del IDEP, se requiere el uso de estos elementos, dado la profunda confianza que ponenos en la tencología, en este caso el antiviruis, permite ponderar la relación costo-beneficio, para convivir con el riesgo, se solicita el cambio de la ACCIÓN : Solicitar al Comité Institucional de Gestión y Desempeño un concepto sobre aprobación o no de lineamientos de bloqueos de la conexión de dispositivos removibles a los del IDEP Y CAMBIARLA  POR : "Establecer,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r>
    <r>
      <rPr>
        <b/>
        <i/>
        <sz val="10"/>
        <color theme="1"/>
        <rFont val="Arial"/>
        <family val="2"/>
      </rPr>
      <t xml:space="preserve"> </t>
    </r>
    <r>
      <rPr>
        <sz val="10"/>
        <color theme="1"/>
        <rFont val="Arial"/>
        <family val="2"/>
      </rPr>
      <t xml:space="preserve"> Así las cosas y luego de las labores realizadas, se solicita sea cambie el estado No Conformidad a Conformidad.</t>
    </r>
  </si>
  <si>
    <t>De acuerdo a la revisión de la configuración en el firewall y al documento: MN-GT-12-02 Manual soporte de primer nivel Administración del Firewall V1, no se especifica que la asignación de direcciones Ip automática (DHCP), este habilitado únicamente a equipos con su dirección de tarjeta de red (Mac Address) registrada, para así evitar posibles conexiones no autorizadas desde puntos de red local. Esta configuración debe estar incluida en el manual de administración del Firewall para asegurar la continuidad de la misma en cualquier cambio que se realice a la configuración o plataforma.</t>
  </si>
  <si>
    <t>MN-GT-12-02 Manual soporte de primer nivel Administración del Firewall V1, no se especifica que la asignación de direcciones Ip automática (DHCP)</t>
  </si>
  <si>
    <t>Incluir en el manual MN-GT-12-02 Manual soporte de primer nivel Administración del Firewall, la asignación  de direcciones Ip automática (DHCP), este habilitado únicamente a equipos con su dirección de tarjeta de red (Mac Address) registrada</t>
  </si>
  <si>
    <t>MN-GT-12-02 Manual soporte de primer nivel Administración del Firewall actualizado en la maloca</t>
  </si>
  <si>
    <t>PRIMER TRIMESTRE:  Se informa que el proveedor tiene un manual específico del manejo del firewall que permite desplegar los informes requeridos, por lo tanto para realizar estas actividades se tomará como base el manual del fabricante.
Segundo trimestre: Se actualiza el manual. Por lo tanto se solicita el cierre de la acción</t>
  </si>
  <si>
    <t>Enlace al sitio del fabricante donde se muestra el acceso al mapa: https://docs.fortinet.com/document/fortigate/6.2.4/cookbook/783526/dhcp-server
TRD 120_OAP\IDEP2021\Gestion Tecnologica\FirewallFortiOS-6.2.4-Cookbook.pdf
\\Apolo\EJECUCION_PLANES\Plan_Mejoramiento\GT\Firewall</t>
  </si>
  <si>
    <t>05/08/2021: Se verificó la actualización del Manual de MN-GT-12-02 soporte de primer nivel Administración del Firewall, donde se incluye la asignación  de direcciones Ip automática (DHCP) Dentro de las condiciones adicionales de seguridad, se tiene restringido la asignación de direcciones IP por DHCP a solo los equipos cuya MAC Address este registrada en el listado “IP Address Assignment Rules”, por lo anterior se realiza el cierre de esta acción.</t>
  </si>
  <si>
    <r>
      <rPr>
        <sz val="10"/>
        <color theme="1"/>
        <rFont val="Arial"/>
        <family val="2"/>
      </rPr>
      <t xml:space="preserve">PRIMER TRIMESTE:  Se evaluarán herramientas como GLPI para la posible instalación y configuración en el tercer trimestre de 2021.
SEGUNDO TRIMESTRE: Se estan evaluando las herramientas para presentar el informe respectivo.
</t>
    </r>
    <r>
      <rPr>
        <b/>
        <sz val="10"/>
        <color theme="1"/>
        <rFont val="Arial"/>
        <family val="2"/>
      </rPr>
      <t xml:space="preserve">TERCER TRIMESTRE: </t>
    </r>
    <r>
      <rPr>
        <sz val="10"/>
        <color theme="1"/>
        <rFont val="Arial"/>
        <family val="2"/>
      </rPr>
      <t>Se evaluan varias herramientas para el apoyo a la infraestructura del IDEP, se evalúan herramientas para el manejo de inventario de activos de tecnología, se elabora y entrega informe conjunto con los 4 Ingenieros.  De otra parte  el equipo de trabajo de gestión tecnológioca buscando tener una experiencia con la plataforma CACTI,  la instaló  en producción bajo prueba piloto,  con el objetivo de contar con una herramienta que fortalezca la gestión tecnológica de las plataformas instaladas en el IDEP. De acuerdo con lo que se puede apreciar con el prototipo funcionando, se puede señalar que se cuenta con información de uso de los equipos monitoreados.
ACTIVIDAD FINALIZADA. Se solicita el cierre de esta actividad</t>
    </r>
  </si>
  <si>
    <t>A la fecha no se ha adelantado el procedimiento de Gestión de cambios para dar cumplimiento a los lineamientos MSPI (12.1.2 Gestión de cambios, 14.2.2 Procedimientos de control de cambios en los sistemas, 14.2.3 Revisión técnica de las aplicaciones tras efectuar cambios en la plataforma operativa y 14.2.4 Restricciones a los cambios en los
paquetes de software) Sin embargo, se reconoce que se adelantan actas para evidenciar los resultados de cambios en la infraestructura, las cuales si bien no corresponden al lineamiento MSPI si aportan memoria y formalidad sobre los impactos.
Tal es el caso de:
- Migración de humano
- Implementación IPV6
- Implementación Renata</t>
  </si>
  <si>
    <t>No se cuenta con el  procedimiento de Gestión de cambios</t>
  </si>
  <si>
    <t>Elaborar el procedimiento de gestión de cambios</t>
  </si>
  <si>
    <t xml:space="preserve"> procedimiento de gestión de cambios publicado en la maloca </t>
  </si>
  <si>
    <t>PRIMER TRIMESTE:  Se va a elaborar el plan para el control de cambios de los sistemas de información que incluya acciones para garantizar la seguridad de accesos de terceros y la autonomía del instituto para cambios en los ambientes productivos, se encuentra programado para entrega como parte del producto  #4 del contrato 22 de 2021, para entrega el 28 de Mayo.
 26/05/2021:  Se elaboró el procedimiento PRO-GT-12-12 - Procedimiento_para el control de Cambios V1 junto con el formato FT- GT-12-23 - Formato para el Control de Cambios V1 y se entrego al SIG para la gestión correspondiente. Por lo atnterior se solicita el cirre de esta acción.</t>
  </si>
  <si>
    <t xml:space="preserve">05/08/2021: Se verifico por parte de esta Oficina el procedimiento PRO-GT-12-12 para el control de Cambios y el formato FT- GT-12-23 - Formato para el Control de Cambios publicado en la página web de la Entidad.  Por lo anterior se da el cierre a esta actividad. </t>
  </si>
  <si>
    <r>
      <rPr>
        <sz val="10"/>
        <color rgb="FF000000"/>
        <rFont val="Arial"/>
        <family val="2"/>
      </rPr>
      <t xml:space="preserve">PRRIMER TRIMESTRE: Las licencias de Goobi y Humano fueron presentadas a la auditora en Diciembre en 2020.
</t>
    </r>
    <r>
      <rPr>
        <b/>
        <sz val="10"/>
        <color rgb="FF000000"/>
        <rFont val="Arial"/>
        <family val="2"/>
      </rPr>
      <t>26/05/2021:</t>
    </r>
    <r>
      <rPr>
        <sz val="10"/>
        <color rgb="FF000000"/>
        <rFont val="Arial"/>
        <family val="2"/>
      </rPr>
      <t xml:space="preserve"> Se solicita el cierre a la auditoria ya que las licencias fueron presentadas y de acuerdo con el seguimiento de la OCI: 05/08/2021:  Se verificó las licencias de GOOBI y HUMANO; con fecha a diciembre de 2019 al consultar con la Ingeniera Juliett Yaver Licht  informa a esta Oficina que no se requiere actualización de las mismas; por lo anterior se realiza el cierre de esta actividad.</t>
    </r>
  </si>
  <si>
    <r>
      <rPr>
        <sz val="10"/>
        <color theme="1"/>
        <rFont val="Arial"/>
        <family val="2"/>
      </rPr>
      <t xml:space="preserve">PRIMER TRIMESTE:  Se da inicio al plan para crear el catálogo de los sistemas de información, esta actividad se realizará y estaré para entrega  el 15 de Septiembre de 2021 como parte del producto 8 del contrato #22-2021. En la  evidencia se entrega el avance.
 SEGUNDO TRIMESTRE: Se han llevado a cabo 5 actividades del plan para la construcción del catálogo de los sistemas de información. Se entrega avance en el producto 5 del contrato 22-2021.
</t>
    </r>
    <r>
      <rPr>
        <b/>
        <sz val="10"/>
        <color theme="1"/>
        <rFont val="Arial"/>
        <family val="2"/>
      </rPr>
      <t>TERCER TRIMESTRE</t>
    </r>
    <r>
      <rPr>
        <sz val="10"/>
        <color theme="1"/>
        <rFont val="Arial"/>
        <family val="2"/>
      </rPr>
      <t xml:space="preserve">  (Juliett Yaver ) 05-10-2021: Se completan todas las actividades del plan para la elaboración del catálogo de los sistemas de información, basados en Guía G.SIS.03 Guía para la construcción del catálogo de Sistemas de Información. Versión 2019 de MINTIC con los siguientes entregables:
1. Catálogo finalizado y diligenciado. Publicado en la Maloca.
2. MANUAL PARA LA GESTIÓN DE LOS SISTEMAS DE INFORMACIÓN DEL IDEP  ( Ver Numeral 6. CATÁLOGO DE LOS SISTEMAS DE INFORMACIÓN), publicado en la Maloca.
3. Radicado N° 00106-813-000867 dirigido a la Secretaría de Educación socializando el catálogo de los sistemas de información.
4. Radicado N° 00106-812-001766 respuesta de la Secretaría de Educación recibiendo el catálogo
ACTIVIDAD FINALIZADA. Se solicita el cierre de esta acción
</t>
    </r>
  </si>
  <si>
    <r>
      <rPr>
        <sz val="11"/>
        <color rgb="FF000000"/>
        <rFont val="Calibri"/>
        <family val="2"/>
      </rPr>
      <t xml:space="preserve">
</t>
    </r>
    <r>
      <rPr>
        <sz val="11"/>
        <color rgb="FF000000"/>
        <rFont val="Arial"/>
        <family val="2"/>
      </rPr>
      <t xml:space="preserve">05/08/2021: Esta actividad se encuentra en ejecución.
</t>
    </r>
    <r>
      <rPr>
        <sz val="11"/>
        <color rgb="FF000000"/>
        <rFont val="Calibri"/>
        <family val="2"/>
      </rPr>
      <t>13/12/2021: Se verificó en la página del IDEO el catalogo de los sistema de información con fecha de aprobación sep de 2021, el manual para la gestión de los sistema de información con fecha de aprobación 10 de septiembre, y los respectivos memorandos radicados socializando el catalogo de los sistemas de información, por lo anterior se cierra la acción como cumplida.</t>
    </r>
  </si>
  <si>
    <t>Fortalecer el conocimiento del IDEP en el modelo de datos de GOOBI, como contingencia en caso de que el proveedor actual no apoye el proceso de migración a un nuevo ERP.</t>
  </si>
  <si>
    <t>Fortalecer el conocimiento del IDEP en el modelo de datos de GOOBI</t>
  </si>
  <si>
    <t>Incluir en  los estudios previos de la nueva contratación del sistema Goobi unas horas de soporte especializado de ser posible, para que el proveedor Goobi entregue el Modelo Entidad Relación del sistema Goobi y lo explique.</t>
  </si>
  <si>
    <t>Estudios previos y Contrato Goobis SAS en 2021</t>
  </si>
  <si>
    <t>PRIMER TRIMESTE:  El proveedor Goobi no entrega el Modelo Entidad Relación agrgumentando : "La figura de licenciamiento que tenemos con las entidades no permite entregar el modelo entidad relación." Se soporta con la respuesta al correo del 30 de marzo de 2021.
26/05/2021: Teniendo en cuenta que el modelo Entidad relación del sistema de información GOOBI, esta protegido por las leyes de derechos de autor, por tal motivo el proveedor no entregara ningun modelo conforme lo dio a conocer mediante correo electronico del 30 de marzo de 2021. Por lo anteriormente expuesto se solicita el cierre de esta acción.</t>
  </si>
  <si>
    <t>120_oap\IDEP2021\Gestion Tecnologica
\\Apolo\EJECUCION_PLANES\Plan_Mejoramiento\GT\Goobi</t>
  </si>
  <si>
    <t>Se cierra la acción como inefectiva toda vez que no se cumplio la actividad formulada.</t>
  </si>
  <si>
    <t>Incluir en la renovación del contrato SAAS de Humano y en cualquier otra adquisición de sistema de información en modalidad SAAS clausulas específicas sobre la protección y propiedad de los datos alojados. Ver PROTECCIÓN EN LOS SERVICIOS COMPUTACIÓN EN LA NUBE (CLOUD COMPUTING) de la SIC.</t>
  </si>
  <si>
    <t>El contrato de Humano no tiene cláusula de protección y propiedad de datos</t>
  </si>
  <si>
    <t>Incluir en el contrato de Humano las cláusulas de protección y propiedad de datos enmarcados en PROTECCIÓN EN LOS SERVICIOS COMPUTACIÓN EN LA NUBE (CLOUD COMPUTING) de la SIC.</t>
  </si>
  <si>
    <t>Contrato de Humano elaborado</t>
  </si>
  <si>
    <t xml:space="preserve">PRIMER TRIMESTE:  Para mantener la confidencialidad de la información por parte de los contratistas el IDEP cuenta con el acuerdo de confidencialidad el cual fue enviado al proveedor para la firma respectiva.
26/05/2021: Se especificaron las clausulas para los contratos en modalidad SAAS, con respecto a los lineamientos de segurida establecidos por el SIC, entregado en el producto 4.2 del contrato No. 22 de 2021, teniendo en cuenta lo anterior se solicita a la auditoria dar cierre a esta acción
</t>
  </si>
  <si>
    <t>Correo electrónico usuario soportesiafi@idep.edu.co
\\Apolo\EJECUCION_PLANES\Plan_Mejoramiento\GT\Humano</t>
  </si>
  <si>
    <t xml:space="preserve">
05/08/2021: Se verificó en el contrato No. 30 de 2021 suscrito con soporte lógico la inclusión de soporte las cláusulas de protección y propiedad de datos enmarcados en PROTECCIÓN EN LOS SERVICIOS COMPUTACIÓN EN LA NUBE (CLOUD COMPUTING) de la SIC.Por lo anterior se cierra esta acción
</t>
  </si>
  <si>
    <r>
      <rPr>
        <sz val="10"/>
        <color rgb="FF000000"/>
        <rFont val="Arial"/>
        <family val="2"/>
      </rPr>
      <t xml:space="preserve">Esta actividad inicia en el segundo trimestre, por lo anterior, se reportará seguimiento en el trimestre pertinente.
22/06/2021 Se realizó MN-GT-12-15 Manual para la Adquisición y Mantenimiento a los Sistemas de Información del IDEP. Contrato 22-2021 producto 4. Con respecto a la metodología de desarrollo de software el manual cumple con lo requerido, queda pendiente para entrega el 3 de septiembre el procedimiento para la adquisición de software de terceros que se entegará en el producto 8 del contrato 22-2021 .
</t>
    </r>
    <r>
      <rPr>
        <b/>
        <sz val="10"/>
        <color rgb="FF000000"/>
        <rFont val="Arial"/>
        <family val="2"/>
      </rPr>
      <t xml:space="preserve">TERCER TRIMESTRE (Juliett Yaver) 05-10-2021: </t>
    </r>
    <r>
      <rPr>
        <sz val="10"/>
        <color rgb="FF000000"/>
        <rFont val="Arial"/>
        <family val="2"/>
      </rPr>
      <t>Se finaliza el MN-GT-12-15 Manual para la Gestión de los Sistemas de Información del IDEP y se publica en la maloca, el cual contiene el proceso para la adquisición de software, se entrega en el producto 8 -  "Un procedimiento para el Desarrollo y Adquisición de software aplicativo en el Instituto, de manera articulada con el dominio A14 del MSPI",  el cual No será publicado, segun lo acordado con la OCI, por lo que fue reemplazado con el capítulo "10. ADQUISICIÓN DE SOFTWARE" del MN-GT-12-15 Manual para la Gestión de los Sistemas de Información del IDEP.  ACTIVIDAD FINALIZADA.
 Se solicita el cierre de esta actividad.</t>
    </r>
  </si>
  <si>
    <r>
      <rPr>
        <sz val="10"/>
        <color rgb="FFFF0000"/>
        <rFont val="Arial"/>
        <family val="2"/>
      </rPr>
      <t xml:space="preserve">
</t>
    </r>
    <r>
      <rPr>
        <sz val="10"/>
        <color rgb="FF000000"/>
        <rFont val="Arial"/>
        <family val="2"/>
      </rPr>
      <t>Documento PRO-GT-12-05 Mantenimiento de Infraestructura Tecnológica, actualizado en la maloca</t>
    </r>
  </si>
  <si>
    <r>
      <rPr>
        <sz val="10"/>
        <color rgb="FF000000"/>
        <rFont val="Arial"/>
        <family val="2"/>
      </rPr>
      <t xml:space="preserve">PRIMER TRIMESTRE: Se realizará la actualización del manual en el tercer trimestre de 2021.
22/06/2021 Se realizará la formalización y publicación del formato ANEXO 1 - Formato mantenimientos preventivos  IDEP.xls y se incluirá dentro del procedimiento.
</t>
    </r>
    <r>
      <rPr>
        <b/>
        <sz val="10"/>
        <color rgb="FF000000"/>
        <rFont val="Arial"/>
        <family val="2"/>
      </rPr>
      <t xml:space="preserve">TERCER TRIMESTRE: </t>
    </r>
    <r>
      <rPr>
        <sz val="10"/>
        <color rgb="FF000000"/>
        <rFont val="Arial"/>
        <family val="2"/>
      </rPr>
      <t xml:space="preserve">
Se solicita cambio de la actividad 
"Realizar la actualización del procedimiento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 por "Realizar la actualización del procedimiento PRO-GT-12-05 Mantenimiento de Infraestructura Tecnológica, donde se define el listado de mantenimiento preventivo del IDEP que será el inventario tecnológico para que el proveedor ejecute  los servicio de mantenimiento ". Se gestiona la actualización del PRO-GT-12-05 Mantenimiento de Infraestructura Tecnológica, en relación de sus actividades y se da claridad que el insumo es listado de mantenimiento preventivo del IDEP que será el inventario tecnológico y no el inventario de activo tecnología como insumo para el proveedor que ejecutará el mantenimiento en el IDEP.
17/11/2021 - Cesar Linares - Se actualiza el procedimiento, se solicita el cierre de la acción</t>
    </r>
  </si>
  <si>
    <r>
      <rPr>
        <sz val="10"/>
        <color theme="1"/>
        <rFont val="Arial"/>
        <family val="2"/>
      </rPr>
      <t xml:space="preserve">Esta actividad inicia en el tercer trimestre, por lo anterior, se reportará seguimiento en el trimestre pertinente.
22/06/21 Se estan evaluando una herramienta para presentar el informe.
</t>
    </r>
    <r>
      <rPr>
        <b/>
        <sz val="10"/>
        <color theme="1"/>
        <rFont val="Arial"/>
        <family val="2"/>
      </rPr>
      <t>TERCER TRIMESTRE</t>
    </r>
    <r>
      <rPr>
        <sz val="10"/>
        <color theme="1"/>
        <rFont val="Arial"/>
        <family val="2"/>
      </rPr>
      <t xml:space="preserve"> (Todos lo Ingenieros) 05-10-2021:  Se solicita cambiar la actividad "Definir, contratar e implementar una herramienta que controle de forma automática los inventarios de TIC" por  "Evaluar una herramienta que controle de forma automática los inventarios de TIC", teniendo en cuenta que no hay recursos para la compra de una herramienta de control. Se evaluan varias herramientas para el apoyo a la infraestructura tecnlógica del IDEP, entre las que se encuentran herramientas para el manejo de inventario de activos de tecnología, se elabora y entrega informe en conjunto con los 4 Ingenieros. ACTIVIDAD FINALIZADA. Se solicita el cierre de esta actividad.</t>
    </r>
  </si>
  <si>
    <r>
      <rPr>
        <sz val="10"/>
        <color theme="1"/>
        <rFont val="Arial"/>
        <family val="2"/>
      </rPr>
      <t xml:space="preserve">PRIMER TRIMESTE:  Se evaluarán herramientas como GLPI para instalación y configuración en el tercer trimestre de 2021 y validará la opción de informes de configuración de los servidores virtuales a través de la herramienta VMWare.
22/06/2021 Se estan evaluando herramientas para presentar el informe
</t>
    </r>
    <r>
      <rPr>
        <b/>
        <sz val="10"/>
        <color theme="1"/>
        <rFont val="Arial"/>
        <family val="2"/>
      </rPr>
      <t xml:space="preserve">TERCER TRIMESTRE (Todos lo Ingenieros) 05-10-2021:  </t>
    </r>
    <r>
      <rPr>
        <sz val="10"/>
        <color theme="1"/>
        <rFont val="Arial"/>
        <family val="2"/>
      </rPr>
      <t>Se cambia la actividad "Evaluar para su instalación o compra, según sea el caso, de aplicaciones para la gestión de activos de información, que incluyan hojas de vida para equipos de cómputo, como servidores." por "Evaluar una herramienta para la gestión de activos de información, que incluyan hojas de vida para equipos de cómputo, como servidores.", con el fin de especificar la evidencia que se va a entregar en la ejecución de la actividad. Se evaluan varias herramientas para el apoyo a la infraestructura tecnlógica del IDEP, entre las que se encuentran herramientas para el manejo de inventario de activos de tecnología, se elabora y entrega informe en conjunto con los 4 Ingenieros. ACTIVIDAD FINALIZADA, solicita el cierre de esta actividad.</t>
    </r>
  </si>
  <si>
    <r>
      <rPr>
        <sz val="10"/>
        <color theme="1"/>
        <rFont val="Arial"/>
        <family val="2"/>
      </rPr>
      <t xml:space="preserve">PRIMER TRIMESTE:  Se realizará la actualización del documento de compomiso de cumplimiento de las políticas de seguridad y privacidad de la infomación para en cuarto trimestre de 2021.
Segundo Trimestre:este documento a la fecha se encuentran actualizado, atendiendo las recomendaciones de la auditoria. Se solicita cierre de la acción
</t>
    </r>
    <r>
      <rPr>
        <b/>
        <sz val="10"/>
        <color theme="1"/>
        <rFont val="Arial"/>
        <family val="2"/>
      </rPr>
      <t xml:space="preserve">TECER TRIMESTRE: </t>
    </r>
    <r>
      <rPr>
        <sz val="10"/>
        <color theme="1"/>
        <rFont val="Arial"/>
        <family val="2"/>
      </rPr>
      <t>A 30 de septiembre de 2021 se encuentra diligenciado el formato y firmado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SE SOLICITA EL CIERRE.
Es importante precisar que se crea una nueva actividad, en razón a que fue producto de un nuevo hallazgo.</t>
    </r>
  </si>
  <si>
    <r>
      <rPr>
        <u/>
        <sz val="10"/>
        <color rgb="FF0563C1"/>
        <rFont val="Arial"/>
        <family val="2"/>
      </rPr>
      <t xml:space="preserve">http://www.idep.edu.co/sites/default/files/FT-GT-12-20%20Compromiso%20poli%CC%81tica%20TIC%20V3.docx
</t>
    </r>
    <r>
      <rPr>
        <sz val="10"/>
        <color rgb="FF000000"/>
        <rFont val="Arial"/>
        <family val="2"/>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</si>
  <si>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
05/08/2021: Se verifico en la página Web la actualización del formato, esta actividad continua en ejecución hasta que se diligencie por parte de todos los funcionarios dicho formato, toda vez que en la auditoria adelantada al proceso de recursos físicos se evidenció que aún no se encuentra implementado.
10/12/2021: Se cierra la acción como inefectiva toda vez que no se cumplió en el tiempo establecido y se creó una nueva actividad que fue producto de un nuevo hallazgo.</t>
  </si>
  <si>
    <r>
      <rPr>
        <u/>
        <sz val="10"/>
        <color rgb="FF0563C1"/>
        <rFont val="Arial"/>
        <family val="2"/>
      </rPr>
      <t xml:space="preserve">http://www.idep.edu.co/sites/default/files/FT-GT-12-20%20Compromiso%20poli%CC%81tica%20TIC%20V3.docx
</t>
    </r>
    <r>
      <rPr>
        <sz val="10"/>
        <color rgb="FF000000"/>
        <rFont val="Arial"/>
        <family val="2"/>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</si>
  <si>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13/12/2021: María Margarita Cruz Gómez. Profesional contratista </t>
  </si>
  <si>
    <r>
      <rPr>
        <sz val="10"/>
        <color theme="1"/>
        <rFont val="Arial"/>
        <family val="2"/>
      </rPr>
      <t>Formato FT-GT-12-19 Activos de Información actualizado</t>
    </r>
    <r>
      <rPr>
        <sz val="10"/>
        <color rgb="FFFF0000"/>
        <rFont val="Arial"/>
        <family val="2"/>
      </rPr>
      <t xml:space="preserve"> </t>
    </r>
  </si>
  <si>
    <r>
      <rPr>
        <sz val="10"/>
        <color theme="1"/>
        <rFont val="Arial"/>
        <family val="2"/>
      </rPr>
      <t xml:space="preserve">Esta actividad inicia en el segundo, tercer y cuarto trimestre, por lo anterior, se reportará seguimiento en el trimestre pertinente.
22/06/2021 Se establece que se dejará como proyecto  en el PETI  que se actualizara en octubre de 2021  y de esta manera la entidad realizara la gestion para solicitar  los recursos a Secretaria de Hacienda. 
</t>
    </r>
    <r>
      <rPr>
        <b/>
        <sz val="10"/>
        <color theme="1"/>
        <rFont val="Arial"/>
        <family val="2"/>
      </rPr>
      <t xml:space="preserve">TERCER TRIMESTRE: </t>
    </r>
    <r>
      <rPr>
        <sz val="10"/>
        <color theme="1"/>
        <rFont val="Arial"/>
        <family val="2"/>
      </rPr>
      <t xml:space="preserve">Se remite correo el día 11 de octubre de 2021 para verificación y aprobación del formato actualizado (FT-GT-12-19 Activos de Información del IDEP V4), para aprobación y publicación en la maloca.
Se solicita ajuste de la acción de "Incluir en el inventario de activos de información las variables de fechas (Creación o Implementación) y de (Caducidad Bien (depreciación)) para tener control en y de esta manera dimensionar las necesidades de compras a realizar en el plan de adquisiciones.." por "Inventario de activos de tecnología actualizado".
</t>
    </r>
    <r>
      <rPr>
        <b/>
        <sz val="10"/>
        <color theme="1"/>
        <rFont val="Arial"/>
        <family val="2"/>
      </rPr>
      <t>CUARTO TRIMESTRE</t>
    </r>
    <r>
      <rPr>
        <sz val="10"/>
        <color theme="1"/>
        <rFont val="Arial"/>
        <family val="2"/>
      </rPr>
      <t>: Para la gestión de los Activos de Información se estructura y armoniza el formato FT-GT-12-19 Activos de Información del IDEP a la versión 4, cumpliendo los lineamientos de la Guía 5. para la Gestión y Clasificación de Activos de Información MinTic. Este fue presentado en el Comité Institucional de Gestión y Desempeño el día 27 de septiembre donde fueron aprobados y se procedió a publicar en el link de trasparencia en el siguiente numeral 7.1.2 Registro de Activos de Información.</t>
    </r>
  </si>
  <si>
    <t>Aún no se muestra avance en esta recomendación.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</si>
  <si>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No se tienen centralizados y clasificados los soportes de la plataforma tecnológica que permita generar indicadores y ANS</t>
  </si>
  <si>
    <t>Definir la herramienta para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</si>
  <si>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herramienta para Centralizar y clasificar  los soportes relacionados con los sistemas y plataforma tecnológica del IDEP implementada</t>
  </si>
  <si>
    <t>PRIMER TRIMESTRE: Se configuró la mesa de ayuda para agrupar las incidencias de los sistemas de información. 
22/06/21 Se solicita el cierre de esta actividad teniendo en cuenta que fue cumplida en el mes de octubre de 2020, momento desde el cual esta funcionando la mesa de ayuda para el registro de los tickets referentes a los sistemas de información.</t>
  </si>
  <si>
    <t xml:space="preserve">120_oap\IDEP2021\Gestion Tecnologica\Configuración Mesa de ayuda
Link Mesa de ayuda: http://www.idep.edu.co/mesadeayuda/scp/
</t>
  </si>
  <si>
    <t xml:space="preserve">
05/08/2021: Se verifico la clasificación de los requerimientos realizados en la mesa de ayuda.</t>
  </si>
  <si>
    <r>
      <rPr>
        <sz val="10"/>
        <color theme="1"/>
        <rFont val="Arial"/>
        <family val="2"/>
      </rPr>
      <t xml:space="preserve">Esta actividad inicia el próximo año, por lo anterior, se reportará seguimiento en el trimestre pertinente.
22/06/2021 Se solicita ajustar la accion a la OAP teniendo en cuenta que la accion formulada inicialmente (Elaborar  los términos de referencia de un proceso de consultoría para realizar un estudio de infraestructura de TI relacionado con la cantidad de usuarios del IDEP, teniendo como base normalidad contra situación actual covid19, para determinar los elementos de TI faltantes en ambos contextos) no subsana el hallazgo formulado por la auditoria por 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 Se solicita el cierre de la acción teniendo en cuenta que el formato esta actuliazado. 
</t>
    </r>
    <r>
      <rPr>
        <b/>
        <sz val="10"/>
        <color theme="1"/>
        <rFont val="Arial"/>
        <family val="2"/>
      </rPr>
      <t xml:space="preserve">TERCER TRIMESTRE: </t>
    </r>
    <r>
      <rPr>
        <sz val="10"/>
        <color theme="1"/>
        <rFont val="Arial"/>
        <family val="2"/>
      </rPr>
      <t>El formato FT-GT- 12-20 se encuentra en la versión No.3. El numeral 9 dice textualmente "Los funcionarios y contratistas deben garantizar que sus equipos de cómputo personales (con los que se establece una conexión VPN y/o conexión remota al IDEP) cuenten con sistema operativo licenciado y antivirus para garantizar que la información y productos del IDEP estén salvaguardados ante cualquier amenaza."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POR FAVOR CERRAR.</t>
    </r>
  </si>
  <si>
    <r>
      <rPr>
        <sz val="10"/>
        <color rgb="FF000000"/>
        <rFont val="Arial"/>
        <family val="2"/>
      </rPr>
      <t xml:space="preserve">Esta actividad inicia el próximo año, por lo anterior, se reportará seguimiento en el trimestre pertinente.
22/06/21 Se solicita ajustar la accion a la OAP teniendo en cuenta que la accion formulada inicialmente no puede cumplirse dado que depende de una tarea predecesora la cual no se ha realizado. En relacion con los logs El IDEP tiene identificados los logs que se generan y toma backups semanalmente del servidor web.
</t>
    </r>
    <r>
      <rPr>
        <b/>
        <sz val="10"/>
        <color rgb="FF000000"/>
        <rFont val="Arial"/>
        <family val="2"/>
      </rPr>
      <t xml:space="preserve">TERCER TRIMESTRE (Todos lo Ingenieros) 05-10-2021: </t>
    </r>
    <r>
      <rPr>
        <sz val="10"/>
        <color rgb="FF000000"/>
        <rFont val="Arial"/>
        <family val="2"/>
      </rPr>
      <t>Se evaluan varias herramientas para el apoyo a la infraestructura del IDEP, se evalúan herramientas para LA RED, se elabora y entrega informe conjunto con los 4 Ingenieros.  Así mismo se instla como prueba piloto el software CACTUS en un servidor virtual.
ACTIVIDAD FINALIZADA</t>
    </r>
  </si>
  <si>
    <r>
      <rPr>
        <sz val="10"/>
        <color theme="1"/>
        <rFont val="Arial"/>
        <family val="2"/>
      </rPr>
      <t>Documento PETI actualizado con indicadores y proyectos de gestión tecnológica</t>
    </r>
    <r>
      <rPr>
        <sz val="10"/>
        <color rgb="FFFF0000"/>
        <rFont val="Arial"/>
        <family val="2"/>
      </rPr>
      <t xml:space="preserve">
</t>
    </r>
  </si>
  <si>
    <r>
      <rPr>
        <b/>
        <sz val="10"/>
        <color theme="1"/>
        <rFont val="Arial"/>
        <family val="2"/>
      </rPr>
      <t>PRIMER TRIMESTRE:</t>
    </r>
    <r>
      <rPr>
        <sz val="10"/>
        <color theme="1"/>
        <rFont val="Arial"/>
        <family val="2"/>
      </rPr>
      <t xml:space="preserve"> Se contrata al Ingeniero que realizará la actualización del PETI a través del contrato 48 de 2021 y se encuentra como producto para enterga el 17 de agosto de 2021, la versión 1 de la actualización.
22/06/2021: Se solicita ajustar la accion a la OAP teniendo en cuenta que la accion formulada inicialmente no puede cumplirse. Se realizara la estructuración el PETI para la nueva vigencia en el cual se esta definido criterios de evaluación y seguimiento de los proyectos de TIC que fortalecen las diferentes áreas del IDEP, para que los indicadores de productividad y calidad en los servicios estén acorde a los lineamientos dados por MINTIC en la G.ES.06 Guía como estructurar el plan estratégico de tecnología de la información - PETI
</t>
    </r>
    <r>
      <rPr>
        <b/>
        <sz val="10"/>
        <color theme="1"/>
        <rFont val="Arial"/>
        <family val="2"/>
      </rPr>
      <t>SEGUNDO TRIMESTRE</t>
    </r>
    <r>
      <rPr>
        <sz val="10"/>
        <color theme="1"/>
        <rFont val="Arial"/>
        <family val="2"/>
      </rPr>
      <t xml:space="preserve">: 23/06/2021 En el grupo de ingenieros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theme="1"/>
        <rFont val="Arial"/>
        <family val="2"/>
      </rPr>
      <t>TERCER TRIMESTRE:</t>
    </r>
    <r>
      <rPr>
        <sz val="10"/>
        <color theme="1"/>
        <rFont val="Arial"/>
        <family val="2"/>
      </rPr>
      <t xml:space="preserve"> Se remite correo el día 20 de septiembre de 2021 para verificación y aprobación del formato actualizado (PL-GT-12-01 PETIC V 22), para aprobación y publicación en la maloca.
Se ajusta la acción "Diseñar el modelo de  evaluación y seguimiento al desempeño, capacidad, efectividad, costos, pertenencia, tendientes a medir la ejecución de los proyectos que hagan uso de TIC y los indicadores de gestión de proceso, resultado e impacto, publicar resultados." por ""Estructurar el PETI con metodología para la medición de eficacia en los indicadores y proyectos a desarrolla del proceso de gestión tecnólogia contando con factores de medición de su operatividad para asegurar su ejecución y cumpliendo del alcance establecido."", en razón a que los indicadores de gestión del proceso que se tienen vigentes miden el cumplimiento y resultado de algunos aspectos del proceso de gestión tecnológica, dichos indicadores esta armonizado a la metidologia de la oficina de planeación cuyo objeto es medir las actividades realizadas en relación a la eficacia de la   mesa de ayuda, PETI y el plan seguridad privacidad de información.
</t>
    </r>
    <r>
      <rPr>
        <b/>
        <sz val="10"/>
        <color theme="1"/>
        <rFont val="Arial"/>
        <family val="2"/>
      </rPr>
      <t>CUARTO TRIMESTRE</t>
    </r>
    <r>
      <rPr>
        <sz val="10"/>
        <color theme="1"/>
        <rFont val="Arial"/>
        <family val="2"/>
      </rPr>
      <t xml:space="preserve">: El  PETI se evalúa y aprueba por el Comité Institucional de Gestión y Desempeño el día 6 de diciembre donde se exponen los nuevos indicadores y actividades a desarrollar, las cuales cumplen con lo requerido  con el contesto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G.ES.06 Guía Cómo Estructurar el Plan Estratégico de Tecnologías de la Información - PETI
</t>
    </r>
  </si>
  <si>
    <t>No se observa avance en la optimización de indicadores conforme a los lineamientos de Gobierno Digital para la Gestión de TI, Gobierno de TI, MSPI y tratamiento efectivo de riesgos. Ver observaciones en este numeral</t>
  </si>
  <si>
    <r>
      <rPr>
        <sz val="10"/>
        <color theme="1"/>
        <rFont val="Arial"/>
        <family val="2"/>
      </rPr>
      <t>Los indicadores de gestión del proceso que se tienen vigentes miden el cumplimiento y resultado de algunos aspectos del proceso de gestión tecnológica, dichos indicadores esta armonizado a la metodologia de la oficina de planeación cullo objeto es medir las actividades realizadas en relación a la eficacia de la   mesa de ayuda, PETI y el plan seguridad privacidad de información.</t>
    </r>
    <r>
      <rPr>
        <sz val="10"/>
        <color rgb="FFFF0000"/>
        <rFont val="Arial"/>
        <family val="2"/>
      </rPr>
      <t xml:space="preserve">. </t>
    </r>
  </si>
  <si>
    <r>
      <rPr>
        <sz val="10"/>
        <color theme="1"/>
        <rFont val="Arial"/>
        <family val="2"/>
      </rPr>
      <t xml:space="preserve">PRIMER TRIMESTRE: Se contrata al Ingeniero que realizará la actualización del PETI a través del contrato 48 de 2021 y se encuentra como producto para enterga el 15 de agosto de 2021, la versión 1 de la actualización.
22/06/21 Se ajusta la actividad a realizar teniendo en cuenta que actualmente los documentos no cuentan con lo solicitado por la auditoria razon por la cual se ajustran dichos documentos para la vigencia 2022. En este sentido se solicita ampliar la actividad para el 13 de diciembre de 2021 fecha en la cual se encuentra en cada uno de los contratos la entrega de los proyectos vigencia 2022.
</t>
    </r>
    <r>
      <rPr>
        <b/>
        <sz val="10"/>
        <color theme="1"/>
        <rFont val="Arial"/>
        <family val="2"/>
      </rPr>
      <t xml:space="preserve">
TERCER TRIMESTRE (omar coronado) 05-10-2021</t>
    </r>
    <r>
      <rPr>
        <sz val="10"/>
        <color theme="1"/>
        <rFont val="Arial"/>
        <family val="2"/>
      </rPr>
      <t xml:space="preserve">:Se armoniza el documento según las necesidades y estado actual de los componentes tecnológicos del IDEP para las vigencias del año 2022 a 2024 según las recomendaciones de la G.ES.06 Guía para la construcción del PETI - Arquitectura TI de Mintic. Donde estamos alineados a la metodología del planeación en relación de indicadores de eficacia los cuales están asociados a los proyectos definidos en la administración y mantenimiento de la infraestructura del IDEP </t>
    </r>
  </si>
  <si>
    <r>
      <rPr>
        <sz val="10"/>
        <color theme="1"/>
        <rFont val="Arial"/>
        <family val="2"/>
      </rPr>
      <t xml:space="preserve">Esta actividad inicia en el segundo, tercer trimestre, por lo anterior, se reportará seguimiento en el trimestre pertinente.
23/06/2021 Se incluirá a partir del próximo contrato solicitando al proveedor que indique las acciones específicas que realiza en modalidad SAAS como plan de contingencia.
</t>
    </r>
    <r>
      <rPr>
        <b/>
        <sz val="10"/>
        <color theme="1"/>
        <rFont val="Arial"/>
        <family val="2"/>
      </rPr>
      <t xml:space="preserve">TERCER TRIMESTRE (Juliett Yaver) 05-10-2021: 
</t>
    </r>
    <r>
      <rPr>
        <sz val="10"/>
        <color theme="1"/>
        <rFont val="Arial"/>
        <family val="2"/>
      </rPr>
      <t>Se ajusta el documento plan de contingencia donde se incluye reestructurado el ANEXO 3. PLAN DE ACCIÓN AL SISTEMA DE INFORMACIÓN NÓMINA HUMANO, referente a acciones de contingencia que adelantará el IDEP insitu, en caso de caída del sistema. Así mismo se solicita al proveedor Soporte Lógico la entrega del plan de contingencia que pondrá en acción en caso de fallas.</t>
    </r>
    <r>
      <rPr>
        <b/>
        <sz val="10"/>
        <color theme="1"/>
        <rFont val="Arial"/>
        <family val="2"/>
      </rPr>
      <t xml:space="preserve">
</t>
    </r>
  </si>
  <si>
    <r>
      <rPr>
        <sz val="10"/>
        <color theme="1"/>
        <rFont val="Arial"/>
        <family val="2"/>
      </rPr>
      <t xml:space="preserve">PRIMER TRIMESTRE: Se inicia la transferencia de conocimiento relacionada con la hiperconvergencia llevada a cabo en dos sesiones de 8 horas en total el 29 y 30 de marzo de 2021, restando tres sesiones para un total de 20 horas programadas para el segundo trimestre de 2021. 
23/06/2021 Se reformula la acción dado que para el momento en el que se propuso la acción el oficial de seguridad era el técnico operativo, y que actualmente es la Jefe de la Oficina Asesora de Planeación; de la siguiente manera: Crear un capítulo sobre estás temáticas en la Base de conocimiento del proceso de gestion tecnologica con manuales, videos, entñ.-
</t>
    </r>
    <r>
      <rPr>
        <b/>
        <sz val="10"/>
        <color theme="1"/>
        <rFont val="Arial"/>
        <family val="2"/>
      </rPr>
      <t xml:space="preserve">TERCER TRIMESTRE: Juliett Yaver - 05-10-2021: </t>
    </r>
    <r>
      <rPr>
        <sz val="10"/>
        <color theme="1"/>
        <rFont val="Arial"/>
        <family val="2"/>
      </rPr>
      <t xml:space="preserve">La base de conocimiento de Gestión Tecnológica contiene una carpeta independiente para cada uno de los temas referentes a la infraestructura del IDEP,  que incluye los servicios y sistemas de información, donde se encuentra videos, manuales, instructivos y demás documentación, referente al manejo y uso de la la infraestructura tecnológica, producto de informes, sesiones de trabajo, soportes y capacitaciones, que se han realizado en los últmos 5 años en el IDEP. Se consolidó en esta Base de Conocimiento la documentación existente en carpetas compartidas del area de Gestión Tecnológica y como parte del producto 8 del contrato 22 de 2021, se entrega actualizada la base de conocimiento con la documentacion de las acciones realizadas en el año 2021 con corte al 31 de agosto de 2021. Por lo anterior, se solicita el cierre de la acción.
</t>
    </r>
  </si>
  <si>
    <t>Hay 4 actividades repetidas en este plan y en el Plan de seguridad y Privacidad de la Información: 
o Divulgar y gestionar los boletines informativos de seguridad, Integrar con CSIRT de Gobierno o Identificar y actualizar el inventario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t>
  </si>
  <si>
    <t>En el plan de mejoramiento 2019, se registran evidencias de capacitaciones recibidas por parte de los proveedores, sin embargo, en las entrevistas realizadas, se observa que el conocimiento no es aún del 100% y debe continuarse su fortalecimiento, aún más teniendo en cuenta que le ha sido asignado rol de oficial de Seguridad.</t>
  </si>
  <si>
    <t>No se tiene el 100% del conocimiento en el funcionario designado como Oficial de Seguridad</t>
  </si>
  <si>
    <t>Actualizar los documentos relacionados con el tratamiento de riesgos para que se articule con las directrices del MSPI, especialmente en la relación de los riesgos TIC con los activos de información críticos y los controles ISO 27002:2013.
De igual manera, relacionar el cumplimiento del tratamiento de riesgos TIC y de seguridad digital como parte inherente del sistema de gestión de seguridad de la información que hace parte integral del Sistema integrado de gestión de la entidad.</t>
  </si>
  <si>
    <t>Plan de tratamientos de riesgos TIC desactualizado y que no está ajustado a las directrices del MSPI (Modelo de Seguridad y Privacidad de la Información)</t>
  </si>
  <si>
    <t>Actualizar el plan de tratamientos de riesgos TIC acorde al Modelo de Seguridad y Privacidad de la Información MSPI y los controles ISO 27002:2013 y relacionar el cumplimiento del tratamiento de riesgos TIC y de seguridad digital y  los lineamientos del Manual de Gobierno Digital, adicionalmente con los activos que soportan la operación de la Entidad.</t>
  </si>
  <si>
    <t xml:space="preserve">plan de tratamientos de riesgos TIC actualizado </t>
  </si>
  <si>
    <r>
      <rPr>
        <sz val="10"/>
        <color theme="1"/>
        <rFont val="Arial"/>
        <family val="2"/>
      </rPr>
      <t xml:space="preserve">PRIMER TRIMESTRE: Se contrata al Ingeniero para realizar la actualización del plan de tratamiento de riesgos, producto a entregar de manera definitiva el 9 de abril.
La versión inicial del plan se entregó el 30 de marzo de 2021.
23/06/2021 Teniendo en cuenta la entrega realizada el 9 de abril se hace evaluacion conjunta con la OCI y se plantea la entrega final para el mes de agosto. Igualmente se actualiza la politica de seguridad y privacidad de la inforamcion. 
</t>
    </r>
    <r>
      <rPr>
        <b/>
        <sz val="10"/>
        <color theme="1"/>
        <rFont val="Arial"/>
        <family val="2"/>
      </rPr>
      <t xml:space="preserve">TERCER TRIMESTRE: omar coronado - 05-10-2021: </t>
    </r>
    <r>
      <rPr>
        <sz val="10"/>
        <color theme="1"/>
        <rFont val="Arial"/>
        <family val="2"/>
      </rPr>
      <t xml:space="preserve">Después del primer entregable el  plan de tratamiento de riesgos se está armonizando con el Plan de Seguridad y Privacidad de la Información, Plan de Contingencia Tecnológica, Plan Estratégico de Tecnologías de la Información y las Comunicaciones, se tiene provisto la entrega del documento final para el 29 de octubre del 2021 
</t>
    </r>
    <r>
      <rPr>
        <b/>
        <sz val="10"/>
        <color theme="1"/>
        <rFont val="Arial"/>
        <family val="2"/>
      </rPr>
      <t>CUARTO TRIMESTRE</t>
    </r>
    <r>
      <rPr>
        <sz val="10"/>
        <color theme="1"/>
        <rFont val="Arial"/>
        <family val="2"/>
      </rPr>
      <t xml:space="preserve"> (omar coronado) : El proceso de gestión tecnológica, quienes son los encargados de realizar las mejoras a las respectivas observaciones y recomendaciones dadas por la oficina de Control Interno,  procedieron a realizar reunión virtual con el fin de trabajar  en definir la Armonización del Plan de Tratamiento de Riesgos de Seguridad y Privacidad de la Información con el Plan de Contingencia y el Mapa de Riesgo, los cuales apunta a cumplir con el  Plan de Mejoramiento y a detallar las causas identificadas y adelantar las acciones pertinentes para mejorar y disminuir los riesgos, así mismo se relaciona la descripción del seguimiento a desarrollar.
Como estrategia en la armonización se establece la correlación de las actividades definidas en el plan de contingencia que fue actualizado el 29/06/2021 y publicado en la Maloca, donde se definen unas estrategias, las cuales son la base para mitigar riesgos y dado el caso, para la recuperación en caso de producirse algún incidente sobre la infraestructura tecnológica del IDEP. De esta manera se definen las actividades del Plan de Tratamiento de Riesgos de Seguridad y Privacidad de la Información se entrega el 6-12-2021 que conjuntamente con el Plan de Contingencia, son el soporte de las acciones para el mapa de riegos
El PL-GT-12-05 Plan de Tratamiento de Riesgos de Seguridad y Privacidad – IDEP está por aprobación y publicación en la maloca </t>
    </r>
  </si>
  <si>
    <t>120_oap\IDEP2021\Gestion Tecnologica\Plan de Tratamiento de Riesgos</t>
  </si>
  <si>
    <t>05/08/2021:  Esta actividad se encuentra en  ejecución. 
21/12/2021 : Esta acción se cierra sin embargo se encuentra pendiente validar la efectividad de la misma en próximas auditorias al proceso en razón a que el perfil de la OCI no cuenta con la experticia para el tema tecnologico.</t>
  </si>
  <si>
    <t>21/12/2021: María Margarita Cruz Gómez.. Profesional contratista OCI</t>
  </si>
  <si>
    <t>Actualizar la matriz de riesgos dando cobertura a los activos críticos y su relación con los objetivos de control MSPI</t>
  </si>
  <si>
    <t>Actualizar el Plan de tratamiento de riesgos, con las actividades tendientes a dar cumplimiento a los lineamientos del Manual de Gobierno Digital y en especial con el modelo nacional de gestión de riesgos de seguridad digital que establece una interacción con el Modelo de Privacidad y Seguridad de la Información (MPSI); así como la relación con los activos de información que soportan la operación de la Entidad … en todas sus fases o componentes del ciclo PHVA</t>
  </si>
  <si>
    <t>El IDEP cuenta con una política general de seguridad de la información PO-GT-12-01 Política seguridad privacidad info V3.pdf, con fecha de mayo de 2019, cuyo contenido aún no se encuentra articulado a los lineamientos establecidos por MINTIC en el MSPI. El documento no describe las políticas de seguridad adoptadas por la entidad, únicamente menciona un listado de instrumentos que no coinciden con el listado del FT- MIC-03-08 Listado Maestro Documentos 2019.xls publicado por la entidad, no incluye marco normativo, no hace referencia a Gobierno digital y Seguridad Digital y adolece de los elementos puntuales que direccionan la actuación de los funcionarios, contratistas y proveedores en el uso y responsabilidad sobre los activos de información y privilegios.</t>
  </si>
  <si>
    <r>
      <rPr>
        <sz val="10"/>
        <color rgb="FF000000"/>
        <rFont val="Arial"/>
        <family val="2"/>
      </rPr>
      <t xml:space="preserve">PRIMER TRIMESTRE:  Se solicitará el proveedor COMUSERTEC en el marco de contrato 189-2020 el cronograma para el diagnóstico con el propósito de realizar la segmentación  de la red, para el segundo trimestre.
23/06/21 Se realizó una reunión de levantamiento de información con la empresa COMPUSERTEC, para realizar el levantamiento de información sobre el estado de la red, para definir la modificación de la segmentación de la red. Se espera que la empresa entregue el diagnóstico y cronograma de trabajo, para con ello estimar la fecha de terminación. Así las cosas se debe dar una nueva fecha estimada.
Por otra parte teniendo en cuenta el impacto que puede causar este cambio en todo el funcionamiento de la red LAN del IDEP, se debe realizar de forma escalonada y gradual, así como en tiempos muertos, implicando que el tiempo que se tarde puede estar entre 3 y 4 meses
Estamos a la espera del cronograma que suministre el contratista.
Por ahora se acuerda que para realizar esta actividad se debe crear una ventana que va desde el inicio de la actividad hasta el 15 de diciembre.
</t>
    </r>
    <r>
      <rPr>
        <b/>
        <sz val="10"/>
        <color rgb="FF000000"/>
        <rFont val="Arial"/>
        <family val="2"/>
      </rPr>
      <t xml:space="preserve">TERCER TRIMESTRE:  </t>
    </r>
    <r>
      <rPr>
        <sz val="10"/>
        <color rgb="FF000000"/>
        <rFont val="Arial"/>
        <family val="2"/>
      </rPr>
      <t>Utilizando plataformas digitales y un estudio avesado de la infraestructura de Red del IDEP, se logra mediante un ejercicio de extrapolación de información, búsquedas exhaustivas en la infraestructura y charlas tecnoinformativas del grupo de trabajo; se actualiza y entrega el 11 de agosto de 2021 el diagrama de red de conformidad a lo solicitado en relación de con la arquitectura TCP/IP base de la infraestructura de conectividad a nivel mundial. Se solicita el cierre de esta no conformidad.</t>
    </r>
  </si>
  <si>
    <r>
      <rPr>
        <sz val="11"/>
        <color rgb="FF0563C1"/>
        <rFont val="Calibri"/>
        <family val="2"/>
      </rPr>
      <t>\\Apolo\EJECUCION_PLANES\Plan_Mejoramiento\GT\Diagrama de RED</t>
    </r>
    <r>
      <rPr>
        <sz val="11"/>
        <color rgb="FF0563C1"/>
        <rFont val="Calibri"/>
        <family val="2"/>
      </rPr>
      <t xml:space="preserve">
</t>
    </r>
  </si>
  <si>
    <r>
      <rPr>
        <sz val="10"/>
        <color theme="1"/>
        <rFont val="Arial"/>
        <family val="2"/>
      </rPr>
      <t xml:space="preserve">05/08/2021:  Esta actividad se encuentra en  ejecución. 
</t>
    </r>
    <r>
      <rPr>
        <sz val="10"/>
        <color theme="1"/>
        <rFont val="Arial"/>
        <family val="2"/>
      </rPr>
      <t xml:space="preserve">10/12/2021 Se verificio en la carpeta Apolo el Diagrama RED IDEP ip.drawio.pdf Version 3 Por lo anterior se cierra la acción como efectiva </t>
    </r>
  </si>
  <si>
    <r>
      <rPr>
        <sz val="10"/>
        <color rgb="FF000000"/>
        <rFont val="Arial"/>
        <family val="2"/>
      </rPr>
      <t xml:space="preserve">\\Apolo\EJECUCION_PLANES\Plan_Mejoramiento\GT\Diagrama de RED
</t>
    </r>
    <r>
      <rPr>
        <u/>
        <sz val="10"/>
        <color rgb="FF1155CC"/>
        <rFont val="Arial"/>
        <family val="2"/>
      </rPr>
      <t>https://drive.google.com/file/d/1lwfQDrNPoUyQ4HVbiTJI7RdmRT-H4WNT/view</t>
    </r>
  </si>
  <si>
    <r>
      <rPr>
        <sz val="10"/>
        <color rgb="FF000000"/>
        <rFont val="Arial"/>
        <family val="2"/>
      </rPr>
      <t>Esta actividad inicia en la vigencia 2022, por lo anterior se reportará seguimiento en el trimestre pertinente.
23/06/2021 Teniendo en cuenta que actualmente no se cuenta con el presupuesto para la adquisición de este tipo de harremientas, se solicita modificar esta actividad, dejándola como entrega de un informe sobre herramientas que hagan dicha tarea</t>
    </r>
    <r>
      <rPr>
        <b/>
        <sz val="10"/>
        <color rgb="FF000000"/>
        <rFont val="Arial"/>
        <family val="2"/>
      </rPr>
      <t xml:space="preserve">
</t>
    </r>
    <r>
      <rPr>
        <b/>
        <sz val="10"/>
        <color rgb="FF000000"/>
        <rFont val="Arial"/>
        <family val="2"/>
      </rPr>
      <t xml:space="preserve">
TERCER TRIMESTRE (Todos los Ingenieros) 05-10-2021:  </t>
    </r>
    <r>
      <rPr>
        <sz val="10"/>
        <color rgb="FF000000"/>
        <rFont val="Arial"/>
        <family val="2"/>
      </rPr>
      <t>Se evaluan varias herramientas para el apoyo a la infraestructura del IDEP,  entre estas se evalúan herramientas para el manejo de mesa de ayuda, se elabora y entrega informe conjunto con los 4 Ingenieros.  ACTIVIDAD FINALIZADA. Se solicita el cierre de esta actividad.</t>
    </r>
  </si>
  <si>
    <r>
      <rPr>
        <sz val="10"/>
        <color theme="1"/>
        <rFont val="Arial"/>
        <family val="2"/>
      </rPr>
      <t xml:space="preserve">05/08/2021:  Esta actividad se programo para su ejecución en el año 2022. 
</t>
    </r>
    <r>
      <rPr>
        <sz val="10"/>
        <color theme="1"/>
        <rFont val="Arial"/>
        <family val="2"/>
      </rPr>
      <t>10/12/2021 Se verifico  en la carpeta Apolo el informe de la evaluación de las herramientas para monitoreo de red, manejo de activos de información y mesa de ayuda, por lo anterior se cierra la acción como cumplida.</t>
    </r>
  </si>
  <si>
    <r>
      <rPr>
        <sz val="10"/>
        <color rgb="FF000000"/>
        <rFont val="Arial"/>
        <family val="2"/>
      </rPr>
      <t xml:space="preserve">Esta actividad inicia en en el segundo trimestre, por lo anterior se reportará seguimiento en el trimestre pertinente.
23/06/2021 En el grupo de ingeniero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rgb="FF000000"/>
        <rFont val="Arial"/>
        <family val="2"/>
      </rPr>
      <t xml:space="preserve">TERCER TRIMESTRE (omar coronado) 05-10-2021: </t>
    </r>
    <r>
      <rPr>
        <sz val="10"/>
        <color rgb="FF000000"/>
        <rFont val="Arial"/>
        <family val="2"/>
      </rPr>
      <t xml:space="preserve">desde el equipo de gestión tecnológica se trabaja en definir los siguientes planes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definiendo como marco de referencia técnica los componentes de seguridad de la información MISPI, Gobierno Digital V7, el MAE.G.GEN.01 Documento Maestro del Modelo de Arquitectura Empresarial V1 y en especial la G.ES.06 para la construcción del PETI tal. De esta manera tener una armonización trasparente y acorde a la dinámica del IDEP y sus capacidades operativas.  
</t>
    </r>
    <r>
      <rPr>
        <b/>
        <sz val="10"/>
        <color rgb="FF000000"/>
        <rFont val="Arial"/>
        <family val="2"/>
      </rPr>
      <t>CUARTO TRIMESTRE:</t>
    </r>
    <r>
      <rPr>
        <sz val="10"/>
        <color rgb="FF000000"/>
        <rFont val="Arial"/>
        <family val="2"/>
      </rPr>
      <t>El  PETI</t>
    </r>
    <r>
      <rPr>
        <b/>
        <sz val="10"/>
        <color rgb="FF000000"/>
        <rFont val="Arial"/>
        <family val="2"/>
      </rPr>
      <t xml:space="preserve"> </t>
    </r>
    <r>
      <rPr>
        <sz val="10"/>
        <color rgb="FF000000"/>
        <rFont val="Arial"/>
        <family val="2"/>
      </rPr>
      <t>se evalúa y aprueba por el Comité Institucional de Gestión y Desempeño el día 6 de diciembre donde se exponen los nuevos indicadores y actividades a desarrollar, las cuales cumplen con lo requerido  con el contexto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enmarcado en la G.ES.06 Guía Cómo Estructurar el Plan Estratégico de Tecnologías de la Información - PETI</t>
    </r>
  </si>
  <si>
    <t xml:space="preserve">En términos generales el tablero de indicadores en las dos vigencias auditadas (2019 y 2020) no atiende las directrices que en esta materia ha emitido el manual de Gobierno Digital, toda vez que orienta su creación en los 7 dominios del MRAE tales como: desempeño de la gestión de TI, de efectividad del uso y apropiación, componentes de información asegurados, disponibilidad de servicios tecnológicos y avance en implementación de controles MSPI entre otros. (ver documento Lineamientos del Marco
de Referencia de AE para la gestión de TI). </t>
  </si>
  <si>
    <t>El dominio 15 del MSPI no ha sido desarrollado.</t>
  </si>
  <si>
    <t>La actividad “Realizar el seguimiento a los riesgos relacionados con seguridad de la información contenidos en el Mapa de Riesgos del IDEP”, resulta insuficiente, toda vez que los 4 riesgos presentados no dan cobertura a la totalidad de los riesgos tecnológicos y/o Ide seguridad de la información articulados a los activos de información y a los controles MSPI.</t>
  </si>
  <si>
    <t xml:space="preserve">La declaración de aplicabilidad del MSPI es el documento que estructura cuales de los 114 controles deberán ser implementados para los riesgos identificados en los 33 Objetivos de control y ese documento no se ha construido en el IDEP, ni su construcción está en los planes de tratamiento de riesgos ni en el de seguridad y privacidad de la información. </t>
  </si>
  <si>
    <t>No se incluyen actividades de verificación de la efectividad de controles para el tratamiento de los riesgos, ni acciones de mejora frente a desviaciones. No se incluyen actividades de articulación entre los riesgos aceptados sobre activos críticos, para los cuales deben incluirse planes de contingencia y recuperación en caso de materialización.</t>
  </si>
  <si>
    <t xml:space="preserve">El Plan de contingencia no incluye los resultados de los informes de cada plan de acción, como insumos para la actualización y mejora continua del Plan y de la matriz de riesgos. </t>
  </si>
  <si>
    <t>Los instructivos relacionados en los planes de contingencia del firewall y base de datos Oracle: IN-GTH-12-09 INSTRUCTIVO RESTAURACIÓN ARCHIVO DE LA CONFIGURACIÓN DEL FIREWALL e IN-GTH-12-05 INSTRUCTIVO PARA RESTAURAR BACKUP MAQUINA – SERVIDOR G4PRUEBAS BASE DE DATOS. no están publicados, ni fueron entregados a la auditoria, adicionalmente su codificación "GTH", no concuerda con los instructivos del Gestión Tecnológica "GT”, presumiendo un error de tipografía tampoco concuerda ya que el IN- GT-12-05 publicado, hace referencia al INSTRUCTIVO PARA CAMBIO DE CONTRASEÑA DE INGRESO AL SISTEMA DE INFORMACIÓN GOOBI. De igual manera en el Seguimiento al Plan de Mejoramiento 2019 "PMX Seguim Control Int 2019 -2 .xls" se hace referencia al instrutivo:INGT- 12-04 Instructivo Para Restaurar Backup Maquina – Servidor G4- Pruebas Base De Datos, lo cual confirma la inconsistencia con el código IN-GTH-12-05. Los códigos tampoco coinciden en el FT-MIC-03-08 Listado Maestro Documentos 2019.xls. Esta situación resulta riesgosa, ya que parte de la efectividad de un plan de contingencia es que los instrumentos y protocolos de operación sean claros y estén disponibles, sin que exista dependencia de personas en particular.</t>
  </si>
  <si>
    <t>La recomendación puntual no ha sido atendida. Cabe anotar que el Plan de Continuidad ha tenido mejoras, relacionadas en este capítulo</t>
  </si>
  <si>
    <t>Adelantar el Análisis de Impacto al Negocio BIA para establecer los tiempos, los protocolos de contingencia y recuperación y las estrategias de fidelidad de la data entre ambientes.
Actualizar el Plan de continuidad de acuerdo con los resultados del BIA y con las inconsistencias relacionadas en el presente informe.
El siguiente es un modelo de tiempos a establecer</t>
  </si>
  <si>
    <t>Como instrumentos de planeación y seguimiento se cuenta con el PL-GT-12-04 Plan Seguridad y Privacidad de la Info V5.pdf de enero de 2020 y el Plan Seguridad y Privacidad de la Info 2020 Seguimiento II.xlsx revisado de manera trimestral. Estos documentos en primera instancia no son coincidentes y si bien incluyen unas primeras actividades de acercamiento a la implementación del MSPI, que hacen parte de la implementación, adolecen de las siguientes etapas requeridas para la implementación de MSPI: o Documentación de la Declaración de Aplicabilidad con la elaboración del marco documental de políticas, procedimientos, instructivos y formatos, incluyendo claramente las justificaciones y soportes para la exclusión de controles.
El levantamiento y planeación de los documentos comunes en el sistema integrado de gestión y la planeación de la salida escalonada de documentos de acuerdo al
avance en implementación. o Un programa de programa de concientización, educación y capacitación sobre la seguridad de la información (control 7.2.2 ISO
27002:2013). Junto a un plan de gestión del cambio asociado a las restricciones de las políticas y los nuevos procedimientos. Esto articulado con el dominio de uso y
apropiación del MRAE.
o Implementación de los controles de seguridad de la información en la plataforma TIC de manera incremental y verificación técnica de vulnerabilidades.</t>
  </si>
  <si>
    <t>El PETI, no ha sido actualizado al nuevo Marco de Referencia de arquitectura Empresarial que modifico los dominios a los siguientes ítems.</t>
  </si>
  <si>
    <t>Actualizar el Plan Estratégico de Tecnología de Información conforme a los lineamientos de Gobierno Digital (manual V7) y demás guías emitidas por MINTIC, de manera articulada con los demás planes de la entidad.
De suscribirse un nuevo contrato con el objeto del contrato 21 de 2020, se recomienda establecer el listado de entregables de acuerdo a lo requerido por Gobierno Digital y MSPI junto con los criterios de aceptación en cada caso.</t>
  </si>
  <si>
    <t>Las debilidades identificadas en el Plan de seguridad y privacidad de la información (5.1.4), en el PETI y en el Plan de Tratamiento de Riesgos (5.1.3), evidencian que no hay un conocimiento profundo de los requisitos de implementación. Se mantiene la recomendación de asignar como oficial de seguridad y/o persona responsable de la implementación del MSPI a un ingeniero de sistemas con conocimientos técnicos de seguridad de la información, ya que a diferencia de otras normas como ISO9001, la ISO 27001 y en especial su anexo 27002, requieren de conocimiento especializado para que no se limite a una implementación documental.</t>
  </si>
  <si>
    <t>Se evidencian algunas mejoras en la construcción de instrumentos documentales y en el formato y valoración del inventario de activos.
De igual manera, se han realizado acciones para socializar y formalizar el cumplimiento de políticas de seguridad.
Sin embargo, todavía no se evidencia la existencia de un Plan de Implementación de MSPI detallado para lograr las 4 dimensiones.
Tener en cuenta que la implementación de los dominios no se realiza por orden de la norma, sino de acuerdo a los esfuerzos de su implementación, sensibilización y puesta en operación real.</t>
  </si>
  <si>
    <t>Los Planes entregados no evidencian articulación entre el MSPI y el MRAE como se espera en Gobierno digital. La siguiente imagen muestra este tipo de articulación.</t>
  </si>
  <si>
    <r>
      <rPr>
        <b/>
        <sz val="10"/>
        <color theme="1"/>
        <rFont val="Arial"/>
        <family val="2"/>
      </rPr>
      <t xml:space="preserve">TERCER TRIMESTRE:  </t>
    </r>
    <r>
      <rPr>
        <sz val="10"/>
        <color theme="1"/>
        <rFont val="Arial"/>
        <family val="2"/>
      </rPr>
      <t>Está en proceso de actualización el formato el cual se incluye las fechas de diligenciamiento, firmas y entrega de claves</t>
    </r>
  </si>
  <si>
    <r>
      <rPr>
        <b/>
        <sz val="10"/>
        <color rgb="FF000000"/>
        <rFont val="Arial"/>
        <family val="2"/>
      </rPr>
      <t>1</t>
    </r>
    <r>
      <rPr>
        <sz val="10"/>
        <color rgb="FF000000"/>
        <rFont val="Arial"/>
        <family val="2"/>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</si>
  <si>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r>
      <rPr>
        <sz val="10"/>
        <color theme="1"/>
        <rFont val="Arial"/>
        <family val="2"/>
      </rP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color theme="1"/>
        <rFont val="Arial"/>
        <family val="2"/>
      </rPr>
      <t xml:space="preserve">
</t>
    </r>
  </si>
  <si>
    <r>
      <rPr>
        <sz val="11"/>
        <color rgb="FF000000"/>
        <rFont val="Arial"/>
        <family val="2"/>
      </rPr>
      <t xml:space="preserve">2020: Esta actividad inicia en la vigencia 2021, por lo anterior se reportará seguimiento en el siguiente trimestre.
Primer Trimestre 2021: Se agendó reunión presencial en las instalaciones del IDEP para el día 13 de abril de 2021 con el proposito de revisar la documentación que requiere valoración.
Segundo Trimestre: Mediante reunión presencial el 16 de junio de 2021 con la profesional especializada de Gestión Documental y la Auxiliar Administrativa de la SAFyCD Se adelantó la valoración del expediente afectado con la cual no se estima procedente un proceso de restauración documental, se reiteraron las recomendaciones para la consulta y manipulación de los expedientes de hojas de vida relacionadas con las particularidades de este tipo de archivos por sus características y se efectuó la capacitación contextualizando las características principales para la conservación preventiva de documentos.
</t>
    </r>
    <r>
      <rPr>
        <sz val="11"/>
        <color rgb="FF434343"/>
        <rFont val="Arial"/>
        <family val="2"/>
      </rPr>
      <t>Teniendo en cuenta que se efectuó la acción correctiva recoomendada en la auditoría, se solicita el cierre de la actividad por el cumplimiento de la meta acordada</t>
    </r>
    <r>
      <rPr>
        <sz val="11"/>
        <color rgb="FF000000"/>
        <rFont val="Arial"/>
        <family val="2"/>
      </rPr>
      <t xml:space="preserve">
</t>
    </r>
  </si>
  <si>
    <t xml:space="preserve"> 05/08/2021 Seguimiento efectuado por 
Martha Cecilia Quintero  B.- Técnico OCI.
</t>
  </si>
  <si>
    <r>
      <rPr>
        <b/>
        <sz val="10"/>
        <color rgb="FF000000"/>
        <rFont val="Arial"/>
        <family val="2"/>
      </rPr>
      <t>2.</t>
    </r>
    <r>
      <rPr>
        <sz val="10"/>
        <color rgb="FF000000"/>
        <rFont val="Arial"/>
        <family val="2"/>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</si>
  <si>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r>
      <rPr>
        <sz val="10"/>
        <color theme="1"/>
        <rFont val="Arial"/>
        <family val="2"/>
      </rP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color theme="1"/>
        <rFont val="Arial"/>
        <family val="2"/>
      </rPr>
      <t xml:space="preserve">
</t>
    </r>
  </si>
  <si>
    <r>
      <rPr>
        <sz val="11"/>
        <color theme="1"/>
        <rFont val="Arial"/>
        <family val="2"/>
      </rPr>
      <t xml:space="preserve">2020: Esta actividad inicia en la vigencia 2021, por lo anterior se reportará seguimiento en el siguiente trimestre.
Primer Trimestre 2021:
Se realizó la inducción para los empleos Profesional Especializado grado 03 - Auxiliar Administrativo grado 02 y Subdrector General Académica. Se entregó el respectivo Manual de Funciones de cada empleo y se registra una copia en el expediente laboral
Segundo semestre 2021: No se presentaron vinculaciones a la planta de personal durante este periodo. En la actualización del PRO-GTH-13-08 realizada, se incluyó como anexo en el acta de posesion la ficha del manual de funciones.
</t>
    </r>
    <r>
      <rPr>
        <sz val="11"/>
        <color rgb="FFFF0000"/>
        <rFont val="Arial"/>
        <family val="2"/>
      </rPr>
      <t xml:space="preserve">
</t>
    </r>
    <r>
      <rPr>
        <sz val="11"/>
        <color theme="1"/>
        <rFont val="Arial"/>
        <family val="2"/>
      </rPr>
      <t>Teniendo en cuenta que se efectuó la acción correctiva recoomendada en la auditoría, se solicita el cierre de la actividad por el cumplimiento de la meta acordada</t>
    </r>
  </si>
  <si>
    <t>05/08/2021De acuerdo con el seguimiento efectuado por parte de esta Oficina se evidencia que en el procedimiento PRO_GTH-13-08 Vinculación de Servidores se modifico en agosto de 2021 y se encuentra publicado en la pagina web
Por lo anterior se da cierre a esta acción.</t>
  </si>
  <si>
    <t>PRO-GTH-13-08 vinculación de servidores 
actualizado en el mes de agosto de 2021 y se encuentra publicado en la pagina web</t>
  </si>
  <si>
    <r>
      <rPr>
        <b/>
        <sz val="10"/>
        <color rgb="FF000000"/>
        <rFont val="Arial"/>
        <family val="2"/>
      </rPr>
      <t>3.</t>
    </r>
    <r>
      <rPr>
        <sz val="10"/>
        <color rgb="FF000000"/>
        <rFont val="Arial"/>
        <family val="2"/>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</si>
  <si>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r>
      <rPr>
        <sz val="11"/>
        <color rgb="FF000000"/>
        <rFont val="Arial"/>
        <family val="2"/>
      </rPr>
      <t xml:space="preserve">2020: Esta actividad inicia en la vigencia 2021, por lo anterior se reportará seguimiento en el siguiente trimestre.
Primer Trimestre 2021:
Esta actividad se realizará en el segundo trimestre del año 2021,
Segundo Trimestre 2021: Se realizó la actualización del procedimiento “GTH -13-11 DESVINCULACIÓN DE SERVIDORES, aclarando los documentos que soportan cada actividad y se ajustaron puntos de control que facilitan el seguimiento del procedimiento. 
</t>
    </r>
    <r>
      <rPr>
        <sz val="11"/>
        <color rgb="FF002060"/>
        <rFont val="Arial"/>
        <family val="2"/>
      </rPr>
      <t>Teniendo en cuenta que se efectuó la acción correctiva recoomendada en la auditoría, se solicita el cierre de la actividad por el cumplimiento de la meta acordada</t>
    </r>
  </si>
  <si>
    <r>
      <rPr>
        <sz val="11"/>
        <color rgb="FF000000"/>
        <rFont val="Calibri"/>
        <family val="2"/>
      </rPr>
      <t xml:space="preserve">Segundo Trimestre 2021: procedimiento “GTH -13-11 DESVINCULACIÓN DE SERVIDORES publicado en: 
</t>
    </r>
    <r>
      <rPr>
        <u/>
        <sz val="11"/>
        <color rgb="FF1155CC"/>
        <rFont val="Calibri"/>
        <family val="2"/>
      </rPr>
      <t>http://www.idep.edu.co/?q=content/gth-13-proceso-de-gesti%C3%B3n-de-talento-humano#overlay-context=</t>
    </r>
  </si>
  <si>
    <r>
      <rPr>
        <b/>
        <sz val="10"/>
        <color rgb="FF000000"/>
        <rFont val="Arial"/>
        <family val="2"/>
      </rPr>
      <t>5</t>
    </r>
    <r>
      <rPr>
        <sz val="10"/>
        <color rgb="FF000000"/>
        <rFont val="Arial"/>
        <family val="2"/>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</si>
  <si>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r>
      <rPr>
        <b/>
        <sz val="10"/>
        <color rgb="FF000000"/>
        <rFont val="Arial"/>
        <family val="2"/>
      </rPr>
      <t>4</t>
    </r>
    <r>
      <rPr>
        <sz val="10"/>
        <color rgb="FF000000"/>
        <rFont val="Arial"/>
        <family val="2"/>
      </rPr>
      <t xml:space="preserve">.  Se solicitó los registros de inducción realizados a los servidores públicos que ingresaron durante el periodo evaluado, evidenciando que para el  primer  semestre de 2020 se aportó como soporte de inducción una jornada con el nombre “Seminario de inducción al servicio público”, el cual corresponde al plan de capacitación con el componente de nómina y salarios y no está dirigido a iniciar al empleado a su integración a la cultura organizacional como lo menciona la norma y una invitación por calendario de google para “Jornada de inducción Institucional” el día lunes 7 de septiembre 2020 de 2:00 a 4:30 pm, lo anterior incumple lo establecido en el Decreto 1567 de 1998 “Por el cual se crea el sistema nacional de capacitación y el sistema de estímulos para los empleados del Estado”, en el artículo 7: </t>
    </r>
    <r>
      <rPr>
        <b/>
        <sz val="10"/>
        <color rgb="FF000000"/>
        <rFont val="Arial"/>
        <family val="2"/>
      </rPr>
      <t>“Programas de Inducción y reinducción</t>
    </r>
    <r>
      <rPr>
        <sz val="10"/>
        <color rgb="FF000000"/>
        <rFont val="Arial"/>
        <family val="2"/>
      </rPr>
      <t xml:space="preserve">. Los planes institucionales de cada entidad deben incluir obligatoriamente programas de inducción y de reinducción, los cuales se definen como procesos de formación y capacitación dirigidos a facilitar y a fortalecer la integración del empleado a la cultura.organizacional,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
</t>
    </r>
    <r>
      <rPr>
        <b/>
        <sz val="10"/>
        <color rgb="FF000000"/>
        <rFont val="Arial"/>
        <family val="2"/>
      </rPr>
      <t xml:space="preserve">a. Programa de Inducción. </t>
    </r>
    <r>
      <rPr>
        <sz val="10"/>
        <color rgb="FF000000"/>
        <rFont val="Arial"/>
        <family val="2"/>
      </rPr>
      <t>Es un proceso dirigido a iniciar al empleado en su integración a la cultura organizacional durante los cuatro meses siguientes a su vinculación.”
}</t>
    </r>
  </si>
  <si>
    <r>
      <rPr>
        <sz val="10"/>
        <color theme="1"/>
        <rFont val="Arial"/>
        <family val="2"/>
      </rPr>
      <t xml:space="preserve">El día 7 de septiembre de 2020 se realizó la sesión de Inducción para todo el personal vinculado al IDEP en el año 2020, esta actividad contempló en la agenda establecida en el manual MN-GTH-13-02, y se extendió invitación a la Oficina de Control Interno pero por cruces de agenda no se pudo concretar su participación.
La asistencia a esta actividad fue del 100% de los funcionarios citados y las evidencias de realización compartimos en esta respuesta.
Se incluira en el PL-GTH-13-01 Plan Institucional de Capacitación , un numeral especifico para la Induccion Institucional del Idep, en el cual se mencionen los temas a trabajar y las responsabilidades de los asistentes a la inducción.
Cada vez que se vincule un funcionario a la entidad se realizara de manera inmediata la inducción al IDEP, con el profesional de Talento Humano, lo cual se dejara registro con el listado de asistencia.
</t>
    </r>
    <r>
      <rPr>
        <b/>
        <sz val="10"/>
        <color theme="1"/>
        <rFont val="Arial"/>
        <family val="2"/>
      </rPr>
      <t xml:space="preserve">
</t>
    </r>
  </si>
  <si>
    <r>
      <rPr>
        <u/>
        <sz val="11"/>
        <color rgb="FF000000"/>
        <rFont val="Arial"/>
        <family val="2"/>
      </rPr>
      <t xml:space="preserve">2020: Esta actividad inicia en la vigencia 2021, por lo anterior se reportará seguimiento en el siguiente trimestre.
Primer Trimestre 2021: Se realizó la inducción para los empleos Profesional Especializado grado 03 (13/01/2021)- Auxiliar Administrativo grado 02 (4/02/2021) y Subdrector General Académica grado 02 (22/02/2021). Se entregó el respectivo Manual de Funciones de cada empleo y se registra una copia en el expediente laboral.
Segundo semestre: Como parte del componente de Inducción establecido en el PIC 2021 para el IDEP se realizaron las acciones: modelo Integrado de Planeación y Gestión (8/04/2021) - Inducción SST Contratistas (9/04/2021) -  Liderazgo para equipos Directivos (10/06/2021). 
Teniendo en cuenta que se efectuó la acción correctiva recomendada en la auditoría, se solicita el cierre de la actividad por el cumplimiento de la meta acordada
TERCER TRIMESTRE: No se presentaron nuevas vinculaciones a la planta de personal del IDEP, por ello se adelantaron acciones de reinducción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El plan Istitucional de Capacitación 2021 se encuentra publicado en el portal web del IDEP en: </t>
    </r>
    <r>
      <rPr>
        <u/>
        <sz val="11"/>
        <color rgb="FF1155CC"/>
        <rFont val="Arial"/>
        <family val="2"/>
      </rPr>
      <t>http://www.idep.edu.co/?q=content/gth-13-proceso-de-gesti%C3%B3n-de-talento-humano#overlay-context=</t>
    </r>
    <r>
      <rPr>
        <u/>
        <sz val="11"/>
        <color rgb="FF000000"/>
        <rFont val="Arial"/>
        <family val="2"/>
      </rPr>
      <t xml:space="preserve"> con fecha de aprobación 25.01.2021
CUARTO TRIMESTRE: se realizaron las acciones de capacitación: Sesión de Inducción Institucional IDEP, Subdirectora Administrativa, Financiera y de Control Disciplinario Dirigida a la servidora Martha Liliana González Martínez efectuada el dia de su posesión en el empleo</t>
    </r>
  </si>
  <si>
    <r>
      <rPr>
        <sz val="11"/>
        <rFont val="Arial"/>
        <family val="2"/>
      </rPr>
      <t xml:space="preserve">Primer trimestre2021 : Calendario de Correo institucional de: @fcuestas; @wfarfan; valen241197@hotmail.com y simpson.mary@gmail.com.
Segundo semestre 2021: Consolidado de Capacitaciones 2021 FT-GTH-13-54: http://www.idep.edu.co/?q=talento-humano
TERCER TRIMESTRE: Listados de asistencia en los formularios googel de la cuenta thumano@idep.edu.co y el calendario de la misma cuenta institucional. y Consolidado de Capacitaciones 2021 FT-GTH-13-54: 
</t>
    </r>
    <r>
      <rPr>
        <u/>
        <sz val="11"/>
        <rFont val="Arial"/>
        <family val="2"/>
      </rPr>
      <t>http://www.idep.edu.co/?q=talento-humano
CUARTO TRIMESTRE: https://drive.google.com/drive/u/1/folders/1LXzTj_ELeSTomKDI_uk7NvwZDot1YGiD
Consolidado de capacitaciones 2021: http://www.idep.edu.co/?q=talento-humano</t>
    </r>
  </si>
  <si>
    <t>De acuerdo con el seguimiento efectuado por parte de esta Oficina se evidencia que se encuentra publicado el FT-GTH-13-54 consolidado del plan institucional de  capacitacion a junio de 2021 en la pagina web
el Plan Institucional de Capacitación PIC  PL-GTH-13-01 Version 7. 
21/12/2021  Se encontro publicado en pagina el Plan Institucional  de Capacitación V 8 del 25/01/2021 y el Manual de Inducción Versión 4 del 27/03/2018
adicionalmente se evidenció inducción para la nueva vinculación de la Subdirectora Administrativa y financiera y de control disciplinario, por lo anterior se cierra la acción como cumplida</t>
  </si>
  <si>
    <r>
      <rPr>
        <u/>
        <sz val="11"/>
        <color rgb="FF1155CC"/>
        <rFont val="Arial"/>
        <family val="2"/>
      </rPr>
      <t>http://www.idep.edu.co/sites/default/files/PL-GTH-13-01%20Plan%20Inst%20Capacit%20V8.pdf#overlay-context=content/gth-13-proceso-de-gesti%25C3%25B3n-de-talento-humano%3Fq%3Dcontent/gth-13-proceso-de-gesti%25C3%25B3n-de-talento-humano</t>
    </r>
    <r>
      <rPr>
        <sz val="11"/>
        <color rgb="FF000000"/>
        <rFont val="Arial"/>
        <family val="2"/>
      </rPr>
      <t xml:space="preserve">
</t>
    </r>
    <r>
      <rPr>
        <u/>
        <sz val="11"/>
        <color rgb="FF1155CC"/>
        <rFont val="Arial"/>
        <family val="2"/>
      </rPr>
      <t xml:space="preserve">http://www.idep.edu.co/sites/default/files/MN-GTH-13-02-Manual-Induccion-reinduccion-V4.pdf
</t>
    </r>
  </si>
  <si>
    <t>05/08/2021 Seguimiento efectuado por 
Martha Cecilia Quintero  B.- Técnico OCI.
21/12/2021 eguimiento efectuado por 
Martha Cecilia Quintero  B.- Técnico OCI.</t>
  </si>
  <si>
    <r>
      <rPr>
        <b/>
        <sz val="10"/>
        <color rgb="FF000000"/>
        <rFont val="Arial"/>
        <family val="2"/>
      </rPr>
      <t>6</t>
    </r>
    <r>
      <rPr>
        <sz val="10"/>
        <color rgb="FF000000"/>
        <rFont val="Arial"/>
        <family val="2"/>
      </rPr>
      <t>. Se evidenció diferencia entre la prueba de auditoria y el reporte generado por Talento Humano en cuanto a la liquidación de incapacidad de la funcionaria Andrea Josefina Bustamante, expuesta en el presente informe tal como se detalla en los numerales 2.3.3.</t>
    </r>
  </si>
  <si>
    <r>
      <rPr>
        <sz val="10"/>
        <color rgb="FF000000"/>
        <rFont val="Arial"/>
        <family val="2"/>
      </rPr>
      <t xml:space="preserve">Es importante aclarar que para el caso de Andrea Bustamante, se presentan 1 incapacidad por enfermedad general y 1 Licencia de Maternidad.
</t>
    </r>
    <r>
      <rPr>
        <b/>
        <sz val="10"/>
        <color rgb="FF000000"/>
        <rFont val="Arial"/>
        <family val="2"/>
      </rPr>
      <t>1.</t>
    </r>
    <r>
      <rPr>
        <sz val="10"/>
        <color rgb="FF000000"/>
        <rFont val="Arial"/>
        <family val="2"/>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family val="2"/>
      </rPr>
      <t xml:space="preserve">2. </t>
    </r>
    <r>
      <rPr>
        <sz val="10"/>
        <color rgb="FF000000"/>
        <rFont val="Arial"/>
        <family val="2"/>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</si>
  <si>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rPr>
        <sz val="10"/>
        <color theme="1"/>
        <rFont val="Arial"/>
        <family val="2"/>
      </rPr>
      <t xml:space="preserve">Validar la EPS a la cual se encuentra afiliado el funcionario y se liquida en nomina la Incapacidad o Licencia, con el fin de disminuir posibles diferencias con la liquidación realizada por la EPS. </t>
    </r>
    <r>
      <rPr>
        <b/>
        <sz val="10"/>
        <color theme="1"/>
        <rFont val="Arial"/>
        <family val="2"/>
      </rPr>
      <t xml:space="preserve">
</t>
    </r>
    <r>
      <rPr>
        <sz val="10"/>
        <color theme="1"/>
        <rFont val="Arial"/>
        <family val="2"/>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</si>
  <si>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De acuerdo con el seguimiento efectuado por parte de esta Oficina se evidencia los correos que fueron enviados a Contabilidad con el informe mensual de incapacidades, se recomienda seguir realizando el control mensual de incapacidades. 
Teniendo en cuenta que se efectuó la acción correctiva recomendada en la auditoría, se cierra  la actividad.  
De acuerdo al seguimiento efectuado por parte de esta Oficina se evidencia que durante el primer semestre de 2021 se realizó la vinculación de tres (03) funcionarios a los cuales se les realizó la respectiva inducción a la Entodad.   Por lo anterior se realiza el cierre de esta acción.</t>
  </si>
  <si>
    <r>
      <rPr>
        <b/>
        <sz val="10"/>
        <color rgb="FF000000"/>
        <rFont val="Arial"/>
        <family val="2"/>
      </rPr>
      <t>7</t>
    </r>
    <r>
      <rPr>
        <sz val="10"/>
        <color rgb="FF000000"/>
        <rFont val="Arial"/>
        <family val="2"/>
      </rPr>
      <t>. El instructivo establece en la actividad 6.4. Registro de la incapacidad: “El Profesional de Gestión del Talento Humano, realiza el registro de la incapacidad en la base de datos para el respectivo control histórico de ausentismo y accidentes de trabajo y pasa al funcionario encargado de la liquidación de nómina para su inclusión durante los siguientes 30 días al recibo de la incapacidad, como novedad para la correspondiente liquidación tanto en nómina como para el cobro ante la EPS", se evidencia incumplimiento en las incapacidades de los siguientes funcionarios: Ruth Amanda Cortes que fue cancelada 4 meses después y Carlos Rueda que fue cancelada 5 meses posteriormente a la fecha establecida.</t>
    </r>
  </si>
  <si>
    <r>
      <rPr>
        <sz val="11"/>
        <color theme="1"/>
        <rFont val="Arial"/>
        <family val="2"/>
      </rPr>
      <t>05/08/2021 De acuerdo con el seguimiento efectuado por parte de esta Oficina se evidencia el Correo de Instituto para la Investigación Educativa y el Desarrollo Pedagógico - IDEP - Recordatorio: Tramite de Incapacidades en el IDEP con fecha 25 de junio de 2021 y el Instructivo tramite de incapacidades IN-GTH-13-02 V4 con fecha de aprobación 04 de agosto de 2021 publicado en la pagina web; se encuenra pendiente socializar el instructivo en la reinducción programada para el segundo semestre.  
Esta actividad continua en seguimiento. 
21/12/2021 Se evidencia la jornada de sensiblización con los funcionarios de la entidad en la carpeta compartida por lo anterior se cierra esta acción como cumplida</t>
    </r>
    <r>
      <rPr>
        <sz val="11"/>
        <color rgb="FFC00000"/>
        <rFont val="Arial"/>
        <family val="2"/>
      </rPr>
      <t xml:space="preserve">
</t>
    </r>
  </si>
  <si>
    <r>
      <rPr>
        <b/>
        <sz val="10"/>
        <color rgb="FF000000"/>
        <rFont val="Arial"/>
        <family val="2"/>
      </rPr>
      <t>8.</t>
    </r>
    <r>
      <rPr>
        <sz val="10"/>
        <color rgb="FF000000"/>
        <rFont val="Arial"/>
        <family val="2"/>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</si>
  <si>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r>
      <rPr>
        <sz val="10"/>
        <color theme="1"/>
        <rFont val="Arial"/>
        <family val="2"/>
      </rPr>
      <t>Se actualizará el instructivo IN-GTH-13-02,  ampliando el tiempo para la devolucion de los recursos; de acuerdo a los datos mínimos requeridos en un certificado de incapacidad médica, que indique la ley.</t>
    </r>
    <r>
      <rPr>
        <b/>
        <sz val="10"/>
        <color theme="1"/>
        <rFont val="Arial"/>
        <family val="2"/>
      </rPr>
      <t xml:space="preserve">
</t>
    </r>
  </si>
  <si>
    <t>2020: Esta actividad inicia en la vigencia 2021, por lo anterior se reportará seguimiento en el siguiente trimestre.
Primer Trimestre 2021: Esta actividad se realizará el segundo trimestre de 2021
Segundo Trimestre: Se ajustó el documento IN-GTH-13-02 INSTRUCTIVO PARA EL TRÁMITE DE INCAPACIDADES en relación con los tiempos establecidos para el pago de incapacides por parte de las EPS, en él se amplió el tiempo para que la EPS realice el pago de recursos y las actividades de verificación de documentos y registro de información para el seguimiento.
Teniendo en cuenta que se efectuó la acción correctiva recomendada en la auditoría, se solicita el cierre de la actividad por el cumplimiento de la meta acordada</t>
  </si>
  <si>
    <t>De acuerdo con el seguimiento efectuado por parte de esta Oficina se evidencia el Instructivo tramite de incapacidades IN-GTH-13-02 Versión 4 con fecha de aprobación 04 de agosto de 2021publicado en la pagina web
Por lo anterior se da cierre a esta acción.</t>
  </si>
  <si>
    <r>
      <rPr>
        <b/>
        <sz val="10"/>
        <color rgb="FF000000"/>
        <rFont val="Arial"/>
        <family val="2"/>
      </rPr>
      <t>9.   </t>
    </r>
    <r>
      <rPr>
        <sz val="10"/>
        <color rgb="FF000000"/>
        <rFont val="Arial"/>
        <family val="2"/>
      </rPr>
      <t xml:space="preserve"> Se evidencia incumplimiento en cuanto a los requisitos que deben tener los formatos de incapacidad y al lineamiento </t>
    </r>
    <r>
      <rPr>
        <i/>
        <sz val="10"/>
        <color rgb="FF000000"/>
        <rFont val="Arial"/>
        <family val="2"/>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family val="2"/>
      </rPr>
      <t>como se expone en el numeral 2.3.2 del presente informe.</t>
    </r>
  </si>
  <si>
    <r>
      <rPr>
        <b/>
        <sz val="10"/>
        <color rgb="FF000000"/>
        <rFont val="Arial"/>
        <family val="2"/>
      </rPr>
      <t>12</t>
    </r>
    <r>
      <rPr>
        <sz val="10"/>
        <color rgb="FF000000"/>
        <rFont val="Arial"/>
        <family val="2"/>
      </rPr>
      <t>. Para el trámite de incapacidades se recomienda revisar los criterios de la política de operación para el trámite de incapacidades con el objetivo de determinar cuáles requisitos son necesarios y aplicables para el trámite respectivo.</t>
    </r>
  </si>
  <si>
    <r>
      <rPr>
        <b/>
        <sz val="10"/>
        <color rgb="FF000000"/>
        <rFont val="Arial"/>
        <family val="2"/>
      </rPr>
      <t>14.</t>
    </r>
    <r>
      <rPr>
        <sz val="10"/>
        <color rgb="FF000000"/>
        <rFont val="Arial"/>
        <family val="2"/>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</si>
  <si>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r>
      <rPr>
        <b/>
        <sz val="10"/>
        <color rgb="FF000000"/>
        <rFont val="Arial"/>
        <family val="2"/>
      </rPr>
      <t>1</t>
    </r>
    <r>
      <rPr>
        <sz val="10"/>
        <color rgb="FF000000"/>
        <rFont val="Arial"/>
        <family val="2"/>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</si>
  <si>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r>
      <rPr>
        <sz val="11"/>
        <color rgb="FF000000"/>
        <rFont val="Arial"/>
        <family val="2"/>
      </rPr>
      <t xml:space="preserve">PRO-GTH-13-01 LIQUIDACIÓN Y PAGO DE NÓMINA, SEGURIDAD SOCIAL Y PARAFISCALES
Version 6 con fecha de aprobación 26-jun-de 2019
</t>
    </r>
    <r>
      <rPr>
        <u/>
        <sz val="11"/>
        <color rgb="FF1155CC"/>
        <rFont val="Arial"/>
        <family val="2"/>
      </rPr>
      <t>http://www.idep.edu.co/?q=content/gth-13-proceso-de-gesti%C3%B3n-de-talento-humano#overlay-context=</t>
    </r>
  </si>
  <si>
    <r>
      <rPr>
        <b/>
        <sz val="10"/>
        <color rgb="FF000000"/>
        <rFont val="Arial"/>
        <family val="2"/>
      </rPr>
      <t>2</t>
    </r>
    <r>
      <rPr>
        <sz val="10"/>
        <color rgb="FF000000"/>
        <rFont val="Arial"/>
        <family val="2"/>
      </rPr>
      <t>. Se observaron debilidades en cuanto a la identificación de los archivos definitivos de liquidación de la nómina y de prestaciones sociales, por lo cual se sugiere definir acción que fortalezca la gestión documental del mismo.</t>
    </r>
  </si>
  <si>
    <t>Resago en la actualización de los expedientes físicos mensuales de nómina.
A causa del confinamiento decretado por el Gobierno Nacional en el año 2020 y la modalidad de trabajo en casa adoptada por el IDEP para esta vigencia, se ha dificultado el trabajo presencial para llevar un control riguroso relacionado con la actualización de los expedientes físicos de la nómina.</t>
  </si>
  <si>
    <t xml:space="preserve">El contratista de nómina con apoyo del auxiliar administrativo realizarán una jornada de trabajo presencial al mes con el fin de actualizar los expedientes físicos de nómina.
</t>
  </si>
  <si>
    <t xml:space="preserve">Archivos físicos de nómina (detallado y resumen)
Planilla o formato de asistencia </t>
  </si>
  <si>
    <t xml:space="preserve">Previo a la finalización del contra de prestación de servicios para la liquidación de nómina suscrito en el año 2020 con el señor Óscar Fabían Bravo, se adelantaron dos jornas de trabajo presencial para la impresión, actualización y archivo de los expedientes de nómina del IDEP
Segundo trimestre: se adelantaron jornadas de trabajos presencial de fecha febrero 22, marzo 22 y junio 30 de 2021.
Teniendo en cuenta que se efectuó la acción correctiva recomendada en la auditoría, se solicita el cierre de la actividad por el cumplimiento de la meta acordada
</t>
  </si>
  <si>
    <t>Expedientes fisicos de nómina del año 2020 y los meses de enero a junio y prima semestral de 2021</t>
  </si>
  <si>
    <t>De acuerdo con el seguimiento efectuado por parte de esta Oficina se evidencia soporte de mesas de trabao para la actualización del archivo de de los expedientes de nómina del IDEP.  Se realiza el cierre de esta acción.</t>
  </si>
  <si>
    <r>
      <rPr>
        <b/>
        <sz val="10"/>
        <color rgb="FF000000"/>
        <rFont val="Arial"/>
        <family val="2"/>
      </rPr>
      <t>3</t>
    </r>
    <r>
      <rPr>
        <sz val="10"/>
        <color rgb="FF000000"/>
        <rFont val="Arial"/>
        <family val="2"/>
      </rPr>
      <t>. Se recomienda transferir y realizar pruebas de conocimiento a un funcionario de planta sobre el tema de liquidación y pago de nómina, seguridad social y parafiscal, por cuanto el cargo del profesional respectivo es bajo contrato por prestación de servicios y en articulación con la dimensión 6: “Gestión del Conocimiento y la innovación”, del Modelo Integrado de Planeación y Gestión.</t>
    </r>
  </si>
  <si>
    <r>
      <rPr>
        <b/>
        <sz val="10"/>
        <color rgb="FF000000"/>
        <rFont val="Arial"/>
        <family val="2"/>
      </rPr>
      <t>4</t>
    </r>
    <r>
      <rPr>
        <sz val="10"/>
        <color rgb="FF000000"/>
        <rFont val="Arial"/>
        <family val="2"/>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</si>
  <si>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en el cual se incluyó el formato FT-GTH-13-26 Lista de documentos para la vinculación de funcionarios, como instrumento para la verificación de los documentos que soportan la tomar posesión de los empleados públicos del IDEP.
Teniendo en cuenta que se efectuó la acción correctiva recomendada en la auditoría, se solicita el cierre de la actividad por el cumplimiento de la meta acordada</t>
  </si>
  <si>
    <r>
      <rPr>
        <sz val="11"/>
        <color rgb="FF000000"/>
        <rFont val="Calibri"/>
        <family val="2"/>
      </rPr>
      <t xml:space="preserve">Segundo semestre 2021: PRO-GTH-13-08 Vinculación de servidores publicado en: 
</t>
    </r>
    <r>
      <rPr>
        <u/>
        <sz val="11"/>
        <color rgb="FF1155CC"/>
        <rFont val="Calibri"/>
        <family val="2"/>
      </rPr>
      <t>http://www.idep.edu.co/?q=content/gth-13-proceso-de-gesti%C3%B3n-de-talento-humano#overlay-context=</t>
    </r>
  </si>
  <si>
    <r>
      <rPr>
        <sz val="11"/>
        <color rgb="FF000000"/>
        <rFont val="Arial"/>
        <family val="2"/>
      </rPr>
      <t xml:space="preserve">procedimiento GTH -13-08 VINCULACIÓN DE SERVIDORES en el cual se incluyó el formato FT-GTH-13-26 Lista de documentos para la vinculación de funcionarios
</t>
    </r>
    <r>
      <rPr>
        <u/>
        <sz val="11"/>
        <color rgb="FF1155CC"/>
        <rFont val="Arial"/>
        <family val="2"/>
      </rPr>
      <t>http://www.idep.edu.co/sites/default/files/PRO-GTH-13-08%20Vinculacio%CC%81n%20Servidores_V8.pdf#overlay-context=content/gth-13-proceso-de-gesti%25C3%25B3n-de-talento-humano%3Fq%3Dcontent/gth-13-proceso-de-gesti%25C3%25B3n-de-talento-humano</t>
    </r>
  </si>
  <si>
    <r>
      <rPr>
        <b/>
        <sz val="10"/>
        <color rgb="FF000000"/>
        <rFont val="Arial"/>
        <family val="2"/>
      </rPr>
      <t>10.</t>
    </r>
    <r>
      <rPr>
        <sz val="10"/>
        <color rgb="FF000000"/>
        <rFont val="Arial"/>
        <family val="2"/>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</si>
  <si>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y PRO-GTH-13-11 Desvinculación de servidores, en ellos se precisaron los documentos que soportan las actividades y se realizaron las aclaraciones frente a las acciones esperadas en cada actividad
Teniendo en cuenta que se efectuó la acción correctiva recomendada en la auditoría, se solicita el cierre de la actividad por el cumplimiento de la meta acordada</t>
  </si>
  <si>
    <r>
      <rPr>
        <sz val="11"/>
        <color rgb="FF000000"/>
        <rFont val="Calibri"/>
        <family val="2"/>
      </rPr>
      <t xml:space="preserve">Segundo semestre 2021: procedimientos GTH -13-08 VINCULACIÓN DE SERVIDORES y PRO-GTH-13-11 Desvinculación de servidores publicados en: 
</t>
    </r>
    <r>
      <rPr>
        <u/>
        <sz val="11"/>
        <color rgb="FF1155CC"/>
        <rFont val="Calibri"/>
        <family val="2"/>
      </rPr>
      <t>http://www.idep.edu.co/?q=content/gth-13-proceso-de-gesti%C3%B3n-de-talento-humano#overlay-context=</t>
    </r>
  </si>
  <si>
    <r>
      <rPr>
        <sz val="11"/>
        <color rgb="FF000000"/>
        <rFont val="Arial"/>
        <family val="2"/>
      </rPr>
      <t xml:space="preserve">procedimiento GTH -13-08 VINCULACIÓN DE SERVIDORES y PRO-GTH-13-11 Desvinculación de servidores
</t>
    </r>
    <r>
      <rPr>
        <u/>
        <sz val="11"/>
        <color rgb="FF1155CC"/>
        <rFont val="Arial"/>
        <family val="2"/>
      </rPr>
      <t>http://www.idep.edu.co/sites/default/files/PRO-GTH-13-08%20Vinculacio%CC%81n%20Servidores_V8.pdf#overlay-context=content/gth-13-proceso-de-gesti%25C3%25B3n-de-talento-humano%3Fq%3Dcontent/gth-13-proceso-de-gesti%25C3%25B3n-de-talento-humano</t>
    </r>
  </si>
  <si>
    <r>
      <rPr>
        <b/>
        <sz val="10"/>
        <color rgb="FF000000"/>
        <rFont val="Arial"/>
        <family val="2"/>
      </rPr>
      <t>6.</t>
    </r>
    <r>
      <rPr>
        <sz val="10"/>
        <color rgb="FF000000"/>
        <rFont val="Arial"/>
        <family val="2"/>
      </rPr>
      <t>Se sugiere generar una acción que fortalezca y asegure mantener actualizadas  las carpetas de cada uno de los funcionarios con la documentación relacionada en los procedimientos PRO-GTH-13-08 Vinculación de Servidores y con base en las TRD vinculadas a dicho proceso, puesto que se observó que en (8) ocho casos, no se evidenció los soportes respectivos a las actividades 6, 9 y 11 del procedimiento anteriormente mencionado. Así mismo se recomienda con la documentación relacionada en el procedimiento PRO-GTH-13-11 Desvinculación de servidores toda vez que se observó que en (10) diez casos, no se incluyeron los soportes relacionados a la comunicación y/o notificación del Acto Administrativo al funcionario y al jefe inmediato, la novedad del retiro al  profesional de nómina y el soporte de pago y soportes de prestaciones sociales del ex funcionario.</t>
    </r>
  </si>
  <si>
    <t>La modalidad laboral implementada para el 2020 de Trabajo en casa a causa del aislamiento preventivo y las cuarentenas decretadas por el gobierno nacional, no permitió la constante actualización de los expedientes laborales del IDEP. Especificas en la presente vigencia.</t>
  </si>
  <si>
    <t xml:space="preserve">El profesional especializado de talento humano y la auxiliar administrativa realizarán una jornada de trabajo presencial al mes con el fin de actualizar los expedientes laborales que se encuentran en el archivo físico del IDEP.
</t>
  </si>
  <si>
    <t xml:space="preserve">Expediente de hoja de vida del funcionario retirado
Planilla o formato de asistencia </t>
  </si>
  <si>
    <t>2020: Esta actividad inicia en la vigencia 2021, por lo anterior se reportará seguimiento en el siguiente trimestre.
Primer Trimestre 2021: Esta actividad se ha realizado los dias 26/01/2021; 18/02/2021 y el 16/03/2021 con la participación del Profesional especializado graco 03 y la Auxiliar Administrativo grado 02 de la SAFyCD
Segundo Trimestre: Esta actividad se sealizó los dias 29/04/2021; 25/04/2021 y 16/06/2021 con la participación del Profesional especializado grado 03 y la Auxiliar Administrativo grado 02 de la SAFyCD</t>
  </si>
  <si>
    <t>Primer Trimestre 2021:Calendario de correo electronico de wfarfan@idep.edu.co
Expedientes laborales de servidores publicos del IDEP,
Segundo Trimestre 2021: Lista de asistencia reuniones y expedientes laborales servidores públicos del IDEP</t>
  </si>
  <si>
    <t>De acuerdo con el seguimiento efectuado por parte de esta Oficina se evidencia la lista de asistencia por parte de profesional de talento humano y la auxiliar administrativo para realizar la Actualización expedientes hojas de vida IDEP en el formato : FT-GD-07-25 registro de asistencia actividades internas.   Se realiza el cierre de esta acción.</t>
  </si>
  <si>
    <t>FT-GD-07-25 registro de asistencia actividades internas por parte del profesional especializado de talento humano y la auxiliar administrativo a 16 de junio de 2021</t>
  </si>
  <si>
    <r>
      <rPr>
        <b/>
        <sz val="10"/>
        <color rgb="FF000000"/>
        <rFont val="Arial"/>
        <family val="2"/>
      </rPr>
      <t>8.</t>
    </r>
    <r>
      <rPr>
        <sz val="10"/>
        <color rgb="FF000000"/>
        <rFont val="Arial"/>
        <family val="2"/>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</si>
  <si>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 xml:space="preserve">De acuerdo con el seguimiento efectuado por parte de esta Oficina se evidencia el formato FT-GTH-13-04 Versión:  4   Fecha Aprobación: 04/08/2021        
Por lo anterior se da cierre a esta acción.
</t>
  </si>
  <si>
    <t>FT-GTH-13-04 Versión 4 del 4 de agosto de 2021publicado en la pagina web</t>
  </si>
  <si>
    <r>
      <rPr>
        <b/>
        <sz val="10"/>
        <color rgb="FF000000"/>
        <rFont val="Arial"/>
        <family val="2"/>
      </rPr>
      <t>9</t>
    </r>
    <r>
      <rPr>
        <sz val="10"/>
        <color rgb="FF000000"/>
        <rFont val="Arial"/>
        <family val="2"/>
      </rPr>
      <t>.Con base en la evaluación de los riegos se recomienda revisar la formulación y valoración de los controles del siguiente riesgo: “Inexactitud e inoportunidad en la liquidación de salarios, prestaciones sociales, aportes parafiscales y seguridad social “, y registrar dentro del mapa de Riesgo de Gestión, todos aquellos eventos con los que puedan verse afectados de manera significativa los procedimientos de liquidación y pago de la nómina y seguridad social de la entidad, para efectos de implementar controles que mitiguen el impacto o la probabilidad de estas contingencias.</t>
    </r>
  </si>
  <si>
    <t>Ajustes posteriores a los valores que se han liquidado en lo relacionado con salarios, prestaciones sociales y aportes parafiscales y seguridad social.</t>
  </si>
  <si>
    <t>El contratista de nómina revisará las actividades de control registradas en el mapa de riesgos y se actualizarán las actividades de control</t>
  </si>
  <si>
    <t xml:space="preserve">Archivos físicos de nómina (detallado y resumen)
Mapa de riesgos  del proceso y actividades de control actualizados </t>
  </si>
  <si>
    <t xml:space="preserve">"2020: Esta actividad inicia en la vigencia 2021, por lo anterior se reportará seguimiento en el siguiente trimestre.
Primer Trimestre 2021: Esta actividad se realizará el segundo trimestre de 2021
Segundo trimestre: Se adelantó reunión de trabajo con el acompañamiento de la Oficina Asesora de Planeación para la revisión del mapa de riesgosy las actividades de control asociadas a la liquidación de la nómina, en ella se resolvieron inquietudes relacionadas con los instrumentos de gestión de esta información. La contratista de nómina efectuará ajustes a las actividades de control registradas en el mapa de riesgos  en el mes de julio de 2021.
Se solicita ampliación de esta actividad hasta el 15 de diciembre teniendo en cuenta que la oficina asesora de planeación apoyará la actualización de los riesgos en el último trimestre de la vigencia
Tercer seguimiento: Se estableció contacto con Viviana Monroy para revisar el mapa de riesgos del proceso y se estableció reunión para el 20 de octubre con el fin de iniciar el proceso de actrualización del mapa de riesgos.
Cuarto Trimestre 2021: 06/12/2021 - Reporta Willson Farfán En reuniones efectuadas con Viviana Monroy el 25 de octubre de 2021 y el 19 de noviembre,con el equipo de la oficina de control interno sobre revisión del mapa de riesgos, se verificó la información de todo el mapa, de la cual y acatando las recomendaciones de la Oficina de Control Interno, se efectuará en el mes de enero de 2022 la modificación del riesgo asociado a la liquidación de nómina. Se solicitará a la OAP la ampliación de la acción al 31/01/2022, teniendo en cuenta que la revisión realizada, con el acompañamiento de la OAP, requiere un análisis riguroso del proceso de liquidación de nómima                </t>
  </si>
  <si>
    <t>Segundo trimestre: Calendario de correo electrónico nomina@idep.edu.co (Reunión mapa de riesgos nómina)</t>
  </si>
  <si>
    <t>De acuerdo con el seguimiento efectuado por parte de esta Oficina se evidencia acta de reunión con la OAP con el fin de revisar los riesgos identificados al proceso, la contratista de nómina efectuará ajustes a las actividades de control registradas en el mapa de riesgos  en el mes de julio de 2021.
21/12/2021: Se evidencia que se realizó mesas de trabajo con la OAP y la OCI con el objetivo de realizar recomendaciones para la actualización del riesgo en referencia. Se continua en ejecución toda vez que solicitaron ampliacion de fecha para la terminación de la acción.</t>
  </si>
  <si>
    <t>05/08/2021 Seguimiento efectuado por 
Martha Cecilia Quintero  B.- Técnico OCI.
21/12/2021  Seguimiento efectuado por 
María Margarita Cruz Gómez. Profesiona contratista OCI.</t>
  </si>
  <si>
    <r>
      <rPr>
        <b/>
        <sz val="10"/>
        <color rgb="FF000000"/>
        <rFont val="Arial"/>
        <family val="2"/>
      </rPr>
      <t>11</t>
    </r>
    <r>
      <rPr>
        <sz val="10"/>
        <color rgb="FF000000"/>
        <rFont val="Arial"/>
        <family val="2"/>
      </rPr>
      <t>.Con relación a las provisiones se recomienda continuar fortaleciendo los controles de conciliación de la información entre el área de contabilidad y talento humano atendiendo los lineamientos descritos en el documento IN-GTH-13-05 Instructivo para la gestión de la nómina entre los Sistemas de Información Humano Y Goobi, con el fin garantizar la consistencia de la información en los aplicativos de Goobi y Humano, y minimizar los errores dentro del proceso.</t>
    </r>
  </si>
  <si>
    <t>Se presentan problemas en el aplicativo de liquidación de nómina (HUMANO) al momento de calcular las provisiones para los conceptos liquidados.</t>
  </si>
  <si>
    <t xml:space="preserve">Se realizarán reuniones mensualmente con el área contable y el contratista de nomina, para disminuir las diferencias que se puedan presentar con la ejecución y la provisión de cada uno de los conceptos. </t>
  </si>
  <si>
    <t>Archivos generados desde el aplicativo HUMANO, los cuales son soportes contables de la nómina. 
Lista de asistencia</t>
  </si>
  <si>
    <r>
      <rPr>
        <sz val="10"/>
        <color rgb="FF000000"/>
        <rFont val="Arial"/>
        <family val="2"/>
      </rPr>
      <t>2020: Esta actividad inicia en la vigencia 2021, por lo anterior se reportará seguimiento en el siguiente trimestre.
Primer Trimestre 2021: Se han efectuado mesas de trabajoentre la contratista de nómina y la Técnico operativo de Contabilidad para la revisión de Provisiones de nómina los días 9/02/2021 y el 12/03/2021.
Segundo trimestre:  Se efectuaron mesas de trabajo conjuntas para revision de provisiones y conciliación de las mismas al cierre de cada mes, para disminuir diferencias. Las acciones de corrección han permitido una normalización en la formulación. 
Teniendo en cuenta que se efectuó la acción correctiva recomendada en la auditoría, se solicita el cierre de la actividad por el cumplimiento de la meta acordada.</t>
    </r>
    <r>
      <rPr>
        <sz val="10"/>
        <color rgb="FFFF0000"/>
        <rFont val="Arial"/>
        <family val="2"/>
      </rPr>
      <t xml:space="preserve">
</t>
    </r>
  </si>
  <si>
    <t>Primer Trimestre: Calendario de correo de las cuentas institucionales nomina@idep.edu.co y aguevara@idep.edu.co
Segundo Trimestre: Correo 12 de mayo, se solicita subir Provision de abril a Sistema Goobi; Correo de junio 01, Solicitud cargue de provisiones de Mayo a Sistema Goobi enviados desde la cuenta nomina@idep.edu.co</t>
  </si>
  <si>
    <t>De acuerdo con el seguimiento efectuado por parte de esta Oficina se evidencia mesas de trabajo entre el proceso de Gestión Financiera y el proceso de talento humano, con el fin de conciliar la información correspondiente a las provisiones de manera mensual.   Se realiza el cierre de esta acción.</t>
  </si>
  <si>
    <r>
      <rPr>
        <b/>
        <sz val="10"/>
        <color rgb="FF000000"/>
        <rFont val="Arial"/>
        <family val="2"/>
      </rPr>
      <t>5</t>
    </r>
    <r>
      <rPr>
        <sz val="10"/>
        <color rgb="FF000000"/>
        <rFont val="Arial"/>
        <family val="2"/>
      </rPr>
      <t xml:space="preserve">.  Se presentaron las siguientes diferencias en las provisiones entre la prueba de auditoría y el reporte generado por el sistema HUMANO – GOOBI:
• Para enero de 2019 se encontró diferencia por valor de -$131,613,280 entre el saldo de la provisión total en HUMANO y GOOBI
• Para el mes de febrero se observó una diferencia de $119.240.162 en el saldo mensual
• Para el mes de abril de 2019 se encontró diferencia de -$4,106,094
• Para el mes de febrero se observó diferencia de 2020 El valor registrado en el comprobante contable es -$ 3.541.511
</t>
    </r>
  </si>
  <si>
    <r>
      <rPr>
        <b/>
        <sz val="10"/>
        <color rgb="FF000000"/>
        <rFont val="Arial"/>
        <family val="2"/>
      </rPr>
      <t>13.</t>
    </r>
    <r>
      <rPr>
        <sz val="10"/>
        <color rgb="FF000000"/>
        <rFont val="Arial"/>
        <family val="2"/>
      </rPr>
      <t xml:space="preserve"> Se sugiere incluir en el cuadro de control de incapacidades las inferiores a dos (02) días, ya que esta información es relevante a la hora de construir indicadores por ausentismo laboral.</t>
    </r>
  </si>
  <si>
    <t>El cuadro de control de incapacidades no es un documento formal del proceso de talento humano, este es un documento de trabajo que se encuentra en construcción y consolidación antes de ser formalizado</t>
  </si>
  <si>
    <t>Se incluirá una pestaña adicional, en el cuadro de control de incapacidades, con la información de incapacidades que por su duración no sean suceptibles de cobro ante la EPS.</t>
  </si>
  <si>
    <t>Cuadro Control de Incapaciadades</t>
  </si>
  <si>
    <t>2020: Esta actividad inicia en la vigencia 2021, por lo anterior se reportará seguimiento en el siguiente trimestre.
Primer Trimestre 2021: En el Cuadro de Control de Incapacidades se han incluido en una pestaña adicional las incapacidades de empleados públicos de 2 o menos días radicadas en el IDEP.
Segundo trimestre:  Durante este trimestre se presentaron dos(02) incapacidad consedidas a Diana Milena Rodriguez Ramos y a Daniela Giselle Castro, estas incapacidades se registraron en el cuadro control y se reportó dentro de las fechas al profesional de Contabilidad. Estas fueron liquidadas en nomina del mes correspondiente y reconocidas por la EPS con los mismos valores que fueron liquidadas por el IDEP segun Comprobantes de Ingreso No. 103 por valor de $156.700 y Comprobante de Ingreso No. 114 por valor de $313.399.
Teniendo en cuenta que se efectuó la acción correctiva recomendada en la auditoría, se solicita el cierre de la actividad por el cumplimiento de la meta acordada</t>
  </si>
  <si>
    <t>Primer trimestre: Cuadro control de Incapacidaes meses febrero y marzo 2021 ubicado en la carpeta 300_99_FACILITATIVOS de la SAFyCD
Segundo Trimestre: Cuadro control de Incapacidades a 31 de mayo de 2021</t>
  </si>
  <si>
    <t>Se verificó por parte de esta Oficina la inclusión de las incapacidades inferiores a tres (03) días en el cuadro de ontrol de la Entidad.   Se realiza el cierre de esta acción.</t>
  </si>
  <si>
    <r>
      <rPr>
        <sz val="10"/>
        <color rgb="FF000000"/>
        <rFont val="Arial"/>
        <family val="2"/>
      </rPr>
      <t xml:space="preserve">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
 30/03/2021, durante el primer trimestre de 2021 se continúo con la conciliación mensual entre los informes presupuestales generados en Goobi y Bogdata, efectuando de manera oportuna los ajustes detectados como resultado de la conciliación. No obstante, teniendo en cuenta que a la fecha no se tiene informes oficiales generados desde el sistema de información Bogdata, la conciliación se viene realizando contra las consultas que genera el aplicativo, las cuales se ajustan y se convierten a PDF para las correspondientes firmas y envíos a los usuarios de la información, situación que ha retrasado la revisión y ajuste al procedimiento PRO-GF-14-01 ejecución presupuestal, dada la necesidad de contar con dichos informes como insumo a los ajustes que se requieran realizar al procedimiento.
30/06/2021, durante el segundo trimestre de 2021 se continúo con la conciliación mensual entre los informes presupuestales generados en Goobi y Bogdata, efectuando de manera oportuna los ajustes detectados como resultado de la conciliación. No obstante, teniendo en cuenta que no se tiene fecha estimada por parte de la Secretaría Distrital de Hacienda con respecto a contar con ejecuciones oficiales en el sistema BOGDATA,  se continúa  entregando informes a terceros y entes de control mediante la generación de consultas  en el aplicativo, las cuales se ajustan y se convierten a PDF para las correspondientes firmas y envíos a los usuarios de la información. Adicionalmente, se realizaron las acciones requeridas para  actualización, revisión por parte del SAFyCD y aprobación del  procedimiento PRO-GF-14-01 ejecución presupuestal, a fin de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  </t>
    </r>
    <r>
      <rPr>
        <b/>
        <sz val="10"/>
        <color rgb="FF000000"/>
        <rFont val="Arial"/>
        <family val="2"/>
      </rPr>
      <t>(Seguimiento realizado por el profesional de presupuesto Paulo Leguizamón)</t>
    </r>
    <r>
      <rPr>
        <sz val="10"/>
        <color rgb="FF000000"/>
        <rFont val="Arial"/>
        <family val="2"/>
      </rPr>
      <t>}</t>
    </r>
    <r>
      <rPr>
        <sz val="10"/>
        <color rgb="FF1155CC"/>
        <rFont val="Arial"/>
        <family val="2"/>
      </rPr>
      <t>http://www.idep.edu.co/sites/default/files/FT-GF-14-17%20Solicitud-de-Disponibilidad-Presupuestal%20V6.xlsx</t>
    </r>
  </si>
  <si>
    <r>
      <rPr>
        <sz val="10"/>
        <color rgb="FF000000"/>
        <rFont val="Arial"/>
        <family val="2"/>
      </rPr>
      <t xml:space="preserve">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                   </t>
    </r>
    <r>
      <rPr>
        <b/>
        <i/>
        <sz val="10"/>
        <color rgb="FF000000"/>
        <rFont val="Arial"/>
        <family val="2"/>
      </rPr>
      <t>Primer trimestre 2021</t>
    </r>
    <r>
      <rPr>
        <sz val="10"/>
        <color rgb="FF000000"/>
        <rFont val="Arial"/>
        <family val="2"/>
      </rPr>
      <t xml:space="preserve">: correos electrónicos donde se remite ejecución para revisión y firma y carpeta en mis documentos que contiene las ejecuciones presupuestales mensuales que se generan en el cierre.           
</t>
    </r>
    <r>
      <rPr>
        <b/>
        <i/>
        <sz val="10"/>
        <color rgb="FF000000"/>
        <rFont val="Arial"/>
        <family val="2"/>
      </rPr>
      <t>Segundo trimestre 2021:</t>
    </r>
    <r>
      <rPr>
        <sz val="10"/>
        <color rgb="FF000000"/>
        <rFont val="Arial"/>
        <family val="2"/>
      </rPr>
      <t xml:space="preserve"> correos electrónicos donde se remite ejecución para revisión y firma y carpeta en mis documentos que contiene las ejecuciones presupuestales mensuales que se generan en el cierre. Procedimiento PRO-GF-14-01 ejecución presupuestal actualizado a lo solicitado en el plan de mejoramiento.</t>
    </r>
  </si>
  <si>
    <r>
      <rPr>
        <b/>
        <sz val="10"/>
        <color rgb="FF000000"/>
        <rFont val="Arial"/>
        <family val="2"/>
      </rPr>
      <t xml:space="preserve">28/12/2020 </t>
    </r>
    <r>
      <rPr>
        <sz val="10"/>
        <color rgb="FF000000"/>
        <rFont val="Arial"/>
        <family val="2"/>
      </rPr>
      <t xml:space="preserve">Se continua con el seguimiento de la acción para el primer trimestre de 2021
</t>
    </r>
    <r>
      <rPr>
        <b/>
        <sz val="10"/>
        <color rgb="FF000000"/>
        <rFont val="Arial"/>
        <family val="2"/>
      </rPr>
      <t>13/08/2021:</t>
    </r>
    <r>
      <rPr>
        <sz val="10"/>
        <color rgb="FF000000"/>
        <rFont val="Arial"/>
        <family val="2"/>
      </rPr>
      <t xml:space="preserve"> Se verificó los diferentes controles implementandos y la actualización del procedimientos establecido en la página web de la Entidad y se evidencia que son efectivos con el objetivo definido por lo cual  se procede al cierre de la acción.</t>
    </r>
  </si>
  <si>
    <r>
      <rPr>
        <sz val="10"/>
        <color rgb="FF000000"/>
        <rFont val="Arial"/>
        <family val="2"/>
      </rPr>
      <t>Correos electronicos, carpeta con ejecuciones presupuestales guardado en RED - APOLO- PLANES - PLANES DE MEJORAMIENTO - GF</t>
    </r>
    <r>
      <rPr>
        <sz val="10"/>
        <color rgb="FF000000"/>
        <rFont val="Arial"/>
        <family val="2"/>
      </rPr>
      <t xml:space="preserve">
</t>
    </r>
    <r>
      <rPr>
        <u/>
        <sz val="10"/>
        <color rgb="FF1155CC"/>
        <rFont val="Arial"/>
        <family val="2"/>
      </rPr>
      <t>http://www.idep.edu.co/sites/default/files/PRO-GF-14-01%20Ejec%20Presupuestal%20V7.pdf</t>
    </r>
  </si>
  <si>
    <r>
      <rPr>
        <b/>
        <sz val="10"/>
        <color rgb="FF000000"/>
        <rFont val="Arial"/>
        <family val="2"/>
      </rPr>
      <t>28/12/2020</t>
    </r>
    <r>
      <rPr>
        <sz val="10"/>
        <color rgb="FF000000"/>
        <rFont val="Arial"/>
        <family val="2"/>
      </rPr>
      <t>: María Margarita Cruz Gómez. Contratista OCI
13/08/2021: Marìa Margarita Cruz Gómez. Contratista OCI</t>
    </r>
  </si>
  <si>
    <r>
      <rPr>
        <sz val="11"/>
        <color rgb="FF000000"/>
        <rFont val="Arial"/>
        <family val="2"/>
      </rPr>
      <t xml:space="preserve">2020: Esta actividad se realizará en la vigencia 2021, por lo anterior se reportará seguimiento en el siguiente trimestre.    
30/03/2021 Se tiene pendiente la revisión del procedimiento para el segundo trimestre de 2021, sin embargo se realizaron conciliaciones mensuales entre los dos sistemas de información 
30/06/2021: La conciliación mensual se realiza en el procedimiento de ejecución que fue actualizado el 29 de junio de 2021   (Seguimiento realizado por el profesional de presupuesto Paulo Leguizamón) </t>
    </r>
    <r>
      <rPr>
        <u/>
        <sz val="11"/>
        <color rgb="FF1155CC"/>
        <rFont val="Arial"/>
        <family val="2"/>
      </rPr>
      <t>http://www.idep.edu.co/sites/default/files/PRO-GF-14-01%20Ejec%20Presupuestal%20V7.pdf</t>
    </r>
    <r>
      <rPr>
        <sz val="11"/>
        <color rgb="FF000000"/>
        <rFont val="Arial"/>
        <family val="2"/>
      </rPr>
      <t xml:space="preserve"> </t>
    </r>
  </si>
  <si>
    <r>
      <rPr>
        <sz val="10"/>
        <color rgb="FF000000"/>
        <rFont val="Arial"/>
        <family val="2"/>
      </rPr>
      <t xml:space="preserve">28/12/2020 Se continua con el seguimiento de la acción para el primer trimestre de 2022
13/08/2021: Se evidencia que se esta ejecutando operativamente la actividad sin embargo se continúa con el seguimiento de la misma en razón a que no esta documentado dentro del procedimiento PRO-GF-14-03 lo enunciado dentro de la misma acción. vencida.
</t>
    </r>
    <r>
      <rPr>
        <sz val="10"/>
        <color rgb="FF000000"/>
        <rFont val="Arial"/>
        <family val="2"/>
      </rPr>
      <t>21/12/2021: Se cierra la acción toda vez que se formulo nueva acción.</t>
    </r>
  </si>
  <si>
    <r>
      <rPr>
        <b/>
        <u/>
        <sz val="11"/>
        <color rgb="FF000000"/>
        <rFont val="Arial"/>
        <family val="2"/>
      </rPr>
      <t xml:space="preserve">
30/09/21:</t>
    </r>
    <r>
      <rPr>
        <u/>
        <sz val="11"/>
        <color rgb="FF000000"/>
        <rFont val="Arial"/>
        <family val="2"/>
      </rPr>
      <t xml:space="preserve"> La conciliación mensual se realiza en el procedimiento de ejecución presupuestal, el cual fue actualizado el 29 de junio de 2021   (Seguimiento realizado por el profesional de presupuesto Paulo Leguizamón) </t>
    </r>
    <r>
      <rPr>
        <u/>
        <sz val="11"/>
        <color rgb="FF1155CC"/>
        <rFont val="Arial"/>
        <family val="2"/>
      </rPr>
      <t>http://www.idep.edu.co/sites/default/files/PRO-GF-14-01%20Ejec%20Presupuestal%20V7.pdf</t>
    </r>
    <r>
      <rPr>
        <u/>
        <sz val="11"/>
        <color rgb="FF000000"/>
        <rFont val="Arial"/>
        <family val="2"/>
      </rPr>
      <t xml:space="preserve">   TERCER TRIMESTRE: Durante el tercer trimestre se realizarón las gestiones mensuales que permitieron la conciliación mensual de informes generados en los dos sistemas de información con el apoyo de Secretaria ejecutiva codigo 425 Grado 04. Una vez conciliada la información se remitió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</si>
  <si>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r>
      <rPr>
        <u/>
        <sz val="11"/>
        <color rgb="FF0563C1"/>
        <rFont val="Arial"/>
        <family val="2"/>
      </rPr>
      <t xml:space="preserve">http://www.idep.edu.co/sites/default/files/PRO-GF-14-01%20Ejec%20Presupuestal%20V7.pdf
</t>
    </r>
    <r>
      <rPr>
        <u/>
        <sz val="11"/>
        <color rgb="FF000000"/>
        <rFont val="Arial"/>
        <family val="2"/>
      </rPr>
      <t xml:space="preserve">\\Apolo\EJECUCION_PLANES\Plan_Mejoramiento\GF                                                           </t>
    </r>
    <r>
      <rPr>
        <u/>
        <sz val="11"/>
        <color rgb="FF0563C1"/>
        <rFont val="Arial"/>
        <family val="2"/>
      </rPr>
      <t>Carpeta virtual  en documentos del profesional de presupuesto donde se  abre una carpeta mensual que contiene las ejecuciones presupuestales revisadas y firmadas por los responsables.</t>
    </r>
  </si>
  <si>
    <r>
      <rPr>
        <b/>
        <sz val="10"/>
        <color rgb="FF000000"/>
        <rFont val="Arial"/>
        <family val="2"/>
      </rPr>
      <t>28/12/2020</t>
    </r>
    <r>
      <rPr>
        <sz val="10"/>
        <color rgb="FF000000"/>
        <rFont val="Arial"/>
        <family val="2"/>
      </rPr>
      <t xml:space="preserve"> Se continua con el seguimiento de la acción para el primer trimestre de 2021
</t>
    </r>
    <r>
      <rPr>
        <b/>
        <sz val="10"/>
        <color rgb="FF000000"/>
        <rFont val="Arial"/>
        <family val="2"/>
      </rPr>
      <t>13/08/2021:</t>
    </r>
    <r>
      <rPr>
        <sz val="10"/>
        <color rgb="FF000000"/>
        <rFont val="Arial"/>
        <family val="2"/>
      </rPr>
      <t xml:space="preserve"> De acuerdo con el seguimiento efectuado por parte de esta Oficina se evidencia cumplimiento a lo enunciado a la actividad, por lo anterior se cierra la acción como efectiva.</t>
    </r>
  </si>
  <si>
    <r>
      <rPr>
        <sz val="11"/>
        <color rgb="FF000000"/>
        <rFont val="Arial"/>
        <family val="2"/>
      </rPr>
      <t xml:space="preserve">TERCER TRIMESTRE: Con el fin de dar cumplimiento a la presente actividad se formalizó la Circular interna 06 del 8 de septiembre de 2020, donde de dictan los Lineamientos‌ ‌para‌ ‌solicitud‌ ‌y‌ ‌anulación‌ ‌de‌ ‌Certificados‌ ‌de‌ ‌Disponibilidad‌ ‌
Presupuestal‌ ‌CDPs‌ ‌y‌ ‌Certificados‌ ‌de‌ ‌Registro‌ ‌Presupuestal‌ ‌CRPs‌. En respuesta a la misma se viene remitiendo por parte del Profesional de Presupuesto con destino a: Oficina Asesora Jurídica, Responsables de ejecución de recursos y Tesorería de la entidad, los Certificados de Disponibilidad Presupuestal CDP y Certificados de Registro Presupuestal CRP emitidos en los sistemas de información de hacienda y de la entidad a efectos que se revisen de manera previa al trámite siguiente minimizando de esta manera el riesgo en la inconsistencia presentada.
Cuarto trimestre: Para el cuarto trimestre se ha enviado desde el correo del profesional especializado de presupuesto a los correos a los supervisores y apoyos los CDPs y RPs para revisión de la consistencia de los mismos
30/03/2021 Se tiene pendiente la revisión del procedimiento para el segundo trimestre de 2021.                                                               
</t>
    </r>
    <r>
      <rPr>
        <b/>
        <sz val="11"/>
        <color rgb="FF000000"/>
        <rFont val="Arial"/>
        <family val="2"/>
      </rPr>
      <t xml:space="preserve">30/06/2021 </t>
    </r>
    <r>
      <rPr>
        <sz val="11"/>
        <color rgb="FF000000"/>
        <rFont val="Arial"/>
        <family val="2"/>
      </rPr>
      <t xml:space="preserve">Teniendo en cuenta que, revisando las actividades indicadas en el procedimiento PRO- GF-14-03 Cierre Presupuestal, se detectó que las mismas no dan respuesta a lo requerido en el plan de mejoramiento por cuanto el procedimiento CIERRE PRESUPUESTAL, corresponde a las actividades requeridas de manera  previa al cierre presupuestal de la vigencia y no al cierre mensual que se realizado de acuerdo con lo detalllado en el procedimiento PRO-GF-14-01 ejecución presupuestal, el cual fue revisado de manere detallada, socializado mediante en reunión con el SAFyCD y aprobado  en junio de 2021, a fin de minimizar el riesgo que generó esta observación. </t>
    </r>
    <r>
      <rPr>
        <u/>
        <sz val="11"/>
        <color rgb="FF1155CC"/>
        <rFont val="Arial"/>
        <family val="2"/>
      </rPr>
      <t>http://www.idep.edu.co/sites/default/files/PRO-GF-14-01%20Ejec%20Presupuestal%20V7.pdf</t>
    </r>
  </si>
  <si>
    <r>
      <rPr>
        <u/>
        <sz val="11"/>
        <color rgb="FF000000"/>
        <rFont val="Arial"/>
        <family val="2"/>
      </rPr>
      <t xml:space="preserve">
</t>
    </r>
    <r>
      <rPr>
        <b/>
        <u/>
        <sz val="11"/>
        <color rgb="FF000000"/>
        <rFont val="Arial"/>
        <family val="2"/>
      </rPr>
      <t xml:space="preserve">30/09/21: </t>
    </r>
    <r>
      <rPr>
        <u/>
        <sz val="11"/>
        <color rgb="FF000000"/>
        <rFont val="Arial"/>
        <family val="2"/>
      </rPr>
      <t xml:space="preserve">La conciliación mensual se realiza en el procedimiento de ejecución presupuestal, el cual fue actualizado el 29 de junio de 2021   (Seguimiento realizado por el profesional de presupuesto Paulo Leguizamón) </t>
    </r>
    <r>
      <rPr>
        <u/>
        <sz val="11"/>
        <color rgb="FF1155CC"/>
        <rFont val="Arial"/>
        <family val="2"/>
      </rPr>
      <t>http://www.idep.edu.co/sites/default/files/PRO-GF-14-01%20Ejec%20Presupuestal%20V7.pdf</t>
    </r>
    <r>
      <rPr>
        <u/>
        <sz val="11"/>
        <color rgb="FF000000"/>
        <rFont val="Arial"/>
        <family val="2"/>
      </rPr>
      <t xml:space="preserve">   TERCER TRIMESTRE: Durante el tercer trimestre se  expidieron y remitieron por correo la totalidad de solicitudes de CDPs y CRPs requeridos por los responsables de ejecución de recursos. La totalidad de CDPs y CRPs expedidos mensualmente hacen parte de la ejecución de gastos que se concilia mensualmente con los  informes generados en los dos sistemas de información con el apoyo de Secretaria ejecutiva codigo 425 Grado 04. Una vez conciliada la información se remite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</si>
  <si>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r>
      <rPr>
        <sz val="9"/>
        <color theme="1"/>
        <rFont val="Arial"/>
        <family val="2"/>
      </rPr>
      <t>1.</t>
    </r>
    <r>
      <rPr>
        <sz val="11"/>
        <color theme="1"/>
        <rFont val="Times New Roman"/>
        <family val="1"/>
      </rPr>
      <t xml:space="preserve">  </t>
    </r>
    <r>
      <rPr>
        <sz val="11"/>
        <color theme="1"/>
        <rFont val="Calibri"/>
        <family val="2"/>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</si>
  <si>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r>
      <rPr>
        <sz val="11"/>
        <color rgb="FF000000"/>
        <rFont val="Arial"/>
        <family val="2"/>
      </rPr>
      <t xml:space="preserve">2020: Esta actividad se iniciará en el 2021
</t>
    </r>
    <r>
      <rPr>
        <b/>
        <sz val="11"/>
        <color rgb="FF000000"/>
        <rFont val="Arial"/>
        <family val="2"/>
      </rPr>
      <t>30/03/2021</t>
    </r>
    <r>
      <rPr>
        <sz val="11"/>
        <color rgb="FF000000"/>
        <rFont val="Arial"/>
        <family val="2"/>
      </rPr>
      <t xml:space="preserve"> El formato FT-GF-14-17 solicitud de disponibilidad presupuestal fue modificado eliminado los datos que no agregaban valor al proceso quedando la solicitud con versión 5 del 4 de enero de 2021. La acción correctiva se cumplió por lo cual solicito el cierre de la misma.
http://www.idep.edu.co/sites/default/files/FT-GF-14-17%20Solicitud-de-Disponibilidad-Presupuestal%20V6.xlsx</t>
    </r>
  </si>
  <si>
    <r>
      <rPr>
        <sz val="11"/>
        <color rgb="FF000000"/>
        <rFont val="Arial"/>
        <family val="2"/>
      </rPr>
      <t xml:space="preserve">Primer Trimestre 2021:
</t>
    </r>
    <r>
      <rPr>
        <u/>
        <sz val="11"/>
        <color rgb="FF1155CC"/>
        <rFont val="Arial"/>
        <family val="2"/>
      </rPr>
      <t>http://www.idep.edu.co/?q=content/gf-14-proceso-de-gesti%C3%B3n-financiera#overlay-context=</t>
    </r>
  </si>
  <si>
    <r>
      <rPr>
        <b/>
        <sz val="11"/>
        <color rgb="FF000000"/>
        <rFont val="Arial"/>
        <family val="2"/>
      </rPr>
      <t>28/12/2020</t>
    </r>
    <r>
      <rPr>
        <sz val="11"/>
        <color rgb="FF000000"/>
        <rFont val="Arial"/>
        <family val="2"/>
      </rPr>
      <t xml:space="preserve"> Se verificá en las dos primeras semanas de 2021 la publicación del formato  FT-GF-14-17 solicitud de disponibilidad presupuestal actualizado en la Maloca, por lo anterior no se cierra la acción hasta verificar la publicación.
</t>
    </r>
    <r>
      <rPr>
        <b/>
        <sz val="11"/>
        <color rgb="FF000000"/>
        <rFont val="Arial"/>
        <family val="2"/>
      </rPr>
      <t>13/8/2021</t>
    </r>
    <r>
      <rPr>
        <sz val="11"/>
        <color rgb="FF000000"/>
        <rFont val="Arial"/>
        <family val="2"/>
      </rPr>
      <t xml:space="preserve">: Se evidencia actualización del formato FT-GF-14-17 con fecha de aprobación 12/03/2021 en la página web del IDEP conforme el objetivo de la acción por lo anterior se cierra la acción como efectiva </t>
    </r>
  </si>
  <si>
    <r>
      <rPr>
        <b/>
        <sz val="11"/>
        <color rgb="FF000000"/>
        <rFont val="Calibri"/>
        <family val="2"/>
      </rPr>
      <t>28/12/2020:</t>
    </r>
    <r>
      <rPr>
        <sz val="11"/>
        <color rgb="FF000000"/>
        <rFont val="Calibri"/>
        <family val="2"/>
      </rPr>
      <t xml:space="preserve"> María Margarita Cruz Gómez. Contratista OCI
</t>
    </r>
    <r>
      <rPr>
        <sz val="11"/>
        <color rgb="FF000000"/>
        <rFont val="Arial"/>
        <family val="2"/>
      </rPr>
      <t>13/08/2021: María Margarita Cruz Gómez. Contratista OCI</t>
    </r>
  </si>
  <si>
    <r>
      <rPr>
        <sz val="9"/>
        <color theme="1"/>
        <rFont val="Arial"/>
        <family val="2"/>
      </rPr>
      <t>3.</t>
    </r>
    <r>
      <rPr>
        <sz val="9"/>
        <color theme="1"/>
        <rFont val="Times New Roman"/>
        <family val="1"/>
      </rPr>
      <t xml:space="preserve">  </t>
    </r>
    <r>
      <rPr>
        <sz val="9"/>
        <color theme="1"/>
        <rFont val="Arial"/>
        <family val="2"/>
      </rPr>
      <t>En la muestra seleccionada, que fue objeto de revisión se evidencio formatos FT- GF-14-17- solicitud de disponibilidad presupuestal con fechas de vigencias anteriores correspondientes al año 2018.</t>
    </r>
  </si>
  <si>
    <r>
      <rPr>
        <sz val="9"/>
        <color theme="1"/>
        <rFont val="Arial"/>
        <family val="2"/>
      </rPr>
      <t>4.</t>
    </r>
    <r>
      <rPr>
        <sz val="9"/>
        <color theme="1"/>
        <rFont val="Times New Roman"/>
        <family val="1"/>
      </rPr>
      <t xml:space="preserve">  </t>
    </r>
    <r>
      <rPr>
        <sz val="9"/>
        <color theme="1"/>
        <rFont val="Arial"/>
        <family val="2"/>
      </rPr>
      <t>Para el CDP No. 29 del 23/01/2019, el rubro presupuestal relacionado en el formato de solicitud FT-GF-14-17 no corresponde al registrado en el CDP en mención.</t>
    </r>
  </si>
  <si>
    <r>
      <rPr>
        <sz val="9"/>
        <color theme="1"/>
        <rFont val="Arial"/>
        <family val="2"/>
      </rPr>
      <t>5.</t>
    </r>
    <r>
      <rPr>
        <sz val="9"/>
        <color theme="1"/>
        <rFont val="Times New Roman"/>
        <family val="1"/>
      </rPr>
      <t xml:space="preserve">  </t>
    </r>
    <r>
      <rPr>
        <sz val="9"/>
        <color theme="1"/>
        <rFont val="Arial"/>
        <family val="2"/>
      </rPr>
      <t>Para el CDP No. 202 del 09 de mayo de 2019 la fuente de recurso relacionado en el formato de solicitud FT FT-GF-14-17 no corresponde al registrado en el CDP en mención.</t>
    </r>
  </si>
  <si>
    <r>
      <rPr>
        <sz val="11"/>
        <color rgb="FF000000"/>
        <rFont val="Arial"/>
        <family val="2"/>
      </rPr>
      <t xml:space="preserve">Cuarto trimestre: para este periodo se actualizó el formato FT-GF-14-17 el cual será publicado en la Página del IDEP a partir del 1 de enero del 2021, teniendo en cuenta que en estas últimas dos semanas del año nos encontramos en él respectivos cierres.
</t>
    </r>
    <r>
      <rPr>
        <b/>
        <sz val="11"/>
        <color rgb="FF000000"/>
        <rFont val="Arial"/>
        <family val="2"/>
      </rPr>
      <t xml:space="preserve">30/03/2021 </t>
    </r>
    <r>
      <rPr>
        <sz val="11"/>
        <color rgb="FF000000"/>
        <rFont val="Arial"/>
        <family val="2"/>
      </rPr>
      <t>Se remitió por parte de la Subdirección Administrativa, Financiera y de Control Disciplinario - Presupuesto, mediante radicado 1542 del 30/11/2020 oficio de solicitud de concepto técnico al administrador de GOOBI, con respecto a la no conformidad que se genera por el CDP de reintegros. Respuesta que se recibió con radicado 0011 del 15/01/2021 por parte de la Jefe de la Oficina Asesora de Planeación indicando textualmente "“No hay ningún problema ni error, realizaron un reintegro presupuestal por el valor de $118.642 como se visualizan en los informes, deben tener en cuenta que el certificado de disponibilidad va asociado a la solicitud de gastos directo y el registro presupuestal va asociado a la liquidación de gasto directo.” 
Adicionalmente, una vez realizado el cierre presupuestal de la vigencia 2020 y el cargue de reservas presupuestales en el sistema Goobi, se procedió por parte del profesional de presupuesto a efectuar revisión detallada de los informes generados con el cierre (Reservas presupuestales y Cuentas por pagar) a efectos de verificar que no se persentará ninguna distorsión en dichos informes como resultado deeste hallazgo, verificando que la información se genera  de manera correcta en el sistema Goobi. Por lo anterior, solicitamos respetuosamente el cierre de esta acción correctiva teniendo en cuenta la respuesta del proveedor de Goobi.</t>
    </r>
  </si>
  <si>
    <r>
      <rPr>
        <sz val="9"/>
        <color theme="1"/>
        <rFont val="Arial"/>
        <family val="2"/>
      </rPr>
      <t>2.</t>
    </r>
    <r>
      <rPr>
        <sz val="11"/>
        <color theme="1"/>
        <rFont val="Times New Roman"/>
        <family val="1"/>
      </rPr>
      <t xml:space="preserve">  </t>
    </r>
    <r>
      <rPr>
        <sz val="11"/>
        <color theme="1"/>
        <rFont val="Calibri"/>
        <family val="2"/>
      </rPr>
      <t>Se evidencia que algunos certificados de disponibilidad y registro presupuestales carecen de la firma del responsable de presupuesto o quien haga las veces, quien asegura y aprueba la información contenida en el CDP, tal como se detalla en el numeral 2.1.1.</t>
    </r>
  </si>
  <si>
    <r>
      <rPr>
        <sz val="11"/>
        <color rgb="FF000000"/>
        <rFont val="Arial"/>
        <family val="2"/>
      </rPr>
      <t xml:space="preserve">2020: Esta actividad se iniciará en el primer trimestre del 2021
30/03/2021 Se tiene pendiente la revisión del procedimiento para el segundo trimestre de 2021.                                             
</t>
    </r>
    <r>
      <rPr>
        <b/>
        <sz val="11"/>
        <color rgb="FF000000"/>
        <rFont val="Arial"/>
        <family val="2"/>
      </rPr>
      <t>30/06/2021</t>
    </r>
    <r>
      <rPr>
        <sz val="11"/>
        <color rgb="FF000000"/>
        <rFont val="Arial"/>
        <family val="2"/>
      </rPr>
      <t xml:space="preserve"> Se revisó, ajusto, socializó en reunión con el SAFyCD y aprobó actualzación del procedimiento PRO-GF-14-01, ajustandolo a las observaciones requeridas en el plan de mejoramiento Ejecución Presupuestal.
</t>
    </r>
    <r>
      <rPr>
        <u/>
        <sz val="11"/>
        <color rgb="FF1155CC"/>
        <rFont val="Arial"/>
        <family val="2"/>
      </rPr>
      <t>http://www.idep.edu.co/sites/default/files/PRO-GF-14-01%20Ejec%20Presupuestal%20V7.pdf</t>
    </r>
  </si>
  <si>
    <r>
      <rPr>
        <sz val="9"/>
        <color theme="1"/>
        <rFont val="Arial"/>
        <family val="2"/>
      </rPr>
      <t>5.</t>
    </r>
    <r>
      <rPr>
        <sz val="9"/>
        <color theme="1"/>
        <rFont val="Times New Roman"/>
        <family val="1"/>
      </rPr>
      <t xml:space="preserve">  </t>
    </r>
    <r>
      <rPr>
        <sz val="9"/>
        <color theme="1"/>
        <rFont val="Arial"/>
        <family val="2"/>
      </rPr>
      <t>Se evidencia extemporaneidad en el pago de retención en la fuente para el mes de enero 2020, y la presentación y pago de la declaración de retención en la fuente para el mes de junio de 2020.</t>
    </r>
  </si>
  <si>
    <r>
      <rPr>
        <sz val="11"/>
        <color rgb="FF000000"/>
        <rFont val="Arial"/>
        <family val="2"/>
      </rPr>
      <t xml:space="preserve">2020: Esta actividad se iniciará en el primer trimestre del 2021
30/03/2021: Se ha efectuado estricto seguimiento a los calendarios tributarios vigentes para la presentación y pago de las declaraciones tributarias de: Retención en la fuente, estampilas y retenciones de impuesto de Industria y Comercio. Se remite correo electrónico al Tesorero adjuntando las declaraciones para pago, quien a su vez procede a coordiar el pago con el Representante Legal, dentro de las fechas establecidas para su realización, a través del portal bancario respectivo. Posteriormente se procede a descargar los recibos oficiales de pago, como soporte de los comprobantes de egreso respectivos.  De igual modo se incorporaron los vencimientos en el cronograma de informes mensuales de la Subdirección Administrativa, Financiera y de Control Disciplinario.
</t>
    </r>
    <r>
      <rPr>
        <b/>
        <sz val="11"/>
        <color rgb="FF000000"/>
        <rFont val="Arial"/>
        <family val="2"/>
      </rPr>
      <t>30/06/2021:</t>
    </r>
    <r>
      <rPr>
        <sz val="11"/>
        <color rgb="FF000000"/>
        <rFont val="Arial"/>
        <family val="2"/>
      </rPr>
      <t xml:space="preserve"> Se ha mantenido el control de cumplimiento a los calendarios tributarios nacional y distrital por parte de los procesos contable y de tesorería, llevando a cabo la preparación, presentación y pago de las declaraciones tributarias de: Retención en la fuente, retención de impuesto de Industria y Comercio, Impuesto de vehículos y declaraciones de retención de impuesto de estampillas distritales. Con el apoyo de los reportes generados del sistema de información administrativo y financiero GOOBI de la entidad. Como soporte o evidencia del cumplimiento vienen quedando las declaraciones tributarias, los recibos oficiales de pago, los comprobantes de egreso y los extractos bancarios.
30/09/2021: Se mantiene el control al cumplimiento a los calendarios tributarios Nacional y Distrital para la presentción y pago de las declaraciones tributrias mensuales de retecnión en la fuente y retenciones de estampillas y las declaraciones bimestrales de retención de impuesto de industria y comercio. Se coordina oportunamente entre Contador y Tesorero el proceso de pago de las mismas.  Como soporte de las actividades quedan los sellos del banco en el caso de las declaraciones mensuales de estampillas, y los recibos oficiales de pago y constancias de pago generados desde los aplicativos de la DIAN y Oficina Virtual de la Secretaría de Hacienda Distrtital.</t>
    </r>
  </si>
  <si>
    <t>Primer Trimestre 2021:
Declaraciones tributarias, recibos oficiales de pago, comprobantes de egreso de Tesorería y extractos bancarios
Segundo Trimestre 2021:
Declaraciones tributarias, recibos oficiales de pago, comprobantes de egreso de Tesorería y extractos bancarios
Tercer Trimestre 2021: 
Declaraciones tributarias, recibos oficiales de pago, comprobantes de egreso de Tesorería y extractos bancarios</t>
  </si>
  <si>
    <r>
      <rPr>
        <b/>
        <sz val="11"/>
        <color rgb="FF000000"/>
        <rFont val="Arial"/>
        <family val="2"/>
      </rPr>
      <t xml:space="preserve">13/08/2021. </t>
    </r>
    <r>
      <rPr>
        <sz val="11"/>
        <color rgb="FF000000"/>
        <rFont val="Arial"/>
        <family val="2"/>
      </rPr>
      <t>Se verificó los soportes de las declaraciones tributarias, los soportes de recibo oficial y los soportes del aplicativo Goobi de la entidad dentro de los plazos oportunos, por lo anterior se cierra la acción como efectiva.</t>
    </r>
  </si>
  <si>
    <r>
      <rPr>
        <sz val="9"/>
        <color theme="1"/>
        <rFont val="Arial"/>
        <family val="2"/>
      </rPr>
      <t>7.</t>
    </r>
    <r>
      <rPr>
        <sz val="9"/>
        <color theme="1"/>
        <rFont val="Times New Roman"/>
        <family val="1"/>
      </rPr>
      <t xml:space="preserve">  </t>
    </r>
    <r>
      <rPr>
        <sz val="9"/>
        <color theme="1"/>
        <rFont val="Arial"/>
        <family val="2"/>
      </rPr>
      <t>De acuerdo con lo establecido en la Resolución No. 706 del 16 de diciembre de 2016 en lo que corresponde al reporte de operaciones recíprocas entre entidades y a los lineamientos del Instructivo No. 001 del 17 de diciembre de 2019 emitido por la CGN en su numeral 2.3.3 se evidenció diferencias en la información reportada de cuentas reciprocas, toda vez que el saldo contable reportado por la Entidad está por $9.442.268 y en los libros auxiliares de la cuenta 190801 al 30 de junio de 2020 se evidencia por $22.186.482.</t>
    </r>
  </si>
  <si>
    <t>Teniendo en cuenta la observación de la OCI el 13 de agosto de 2021 "13/08/2021: Se verificó los soportes de los reportes de saldos de operaciones reciprocas previa conciliación con las entidades publicas pertinentes acorde con el objetivo de la acción, sin embargo se continua con la acción en razón a que no se ha documentado y actualizado el procedimiento  PRO-GF-14-11( Gestión contable )" y la calificación de la acción como vencida, se replantea una nueva acción.</t>
  </si>
  <si>
    <t>Incluir un punto de control en el procedimiento PRO-GF-14-11 incluyendo que se realizará  una revisión previa trimestralmente con una reunión de conciliación de la información entre la técnico operativo de contabilidad y  el contador.</t>
  </si>
  <si>
    <t>30/09/2021: Se llevó a cabo la actualización del procedimiento PRO-GF-14-11 Gestión Contable, incorporando en la actividad 13. del mismo con la siguiente observación: "Conjuntamente entre el (la) Técnico Operativo de Contabilidad y Contador revisar las cifras a transcribir en el reporte de saldos de operaciones recíprocas, previo el reporte de estados financieros trimestrales de la entidad"</t>
  </si>
  <si>
    <r>
      <rPr>
        <u/>
        <sz val="11"/>
        <color rgb="FF000000"/>
        <rFont val="Arial"/>
        <family val="2"/>
      </rPr>
      <t xml:space="preserve">Tercer Trimestre 2021:
Página web Institucional, link Sistema Integrado de Gestión Maloka Aula SIG: </t>
    </r>
    <r>
      <rPr>
        <u/>
        <sz val="11"/>
        <color rgb="FF1155CC"/>
        <rFont val="Arial"/>
        <family val="2"/>
      </rPr>
      <t xml:space="preserve">http://www.idep.edu.co/?q=content/gf-14-proceso-de-gesti%C3%B3n-financiera#overlay-context=
</t>
    </r>
    <r>
      <rPr>
        <u/>
        <sz val="11"/>
        <color rgb="FF000000"/>
        <rFont val="Arial"/>
        <family val="2"/>
      </rPr>
      <t xml:space="preserve">
</t>
    </r>
  </si>
  <si>
    <t>10/12/2021 Se verifico la actividad incluida en el procedimiento PRO-GF-14-11 Gestión Contable con aprobción del 30 de septiembre de 2021 donde se incluye la actividad 11, por lo anterior se cierra la acción como cumplida.</t>
  </si>
  <si>
    <r>
      <rPr>
        <sz val="9"/>
        <color theme="1"/>
        <rFont val="Arial"/>
        <family val="2"/>
      </rPr>
      <t>1.</t>
    </r>
    <r>
      <rPr>
        <sz val="9"/>
        <color theme="1"/>
        <rFont val="Times New Roman"/>
        <family val="1"/>
      </rPr>
      <t xml:space="preserve">  </t>
    </r>
    <r>
      <rPr>
        <sz val="9"/>
        <color theme="1"/>
        <rFont val="Arial"/>
        <family val="2"/>
      </rPr>
      <t>Se evidencia inconsistencias en el documento solicitud de pago de los contratos de prestación de servicios No. 044 de 2019, No. 007 y 032 de 2020.</t>
    </r>
  </si>
  <si>
    <r>
      <rPr>
        <sz val="11"/>
        <color rgb="FF000000"/>
        <rFont val="Arial"/>
        <family val="2"/>
      </rPr>
      <t xml:space="preserve">2020: Esta actividad se iniciará en el primer trimestre del 2021
30/03/2021: En el mes de Enero de 2021  se realizo la capacitación sobre pagos al personal de apoyo del convenio de IDARTES. En donde se explico el diligenciamiento de los formatos. Se programo taller con supervisores y apoyos al inicio del mes de Abril de 2021 para mejorar los procesos internos.
</t>
    </r>
    <r>
      <rPr>
        <b/>
        <sz val="11"/>
        <color rgb="FF000000"/>
        <rFont val="Arial"/>
        <family val="2"/>
      </rPr>
      <t xml:space="preserve">30/06/2021: </t>
    </r>
    <r>
      <rPr>
        <sz val="11"/>
        <color rgb="FF000000"/>
        <rFont val="Arial"/>
        <family val="2"/>
      </rPr>
      <t>Para el segundo trimestre se realizó capacitación al personal de apoyo y supervisores de contratos sobre la gestión de pagos, con un taller práctico sobre diligenciamiento de formatos con ejemplo para minimizar los errores que se venían presentando en el diligenciamiento de formatos.  Mensualmente en la presentación de resultados de tesorería en el mes se realiza el informe de los pagos tramitados, en donde se indica número de pagos tramitados, devueltos y radicados despues de la fecha límite.</t>
    </r>
  </si>
  <si>
    <r>
      <rPr>
        <sz val="9"/>
        <color theme="1"/>
        <rFont val="Arial"/>
        <family val="2"/>
      </rPr>
      <t>2.</t>
    </r>
    <r>
      <rPr>
        <sz val="9"/>
        <color theme="1"/>
        <rFont val="Times New Roman"/>
        <family val="1"/>
      </rPr>
      <t xml:space="preserve">  </t>
    </r>
    <r>
      <rPr>
        <sz val="9"/>
        <color theme="1"/>
        <rFont val="Arial"/>
        <family val="2"/>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</si>
  <si>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r>
      <rPr>
        <sz val="11"/>
        <color rgb="FF000000"/>
        <rFont val="Arial"/>
        <family val="2"/>
      </rPr>
      <t xml:space="preserve">2020: Esta actividad se iniciará en el primer trimestre del 2021
</t>
    </r>
    <r>
      <rPr>
        <b/>
        <sz val="11"/>
        <color rgb="FF000000"/>
        <rFont val="Arial"/>
        <family val="2"/>
      </rPr>
      <t>30/03/2021:</t>
    </r>
    <r>
      <rPr>
        <sz val="11"/>
        <color rgb="FF000000"/>
        <rFont val="Arial"/>
        <family val="2"/>
      </rPr>
      <t>En el primer trimestre se diligencia la planilla de acuerdo con el número de contrato, los datos reportados por los contratistas y la cetificación bancaria lo que evita que existan errorres en el diligenciamiento. Previa aprobación en el banco por parte del director. El subdirector Administrativo, Financiero y de Control Disciplinario revisa los documentos soportes de la planilla y la autoriza con su firma.</t>
    </r>
  </si>
  <si>
    <t>SIGLA PROCESO</t>
  </si>
  <si>
    <t>TIPO DE HALLAZGO</t>
  </si>
  <si>
    <t>SUBSISTEMAS</t>
  </si>
  <si>
    <t>Abierta - en Desarrollo</t>
  </si>
  <si>
    <t>SGC</t>
  </si>
  <si>
    <t>Corrección</t>
  </si>
  <si>
    <t>Abierta - Vencida</t>
  </si>
  <si>
    <t>SIGA</t>
  </si>
  <si>
    <t>Acción Preventiva</t>
  </si>
  <si>
    <t>Autoevaluación del Control</t>
  </si>
  <si>
    <t>SGSI</t>
  </si>
  <si>
    <t>Evaluación de Indicadores</t>
  </si>
  <si>
    <t>Sistemas</t>
  </si>
  <si>
    <t>Cerrada Condicional</t>
  </si>
  <si>
    <t>SGSST</t>
  </si>
  <si>
    <t>Acción de Mejora</t>
  </si>
  <si>
    <t>Evaluación de Planes de acción y Planes Operativos</t>
  </si>
  <si>
    <t>Archivo y Correspondencia</t>
  </si>
  <si>
    <t>SRS</t>
  </si>
  <si>
    <t>Informes de Auditoría de Gestión</t>
  </si>
  <si>
    <t>SGA</t>
  </si>
  <si>
    <t>Informes de Auditoría Entes de Control</t>
  </si>
  <si>
    <t>SCI</t>
  </si>
  <si>
    <t>Producto y/o servicio no conforme</t>
  </si>
  <si>
    <t>Quejas y reclamos</t>
  </si>
  <si>
    <t>SAFYCD-Talento Humano - Nómina</t>
  </si>
  <si>
    <t>Gestión de Riesgos</t>
  </si>
  <si>
    <t>SAFYCD-Servicios Generales</t>
  </si>
  <si>
    <t>Otros</t>
  </si>
  <si>
    <t>SAFYDC Atención al Ciudadano -PQRS</t>
  </si>
  <si>
    <t>Centro de Documentación</t>
  </si>
  <si>
    <t>Dirección General</t>
  </si>
  <si>
    <t>Auditoria especial Grupos de Investigación.</t>
  </si>
  <si>
    <t>Se recomienda fortalecer los informes presentados por la Dirección al Consejo Directivo e incluir en ellos los problemas, los obstáculos y los aspectos que no se lograron, no solo desde el punto de vista de gestión, sino donde se puedan discutir académicamente los temas de investigación del IDEP y conocer más a fondo sobre el desarrollo estratégico - académico y sobre las líneas de investigación, lo anterior como solicitud del Consejo Directivo consignados en las actas N. 7 de 5-09-2020 y N.11 de 7 -12-2020.</t>
  </si>
  <si>
    <t>Ausencia de revisión y seguimiento de los compromisos y requerimientos establecidos en el  Consejo Directivo</t>
  </si>
  <si>
    <t>Realizar la próxima sesión del consejo directivo  para dar respuesta a los requerimientos y compromisos pendientes</t>
  </si>
  <si>
    <t>Actas</t>
  </si>
  <si>
    <t>Secretaria Técnica del Consejo Diretivo</t>
  </si>
  <si>
    <t>Se sugiere fortalecer e incluir sesiones específicas donde se traten los proyectos estratégicos y académicos y donde se discutan sobre los métodos y los resultados de las investigaciones del IDEP con los consejeros dentro de las sesiones del Consejo Directivo.</t>
  </si>
  <si>
    <t>Presentar a consideracion de CD una propuesta de agenda  para tratar los temas académicos</t>
  </si>
  <si>
    <t>Revisar y ajustar la resolución y el manual de funciones teniendo en cuenta las recomendaciones emitidas por el asesor Jorge Ramírez con relación a que el Director General delegue en dependencias y en funcionarios específicos las certificaciones académicas y la emisión de firmas autorizadas para productos de Ciencia, Tecnología e  innovación en la relación del IDEP con el sector externo, lo anterior se puede evidenciar y revisar en el video grabado del taller de protocolo InstituLAC desde el minuto 8.30.</t>
  </si>
  <si>
    <r>
      <t>La Resolución 107 de 2020 cuyo objeto es "</t>
    </r>
    <r>
      <rPr>
        <i/>
        <sz val="10"/>
        <color rgb="FF000000"/>
        <rFont val="Arial"/>
        <family val="2"/>
      </rPr>
      <t>Por la cual se conforma el Comité Asesor de Ciencia, Tecnología e Innovación del Instituto para la Investigación Educativa y el Desarrollo Pedagógico –IDEP-, y se toman otras disposiciones</t>
    </r>
    <r>
      <rPr>
        <sz val="10"/>
        <color rgb="FF000000"/>
        <rFont val="Arial"/>
        <family val="2"/>
      </rPr>
      <t xml:space="preserve">”, no tiene específico en su artículo 9° quién expide las certificaciones  académicas y la emisión de firmas autorizadas para productos de Ciencia, Tecnología e  innovación en la relación del IDEP con el sector externo. Adicionalmente, no se actualizó el manual de funciones con lo establecido en el ARTÍCULO 11. </t>
    </r>
    <r>
      <rPr>
        <i/>
        <sz val="10"/>
        <color rgb="FF000000"/>
        <rFont val="Arial"/>
        <family val="2"/>
      </rPr>
      <t xml:space="preserve">Manual de funciones y competencias </t>
    </r>
    <r>
      <rPr>
        <sz val="10"/>
        <color rgb="FF000000"/>
        <rFont val="Arial"/>
        <family val="2"/>
      </rPr>
      <t xml:space="preserve">de la resolución 107 de 2020 que establece: Las anteriores funciones serán actualizadas en el Manual de Funciones y competencias y socializadas en el IDEP </t>
    </r>
  </si>
  <si>
    <t>Revisar y ajustar la resolución 107 de 2020, y enviar solicitud de concepto y acompañamiento a  DASC sobre viabilidad de modificacion de funciones a la luz de la oportunidad de mejora y actuar de acuerdo con dicho concepto y acompañamiento</t>
  </si>
  <si>
    <t>Solicitud de concepto de DASC, reuniones de acompañamiento con DASC y acción de acuerdo a concepto
Resolución modificatoria</t>
  </si>
  <si>
    <t>Director
Líder Gestión de Talento Humano
Jefe Oficina Asesora Jurídica</t>
  </si>
  <si>
    <t>Se recomienda revisar y formular el riesgo derivado en la emisión de certificaciones académicas e implementar y documentar puntos de control para la verificación de las autenticaciones emitidas de las certificaciones con el sector externo. Se sugiere incluir como punto de control la ruta donde reposaran los soportes que avalan las certificaciones expedidas por la Entidad para los diferentes eventos toda vez que en las TRD solamente se dejó dentro de las subseries la solicitud y la certificación.</t>
  </si>
  <si>
    <t>El IDEP se encuentra en proceso de implementación de la politica de Cy T</t>
  </si>
  <si>
    <t xml:space="preserve">Documentar en la matriz de riesgos del proceso Investigación y Desarrollo Pedagógico, aquellos asociados a certificaciones académicas </t>
  </si>
  <si>
    <t>Matriz del proceso de Investigación y Desarrollo Pedagógico con riesgos actualizados de fraude o corrupción asociados a certificaciones académicas</t>
  </si>
  <si>
    <t>Dentro de las recomendaciones emitidas por el asesor experto en Sistema de Ciencia y Tecnología se encuentra la creación de un correo institucional relacionado específicamente con el InstituLAC o con el sistema de ciencia de tecnología, donde se muestre la trazabilidad de archivo de los productos, de las solicitudes, de los actos administrativos y de todo el proceso para cualquier auditoria, veeduría y control ciudadano, por lo anterior se sugiere la construcción del mismo y revisar nuevamente como guía el video grabado del taller de protocolo InstituLAC desde el minuto 7.30.</t>
  </si>
  <si>
    <t>Revisión y ajuste del proceso Investigación y Desarrollo Pedagógico</t>
  </si>
  <si>
    <t>Caracterización del proceso actualizado</t>
  </si>
  <si>
    <t>Se sugiere por parte de esta Oficina revisar los procedimientos, guías, instructivos y formatos vigentes en el marco de la articulación con el Sistema Nacional de Ciencia y Tecnología de los grupos de investigación del IDEP.</t>
  </si>
  <si>
    <t>Se recomienda dejar establecida la declaración de autoría de la creación y la cesión de los derechos patrimoniales a la entidad, en todos los grupos de investigación donde hagan parte funcionarios de planta.</t>
  </si>
  <si>
    <t>Revisión y ajuste de la resolución 107 de 2020</t>
  </si>
  <si>
    <t xml:space="preserve">
Declaración de autoría de la creación y la cesión de los derechos patrimoniales a la entidad por lo funcionarios que hagan parte de los grupos de investigación aprobada en CCyT</t>
  </si>
  <si>
    <t>Subdirectora Académica
Comite de CyT
Director</t>
  </si>
  <si>
    <t>Se observa como debilidad la falta de un modelo de evaluación para los productos académicos, sin embargo se encuentra en construcción el documento modelo de evaluación para cada uno de los diferentes productos académicos del IDEP, lo anterior fue enunciado en reunión del 6 de septiembre de 2021 del Consejo Directivo por parte del Director del Idep el cual expone lo siguiente: “ Finalmente, resalta que las posibles fallas que se pudieron presentar frente al modelo de arbitraje se están abordando bajo el liderazgo de la subdirectora académica, instancia que está construyendo dicha ruta con el equipo de la estrategia de reconocimiento en el sector y el Sistema Nacional de Ciencia y Tecnología”.</t>
  </si>
  <si>
    <t>Ausencia de ruta para la implementación de la evaluación de productos académicos</t>
  </si>
  <si>
    <t>Establecer  y ejecutar la ruta para la implementación de evaluación</t>
  </si>
  <si>
    <t>Acta de comité
Instrumentos
Recomendaciones</t>
  </si>
  <si>
    <r>
      <t xml:space="preserve">Incumplimiento del estándar 4.2.3 Elaboración de procedimientos, instructivos, fichas, protocolos, teniendo en cuenta que en el SG SST se han documentado procedimientos, planes, formatos, entre otros, pero no se cuenta con  </t>
    </r>
    <r>
      <rPr>
        <b/>
        <sz val="10"/>
        <color rgb="FF000000"/>
        <rFont val="Arial"/>
        <family val="2"/>
      </rPr>
      <t>el soporte de entrega de los mismos a los trabajadores</t>
    </r>
    <r>
      <rPr>
        <sz val="10"/>
        <color rgb="FF000000"/>
        <rFont val="Arial"/>
        <family val="2"/>
      </rPr>
      <t>, como lo establece el modo de verificación descrito en la Resolución 312 de 2019.</t>
    </r>
  </si>
  <si>
    <t>No se cuenta con el soporte de entrega a los y las colaboradoras de los procedimientos, instructivos, entre otra documentación de Seguridad y Salud en el Trabajo</t>
  </si>
  <si>
    <t>Realizar la entrega digital de la documentación de Seguridad y Salud en el trabajo que le sea aplicable al personal, independiente de su forma de vinculación o contratación, cada vez que se presente una modificación de la planta de personal (ingreso) o se suscriban contratos de prestación de servicios con persona natural.</t>
  </si>
  <si>
    <t>Correos electrónicos
Base de datos funcionarios/as y contratación
Manual del SG SST</t>
  </si>
  <si>
    <t>Contratista responsable del SG 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</si>
</sst>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d/m/yyyy"/>
    <numFmt numFmtId="165" formatCode="0.0%"/>
    <numFmt numFmtId="167" formatCode="[$-240A]d&quot; de &quot;mmmm&quot; de &quot;yyyy"/>
    <numFmt numFmtId="168" formatCode="_(* #,##0_);_(* \(#,##0\);_(* &quot;-&quot;??_);_(@_)"/>
  </numFmts>
  <fonts count="160" x14ac:knownFonts="1">
    <font>
      <sz val="11"/>
      <color rgb="FF000000"/>
      <name val="Calibri"/>
    </font>
    <font>
      <sz val="11"/>
      <color theme="1"/>
      <name val="Calibri"/>
      <family val="2"/>
      <scheme val="minor"/>
    </font>
    <font>
      <sz val="18"/>
      <color rgb="FF000000"/>
      <name val="Calibri"/>
      <family val="2"/>
    </font>
    <font>
      <b/>
      <sz val="10"/>
      <color rgb="FF000000"/>
      <name val="Calibri"/>
      <family val="2"/>
    </font>
    <font>
      <sz val="10"/>
      <color rgb="FF000000"/>
      <name val="Arial"/>
      <family val="2"/>
    </font>
    <font>
      <b/>
      <sz val="10"/>
      <color rgb="FF000000"/>
      <name val="Arial"/>
      <family val="2"/>
    </font>
    <font>
      <sz val="10"/>
      <color theme="1"/>
      <name val="Arial"/>
      <family val="2"/>
    </font>
    <font>
      <b/>
      <sz val="10"/>
      <color rgb="FFFF0000"/>
      <name val="Arial"/>
      <family val="2"/>
    </font>
    <font>
      <sz val="10"/>
      <color rgb="FFFF0000"/>
      <name val="Arial"/>
      <family val="2"/>
    </font>
    <font>
      <sz val="12"/>
      <color theme="1"/>
      <name val="Arial"/>
      <family val="2"/>
    </font>
    <font>
      <sz val="11"/>
      <name val="Calibri"/>
      <family val="2"/>
    </font>
    <font>
      <b/>
      <sz val="30"/>
      <color theme="1"/>
      <name val="Arial"/>
      <family val="2"/>
    </font>
    <font>
      <sz val="16"/>
      <color theme="1"/>
      <name val="Arial"/>
      <family val="2"/>
    </font>
    <font>
      <b/>
      <sz val="20"/>
      <color theme="1"/>
      <name val="Calibri"/>
      <family val="2"/>
    </font>
    <font>
      <sz val="11"/>
      <color theme="1"/>
      <name val="Calibri"/>
      <family val="2"/>
    </font>
    <font>
      <b/>
      <sz val="18"/>
      <color rgb="FF000000"/>
      <name val="Arial"/>
      <family val="2"/>
    </font>
    <font>
      <b/>
      <sz val="18"/>
      <color theme="1"/>
      <name val="Arial"/>
      <family val="2"/>
    </font>
    <font>
      <b/>
      <sz val="18"/>
      <color rgb="FFFFFFFF"/>
      <name val="Arial"/>
      <family val="2"/>
    </font>
    <font>
      <b/>
      <sz val="12"/>
      <color theme="1"/>
      <name val="Arial"/>
      <family val="2"/>
    </font>
    <font>
      <sz val="11"/>
      <color rgb="FF000000"/>
      <name val="Arial"/>
      <family val="2"/>
    </font>
    <font>
      <b/>
      <sz val="10"/>
      <color theme="1"/>
      <name val="Arial"/>
      <family val="2"/>
    </font>
    <font>
      <sz val="10"/>
      <color rgb="FF000000"/>
      <name val="Calibri"/>
      <family val="2"/>
    </font>
    <font>
      <u/>
      <sz val="10"/>
      <color theme="1"/>
      <name val="Arial"/>
      <family val="2"/>
    </font>
    <font>
      <u/>
      <sz val="10"/>
      <color rgb="FF0000FF"/>
      <name val="Calibri"/>
      <family val="2"/>
    </font>
    <font>
      <u/>
      <sz val="10"/>
      <color rgb="FF0000FF"/>
      <name val="Calibri"/>
      <family val="2"/>
    </font>
    <font>
      <u/>
      <sz val="11"/>
      <color theme="10"/>
      <name val="Calibri"/>
      <family val="2"/>
    </font>
    <font>
      <u/>
      <sz val="11"/>
      <color rgb="FF0000FF"/>
      <name val="Calibri"/>
      <family val="2"/>
    </font>
    <font>
      <u/>
      <sz val="11"/>
      <color rgb="FF0000FF"/>
      <name val="Calibri"/>
      <family val="2"/>
    </font>
    <font>
      <u/>
      <sz val="11"/>
      <color theme="10"/>
      <name val="Calibri"/>
      <family val="2"/>
    </font>
    <font>
      <u/>
      <sz val="10"/>
      <color rgb="FF000000"/>
      <name val="Arial"/>
      <family val="2"/>
    </font>
    <font>
      <b/>
      <sz val="11"/>
      <color rgb="FF000000"/>
      <name val="Calibri"/>
      <family val="2"/>
    </font>
    <font>
      <u/>
      <sz val="10"/>
      <color theme="10"/>
      <name val="Arial"/>
      <family val="2"/>
    </font>
    <font>
      <u/>
      <sz val="10"/>
      <color theme="10"/>
      <name val="Arial"/>
      <family val="2"/>
    </font>
    <font>
      <u/>
      <sz val="10"/>
      <color theme="10"/>
      <name val="Arial"/>
      <family val="2"/>
    </font>
    <font>
      <u/>
      <sz val="10"/>
      <color theme="10"/>
      <name val="Arial"/>
      <family val="2"/>
    </font>
    <font>
      <u/>
      <sz val="11"/>
      <color theme="10"/>
      <name val="Calibri"/>
      <family val="2"/>
    </font>
    <font>
      <u/>
      <sz val="11"/>
      <color rgb="FF00000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0"/>
      <color rgb="FF000000"/>
      <name val="Arial"/>
      <family val="2"/>
    </font>
    <font>
      <sz val="11"/>
      <color theme="10"/>
      <name val="Calibri"/>
      <family val="2"/>
    </font>
    <font>
      <u/>
      <sz val="11"/>
      <color theme="10"/>
      <name val="Calibri"/>
      <family val="2"/>
    </font>
    <font>
      <sz val="11"/>
      <color theme="1"/>
      <name val="Arial"/>
      <family val="2"/>
    </font>
    <font>
      <u/>
      <sz val="11"/>
      <color rgb="FF0563C1"/>
      <name val="Calibri"/>
      <family val="2"/>
    </font>
    <font>
      <u/>
      <sz val="10"/>
      <color rgb="FF1155CC"/>
      <name val="Arial"/>
      <family val="2"/>
    </font>
    <font>
      <u/>
      <sz val="10"/>
      <color rgb="FF000000"/>
      <name val="Arial"/>
      <family val="2"/>
    </font>
    <font>
      <u/>
      <sz val="10"/>
      <color rgb="FF000000"/>
      <name val="Arial"/>
      <family val="2"/>
    </font>
    <font>
      <u/>
      <sz val="10"/>
      <color rgb="FF0000FF"/>
      <name val="Arial"/>
      <family val="2"/>
    </font>
    <font>
      <u/>
      <sz val="10"/>
      <color theme="1"/>
      <name val="Arial"/>
      <family val="2"/>
    </font>
    <font>
      <u/>
      <sz val="10"/>
      <color rgb="FF0563C1"/>
      <name val="Arial"/>
      <family val="2"/>
    </font>
    <font>
      <sz val="11"/>
      <color rgb="FF0563C1"/>
      <name val="Calibri"/>
      <family val="2"/>
    </font>
    <font>
      <u/>
      <sz val="10"/>
      <color rgb="FF0563C1"/>
      <name val="Arial"/>
      <family val="2"/>
    </font>
    <font>
      <u/>
      <sz val="10"/>
      <color rgb="FF000000"/>
      <name val="Arial"/>
      <family val="2"/>
    </font>
    <font>
      <sz val="11"/>
      <color rgb="FF000000"/>
      <name val="Roboto"/>
    </font>
    <font>
      <u/>
      <sz val="11"/>
      <color rgb="FF0563C1"/>
      <name val="Calibri"/>
      <family val="2"/>
    </font>
    <font>
      <u/>
      <sz val="11"/>
      <color rgb="FF0563C1"/>
      <name val="Calibri"/>
      <family val="2"/>
    </font>
    <font>
      <b/>
      <sz val="11"/>
      <color theme="1"/>
      <name val="Calibri"/>
      <family val="2"/>
    </font>
    <font>
      <u/>
      <sz val="11"/>
      <color theme="1"/>
      <name val="Arial"/>
      <family val="2"/>
    </font>
    <font>
      <u/>
      <sz val="11"/>
      <color rgb="FF0000FF"/>
      <name val="Arial"/>
      <family val="2"/>
    </font>
    <font>
      <u/>
      <sz val="11"/>
      <color rgb="FF000000"/>
      <name val="Arial"/>
      <family val="2"/>
    </font>
    <font>
      <u/>
      <sz val="10"/>
      <color rgb="FF0563C1"/>
      <name val="Arial"/>
      <family val="2"/>
    </font>
    <font>
      <sz val="11"/>
      <color theme="1"/>
      <name val="Roboto"/>
    </font>
    <font>
      <sz val="9"/>
      <color theme="1"/>
      <name val="Arial"/>
      <family val="2"/>
    </font>
    <font>
      <u/>
      <sz val="11"/>
      <color rgb="FF000000"/>
      <name val="Arial"/>
      <family val="2"/>
    </font>
    <font>
      <u/>
      <sz val="11"/>
      <color rgb="FF0563C1"/>
      <name val="Arial"/>
      <family val="2"/>
    </font>
    <font>
      <sz val="9"/>
      <color rgb="FF000000"/>
      <name val="Arial"/>
      <family val="2"/>
    </font>
    <font>
      <u/>
      <sz val="11"/>
      <color rgb="FF000000"/>
      <name val="Arial"/>
      <family val="2"/>
    </font>
    <font>
      <u/>
      <sz val="11"/>
      <color rgb="FF000000"/>
      <name val="Calibri"/>
      <family val="2"/>
    </font>
    <font>
      <u/>
      <sz val="10"/>
      <color rgb="FF0563C1"/>
      <name val="Arial"/>
      <family val="2"/>
    </font>
    <font>
      <u/>
      <sz val="10"/>
      <color theme="10"/>
      <name val="Arial"/>
      <family val="2"/>
    </font>
    <font>
      <u/>
      <sz val="10"/>
      <color rgb="FF0563C1"/>
      <name val="Arial"/>
      <family val="2"/>
    </font>
    <font>
      <sz val="10"/>
      <color rgb="FF0563C1"/>
      <name val="Arial"/>
      <family val="2"/>
    </font>
    <font>
      <u/>
      <sz val="10"/>
      <color rgb="FF000000"/>
      <name val="Arial"/>
      <family val="2"/>
    </font>
    <font>
      <u/>
      <sz val="10"/>
      <color rgb="FF000000"/>
      <name val="Arial"/>
      <family val="2"/>
    </font>
    <font>
      <u/>
      <sz val="11"/>
      <color rgb="FF000000"/>
      <name val="Calibri"/>
      <family val="2"/>
    </font>
    <font>
      <u/>
      <sz val="11"/>
      <color rgb="FF000000"/>
      <name val="Arial"/>
      <family val="2"/>
    </font>
    <font>
      <u/>
      <sz val="11"/>
      <color rgb="FF000000"/>
      <name val="Arial"/>
      <family val="2"/>
    </font>
    <font>
      <u/>
      <sz val="11"/>
      <color rgb="FF1155CC"/>
      <name val="Arial"/>
      <family val="2"/>
    </font>
    <font>
      <u/>
      <sz val="11"/>
      <color rgb="FF0563C1"/>
      <name val="Arial"/>
      <family val="2"/>
    </font>
    <font>
      <b/>
      <sz val="9"/>
      <color theme="1"/>
      <name val="Arial"/>
      <family val="2"/>
    </font>
    <font>
      <b/>
      <sz val="11"/>
      <color theme="0"/>
      <name val="Calibri"/>
      <family val="2"/>
    </font>
    <font>
      <b/>
      <u/>
      <sz val="12"/>
      <color rgb="FF0000FF"/>
      <name val="Arial"/>
      <family val="2"/>
    </font>
    <font>
      <b/>
      <u/>
      <sz val="12"/>
      <color rgb="FF0000FF"/>
      <name val="Arial"/>
      <family val="2"/>
    </font>
    <font>
      <b/>
      <u/>
      <sz val="12"/>
      <color rgb="FF0000FF"/>
      <name val="Arial"/>
      <family val="2"/>
    </font>
    <font>
      <b/>
      <u/>
      <sz val="12"/>
      <color rgb="FF0000FF"/>
      <name val="Arial"/>
      <family val="2"/>
    </font>
    <font>
      <b/>
      <u/>
      <sz val="12"/>
      <color rgb="FF0000FF"/>
      <name val="Arial"/>
      <family val="2"/>
    </font>
    <font>
      <b/>
      <u/>
      <sz val="12"/>
      <color rgb="FF0000FF"/>
      <name val="Arial"/>
      <family val="2"/>
    </font>
    <font>
      <b/>
      <sz val="36"/>
      <color rgb="FF0070C0"/>
      <name val="Calibri"/>
      <family val="2"/>
    </font>
    <font>
      <sz val="11"/>
      <color rgb="FFFF0000"/>
      <name val="Arial"/>
      <family val="2"/>
    </font>
    <font>
      <b/>
      <sz val="15"/>
      <color rgb="FFFFFFFF"/>
      <name val="Arial Black"/>
      <family val="2"/>
    </font>
    <font>
      <b/>
      <sz val="16"/>
      <color rgb="FFFFFFFF"/>
      <name val="Arial Black"/>
      <family val="2"/>
    </font>
    <font>
      <b/>
      <sz val="14"/>
      <color rgb="FF003366"/>
      <name val="Arial"/>
      <family val="2"/>
    </font>
    <font>
      <b/>
      <sz val="16"/>
      <color theme="1"/>
      <name val="Arial"/>
      <family val="2"/>
    </font>
    <font>
      <u/>
      <sz val="18"/>
      <color theme="10"/>
      <name val="Calibri"/>
      <family val="2"/>
    </font>
    <font>
      <u/>
      <sz val="18"/>
      <color theme="10"/>
      <name val="Calibri"/>
      <family val="2"/>
    </font>
    <font>
      <b/>
      <sz val="15"/>
      <color rgb="FFFF0000"/>
      <name val="Arial"/>
      <family val="2"/>
    </font>
    <font>
      <b/>
      <sz val="12"/>
      <color rgb="FFFF0000"/>
      <name val="Arial"/>
      <family val="2"/>
    </font>
    <font>
      <b/>
      <sz val="11"/>
      <color theme="1"/>
      <name val="Arial"/>
      <family val="2"/>
    </font>
    <font>
      <b/>
      <sz val="25"/>
      <color theme="1"/>
      <name val="Arial"/>
      <family val="2"/>
    </font>
    <font>
      <b/>
      <sz val="14"/>
      <color rgb="FF000000"/>
      <name val="Arial"/>
      <family val="2"/>
    </font>
    <font>
      <b/>
      <sz val="19"/>
      <color rgb="FF000000"/>
      <name val="Arial"/>
      <family val="2"/>
    </font>
    <font>
      <u/>
      <sz val="20"/>
      <color rgb="FF0563C1"/>
      <name val="Calibri"/>
      <family val="2"/>
    </font>
    <font>
      <sz val="12"/>
      <color rgb="FF000000"/>
      <name val="Calibri"/>
      <family val="2"/>
    </font>
    <font>
      <b/>
      <sz val="12"/>
      <color rgb="FFFFFFFF"/>
      <name val="Arial"/>
      <family val="2"/>
    </font>
    <font>
      <b/>
      <u/>
      <sz val="12"/>
      <color rgb="FFFFFFFF"/>
      <name val="Arial"/>
      <family val="2"/>
    </font>
    <font>
      <b/>
      <sz val="12"/>
      <color theme="0"/>
      <name val="Arial"/>
      <family val="2"/>
    </font>
    <font>
      <b/>
      <sz val="12"/>
      <color rgb="FF000000"/>
      <name val="Arial"/>
      <family val="2"/>
    </font>
    <font>
      <b/>
      <sz val="16"/>
      <color rgb="FFFFFFFF"/>
      <name val="Arial"/>
      <family val="2"/>
    </font>
    <font>
      <sz val="18"/>
      <color theme="1"/>
      <name val="Arial"/>
      <family val="2"/>
    </font>
    <font>
      <b/>
      <u/>
      <sz val="13"/>
      <color rgb="FF0000FF"/>
      <name val="Arial"/>
      <family val="2"/>
    </font>
    <font>
      <u/>
      <sz val="13"/>
      <color rgb="FF0000FF"/>
      <name val="Arial"/>
      <family val="2"/>
    </font>
    <font>
      <b/>
      <sz val="11"/>
      <color rgb="FF000000"/>
      <name val="Arial"/>
      <family val="2"/>
    </font>
    <font>
      <b/>
      <sz val="15"/>
      <color rgb="FF000000"/>
      <name val="Arial"/>
      <family val="2"/>
    </font>
    <font>
      <sz val="14"/>
      <color theme="1"/>
      <name val="Arial"/>
      <family val="2"/>
    </font>
    <font>
      <sz val="9"/>
      <color rgb="FF000000"/>
      <name val="Calibri"/>
      <family val="2"/>
    </font>
    <font>
      <sz val="9"/>
      <color theme="1"/>
      <name val="Calibri"/>
      <family val="2"/>
    </font>
    <font>
      <u/>
      <sz val="10"/>
      <color theme="10"/>
      <name val="Arial"/>
      <family val="2"/>
    </font>
    <font>
      <u/>
      <sz val="10"/>
      <color theme="10"/>
      <name val="Arial"/>
      <family val="2"/>
    </font>
    <font>
      <b/>
      <u/>
      <sz val="13"/>
      <color rgb="FF0000FF"/>
      <name val="Arial"/>
      <family val="2"/>
    </font>
    <font>
      <u/>
      <sz val="13"/>
      <color rgb="FF0000FF"/>
      <name val="Arial"/>
      <family val="2"/>
    </font>
    <font>
      <b/>
      <sz val="10"/>
      <color rgb="FFFFFFFF"/>
      <name val="Arial"/>
      <family val="2"/>
    </font>
    <font>
      <u/>
      <sz val="11"/>
      <color rgb="FF000000"/>
      <name val="Calibri"/>
      <family val="2"/>
    </font>
    <font>
      <u/>
      <sz val="10"/>
      <color rgb="FF0563C1"/>
      <name val="Arial"/>
      <family val="2"/>
    </font>
    <font>
      <sz val="8"/>
      <color rgb="FF000000"/>
      <name val="Arial"/>
      <family val="2"/>
    </font>
    <font>
      <u/>
      <sz val="10"/>
      <color rgb="FF0563C1"/>
      <name val="Arial"/>
      <family val="2"/>
    </font>
    <font>
      <u/>
      <sz val="10"/>
      <color rgb="FF000000"/>
      <name val="Arial"/>
      <family val="2"/>
    </font>
    <font>
      <u/>
      <sz val="10"/>
      <color rgb="FF000000"/>
      <name val="Arial"/>
      <family val="2"/>
    </font>
    <font>
      <u/>
      <sz val="11"/>
      <color rgb="FF0563C1"/>
      <name val="Arial"/>
      <family val="2"/>
    </font>
    <font>
      <sz val="10"/>
      <name val="Arial"/>
      <family val="2"/>
    </font>
    <font>
      <u/>
      <sz val="11"/>
      <color rgb="FF0563C1"/>
      <name val="Calibri"/>
      <family val="2"/>
    </font>
    <font>
      <u/>
      <sz val="10"/>
      <color rgb="FF000000"/>
      <name val="Arial"/>
      <family val="2"/>
    </font>
    <font>
      <sz val="11"/>
      <name val="Arial"/>
      <family val="2"/>
    </font>
    <font>
      <b/>
      <sz val="10"/>
      <color theme="1"/>
      <name val="Calibri"/>
      <family val="2"/>
    </font>
    <font>
      <b/>
      <sz val="14"/>
      <color theme="1"/>
      <name val="Arial"/>
      <family val="2"/>
    </font>
    <font>
      <u/>
      <sz val="11"/>
      <color rgb="FF000000"/>
      <name val="Calibri"/>
      <family val="2"/>
    </font>
    <font>
      <b/>
      <sz val="8"/>
      <color rgb="FF000000"/>
      <name val="Arial"/>
      <family val="2"/>
    </font>
    <font>
      <b/>
      <i/>
      <sz val="10"/>
      <color rgb="FF000000"/>
      <name val="Arial"/>
      <family val="2"/>
    </font>
    <font>
      <i/>
      <sz val="10"/>
      <color rgb="FF000000"/>
      <name val="Arial"/>
      <family val="2"/>
    </font>
    <font>
      <i/>
      <sz val="10"/>
      <color theme="1"/>
      <name val="Arial"/>
      <family val="2"/>
    </font>
    <font>
      <b/>
      <u/>
      <sz val="10"/>
      <color rgb="FF000000"/>
      <name val="Arial"/>
      <family val="2"/>
    </font>
    <font>
      <i/>
      <sz val="10"/>
      <color rgb="FF000000"/>
      <name val="Calibri"/>
      <family val="2"/>
    </font>
    <font>
      <sz val="10"/>
      <color rgb="FF0070C0"/>
      <name val="Arial"/>
      <family val="2"/>
    </font>
    <font>
      <b/>
      <sz val="10"/>
      <color rgb="FF0070C0"/>
      <name val="Arial"/>
      <family val="2"/>
    </font>
    <font>
      <i/>
      <u/>
      <sz val="10"/>
      <color rgb="FF000000"/>
      <name val="Arial"/>
      <family val="2"/>
    </font>
    <font>
      <b/>
      <sz val="10"/>
      <color theme="10"/>
      <name val="Arial"/>
      <family val="2"/>
    </font>
    <font>
      <sz val="10"/>
      <color theme="10"/>
      <name val="Arial"/>
      <family val="2"/>
    </font>
    <font>
      <u/>
      <sz val="11"/>
      <color rgb="FF1155CC"/>
      <name val="Calibri"/>
      <family val="2"/>
    </font>
    <font>
      <u/>
      <sz val="10"/>
      <name val="Arial"/>
      <family val="2"/>
    </font>
    <font>
      <b/>
      <i/>
      <sz val="10"/>
      <color theme="1"/>
      <name val="Arial"/>
      <family val="2"/>
    </font>
    <font>
      <u/>
      <sz val="11"/>
      <name val="Arial"/>
      <family val="2"/>
    </font>
    <font>
      <sz val="11"/>
      <color rgb="FFC00000"/>
      <name val="Arial"/>
      <family val="2"/>
    </font>
    <font>
      <b/>
      <u/>
      <sz val="11"/>
      <color rgb="FF000000"/>
      <name val="Arial"/>
      <family val="2"/>
    </font>
    <font>
      <sz val="9"/>
      <color theme="1"/>
      <name val="Times New Roman"/>
      <family val="1"/>
    </font>
    <font>
      <sz val="11"/>
      <color rgb="FF002060"/>
      <name val="Arial"/>
      <family val="2"/>
    </font>
    <font>
      <sz val="11"/>
      <color theme="1"/>
      <name val="Times New Roman"/>
      <family val="1"/>
    </font>
    <font>
      <sz val="11"/>
      <color rgb="FF434343"/>
      <name val="Arial"/>
      <family val="2"/>
    </font>
    <font>
      <sz val="10"/>
      <color rgb="FF1155CC"/>
      <name val="Arial"/>
      <family val="2"/>
    </font>
    <font>
      <sz val="11"/>
      <color rgb="FF000000"/>
      <name val="Calibri"/>
      <family val="2"/>
    </font>
  </fonts>
  <fills count="30">
    <fill>
      <patternFill patternType="none"/>
    </fill>
    <fill>
      <patternFill patternType="gray125"/>
    </fill>
    <fill>
      <patternFill patternType="solid">
        <fgColor rgb="FF99CCFF"/>
        <bgColor rgb="FF99CCFF"/>
      </patternFill>
    </fill>
    <fill>
      <patternFill patternType="solid">
        <fgColor rgb="FFFF0000"/>
        <bgColor rgb="FFFF0000"/>
      </patternFill>
    </fill>
    <fill>
      <patternFill patternType="solid">
        <fgColor rgb="FF92D050"/>
        <bgColor rgb="FF92D050"/>
      </patternFill>
    </fill>
    <fill>
      <patternFill patternType="solid">
        <fgColor rgb="FFC55A11"/>
        <bgColor rgb="FFC55A11"/>
      </patternFill>
    </fill>
    <fill>
      <patternFill patternType="solid">
        <fgColor rgb="FFFFFFFF"/>
        <bgColor rgb="FFFFFFFF"/>
      </patternFill>
    </fill>
    <fill>
      <patternFill patternType="solid">
        <fgColor rgb="FF33CCCC"/>
        <bgColor rgb="FF33CCCC"/>
      </patternFill>
    </fill>
    <fill>
      <patternFill patternType="solid">
        <fgColor rgb="FF333399"/>
        <bgColor rgb="FF333399"/>
      </patternFill>
    </fill>
    <fill>
      <patternFill patternType="solid">
        <fgColor rgb="FF99CC00"/>
        <bgColor rgb="FF99CC00"/>
      </patternFill>
    </fill>
    <fill>
      <patternFill patternType="solid">
        <fgColor rgb="FFDADADA"/>
        <bgColor rgb="FFDADADA"/>
      </patternFill>
    </fill>
    <fill>
      <patternFill patternType="solid">
        <fgColor theme="0"/>
        <bgColor theme="0"/>
      </patternFill>
    </fill>
    <fill>
      <patternFill patternType="solid">
        <fgColor rgb="FFBDD6EE"/>
        <bgColor rgb="FFBDD6EE"/>
      </patternFill>
    </fill>
    <fill>
      <patternFill patternType="solid">
        <fgColor rgb="FFFFFF00"/>
        <bgColor rgb="FFFFFF00"/>
      </patternFill>
    </fill>
    <fill>
      <patternFill patternType="solid">
        <fgColor rgb="FFE2EFD9"/>
        <bgColor rgb="FFE2EFD9"/>
      </patternFill>
    </fill>
    <fill>
      <patternFill patternType="solid">
        <fgColor rgb="FFD9EAD3"/>
        <bgColor rgb="FFD9EAD3"/>
      </patternFill>
    </fill>
    <fill>
      <patternFill patternType="solid">
        <fgColor rgb="FFC5E0B3"/>
        <bgColor rgb="FFC5E0B3"/>
      </patternFill>
    </fill>
    <fill>
      <patternFill patternType="solid">
        <fgColor rgb="FFB6D7A8"/>
        <bgColor rgb="FFB6D7A8"/>
      </patternFill>
    </fill>
    <fill>
      <patternFill patternType="solid">
        <fgColor rgb="FFA8D08D"/>
        <bgColor rgb="FFA8D08D"/>
      </patternFill>
    </fill>
    <fill>
      <patternFill patternType="solid">
        <fgColor rgb="FF2E75B5"/>
        <bgColor rgb="FF2E75B5"/>
      </patternFill>
    </fill>
    <fill>
      <patternFill patternType="solid">
        <fgColor rgb="FF00B0F0"/>
        <bgColor rgb="FF00B0F0"/>
      </patternFill>
    </fill>
    <fill>
      <patternFill patternType="solid">
        <fgColor rgb="FF9966FF"/>
        <bgColor rgb="FF9966FF"/>
      </patternFill>
    </fill>
    <fill>
      <patternFill patternType="solid">
        <fgColor rgb="FFFF9900"/>
        <bgColor rgb="FFFF9900"/>
      </patternFill>
    </fill>
    <fill>
      <patternFill patternType="solid">
        <fgColor rgb="FF003366"/>
        <bgColor rgb="FF003366"/>
      </patternFill>
    </fill>
    <fill>
      <patternFill patternType="solid">
        <fgColor rgb="FF969696"/>
        <bgColor rgb="FF969696"/>
      </patternFill>
    </fill>
    <fill>
      <patternFill patternType="solid">
        <fgColor rgb="FF9CC2E5"/>
        <bgColor rgb="FF9CC2E5"/>
      </patternFill>
    </fill>
    <fill>
      <patternFill patternType="solid">
        <fgColor rgb="FFC0C0C0"/>
        <bgColor rgb="FFC0C0C0"/>
      </patternFill>
    </fill>
    <fill>
      <patternFill patternType="solid">
        <fgColor rgb="FFBFBFBF"/>
        <bgColor rgb="FFBFBFBF"/>
      </patternFill>
    </fill>
    <fill>
      <patternFill patternType="solid">
        <fgColor rgb="FF00B050"/>
        <bgColor rgb="FF00B050"/>
      </patternFill>
    </fill>
    <fill>
      <patternFill patternType="solid">
        <fgColor theme="0"/>
        <bgColor indexed="64"/>
      </patternFill>
    </fill>
  </fills>
  <borders count="132">
    <border>
      <left/>
      <right/>
      <top/>
      <bottom/>
      <diagonal/>
    </border>
    <border>
      <left style="thin">
        <color rgb="FF000000"/>
      </left>
      <right style="thin">
        <color rgb="FF000000"/>
      </right>
      <top style="thin">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bottom/>
      <diagonal/>
    </border>
    <border>
      <left style="thin">
        <color rgb="FF000000"/>
      </left>
      <right/>
      <top/>
      <bottom/>
      <diagonal/>
    </border>
    <border>
      <left/>
      <right/>
      <top style="thin">
        <color rgb="FF000000"/>
      </top>
      <bottom/>
      <diagonal/>
    </border>
    <border>
      <left/>
      <right/>
      <top/>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bottom style="medium">
        <color rgb="FF000000"/>
      </bottom>
      <diagonal/>
    </border>
    <border>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59" fillId="0" borderId="116"/>
    <xf numFmtId="0" fontId="25" fillId="0" borderId="116" applyNumberFormat="0" applyFill="0" applyBorder="0" applyAlignment="0" applyProtection="0"/>
    <xf numFmtId="0" fontId="1" fillId="0" borderId="116"/>
    <xf numFmtId="0" fontId="1" fillId="0" borderId="116"/>
    <xf numFmtId="9" fontId="159" fillId="0" borderId="116" applyFont="0" applyFill="0" applyBorder="0" applyAlignment="0" applyProtection="0"/>
    <xf numFmtId="0" fontId="1" fillId="0" borderId="116"/>
    <xf numFmtId="0" fontId="1" fillId="0" borderId="116"/>
    <xf numFmtId="0" fontId="1" fillId="0" borderId="116"/>
    <xf numFmtId="0" fontId="1" fillId="0" borderId="116"/>
    <xf numFmtId="0" fontId="1" fillId="0" borderId="116"/>
    <xf numFmtId="0" fontId="1" fillId="0" borderId="116"/>
    <xf numFmtId="0" fontId="1" fillId="0" borderId="116"/>
    <xf numFmtId="0" fontId="1" fillId="0" borderId="116"/>
    <xf numFmtId="0" fontId="1" fillId="0" borderId="116"/>
  </cellStyleXfs>
  <cellXfs count="1045">
    <xf numFmtId="0" fontId="0" fillId="0" borderId="0" xfId="0" applyFont="1" applyAlignment="1"/>
    <xf numFmtId="0" fontId="2" fillId="0" borderId="0" xfId="0" applyFont="1"/>
    <xf numFmtId="0" fontId="3" fillId="0" borderId="0" xfId="0" applyFont="1" applyAlignment="1">
      <alignment horizontal="center" vertical="center" wrapText="1"/>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wrapText="1"/>
    </xf>
    <xf numFmtId="0" fontId="0" fillId="0" borderId="0" xfId="0" applyFont="1"/>
    <xf numFmtId="0" fontId="0" fillId="0" borderId="0" xfId="0" applyFont="1" applyAlignment="1">
      <alignment horizontal="center" vertical="center" wrapText="1"/>
    </xf>
    <xf numFmtId="0" fontId="0" fillId="0" borderId="0" xfId="0" applyFont="1" applyAlignment="1">
      <alignment horizontal="center" vertical="center"/>
    </xf>
    <xf numFmtId="0" fontId="4" fillId="0" borderId="0" xfId="0" applyFont="1"/>
    <xf numFmtId="49" fontId="5" fillId="0" borderId="0" xfId="0" applyNumberFormat="1" applyFont="1" applyAlignment="1">
      <alignment horizontal="center" vertical="center" wrapText="1"/>
    </xf>
    <xf numFmtId="49" fontId="4" fillId="0" borderId="1" xfId="0" applyNumberFormat="1" applyFont="1" applyBorder="1" applyAlignment="1">
      <alignment horizontal="left" vertical="center" wrapText="1"/>
    </xf>
    <xf numFmtId="49" fontId="4" fillId="0" borderId="0" xfId="0" applyNumberFormat="1" applyFont="1" applyAlignment="1">
      <alignment horizontal="center" vertical="center" wrapText="1"/>
    </xf>
    <xf numFmtId="49" fontId="4" fillId="0" borderId="3"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5" fillId="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49" fontId="5" fillId="4" borderId="3" xfId="0" applyNumberFormat="1" applyFont="1" applyFill="1" applyBorder="1" applyAlignment="1">
      <alignment horizontal="center" vertical="center" wrapText="1"/>
    </xf>
    <xf numFmtId="49" fontId="7" fillId="0" borderId="3" xfId="0" applyNumberFormat="1" applyFont="1" applyBorder="1" applyAlignment="1">
      <alignment horizontal="left" vertical="center" wrapText="1"/>
    </xf>
    <xf numFmtId="49" fontId="5" fillId="5" borderId="3" xfId="0" applyNumberFormat="1" applyFont="1" applyFill="1" applyBorder="1" applyAlignment="1">
      <alignment horizontal="center" vertical="center" wrapText="1"/>
    </xf>
    <xf numFmtId="49" fontId="5" fillId="0" borderId="3" xfId="0" applyNumberFormat="1" applyFont="1" applyBorder="1" applyAlignment="1">
      <alignment horizontal="left" vertical="center" wrapText="1"/>
    </xf>
    <xf numFmtId="49" fontId="7" fillId="0" borderId="3" xfId="0" applyNumberFormat="1" applyFont="1" applyBorder="1" applyAlignment="1">
      <alignment horizontal="center" vertical="center" wrapText="1"/>
    </xf>
    <xf numFmtId="49" fontId="5" fillId="0" borderId="0" xfId="0" applyNumberFormat="1" applyFont="1" applyAlignment="1">
      <alignment horizontal="left" vertical="center" wrapText="1"/>
    </xf>
    <xf numFmtId="49" fontId="8"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2" fillId="6" borderId="7" xfId="0" applyFont="1" applyFill="1" applyBorder="1" applyAlignment="1">
      <alignment horizontal="left" vertical="center" wrapText="1"/>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12" fillId="0" borderId="14" xfId="0" applyFont="1" applyBorder="1" applyAlignment="1">
      <alignment horizontal="left" vertical="center" wrapText="1"/>
    </xf>
    <xf numFmtId="0" fontId="13" fillId="0" borderId="0" xfId="0" applyFont="1" applyAlignment="1">
      <alignment vertical="center"/>
    </xf>
    <xf numFmtId="0" fontId="14" fillId="0" borderId="0" xfId="0" applyFont="1"/>
    <xf numFmtId="0" fontId="11" fillId="0" borderId="0" xfId="0" applyFont="1" applyAlignment="1">
      <alignment horizontal="center" vertical="center" wrapText="1"/>
    </xf>
    <xf numFmtId="0" fontId="12" fillId="0" borderId="9" xfId="0" applyFont="1" applyBorder="1" applyAlignment="1">
      <alignment horizontal="left" vertical="center" wrapText="1"/>
    </xf>
    <xf numFmtId="0" fontId="16" fillId="0" borderId="0" xfId="0" applyFont="1" applyAlignment="1">
      <alignment vertical="center" wrapText="1"/>
    </xf>
    <xf numFmtId="0" fontId="18" fillId="0" borderId="0" xfId="0" applyFont="1" applyAlignment="1">
      <alignment horizontal="center" vertical="center" wrapText="1"/>
    </xf>
    <xf numFmtId="0" fontId="19" fillId="0" borderId="0" xfId="0" applyFont="1"/>
    <xf numFmtId="1" fontId="5" fillId="10" borderId="18" xfId="0" applyNumberFormat="1" applyFont="1" applyFill="1" applyBorder="1" applyAlignment="1">
      <alignment horizontal="center" vertical="center" wrapText="1"/>
    </xf>
    <xf numFmtId="0" fontId="5" fillId="10" borderId="19"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20" fillId="10" borderId="19" xfId="0" applyFont="1" applyFill="1" applyBorder="1" applyAlignment="1">
      <alignment horizontal="center" vertical="center" wrapText="1"/>
    </xf>
    <xf numFmtId="0" fontId="20" fillId="10" borderId="20" xfId="0" applyFont="1" applyFill="1" applyBorder="1" applyAlignment="1">
      <alignment horizontal="center" vertical="center" wrapText="1"/>
    </xf>
    <xf numFmtId="0" fontId="20" fillId="10" borderId="21" xfId="0" applyFont="1" applyFill="1" applyBorder="1" applyAlignment="1">
      <alignment horizontal="center" vertical="center" wrapText="1"/>
    </xf>
    <xf numFmtId="0" fontId="20" fillId="10" borderId="18" xfId="0" applyFont="1" applyFill="1" applyBorder="1" applyAlignment="1">
      <alignment horizontal="center" vertical="center" wrapText="1"/>
    </xf>
    <xf numFmtId="0" fontId="21" fillId="0" borderId="0" xfId="0" applyFont="1" applyAlignment="1">
      <alignment horizontal="center"/>
    </xf>
    <xf numFmtId="0" fontId="5" fillId="0" borderId="22" xfId="0" applyFont="1" applyBorder="1" applyAlignment="1">
      <alignment horizontal="center" vertical="center" wrapText="1"/>
    </xf>
    <xf numFmtId="0" fontId="4" fillId="0" borderId="22" xfId="0" applyFont="1" applyBorder="1" applyAlignment="1">
      <alignment horizontal="center" vertical="center" wrapText="1"/>
    </xf>
    <xf numFmtId="164" fontId="4" fillId="0" borderId="22" xfId="0" applyNumberFormat="1" applyFont="1" applyBorder="1" applyAlignment="1">
      <alignment horizontal="center" vertical="center" wrapText="1"/>
    </xf>
    <xf numFmtId="0" fontId="4" fillId="0" borderId="22" xfId="0" applyFont="1" applyBorder="1" applyAlignment="1">
      <alignment horizontal="left" vertical="center" wrapText="1"/>
    </xf>
    <xf numFmtId="0" fontId="4" fillId="0" borderId="22" xfId="0" applyFont="1" applyBorder="1" applyAlignment="1">
      <alignment vertical="top" wrapText="1"/>
    </xf>
    <xf numFmtId="0" fontId="6" fillId="0" borderId="22" xfId="0" applyFont="1" applyBorder="1" applyAlignment="1">
      <alignment horizontal="left" vertical="top" wrapText="1"/>
    </xf>
    <xf numFmtId="0" fontId="6" fillId="0" borderId="22" xfId="0" applyFont="1" applyBorder="1" applyAlignment="1">
      <alignment horizontal="left" vertical="center" wrapText="1"/>
    </xf>
    <xf numFmtId="0" fontId="4" fillId="0" borderId="22" xfId="0" applyFont="1" applyBorder="1" applyAlignment="1">
      <alignment horizontal="left" vertical="top"/>
    </xf>
    <xf numFmtId="0" fontId="4" fillId="0" borderId="22" xfId="0" applyFont="1" applyBorder="1" applyAlignment="1">
      <alignment horizontal="center" vertical="center"/>
    </xf>
    <xf numFmtId="0" fontId="4" fillId="0" borderId="0" xfId="0" applyFont="1" applyAlignment="1">
      <alignment horizontal="left"/>
    </xf>
    <xf numFmtId="0" fontId="5"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wrapText="1"/>
    </xf>
    <xf numFmtId="0" fontId="4" fillId="0" borderId="22" xfId="0" applyFont="1" applyBorder="1" applyAlignment="1">
      <alignment horizontal="left" vertical="top" wrapText="1"/>
    </xf>
    <xf numFmtId="0" fontId="5" fillId="0" borderId="22" xfId="0" applyFont="1" applyBorder="1" applyAlignment="1">
      <alignment horizontal="center" vertical="center"/>
    </xf>
    <xf numFmtId="0" fontId="4" fillId="11" borderId="24" xfId="0" applyFont="1" applyFill="1" applyBorder="1" applyAlignment="1">
      <alignment horizontal="left"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center"/>
    </xf>
    <xf numFmtId="0" fontId="4" fillId="11" borderId="1" xfId="0" applyFont="1" applyFill="1" applyBorder="1" applyAlignment="1">
      <alignment horizontal="left" vertical="center" wrapText="1"/>
    </xf>
    <xf numFmtId="0" fontId="5" fillId="0" borderId="25" xfId="0" applyFont="1" applyBorder="1" applyAlignment="1">
      <alignment horizontal="center" vertical="center" wrapText="1"/>
    </xf>
    <xf numFmtId="0" fontId="4" fillId="0" borderId="25" xfId="0" applyFont="1" applyBorder="1" applyAlignment="1">
      <alignment horizontal="center" vertical="center" wrapText="1"/>
    </xf>
    <xf numFmtId="164" fontId="4" fillId="0" borderId="25"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20"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11" borderId="24" xfId="0" applyFont="1" applyFill="1" applyBorder="1" applyAlignment="1">
      <alignment vertical="top" wrapText="1"/>
    </xf>
    <xf numFmtId="0" fontId="22" fillId="0" borderId="22" xfId="0" applyFont="1" applyBorder="1" applyAlignment="1">
      <alignment horizontal="left" vertical="center" wrapText="1"/>
    </xf>
    <xf numFmtId="0" fontId="4" fillId="11" borderId="26" xfId="0" applyFont="1" applyFill="1" applyBorder="1" applyAlignment="1">
      <alignment vertical="top" wrapText="1"/>
    </xf>
    <xf numFmtId="0" fontId="20" fillId="0" borderId="1" xfId="0" applyFont="1" applyBorder="1" applyAlignment="1">
      <alignment horizontal="left" vertical="top"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12" borderId="1" xfId="0" applyFont="1" applyFill="1" applyBorder="1" applyAlignment="1">
      <alignment horizontal="left" vertical="center" wrapText="1"/>
    </xf>
    <xf numFmtId="0" fontId="4" fillId="12" borderId="1" xfId="0" applyFont="1" applyFill="1" applyBorder="1" applyAlignment="1">
      <alignment horizontal="center" vertical="center" wrapText="1"/>
    </xf>
    <xf numFmtId="0" fontId="4" fillId="12" borderId="3" xfId="0" applyFont="1" applyFill="1" applyBorder="1" applyAlignment="1">
      <alignment horizontal="center" vertical="center" wrapText="1"/>
    </xf>
    <xf numFmtId="164" fontId="4" fillId="12" borderId="1" xfId="0" applyNumberFormat="1" applyFont="1" applyFill="1" applyBorder="1" applyAlignment="1">
      <alignment horizontal="center" vertical="center"/>
    </xf>
    <xf numFmtId="0" fontId="4" fillId="12" borderId="1" xfId="0" applyFont="1" applyFill="1" applyBorder="1" applyAlignment="1">
      <alignment vertical="center"/>
    </xf>
    <xf numFmtId="0" fontId="4" fillId="12" borderId="1" xfId="0" applyFont="1" applyFill="1" applyBorder="1" applyAlignment="1">
      <alignment horizontal="center" vertical="center"/>
    </xf>
    <xf numFmtId="0" fontId="6" fillId="12" borderId="1" xfId="0" applyFont="1" applyFill="1" applyBorder="1" applyAlignment="1">
      <alignment horizontal="left" vertical="center" wrapText="1"/>
    </xf>
    <xf numFmtId="0" fontId="5" fillId="12" borderId="1" xfId="0" applyFont="1" applyFill="1" applyBorder="1" applyAlignment="1">
      <alignment horizontal="center" vertical="center"/>
    </xf>
    <xf numFmtId="0" fontId="4" fillId="0" borderId="3" xfId="0" applyFont="1" applyBorder="1" applyAlignment="1">
      <alignment horizontal="center" vertical="center" wrapText="1"/>
    </xf>
    <xf numFmtId="164" fontId="4" fillId="0" borderId="1" xfId="0" applyNumberFormat="1" applyFont="1" applyBorder="1" applyAlignment="1">
      <alignment horizontal="center" vertical="center"/>
    </xf>
    <xf numFmtId="0" fontId="4" fillId="11" borderId="26" xfId="0" applyFont="1" applyFill="1" applyBorder="1" applyAlignment="1">
      <alignment vertical="center" wrapText="1"/>
    </xf>
    <xf numFmtId="0" fontId="6" fillId="11" borderId="1" xfId="0" applyFont="1" applyFill="1" applyBorder="1" applyAlignment="1">
      <alignment horizontal="left" vertical="center" wrapText="1"/>
    </xf>
    <xf numFmtId="0" fontId="23" fillId="11" borderId="1" xfId="0" applyFont="1" applyFill="1" applyBorder="1" applyAlignment="1">
      <alignment horizontal="left" vertical="center" wrapText="1"/>
    </xf>
    <xf numFmtId="0" fontId="4" fillId="0" borderId="28" xfId="0" applyFont="1" applyBorder="1" applyAlignment="1">
      <alignment vertical="center"/>
    </xf>
    <xf numFmtId="0" fontId="4" fillId="0" borderId="28" xfId="0" applyFont="1" applyBorder="1" applyAlignment="1">
      <alignment vertical="center" wrapText="1"/>
    </xf>
    <xf numFmtId="0" fontId="4" fillId="0" borderId="1" xfId="0" applyFont="1" applyBorder="1" applyAlignment="1">
      <alignment horizontal="left" vertical="top"/>
    </xf>
    <xf numFmtId="164"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0" fontId="6" fillId="0" borderId="28"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top"/>
    </xf>
    <xf numFmtId="0" fontId="6" fillId="0" borderId="28" xfId="0" applyFont="1" applyBorder="1" applyAlignment="1">
      <alignment vertical="center" wrapText="1"/>
    </xf>
    <xf numFmtId="0" fontId="6" fillId="0" borderId="25" xfId="0" applyFont="1" applyBorder="1" applyAlignment="1">
      <alignment horizontal="left" vertical="center" wrapText="1"/>
    </xf>
    <xf numFmtId="0" fontId="6" fillId="0" borderId="25" xfId="0" applyFont="1" applyBorder="1" applyAlignment="1">
      <alignment horizontal="center" vertical="center" wrapText="1"/>
    </xf>
    <xf numFmtId="0" fontId="6" fillId="0" borderId="1" xfId="0" applyFont="1" applyBorder="1"/>
    <xf numFmtId="0" fontId="4" fillId="0" borderId="1" xfId="0" applyFont="1" applyBorder="1" applyAlignment="1">
      <alignment vertical="center"/>
    </xf>
    <xf numFmtId="0" fontId="24" fillId="0" borderId="1" xfId="0" applyFont="1" applyBorder="1" applyAlignment="1">
      <alignment horizontal="left" vertical="top" wrapText="1"/>
    </xf>
    <xf numFmtId="164" fontId="4" fillId="0" borderId="25" xfId="0" applyNumberFormat="1" applyFont="1" applyBorder="1" applyAlignment="1">
      <alignment horizontal="center" vertical="center"/>
    </xf>
    <xf numFmtId="0" fontId="4" fillId="0" borderId="25" xfId="0" applyFont="1" applyBorder="1" applyAlignment="1">
      <alignment vertical="center"/>
    </xf>
    <xf numFmtId="0" fontId="4" fillId="0" borderId="25" xfId="0" applyFont="1" applyBorder="1" applyAlignment="1">
      <alignment vertical="center" wrapText="1"/>
    </xf>
    <xf numFmtId="0" fontId="20" fillId="0" borderId="25" xfId="0" applyFont="1" applyBorder="1" applyAlignment="1">
      <alignment horizontal="left" vertical="top" wrapText="1"/>
    </xf>
    <xf numFmtId="0" fontId="6" fillId="0" borderId="25" xfId="0" applyFont="1" applyBorder="1" applyAlignment="1">
      <alignment horizontal="left" vertical="top" wrapText="1"/>
    </xf>
    <xf numFmtId="0" fontId="3" fillId="0" borderId="1" xfId="0" applyFont="1" applyBorder="1" applyAlignment="1">
      <alignment horizontal="center" vertical="center"/>
    </xf>
    <xf numFmtId="164" fontId="21" fillId="0" borderId="1" xfId="0" applyNumberFormat="1" applyFont="1" applyBorder="1" applyAlignment="1">
      <alignment horizontal="center" vertical="center"/>
    </xf>
    <xf numFmtId="0" fontId="21" fillId="0" borderId="1" xfId="0" applyFont="1" applyBorder="1" applyAlignment="1">
      <alignment vertical="center" wrapText="1"/>
    </xf>
    <xf numFmtId="164" fontId="21"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21" fillId="0" borderId="1" xfId="0" applyFont="1" applyBorder="1" applyAlignment="1">
      <alignment horizontal="left" vertical="top" wrapText="1"/>
    </xf>
    <xf numFmtId="0" fontId="0"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horizontal="left" vertical="top" wrapText="1"/>
    </xf>
    <xf numFmtId="0" fontId="25" fillId="0" borderId="1" xfId="0" applyFont="1" applyBorder="1" applyAlignment="1">
      <alignment horizontal="left" vertical="top" wrapText="1"/>
    </xf>
    <xf numFmtId="0" fontId="1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0" borderId="28" xfId="0" applyFont="1" applyBorder="1" applyAlignment="1">
      <alignment horizontal="center" vertical="center" wrapText="1"/>
    </xf>
    <xf numFmtId="0" fontId="6" fillId="11" borderId="29" xfId="0" applyFont="1" applyFill="1" applyBorder="1" applyAlignment="1">
      <alignment horizontal="left" vertical="top" wrapText="1"/>
    </xf>
    <xf numFmtId="0" fontId="20" fillId="0" borderId="1" xfId="0" applyFont="1" applyBorder="1" applyAlignment="1">
      <alignment horizontal="center" vertical="center"/>
    </xf>
    <xf numFmtId="0" fontId="6" fillId="0" borderId="22" xfId="0" applyFont="1" applyBorder="1" applyAlignment="1">
      <alignment horizontal="center" vertical="center"/>
    </xf>
    <xf numFmtId="0" fontId="14" fillId="0" borderId="0" xfId="0" applyFont="1" applyAlignment="1">
      <alignment horizontal="left"/>
    </xf>
    <xf numFmtId="0" fontId="6" fillId="0" borderId="1" xfId="0" applyFont="1" applyBorder="1" applyAlignment="1">
      <alignment vertical="top" wrapText="1"/>
    </xf>
    <xf numFmtId="0" fontId="26" fillId="0" borderId="1" xfId="0" applyFont="1" applyBorder="1" applyAlignment="1">
      <alignment horizontal="left" vertical="center" wrapText="1"/>
    </xf>
    <xf numFmtId="0" fontId="27" fillId="0" borderId="1" xfId="0" applyFont="1" applyBorder="1" applyAlignment="1">
      <alignment horizontal="center" vertical="center" wrapText="1"/>
    </xf>
    <xf numFmtId="164" fontId="6" fillId="0" borderId="25"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6" fillId="11" borderId="1" xfId="0" applyFont="1" applyFill="1" applyBorder="1" applyAlignment="1">
      <alignment horizontal="center" vertical="center" wrapText="1"/>
    </xf>
    <xf numFmtId="164" fontId="6" fillId="11" borderId="1" xfId="0" applyNumberFormat="1" applyFont="1" applyFill="1" applyBorder="1" applyAlignment="1">
      <alignment horizontal="center" vertical="center" wrapText="1"/>
    </xf>
    <xf numFmtId="0" fontId="6" fillId="11" borderId="1" xfId="0" applyFont="1" applyFill="1" applyBorder="1" applyAlignment="1">
      <alignment vertical="center" wrapText="1"/>
    </xf>
    <xf numFmtId="0" fontId="29" fillId="0" borderId="1" xfId="0" applyFont="1" applyBorder="1" applyAlignment="1">
      <alignment horizontal="left" vertical="center" wrapText="1"/>
    </xf>
    <xf numFmtId="164" fontId="6" fillId="0" borderId="1" xfId="0" applyNumberFormat="1" applyFont="1" applyBorder="1" applyAlignment="1">
      <alignment horizontal="left" vertical="center" wrapText="1"/>
    </xf>
    <xf numFmtId="0" fontId="4" fillId="0" borderId="22" xfId="0" applyFont="1" applyBorder="1" applyAlignment="1">
      <alignment vertical="center" wrapText="1"/>
    </xf>
    <xf numFmtId="164" fontId="4" fillId="0" borderId="22" xfId="0" applyNumberFormat="1" applyFont="1" applyBorder="1" applyAlignment="1">
      <alignment vertical="center" wrapText="1"/>
    </xf>
    <xf numFmtId="0" fontId="30" fillId="0" borderId="28" xfId="0" applyFont="1" applyBorder="1" applyAlignment="1">
      <alignment vertical="top" wrapText="1"/>
    </xf>
    <xf numFmtId="0" fontId="0" fillId="0" borderId="1" xfId="0" applyFont="1" applyBorder="1" applyAlignment="1">
      <alignment vertical="center" wrapText="1"/>
    </xf>
    <xf numFmtId="0" fontId="0" fillId="0" borderId="22"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30" fillId="0" borderId="0" xfId="0" applyFont="1"/>
    <xf numFmtId="0" fontId="0" fillId="0" borderId="0" xfId="0" applyFont="1" applyAlignment="1">
      <alignment horizontal="center"/>
    </xf>
    <xf numFmtId="164" fontId="4" fillId="0" borderId="1" xfId="0" applyNumberFormat="1" applyFont="1" applyBorder="1" applyAlignment="1">
      <alignment vertical="center" wrapText="1"/>
    </xf>
    <xf numFmtId="0" fontId="4" fillId="11" borderId="1" xfId="0" applyFont="1" applyFill="1" applyBorder="1" applyAlignment="1">
      <alignment horizontal="center" vertical="center" wrapText="1"/>
    </xf>
    <xf numFmtId="164" fontId="4" fillId="0" borderId="1" xfId="0" applyNumberFormat="1" applyFont="1" applyBorder="1" applyAlignment="1">
      <alignment horizontal="left" vertical="center" wrapText="1"/>
    </xf>
    <xf numFmtId="0" fontId="0" fillId="0" borderId="0" xfId="0" applyFont="1" applyAlignment="1">
      <alignment horizontal="left" wrapText="1"/>
    </xf>
    <xf numFmtId="0" fontId="0" fillId="0" borderId="0" xfId="0" applyFont="1" applyAlignment="1">
      <alignment wrapText="1"/>
    </xf>
    <xf numFmtId="0" fontId="4" fillId="11" borderId="1" xfId="0" applyFont="1" applyFill="1" applyBorder="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164" fontId="4" fillId="11" borderId="1" xfId="0" applyNumberFormat="1" applyFont="1" applyFill="1" applyBorder="1" applyAlignment="1">
      <alignment horizontal="center" vertical="center" wrapText="1"/>
    </xf>
    <xf numFmtId="164" fontId="4" fillId="11" borderId="1" xfId="0" applyNumberFormat="1" applyFont="1" applyFill="1" applyBorder="1" applyAlignment="1">
      <alignment horizontal="center" vertical="center"/>
    </xf>
    <xf numFmtId="0" fontId="4" fillId="11" borderId="1" xfId="0" applyFont="1" applyFill="1" applyBorder="1" applyAlignment="1">
      <alignment horizontal="center" vertical="center"/>
    </xf>
    <xf numFmtId="0" fontId="0" fillId="11" borderId="40" xfId="0" applyFont="1" applyFill="1" applyBorder="1" applyAlignment="1">
      <alignment horizontal="left"/>
    </xf>
    <xf numFmtId="0" fontId="0" fillId="11" borderId="40" xfId="0" applyFont="1" applyFill="1" applyBorder="1"/>
    <xf numFmtId="0" fontId="31" fillId="11" borderId="1" xfId="0" applyFont="1" applyFill="1" applyBorder="1" applyAlignment="1">
      <alignment horizontal="center" vertical="center" wrapText="1"/>
    </xf>
    <xf numFmtId="0" fontId="32" fillId="0" borderId="1"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left" vertical="center" wrapText="1"/>
    </xf>
    <xf numFmtId="0" fontId="5" fillId="11" borderId="24" xfId="0" applyFont="1" applyFill="1" applyBorder="1" applyAlignment="1">
      <alignment horizontal="center" vertical="center" wrapText="1"/>
    </xf>
    <xf numFmtId="0" fontId="4" fillId="11" borderId="24" xfId="0" applyFont="1" applyFill="1" applyBorder="1" applyAlignment="1">
      <alignment vertical="center" wrapText="1"/>
    </xf>
    <xf numFmtId="164" fontId="4" fillId="11" borderId="24" xfId="0" applyNumberFormat="1" applyFont="1" applyFill="1" applyBorder="1" applyAlignment="1">
      <alignment vertical="center" wrapText="1"/>
    </xf>
    <xf numFmtId="0" fontId="4" fillId="11" borderId="24" xfId="0" applyFont="1" applyFill="1" applyBorder="1" applyAlignment="1">
      <alignment horizontal="center" vertical="center" wrapText="1"/>
    </xf>
    <xf numFmtId="164" fontId="4" fillId="11" borderId="24" xfId="0" applyNumberFormat="1" applyFont="1" applyFill="1" applyBorder="1" applyAlignment="1">
      <alignment horizontal="center" vertical="center" wrapText="1"/>
    </xf>
    <xf numFmtId="0" fontId="33" fillId="11" borderId="24" xfId="0" applyFont="1" applyFill="1" applyBorder="1" applyAlignment="1">
      <alignment vertical="center" wrapText="1"/>
    </xf>
    <xf numFmtId="0" fontId="5" fillId="11" borderId="24" xfId="0" applyFont="1" applyFill="1" applyBorder="1" applyAlignment="1">
      <alignment horizontal="left" vertical="center" wrapText="1"/>
    </xf>
    <xf numFmtId="0" fontId="34" fillId="11" borderId="24" xfId="0" applyFont="1" applyFill="1" applyBorder="1" applyAlignment="1">
      <alignment horizontal="left" vertical="center" wrapText="1"/>
    </xf>
    <xf numFmtId="0" fontId="0" fillId="11" borderId="40" xfId="0" applyFont="1" applyFill="1" applyBorder="1" applyAlignment="1">
      <alignment horizontal="left" vertical="center" wrapText="1"/>
    </xf>
    <xf numFmtId="0" fontId="0" fillId="11" borderId="40" xfId="0" applyFont="1" applyFill="1" applyBorder="1" applyAlignment="1">
      <alignment vertical="center" wrapText="1"/>
    </xf>
    <xf numFmtId="164" fontId="21" fillId="0" borderId="23" xfId="0" applyNumberFormat="1" applyFont="1" applyBorder="1" applyAlignment="1">
      <alignment horizontal="center" vertical="center"/>
    </xf>
    <xf numFmtId="0" fontId="3" fillId="0" borderId="22" xfId="0" applyFont="1" applyBorder="1" applyAlignment="1">
      <alignment horizontal="center" vertical="center"/>
    </xf>
    <xf numFmtId="0" fontId="0" fillId="0" borderId="22" xfId="0" applyFont="1" applyBorder="1" applyAlignment="1">
      <alignment horizontal="center" vertical="center" wrapText="1"/>
    </xf>
    <xf numFmtId="164" fontId="0" fillId="0" borderId="22" xfId="0" applyNumberFormat="1" applyFont="1" applyBorder="1" applyAlignment="1">
      <alignment horizontal="center" vertical="center" wrapText="1"/>
    </xf>
    <xf numFmtId="164" fontId="0" fillId="0" borderId="1" xfId="0" applyNumberFormat="1" applyFont="1" applyBorder="1" applyAlignment="1">
      <alignment horizontal="center" vertical="center"/>
    </xf>
    <xf numFmtId="0" fontId="30" fillId="0" borderId="1" xfId="0" applyFont="1" applyBorder="1" applyAlignment="1">
      <alignment vertical="center" wrapText="1"/>
    </xf>
    <xf numFmtId="0" fontId="35" fillId="0" borderId="1" xfId="0" applyFont="1" applyBorder="1" applyAlignment="1">
      <alignment vertical="center" wrapText="1"/>
    </xf>
    <xf numFmtId="0" fontId="0" fillId="0" borderId="23" xfId="0" applyFont="1" applyBorder="1" applyAlignment="1">
      <alignment horizontal="center" vertical="center" wrapText="1"/>
    </xf>
    <xf numFmtId="0" fontId="0" fillId="0" borderId="1" xfId="0" applyFont="1" applyBorder="1" applyAlignment="1">
      <alignment horizontal="left" vertical="center" wrapText="1"/>
    </xf>
    <xf numFmtId="0" fontId="36" fillId="0" borderId="1" xfId="0" applyFont="1" applyBorder="1" applyAlignment="1">
      <alignment horizontal="left" vertical="center" wrapText="1"/>
    </xf>
    <xf numFmtId="0" fontId="37" fillId="0" borderId="28" xfId="0" applyFont="1" applyBorder="1" applyAlignment="1">
      <alignment horizontal="center" vertical="center" wrapText="1"/>
    </xf>
    <xf numFmtId="0" fontId="3" fillId="0" borderId="25" xfId="0" applyFont="1" applyBorder="1" applyAlignment="1">
      <alignment horizontal="center" vertical="center"/>
    </xf>
    <xf numFmtId="0" fontId="0" fillId="0" borderId="25" xfId="0" applyFont="1" applyBorder="1" applyAlignment="1">
      <alignment horizontal="center" vertical="center" wrapText="1"/>
    </xf>
    <xf numFmtId="0" fontId="14" fillId="0" borderId="1" xfId="0" applyFont="1" applyBorder="1" applyAlignment="1">
      <alignment horizontal="left" vertical="center" wrapText="1"/>
    </xf>
    <xf numFmtId="0" fontId="0" fillId="0" borderId="28" xfId="0" applyFont="1" applyBorder="1" applyAlignment="1">
      <alignment horizontal="center" vertical="center"/>
    </xf>
    <xf numFmtId="0" fontId="0" fillId="0" borderId="1" xfId="0" applyFont="1" applyBorder="1" applyAlignment="1">
      <alignment horizontal="left" vertical="center"/>
    </xf>
    <xf numFmtId="164" fontId="0" fillId="0" borderId="1" xfId="0" applyNumberFormat="1" applyFont="1" applyBorder="1" applyAlignment="1">
      <alignment horizontal="center" vertical="center" wrapText="1"/>
    </xf>
    <xf numFmtId="0" fontId="0" fillId="0" borderId="28" xfId="0" applyFont="1" applyBorder="1" applyAlignment="1">
      <alignment horizontal="center" vertical="center" wrapText="1"/>
    </xf>
    <xf numFmtId="0" fontId="0" fillId="11" borderId="1" xfId="0" applyFont="1" applyFill="1" applyBorder="1" applyAlignment="1">
      <alignment vertical="center" wrapText="1"/>
    </xf>
    <xf numFmtId="0" fontId="14" fillId="0" borderId="1" xfId="0" applyFont="1" applyBorder="1" applyAlignment="1">
      <alignment vertical="center" wrapText="1"/>
    </xf>
    <xf numFmtId="164" fontId="14" fillId="0" borderId="1" xfId="0" applyNumberFormat="1" applyFont="1" applyBorder="1" applyAlignment="1">
      <alignment horizontal="center" vertical="center"/>
    </xf>
    <xf numFmtId="0" fontId="0" fillId="11" borderId="1" xfId="0" applyFont="1" applyFill="1" applyBorder="1" applyAlignment="1">
      <alignment horizontal="left" vertical="center" wrapText="1"/>
    </xf>
    <xf numFmtId="0" fontId="30" fillId="11" borderId="1" xfId="0" applyFont="1" applyFill="1" applyBorder="1" applyAlignment="1">
      <alignment vertical="center" wrapText="1"/>
    </xf>
    <xf numFmtId="0" fontId="3" fillId="0" borderId="25" xfId="0" applyFont="1" applyBorder="1" applyAlignment="1">
      <alignment vertical="center"/>
    </xf>
    <xf numFmtId="0" fontId="3" fillId="0" borderId="23" xfId="0" applyFont="1" applyBorder="1" applyAlignment="1">
      <alignment vertical="center"/>
    </xf>
    <xf numFmtId="0" fontId="0" fillId="0" borderId="1" xfId="0" applyFont="1" applyBorder="1" applyAlignment="1">
      <alignment vertical="center"/>
    </xf>
    <xf numFmtId="0" fontId="3" fillId="0" borderId="22" xfId="0" applyFont="1" applyBorder="1" applyAlignment="1">
      <alignment vertical="center"/>
    </xf>
    <xf numFmtId="0" fontId="14" fillId="0" borderId="1" xfId="0" applyFont="1" applyBorder="1" applyAlignment="1">
      <alignment horizontal="center" vertical="center" wrapText="1"/>
    </xf>
    <xf numFmtId="0" fontId="0" fillId="11" borderId="24" xfId="0" applyFont="1" applyFill="1" applyBorder="1" applyAlignment="1">
      <alignment horizontal="left" vertical="center" wrapText="1"/>
    </xf>
    <xf numFmtId="0" fontId="38" fillId="0" borderId="22" xfId="0" applyFont="1" applyBorder="1" applyAlignment="1">
      <alignment horizontal="left" vertical="center" wrapText="1"/>
    </xf>
    <xf numFmtId="0" fontId="30" fillId="13" borderId="40" xfId="0" applyFont="1" applyFill="1" applyBorder="1" applyAlignment="1">
      <alignment horizontal="left" vertical="center"/>
    </xf>
    <xf numFmtId="0" fontId="0" fillId="13" borderId="40" xfId="0" applyFont="1" applyFill="1" applyBorder="1"/>
    <xf numFmtId="0" fontId="0" fillId="13" borderId="40" xfId="0" applyFont="1" applyFill="1" applyBorder="1" applyAlignment="1">
      <alignment horizontal="center"/>
    </xf>
    <xf numFmtId="0" fontId="4" fillId="3" borderId="1" xfId="0" applyFont="1" applyFill="1" applyBorder="1" applyAlignment="1">
      <alignment horizontal="center" vertical="center"/>
    </xf>
    <xf numFmtId="0" fontId="4" fillId="0" borderId="1" xfId="0" applyFont="1" applyBorder="1"/>
    <xf numFmtId="0" fontId="5" fillId="0" borderId="25" xfId="0" applyFont="1" applyBorder="1" applyAlignment="1">
      <alignment vertical="center" wrapText="1"/>
    </xf>
    <xf numFmtId="164" fontId="4" fillId="0" borderId="25" xfId="0" applyNumberFormat="1" applyFont="1" applyBorder="1" applyAlignment="1">
      <alignment vertical="center"/>
    </xf>
    <xf numFmtId="0" fontId="6" fillId="11" borderId="1" xfId="0" applyFont="1" applyFill="1" applyBorder="1" applyAlignment="1">
      <alignment horizontal="left" vertical="top" wrapText="1"/>
    </xf>
    <xf numFmtId="0" fontId="4" fillId="11" borderId="1" xfId="0" applyFont="1" applyFill="1" applyBorder="1" applyAlignment="1">
      <alignment horizontal="left" vertical="top" wrapText="1"/>
    </xf>
    <xf numFmtId="0" fontId="20" fillId="0" borderId="1" xfId="0" applyFont="1" applyBorder="1" applyAlignment="1">
      <alignment horizontal="center" vertical="center" wrapText="1"/>
    </xf>
    <xf numFmtId="0" fontId="4" fillId="11" borderId="1" xfId="0" applyFont="1" applyFill="1" applyBorder="1" applyAlignment="1">
      <alignment horizontal="left" vertical="top"/>
    </xf>
    <xf numFmtId="0" fontId="6" fillId="0" borderId="32" xfId="0" applyFont="1" applyBorder="1" applyAlignment="1">
      <alignment horizontal="center" vertical="center" wrapText="1"/>
    </xf>
    <xf numFmtId="0" fontId="4" fillId="0" borderId="1" xfId="0" applyFont="1" applyBorder="1" applyAlignment="1">
      <alignment horizontal="left" vertical="center"/>
    </xf>
    <xf numFmtId="0" fontId="5" fillId="11" borderId="1" xfId="0" applyFont="1" applyFill="1" applyBorder="1"/>
    <xf numFmtId="0" fontId="4" fillId="0" borderId="31" xfId="0" applyFont="1" applyBorder="1" applyAlignment="1">
      <alignment horizontal="center" vertical="center" wrapText="1"/>
    </xf>
    <xf numFmtId="0" fontId="4" fillId="0" borderId="35" xfId="0" applyFont="1" applyBorder="1" applyAlignment="1">
      <alignment horizontal="center" vertical="center" wrapText="1"/>
    </xf>
    <xf numFmtId="164" fontId="4" fillId="0" borderId="28" xfId="0" applyNumberFormat="1" applyFont="1" applyBorder="1" applyAlignment="1">
      <alignment horizontal="center" vertical="center" wrapText="1"/>
    </xf>
    <xf numFmtId="0" fontId="0" fillId="0" borderId="1" xfId="0" applyFont="1" applyBorder="1" applyAlignment="1">
      <alignment horizontal="left" vertical="top"/>
    </xf>
    <xf numFmtId="0" fontId="20" fillId="11" borderId="1" xfId="0" applyFont="1" applyFill="1" applyBorder="1" applyAlignment="1">
      <alignment horizontal="center" vertical="center"/>
    </xf>
    <xf numFmtId="0" fontId="6" fillId="11" borderId="1" xfId="0" applyFont="1" applyFill="1" applyBorder="1" applyAlignment="1">
      <alignment vertical="center"/>
    </xf>
    <xf numFmtId="0" fontId="6" fillId="11" borderId="1" xfId="0" applyFont="1" applyFill="1" applyBorder="1" applyAlignment="1">
      <alignment horizontal="center" vertical="center"/>
    </xf>
    <xf numFmtId="164" fontId="6" fillId="0" borderId="1" xfId="0" applyNumberFormat="1" applyFont="1" applyBorder="1" applyAlignment="1">
      <alignment vertical="center"/>
    </xf>
    <xf numFmtId="0" fontId="39" fillId="0" borderId="1" xfId="0" applyFont="1" applyBorder="1" applyAlignment="1">
      <alignment horizontal="left" vertical="center" wrapText="1"/>
    </xf>
    <xf numFmtId="0" fontId="6" fillId="0" borderId="1" xfId="0" applyFont="1" applyBorder="1" applyAlignment="1">
      <alignment horizontal="left" vertical="center"/>
    </xf>
    <xf numFmtId="0" fontId="14" fillId="0" borderId="25" xfId="0" applyFont="1" applyBorder="1" applyAlignment="1">
      <alignment horizontal="center" vertical="center" wrapText="1"/>
    </xf>
    <xf numFmtId="164" fontId="14" fillId="0" borderId="25" xfId="0" applyNumberFormat="1" applyFont="1" applyBorder="1" applyAlignment="1">
      <alignment horizontal="center" vertical="center" wrapText="1"/>
    </xf>
    <xf numFmtId="0" fontId="5"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4" fillId="6" borderId="26" xfId="0" applyFont="1" applyFill="1" applyBorder="1" applyAlignment="1">
      <alignment vertical="center" wrapText="1"/>
    </xf>
    <xf numFmtId="164" fontId="4" fillId="6" borderId="1" xfId="0" applyNumberFormat="1" applyFont="1" applyFill="1" applyBorder="1" applyAlignment="1">
      <alignment horizontal="center" vertical="center"/>
    </xf>
    <xf numFmtId="0" fontId="14" fillId="0" borderId="31" xfId="0" applyFont="1" applyBorder="1" applyAlignment="1">
      <alignment horizontal="center" vertical="center" wrapText="1"/>
    </xf>
    <xf numFmtId="0" fontId="4"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164" fontId="14" fillId="0" borderId="1" xfId="0" applyNumberFormat="1" applyFont="1" applyBorder="1" applyAlignment="1">
      <alignment horizontal="center" vertical="center" wrapText="1"/>
    </xf>
    <xf numFmtId="164" fontId="14" fillId="0" borderId="28" xfId="0" applyNumberFormat="1" applyFont="1" applyBorder="1" applyAlignment="1">
      <alignment horizontal="center" vertical="center" wrapText="1"/>
    </xf>
    <xf numFmtId="0" fontId="42" fillId="6" borderId="1" xfId="0" applyFont="1" applyFill="1" applyBorder="1" applyAlignment="1">
      <alignment wrapText="1"/>
    </xf>
    <xf numFmtId="0" fontId="43" fillId="6" borderId="1" xfId="0" applyFont="1" applyFill="1" applyBorder="1" applyAlignment="1">
      <alignment horizontal="left" vertical="center" wrapText="1"/>
    </xf>
    <xf numFmtId="0" fontId="4" fillId="6" borderId="1" xfId="0" applyFont="1" applyFill="1" applyBorder="1"/>
    <xf numFmtId="0" fontId="4" fillId="15" borderId="1"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5" fillId="6" borderId="1" xfId="0" applyFont="1" applyFill="1" applyBorder="1" applyAlignment="1">
      <alignment wrapText="1"/>
    </xf>
    <xf numFmtId="0" fontId="46" fillId="6"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164" fontId="6" fillId="0" borderId="28" xfId="0" applyNumberFormat="1" applyFont="1" applyBorder="1" applyAlignment="1">
      <alignment horizontal="center" vertical="center" wrapText="1"/>
    </xf>
    <xf numFmtId="0" fontId="47" fillId="0" borderId="31" xfId="0" applyFont="1" applyBorder="1" applyAlignment="1">
      <alignment horizontal="center" vertical="center" wrapText="1"/>
    </xf>
    <xf numFmtId="0" fontId="4" fillId="11" borderId="52" xfId="0" applyFont="1" applyFill="1" applyBorder="1" applyAlignment="1">
      <alignment horizontal="center" vertical="center" wrapText="1"/>
    </xf>
    <xf numFmtId="0" fontId="48" fillId="0" borderId="1" xfId="0" applyFont="1" applyBorder="1" applyAlignment="1">
      <alignment horizontal="center" vertical="center" wrapText="1"/>
    </xf>
    <xf numFmtId="0" fontId="6" fillId="0" borderId="22" xfId="0" applyFont="1" applyBorder="1" applyAlignment="1">
      <alignment horizontal="center" vertical="center" wrapText="1"/>
    </xf>
    <xf numFmtId="0" fontId="42" fillId="0" borderId="1" xfId="0" applyFont="1" applyBorder="1" applyAlignment="1">
      <alignment horizontal="center" vertical="center" wrapText="1"/>
    </xf>
    <xf numFmtId="0" fontId="4" fillId="0" borderId="28" xfId="0" applyFont="1" applyBorder="1" applyAlignment="1">
      <alignment horizontal="center" vertical="center" wrapText="1"/>
    </xf>
    <xf numFmtId="0" fontId="4" fillId="16"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49" fillId="0" borderId="1" xfId="0" applyFont="1" applyBorder="1" applyAlignment="1">
      <alignment horizontal="center" vertical="center" wrapText="1"/>
    </xf>
    <xf numFmtId="0" fontId="4" fillId="17" borderId="24" xfId="0" applyFont="1" applyFill="1" applyBorder="1" applyAlignment="1">
      <alignment horizontal="center" vertical="center" wrapText="1"/>
    </xf>
    <xf numFmtId="0" fontId="50" fillId="0" borderId="1" xfId="0" applyFont="1" applyBorder="1" applyAlignment="1">
      <alignment horizontal="center" vertical="center" wrapText="1"/>
    </xf>
    <xf numFmtId="0" fontId="20" fillId="0" borderId="25" xfId="0" applyFont="1" applyBorder="1" applyAlignment="1">
      <alignment horizontal="center" vertical="center" wrapText="1"/>
    </xf>
    <xf numFmtId="0" fontId="4" fillId="15" borderId="53" xfId="0" applyFont="1" applyFill="1" applyBorder="1" applyAlignment="1">
      <alignment horizontal="center" vertical="center" wrapText="1"/>
    </xf>
    <xf numFmtId="0" fontId="6" fillId="0" borderId="35" xfId="0" applyFont="1" applyBorder="1" applyAlignment="1">
      <alignment horizontal="center" vertical="center" wrapText="1"/>
    </xf>
    <xf numFmtId="0" fontId="6" fillId="6"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4" fillId="6" borderId="54" xfId="0"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164" fontId="6" fillId="6" borderId="26" xfId="0" applyNumberFormat="1" applyFont="1" applyFill="1" applyBorder="1" applyAlignment="1">
      <alignment horizontal="center" vertical="center" wrapText="1"/>
    </xf>
    <xf numFmtId="0" fontId="42" fillId="6" borderId="1"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52"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6" fillId="6" borderId="53" xfId="0" applyFont="1" applyFill="1" applyBorder="1" applyAlignment="1">
      <alignment horizontal="center" vertical="center" wrapText="1"/>
    </xf>
    <xf numFmtId="0" fontId="6" fillId="11" borderId="53" xfId="0" applyFont="1" applyFill="1" applyBorder="1" applyAlignment="1">
      <alignment horizontal="center" vertical="center" wrapText="1"/>
    </xf>
    <xf numFmtId="0" fontId="6" fillId="11" borderId="53" xfId="0" quotePrefix="1" applyFont="1" applyFill="1" applyBorder="1" applyAlignment="1">
      <alignment horizontal="center" vertical="center" wrapText="1"/>
    </xf>
    <xf numFmtId="164" fontId="6" fillId="11" borderId="53" xfId="0" applyNumberFormat="1" applyFont="1" applyFill="1" applyBorder="1" applyAlignment="1">
      <alignment horizontal="center" vertical="center" wrapText="1"/>
    </xf>
    <xf numFmtId="0" fontId="6" fillId="6" borderId="55" xfId="0" applyFont="1" applyFill="1" applyBorder="1" applyAlignment="1">
      <alignment horizontal="center" vertical="top" wrapText="1"/>
    </xf>
    <xf numFmtId="0" fontId="6" fillId="6" borderId="56" xfId="0" applyFont="1" applyFill="1" applyBorder="1" applyAlignment="1">
      <alignment horizontal="center" vertical="top" wrapText="1"/>
    </xf>
    <xf numFmtId="0" fontId="19" fillId="0" borderId="25" xfId="0" applyFont="1" applyBorder="1" applyAlignment="1">
      <alignment horizontal="center" vertical="center" wrapText="1"/>
    </xf>
    <xf numFmtId="0" fontId="4" fillId="16" borderId="53" xfId="0" applyFont="1" applyFill="1" applyBorder="1" applyAlignment="1">
      <alignment horizontal="center" vertical="center" wrapText="1"/>
    </xf>
    <xf numFmtId="0" fontId="6" fillId="6" borderId="57" xfId="0" applyFont="1" applyFill="1" applyBorder="1" applyAlignment="1">
      <alignment horizontal="center" vertical="center" wrapText="1"/>
    </xf>
    <xf numFmtId="0" fontId="6" fillId="11" borderId="57" xfId="0" applyFont="1" applyFill="1" applyBorder="1" applyAlignment="1">
      <alignment horizontal="center" vertical="center" wrapText="1"/>
    </xf>
    <xf numFmtId="164" fontId="6" fillId="11" borderId="57" xfId="0" applyNumberFormat="1" applyFont="1" applyFill="1" applyBorder="1" applyAlignment="1">
      <alignment horizontal="center" vertical="center" wrapText="1"/>
    </xf>
    <xf numFmtId="0" fontId="6" fillId="6" borderId="54" xfId="0" applyFont="1" applyFill="1" applyBorder="1" applyAlignment="1">
      <alignment horizontal="center" vertical="top" wrapText="1"/>
    </xf>
    <xf numFmtId="0" fontId="6" fillId="6" borderId="58" xfId="0" applyFont="1" applyFill="1" applyBorder="1" applyAlignment="1">
      <alignment horizontal="center" vertical="top" wrapText="1"/>
    </xf>
    <xf numFmtId="0" fontId="19" fillId="0" borderId="2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4" fillId="11" borderId="53" xfId="0" applyFont="1" applyFill="1" applyBorder="1" applyAlignment="1">
      <alignment horizontal="center" vertical="center" wrapText="1"/>
    </xf>
    <xf numFmtId="0" fontId="4" fillId="0" borderId="36" xfId="0" applyFont="1" applyBorder="1" applyAlignment="1">
      <alignment horizontal="center" vertical="center" wrapText="1"/>
    </xf>
    <xf numFmtId="164" fontId="6" fillId="11" borderId="24" xfId="0" applyNumberFormat="1" applyFont="1" applyFill="1" applyBorder="1" applyAlignment="1">
      <alignment horizontal="center" vertical="center" wrapText="1"/>
    </xf>
    <xf numFmtId="0" fontId="6" fillId="11" borderId="24" xfId="0" applyFont="1" applyFill="1" applyBorder="1" applyAlignment="1">
      <alignment horizontal="center" vertical="center" wrapText="1"/>
    </xf>
    <xf numFmtId="0" fontId="4" fillId="0" borderId="37" xfId="0" applyFont="1" applyBorder="1" applyAlignment="1">
      <alignment horizontal="center" vertical="center" wrapText="1"/>
    </xf>
    <xf numFmtId="0" fontId="4" fillId="0" borderId="39" xfId="0" applyFont="1" applyBorder="1" applyAlignment="1">
      <alignment horizontal="center" vertical="center" wrapText="1"/>
    </xf>
    <xf numFmtId="0" fontId="6" fillId="6" borderId="55"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42" fillId="0" borderId="25" xfId="0" applyFont="1" applyBorder="1" applyAlignment="1">
      <alignment horizontal="center" vertical="center" wrapText="1"/>
    </xf>
    <xf numFmtId="0" fontId="19" fillId="11" borderId="53"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19" fillId="0" borderId="22" xfId="0" applyFont="1" applyBorder="1" applyAlignment="1">
      <alignment horizontal="center" vertical="center" wrapText="1"/>
    </xf>
    <xf numFmtId="0" fontId="6" fillId="0" borderId="34" xfId="0" applyFont="1" applyBorder="1" applyAlignment="1">
      <alignment horizontal="center" vertical="center" wrapText="1"/>
    </xf>
    <xf numFmtId="0" fontId="54" fillId="0" borderId="25"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9" xfId="0" applyFont="1" applyBorder="1" applyAlignment="1">
      <alignment horizontal="center" vertical="center" wrapText="1"/>
    </xf>
    <xf numFmtId="0" fontId="42" fillId="0" borderId="22" xfId="0" applyFont="1" applyBorder="1" applyAlignment="1">
      <alignment horizontal="center" vertical="center" wrapText="1"/>
    </xf>
    <xf numFmtId="0" fontId="6" fillId="11" borderId="26"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55" fillId="15" borderId="40" xfId="0" applyFont="1" applyFill="1" applyBorder="1" applyAlignment="1">
      <alignment vertical="center"/>
    </xf>
    <xf numFmtId="0" fontId="5" fillId="6" borderId="58" xfId="0" applyFont="1" applyFill="1" applyBorder="1" applyAlignment="1">
      <alignment horizontal="center" vertical="center" wrapText="1"/>
    </xf>
    <xf numFmtId="0" fontId="5" fillId="6" borderId="60" xfId="0" applyFont="1" applyFill="1" applyBorder="1" applyAlignment="1">
      <alignment horizontal="center" vertical="center" wrapText="1"/>
    </xf>
    <xf numFmtId="164" fontId="6" fillId="11" borderId="53" xfId="0" applyNumberFormat="1" applyFont="1" applyFill="1" applyBorder="1" applyAlignment="1">
      <alignment horizontal="center" vertical="top" wrapText="1"/>
    </xf>
    <xf numFmtId="0" fontId="4" fillId="0" borderId="32" xfId="0" applyFont="1" applyBorder="1" applyAlignment="1">
      <alignment horizontal="center" vertical="top" wrapText="1"/>
    </xf>
    <xf numFmtId="0" fontId="4" fillId="0" borderId="34" xfId="0" applyFont="1" applyBorder="1" applyAlignment="1">
      <alignment horizontal="center" vertical="top" wrapText="1"/>
    </xf>
    <xf numFmtId="0" fontId="4" fillId="14" borderId="53" xfId="0" applyFont="1" applyFill="1" applyBorder="1" applyAlignment="1">
      <alignment horizontal="center" vertical="center" wrapText="1"/>
    </xf>
    <xf numFmtId="0" fontId="57" fillId="0" borderId="1" xfId="0" applyFont="1" applyBorder="1" applyAlignment="1">
      <alignment horizontal="center" vertical="center" wrapText="1"/>
    </xf>
    <xf numFmtId="0" fontId="4" fillId="14" borderId="1" xfId="0" applyFont="1" applyFill="1" applyBorder="1" applyAlignment="1">
      <alignment horizontal="center" vertical="center" wrapText="1"/>
    </xf>
    <xf numFmtId="0" fontId="30" fillId="0" borderId="25" xfId="0" applyFont="1" applyBorder="1" applyAlignment="1">
      <alignment horizontal="center" vertical="center" wrapText="1"/>
    </xf>
    <xf numFmtId="0" fontId="55" fillId="15" borderId="40" xfId="0" applyFont="1" applyFill="1" applyBorder="1" applyAlignment="1">
      <alignment horizontal="center" vertical="center" wrapText="1"/>
    </xf>
    <xf numFmtId="0" fontId="14" fillId="0" borderId="1" xfId="0" applyFont="1" applyBorder="1"/>
    <xf numFmtId="0" fontId="6" fillId="11" borderId="52" xfId="0" applyFont="1" applyFill="1" applyBorder="1" applyAlignment="1">
      <alignment horizontal="center" vertical="center" wrapText="1"/>
    </xf>
    <xf numFmtId="0" fontId="55" fillId="14" borderId="1" xfId="0" applyFont="1" applyFill="1" applyBorder="1" applyAlignment="1">
      <alignment vertical="center" wrapText="1"/>
    </xf>
    <xf numFmtId="0" fontId="14" fillId="0" borderId="36" xfId="0" applyFont="1" applyBorder="1"/>
    <xf numFmtId="0" fontId="14" fillId="0" borderId="22" xfId="0" applyFont="1" applyBorder="1"/>
    <xf numFmtId="0" fontId="58" fillId="0" borderId="22" xfId="0" applyFont="1" applyBorder="1"/>
    <xf numFmtId="0" fontId="52" fillId="0" borderId="31" xfId="0" applyFont="1" applyBorder="1" applyAlignment="1">
      <alignment horizontal="center" vertical="center" wrapText="1"/>
    </xf>
    <xf numFmtId="0" fontId="4" fillId="15" borderId="24" xfId="0" applyFont="1" applyFill="1" applyBorder="1" applyAlignment="1">
      <alignment horizontal="center" vertical="center" wrapText="1"/>
    </xf>
    <xf numFmtId="0" fontId="6" fillId="0" borderId="0" xfId="0" applyFont="1" applyAlignment="1">
      <alignment horizontal="center" vertical="center" wrapText="1"/>
    </xf>
    <xf numFmtId="0" fontId="60" fillId="0" borderId="1" xfId="0" applyFont="1" applyBorder="1" applyAlignment="1">
      <alignment horizontal="left" vertical="center" wrapText="1"/>
    </xf>
    <xf numFmtId="0" fontId="19" fillId="0" borderId="1" xfId="0" applyFont="1" applyBorder="1" applyAlignment="1">
      <alignment vertical="center" wrapText="1"/>
    </xf>
    <xf numFmtId="0" fontId="61" fillId="0" borderId="1" xfId="0" applyFont="1" applyBorder="1" applyAlignment="1">
      <alignment vertical="center" wrapText="1"/>
    </xf>
    <xf numFmtId="0" fontId="19" fillId="15" borderId="1" xfId="0" applyFont="1" applyFill="1" applyBorder="1" applyAlignment="1">
      <alignment vertical="center" wrapText="1"/>
    </xf>
    <xf numFmtId="0" fontId="44" fillId="0" borderId="1" xfId="0" applyFont="1" applyBorder="1" applyAlignment="1">
      <alignment vertical="center" wrapText="1"/>
    </xf>
    <xf numFmtId="164" fontId="6" fillId="11" borderId="26" xfId="0" applyNumberFormat="1" applyFont="1" applyFill="1" applyBorder="1" applyAlignment="1">
      <alignment horizontal="center" vertical="center" wrapText="1"/>
    </xf>
    <xf numFmtId="0" fontId="62" fillId="0" borderId="25" xfId="0" applyFont="1" applyBorder="1" applyAlignment="1">
      <alignment horizontal="center" vertical="center" wrapText="1"/>
    </xf>
    <xf numFmtId="0" fontId="20"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11" borderId="59" xfId="0" applyFont="1" applyFill="1" applyBorder="1" applyAlignment="1">
      <alignment horizontal="center" vertical="center" wrapText="1"/>
    </xf>
    <xf numFmtId="0" fontId="6" fillId="6" borderId="52" xfId="0" applyFont="1" applyFill="1" applyBorder="1" applyAlignment="1">
      <alignment horizontal="center" vertical="center" wrapText="1"/>
    </xf>
    <xf numFmtId="0" fontId="20" fillId="6" borderId="53" xfId="0" applyFont="1" applyFill="1" applyBorder="1" applyAlignment="1">
      <alignment horizontal="center" vertical="center" wrapText="1"/>
    </xf>
    <xf numFmtId="0" fontId="64" fillId="0" borderId="1" xfId="0" applyFont="1" applyBorder="1" applyAlignment="1">
      <alignment horizontal="left" vertical="center" wrapText="1"/>
    </xf>
    <xf numFmtId="0" fontId="64" fillId="0" borderId="31" xfId="0" applyFont="1" applyBorder="1" applyAlignment="1">
      <alignment horizontal="left" vertical="center" wrapText="1"/>
    </xf>
    <xf numFmtId="0" fontId="64" fillId="0" borderId="1" xfId="0" applyFont="1" applyBorder="1" applyAlignment="1">
      <alignment vertical="center" wrapText="1"/>
    </xf>
    <xf numFmtId="164" fontId="6" fillId="0" borderId="32" xfId="0" applyNumberFormat="1" applyFont="1" applyBorder="1" applyAlignment="1">
      <alignment vertical="center" wrapText="1"/>
    </xf>
    <xf numFmtId="164" fontId="19" fillId="0" borderId="1" xfId="0" applyNumberFormat="1" applyFont="1" applyBorder="1" applyAlignment="1">
      <alignment horizontal="center" vertical="center" wrapText="1"/>
    </xf>
    <xf numFmtId="0" fontId="66" fillId="0" borderId="1" xfId="0" applyFont="1" applyBorder="1" applyAlignment="1">
      <alignment horizontal="left" vertical="center" wrapText="1"/>
    </xf>
    <xf numFmtId="0" fontId="4" fillId="0" borderId="31" xfId="0" applyFont="1" applyBorder="1" applyAlignment="1">
      <alignment horizontal="left" vertical="center" wrapText="1"/>
    </xf>
    <xf numFmtId="0" fontId="6" fillId="16" borderId="1" xfId="0" applyFont="1" applyFill="1" applyBorder="1" applyAlignment="1">
      <alignment vertical="center" wrapText="1"/>
    </xf>
    <xf numFmtId="0" fontId="4" fillId="17" borderId="1" xfId="0" applyFont="1" applyFill="1" applyBorder="1" applyAlignment="1">
      <alignment horizontal="center" vertical="center" wrapText="1"/>
    </xf>
    <xf numFmtId="0" fontId="4" fillId="16" borderId="1" xfId="0" applyFont="1" applyFill="1" applyBorder="1" applyAlignment="1">
      <alignment vertical="center" wrapText="1"/>
    </xf>
    <xf numFmtId="0" fontId="6" fillId="0" borderId="1" xfId="0" applyFont="1" applyBorder="1" applyAlignment="1">
      <alignment vertical="center" wrapText="1"/>
    </xf>
    <xf numFmtId="0" fontId="4" fillId="14" borderId="1" xfId="0" applyFont="1" applyFill="1" applyBorder="1" applyAlignment="1">
      <alignment vertical="center" wrapText="1"/>
    </xf>
    <xf numFmtId="164" fontId="6" fillId="0" borderId="32" xfId="0" applyNumberFormat="1" applyFont="1" applyBorder="1" applyAlignment="1">
      <alignment horizontal="center" vertical="center" wrapText="1"/>
    </xf>
    <xf numFmtId="0" fontId="4" fillId="18" borderId="1" xfId="0" applyFont="1" applyFill="1" applyBorder="1" applyAlignment="1">
      <alignment horizontal="center" vertical="center" wrapText="1"/>
    </xf>
    <xf numFmtId="0" fontId="4" fillId="4" borderId="1" xfId="0" applyFont="1" applyFill="1" applyBorder="1" applyAlignment="1">
      <alignment vertical="center" wrapText="1"/>
    </xf>
    <xf numFmtId="164" fontId="64" fillId="0" borderId="1" xfId="0" applyNumberFormat="1" applyFont="1" applyBorder="1" applyAlignment="1">
      <alignment horizontal="center" vertical="center" wrapText="1"/>
    </xf>
    <xf numFmtId="0" fontId="64" fillId="0" borderId="1" xfId="0" applyFont="1" applyBorder="1" applyAlignment="1">
      <alignment horizontal="center" vertical="center" wrapText="1"/>
    </xf>
    <xf numFmtId="164" fontId="64" fillId="0" borderId="28" xfId="0" applyNumberFormat="1" applyFont="1" applyBorder="1" applyAlignment="1">
      <alignment horizontal="center" vertical="center" wrapText="1"/>
    </xf>
    <xf numFmtId="164" fontId="67" fillId="0" borderId="1" xfId="0" applyNumberFormat="1" applyFont="1" applyBorder="1" applyAlignment="1">
      <alignment horizontal="center" vertical="center" wrapText="1"/>
    </xf>
    <xf numFmtId="0" fontId="68" fillId="0" borderId="1" xfId="0" applyFont="1" applyBorder="1" applyAlignment="1">
      <alignment horizontal="left" vertical="center" wrapText="1"/>
    </xf>
    <xf numFmtId="0" fontId="4" fillId="6" borderId="53" xfId="0" applyFont="1" applyFill="1" applyBorder="1" applyAlignment="1">
      <alignment vertical="center" wrapText="1"/>
    </xf>
    <xf numFmtId="0" fontId="9" fillId="6" borderId="40" xfId="0" applyFont="1" applyFill="1" applyBorder="1" applyAlignment="1">
      <alignment horizontal="center" vertical="center"/>
    </xf>
    <xf numFmtId="0" fontId="12" fillId="0" borderId="13" xfId="0" applyFont="1" applyBorder="1" applyAlignment="1">
      <alignment horizontal="left" vertical="center" wrapText="1"/>
    </xf>
    <xf numFmtId="0" fontId="4" fillId="0" borderId="29" xfId="0" applyFont="1" applyBorder="1" applyAlignment="1">
      <alignment vertical="center" wrapText="1"/>
    </xf>
    <xf numFmtId="164" fontId="4" fillId="0" borderId="29" xfId="0" applyNumberFormat="1" applyFont="1" applyBorder="1" applyAlignment="1">
      <alignment vertical="center" wrapText="1"/>
    </xf>
    <xf numFmtId="0" fontId="6" fillId="0" borderId="29" xfId="0" applyFont="1" applyBorder="1" applyAlignment="1">
      <alignment horizontal="left" vertical="center" wrapText="1"/>
    </xf>
    <xf numFmtId="0" fontId="0" fillId="0" borderId="29" xfId="0" applyFont="1" applyBorder="1" applyAlignment="1">
      <alignment vertical="center" wrapText="1"/>
    </xf>
    <xf numFmtId="0" fontId="4" fillId="0" borderId="27" xfId="0" applyFont="1" applyBorder="1" applyAlignment="1">
      <alignment vertical="center" wrapText="1"/>
    </xf>
    <xf numFmtId="164" fontId="4" fillId="0" borderId="27" xfId="0" applyNumberFormat="1" applyFont="1" applyBorder="1" applyAlignment="1">
      <alignment vertical="center" wrapText="1"/>
    </xf>
    <xf numFmtId="0" fontId="6" fillId="11" borderId="71" xfId="0" applyFont="1" applyFill="1" applyBorder="1" applyAlignment="1">
      <alignment vertical="center" wrapText="1"/>
    </xf>
    <xf numFmtId="0" fontId="19" fillId="0" borderId="25" xfId="0" applyFont="1" applyBorder="1" applyAlignment="1">
      <alignment vertical="center" wrapText="1"/>
    </xf>
    <xf numFmtId="0" fontId="19" fillId="0" borderId="25" xfId="0" applyFont="1" applyBorder="1" applyAlignment="1">
      <alignment horizontal="left" vertical="center" wrapText="1"/>
    </xf>
    <xf numFmtId="0" fontId="4" fillId="6" borderId="1" xfId="0" applyFont="1" applyFill="1" applyBorder="1" applyAlignment="1">
      <alignment horizontal="left" vertical="center" wrapText="1"/>
    </xf>
    <xf numFmtId="164" fontId="4" fillId="6" borderId="26" xfId="0" applyNumberFormat="1" applyFont="1" applyFill="1" applyBorder="1" applyAlignment="1">
      <alignment horizontal="center" vertical="center"/>
    </xf>
    <xf numFmtId="0" fontId="70" fillId="6" borderId="1" xfId="0" applyFont="1" applyFill="1" applyBorder="1" applyAlignment="1">
      <alignment vertical="center" wrapText="1"/>
    </xf>
    <xf numFmtId="0" fontId="5" fillId="6" borderId="1" xfId="0" applyFont="1" applyFill="1" applyBorder="1" applyAlignment="1">
      <alignment horizontal="center" vertical="center"/>
    </xf>
    <xf numFmtId="0" fontId="4" fillId="6" borderId="24" xfId="0" applyFont="1" applyFill="1" applyBorder="1" applyAlignment="1">
      <alignment horizontal="center" vertical="center"/>
    </xf>
    <xf numFmtId="0" fontId="5" fillId="6" borderId="1" xfId="0" applyFont="1" applyFill="1" applyBorder="1" applyAlignment="1">
      <alignment horizontal="left" vertical="center" wrapText="1"/>
    </xf>
    <xf numFmtId="0" fontId="71" fillId="6" borderId="1" xfId="0" applyFont="1" applyFill="1" applyBorder="1" applyAlignment="1">
      <alignment vertical="center" wrapText="1"/>
    </xf>
    <xf numFmtId="0" fontId="4" fillId="6" borderId="53" xfId="0" applyFont="1" applyFill="1" applyBorder="1" applyAlignment="1">
      <alignment horizontal="center" vertical="center" wrapText="1"/>
    </xf>
    <xf numFmtId="164" fontId="4" fillId="6" borderId="53" xfId="0" applyNumberFormat="1" applyFont="1" applyFill="1" applyBorder="1" applyAlignment="1">
      <alignment horizontal="center" vertical="center"/>
    </xf>
    <xf numFmtId="0" fontId="4" fillId="6" borderId="53" xfId="0" applyFont="1" applyFill="1" applyBorder="1" applyAlignment="1">
      <alignment horizontal="left" vertical="center" wrapText="1"/>
    </xf>
    <xf numFmtId="0" fontId="4" fillId="6" borderId="53" xfId="0" applyFont="1" applyFill="1" applyBorder="1" applyAlignment="1">
      <alignment horizontal="center" vertical="center"/>
    </xf>
    <xf numFmtId="164" fontId="4" fillId="6" borderId="55" xfId="0" applyNumberFormat="1" applyFont="1" applyFill="1" applyBorder="1" applyAlignment="1">
      <alignment horizontal="center" vertical="center"/>
    </xf>
    <xf numFmtId="0" fontId="5" fillId="6" borderId="53" xfId="0" applyFont="1" applyFill="1" applyBorder="1" applyAlignment="1">
      <alignment horizontal="left" vertical="top" wrapText="1"/>
    </xf>
    <xf numFmtId="0" fontId="72" fillId="6" borderId="53" xfId="0" applyFont="1" applyFill="1" applyBorder="1" applyAlignment="1">
      <alignment horizontal="left" vertical="top" wrapText="1"/>
    </xf>
    <xf numFmtId="0" fontId="5" fillId="6" borderId="53" xfId="0" applyFont="1" applyFill="1" applyBorder="1" applyAlignment="1">
      <alignment horizontal="center" vertical="center"/>
    </xf>
    <xf numFmtId="0" fontId="4" fillId="6" borderId="57" xfId="0" applyFont="1" applyFill="1" applyBorder="1" applyAlignment="1">
      <alignment horizontal="center" vertical="center"/>
    </xf>
    <xf numFmtId="0" fontId="5" fillId="6" borderId="53" xfId="0" applyFont="1" applyFill="1" applyBorder="1" applyAlignment="1">
      <alignment horizontal="left" vertical="center" wrapText="1"/>
    </xf>
    <xf numFmtId="164" fontId="4" fillId="6" borderId="1" xfId="0" applyNumberFormat="1" applyFont="1" applyFill="1" applyBorder="1" applyAlignment="1">
      <alignment vertical="center"/>
    </xf>
    <xf numFmtId="0" fontId="6" fillId="6" borderId="1" xfId="0" applyFont="1" applyFill="1" applyBorder="1" applyAlignment="1">
      <alignment horizontal="left" vertical="top" wrapText="1"/>
    </xf>
    <xf numFmtId="0" fontId="73" fillId="6" borderId="1" xfId="0" applyFont="1" applyFill="1" applyBorder="1" applyAlignment="1">
      <alignment horizontal="left" vertical="top" wrapText="1"/>
    </xf>
    <xf numFmtId="0" fontId="5" fillId="0" borderId="25" xfId="0" applyFont="1" applyBorder="1" applyAlignment="1">
      <alignment vertical="center"/>
    </xf>
    <xf numFmtId="0" fontId="6" fillId="6" borderId="1" xfId="0" applyFont="1" applyFill="1" applyBorder="1" applyAlignment="1">
      <alignment horizontal="left" vertical="center" wrapText="1"/>
    </xf>
    <xf numFmtId="164" fontId="4" fillId="6" borderId="1" xfId="0" applyNumberFormat="1" applyFont="1" applyFill="1" applyBorder="1" applyAlignment="1">
      <alignment horizontal="center" vertical="center" wrapText="1"/>
    </xf>
    <xf numFmtId="164" fontId="19" fillId="6" borderId="1" xfId="0" applyNumberFormat="1" applyFont="1" applyFill="1" applyBorder="1" applyAlignment="1">
      <alignment horizontal="center" vertical="center" wrapText="1"/>
    </xf>
    <xf numFmtId="0" fontId="4" fillId="6" borderId="52" xfId="0" applyFont="1" applyFill="1" applyBorder="1" applyAlignment="1">
      <alignment horizontal="left" vertical="center" wrapText="1"/>
    </xf>
    <xf numFmtId="0" fontId="75" fillId="6" borderId="1" xfId="0" applyFont="1" applyFill="1" applyBorder="1" applyAlignment="1">
      <alignment horizontal="left" vertical="center" wrapText="1"/>
    </xf>
    <xf numFmtId="0" fontId="4" fillId="6" borderId="1" xfId="0" applyFont="1" applyFill="1" applyBorder="1" applyAlignment="1">
      <alignment vertical="center"/>
    </xf>
    <xf numFmtId="0" fontId="64" fillId="6" borderId="1" xfId="0" applyFont="1" applyFill="1" applyBorder="1" applyAlignment="1">
      <alignment vertical="center" wrapText="1"/>
    </xf>
    <xf numFmtId="164" fontId="64" fillId="6" borderId="1" xfId="0" applyNumberFormat="1" applyFont="1" applyFill="1" applyBorder="1" applyAlignment="1">
      <alignment vertical="center" wrapText="1"/>
    </xf>
    <xf numFmtId="0" fontId="64" fillId="6" borderId="1" xfId="0" applyFont="1" applyFill="1" applyBorder="1" applyAlignment="1">
      <alignment horizontal="left" vertical="center" wrapText="1"/>
    </xf>
    <xf numFmtId="0" fontId="64" fillId="6" borderId="1" xfId="0" applyFont="1" applyFill="1" applyBorder="1" applyAlignment="1">
      <alignment horizontal="center" vertical="center" wrapText="1"/>
    </xf>
    <xf numFmtId="164" fontId="64" fillId="6" borderId="1" xfId="0" applyNumberFormat="1" applyFont="1" applyFill="1" applyBorder="1" applyAlignment="1">
      <alignment horizontal="center" vertical="center" wrapText="1"/>
    </xf>
    <xf numFmtId="0" fontId="64" fillId="6" borderId="1" xfId="0" applyFont="1" applyFill="1" applyBorder="1" applyAlignment="1">
      <alignment horizontal="left" vertical="top" wrapText="1"/>
    </xf>
    <xf numFmtId="164" fontId="64" fillId="6" borderId="26" xfId="0" applyNumberFormat="1" applyFont="1" applyFill="1" applyBorder="1" applyAlignment="1">
      <alignment horizontal="center" vertical="center" wrapText="1"/>
    </xf>
    <xf numFmtId="164" fontId="67" fillId="6" borderId="1" xfId="0" applyNumberFormat="1" applyFont="1" applyFill="1" applyBorder="1" applyAlignment="1">
      <alignment horizontal="center" vertical="center" wrapText="1"/>
    </xf>
    <xf numFmtId="0" fontId="79" fillId="6" borderId="1"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19" fillId="6" borderId="1" xfId="0" applyFont="1" applyFill="1" applyBorder="1" applyAlignment="1">
      <alignment horizontal="left" vertical="top" wrapText="1"/>
    </xf>
    <xf numFmtId="0" fontId="0" fillId="6" borderId="1" xfId="0" applyFont="1" applyFill="1" applyBorder="1" applyAlignment="1">
      <alignment horizontal="left" vertical="center" wrapText="1"/>
    </xf>
    <xf numFmtId="0" fontId="4" fillId="6" borderId="52" xfId="0" applyFont="1" applyFill="1" applyBorder="1" applyAlignment="1">
      <alignment horizontal="center" vertical="center" wrapText="1"/>
    </xf>
    <xf numFmtId="0" fontId="80" fillId="6" borderId="1" xfId="0" applyFont="1" applyFill="1" applyBorder="1" applyAlignment="1">
      <alignment horizontal="left" vertical="center" wrapText="1"/>
    </xf>
    <xf numFmtId="0" fontId="0" fillId="0" borderId="1" xfId="0" applyFont="1" applyBorder="1"/>
    <xf numFmtId="0" fontId="0" fillId="0" borderId="1" xfId="0" applyFont="1" applyBorder="1" applyAlignment="1">
      <alignment horizontal="left"/>
    </xf>
    <xf numFmtId="0" fontId="58" fillId="0" borderId="75" xfId="0" applyFont="1" applyBorder="1" applyAlignment="1">
      <alignment wrapText="1"/>
    </xf>
    <xf numFmtId="0" fontId="58" fillId="0" borderId="76" xfId="0" applyFont="1" applyBorder="1" applyAlignment="1">
      <alignment wrapText="1"/>
    </xf>
    <xf numFmtId="0" fontId="0" fillId="0" borderId="29" xfId="0" applyFont="1" applyBorder="1" applyAlignment="1">
      <alignment horizontal="center" vertical="center"/>
    </xf>
    <xf numFmtId="9" fontId="0" fillId="0" borderId="77" xfId="0" applyNumberFormat="1" applyFont="1" applyBorder="1" applyAlignment="1">
      <alignment horizontal="center" vertical="center"/>
    </xf>
    <xf numFmtId="0" fontId="58" fillId="0" borderId="78" xfId="0" applyFont="1" applyBorder="1" applyAlignment="1">
      <alignment wrapText="1"/>
    </xf>
    <xf numFmtId="0" fontId="58" fillId="0" borderId="31" xfId="0" applyFont="1" applyBorder="1" applyAlignment="1">
      <alignment wrapText="1"/>
    </xf>
    <xf numFmtId="0" fontId="0" fillId="0" borderId="1" xfId="0" applyFont="1" applyBorder="1" applyAlignment="1">
      <alignment horizontal="center" vertical="center"/>
    </xf>
    <xf numFmtId="165" fontId="0" fillId="0" borderId="79" xfId="0" applyNumberFormat="1" applyFont="1" applyBorder="1" applyAlignment="1">
      <alignment horizontal="center" vertical="center"/>
    </xf>
    <xf numFmtId="0" fontId="58" fillId="0" borderId="80" xfId="0" applyFont="1" applyBorder="1" applyAlignment="1">
      <alignment wrapText="1"/>
    </xf>
    <xf numFmtId="0" fontId="58" fillId="0" borderId="81" xfId="0" applyFont="1" applyBorder="1" applyAlignment="1">
      <alignment wrapText="1"/>
    </xf>
    <xf numFmtId="0" fontId="0" fillId="0" borderId="82" xfId="0" applyFont="1" applyBorder="1" applyAlignment="1">
      <alignment horizontal="center" vertical="center"/>
    </xf>
    <xf numFmtId="165" fontId="0" fillId="0" borderId="83" xfId="0" applyNumberFormat="1" applyFont="1" applyBorder="1" applyAlignment="1">
      <alignment horizontal="center" vertical="center"/>
    </xf>
    <xf numFmtId="0" fontId="81" fillId="0" borderId="0" xfId="0" applyFont="1" applyAlignment="1">
      <alignment horizontal="center" vertical="center"/>
    </xf>
    <xf numFmtId="0" fontId="81" fillId="0" borderId="75" xfId="0" applyFont="1" applyBorder="1" applyAlignment="1">
      <alignment horizontal="center" vertical="center"/>
    </xf>
    <xf numFmtId="0" fontId="81" fillId="0" borderId="29" xfId="0" applyFont="1" applyBorder="1" applyAlignment="1">
      <alignment horizontal="center" vertical="center" wrapText="1"/>
    </xf>
    <xf numFmtId="0" fontId="81" fillId="0" borderId="77" xfId="0" applyFont="1" applyBorder="1" applyAlignment="1">
      <alignment horizontal="center" vertical="center" wrapText="1"/>
    </xf>
    <xf numFmtId="0" fontId="81" fillId="0" borderId="0" xfId="0" applyFont="1" applyAlignment="1">
      <alignment horizontal="center" vertical="center" wrapText="1"/>
    </xf>
    <xf numFmtId="0" fontId="81" fillId="0" borderId="1" xfId="0" applyFont="1" applyBorder="1" applyAlignment="1">
      <alignment horizontal="center" vertical="center" wrapText="1"/>
    </xf>
    <xf numFmtId="0" fontId="81" fillId="12" borderId="1" xfId="0" applyFont="1" applyFill="1" applyBorder="1" applyAlignment="1">
      <alignment horizontal="center" vertical="center" wrapText="1"/>
    </xf>
    <xf numFmtId="0" fontId="0" fillId="0" borderId="78" xfId="0" applyFont="1" applyBorder="1"/>
    <xf numFmtId="0" fontId="81" fillId="0" borderId="84" xfId="0" applyFont="1" applyBorder="1" applyAlignment="1">
      <alignment horizontal="center" vertical="center" wrapText="1"/>
    </xf>
    <xf numFmtId="0" fontId="58" fillId="0" borderId="1" xfId="0" applyFont="1" applyBorder="1" applyAlignment="1">
      <alignment horizontal="left" vertical="center" wrapText="1"/>
    </xf>
    <xf numFmtId="0" fontId="58" fillId="0" borderId="1" xfId="0" applyFont="1" applyBorder="1" applyAlignment="1">
      <alignment horizontal="center" vertical="center"/>
    </xf>
    <xf numFmtId="0" fontId="58" fillId="0" borderId="0" xfId="0" applyFont="1" applyAlignment="1">
      <alignment horizontal="center" vertical="center"/>
    </xf>
    <xf numFmtId="0" fontId="0" fillId="0" borderId="79" xfId="0" applyFont="1" applyBorder="1" applyAlignment="1">
      <alignment horizontal="center" vertical="center"/>
    </xf>
    <xf numFmtId="0" fontId="58" fillId="0" borderId="1" xfId="0" applyFont="1" applyBorder="1"/>
    <xf numFmtId="0" fontId="0" fillId="0" borderId="78" xfId="0" applyFont="1" applyBorder="1" applyAlignment="1">
      <alignment wrapText="1"/>
    </xf>
    <xf numFmtId="0" fontId="58" fillId="0" borderId="0" xfId="0" applyFont="1"/>
    <xf numFmtId="0" fontId="58" fillId="0" borderId="80" xfId="0" applyFont="1" applyBorder="1"/>
    <xf numFmtId="0" fontId="58" fillId="0" borderId="81" xfId="0" applyFont="1" applyBorder="1" applyAlignment="1">
      <alignment horizontal="center"/>
    </xf>
    <xf numFmtId="0" fontId="58" fillId="0" borderId="82" xfId="0" applyFont="1" applyBorder="1" applyAlignment="1">
      <alignment horizontal="center" vertical="center"/>
    </xf>
    <xf numFmtId="0" fontId="82" fillId="19" borderId="85" xfId="0" applyFont="1" applyFill="1" applyBorder="1" applyAlignment="1">
      <alignment horizontal="center" vertical="center" wrapText="1"/>
    </xf>
    <xf numFmtId="17" fontId="83" fillId="20" borderId="7" xfId="0" applyNumberFormat="1" applyFont="1" applyFill="1" applyBorder="1" applyAlignment="1">
      <alignment vertical="center"/>
    </xf>
    <xf numFmtId="41" fontId="18" fillId="0" borderId="86" xfId="0" applyNumberFormat="1" applyFont="1" applyBorder="1" applyAlignment="1">
      <alignment horizontal="center" vertical="center"/>
    </xf>
    <xf numFmtId="41" fontId="18" fillId="0" borderId="7" xfId="0" applyNumberFormat="1" applyFont="1" applyBorder="1" applyAlignment="1">
      <alignment horizontal="center" vertical="center"/>
    </xf>
    <xf numFmtId="0" fontId="84" fillId="20" borderId="10" xfId="0" applyFont="1" applyFill="1" applyBorder="1" applyAlignment="1">
      <alignment vertical="center"/>
    </xf>
    <xf numFmtId="41" fontId="18" fillId="0" borderId="87" xfId="0" applyNumberFormat="1" applyFont="1" applyBorder="1" applyAlignment="1">
      <alignment horizontal="center" vertical="center"/>
    </xf>
    <xf numFmtId="41" fontId="18" fillId="0" borderId="10" xfId="0" applyNumberFormat="1" applyFont="1" applyBorder="1" applyAlignment="1">
      <alignment horizontal="center" vertical="center"/>
    </xf>
    <xf numFmtId="41" fontId="18" fillId="6" borderId="88" xfId="0" applyNumberFormat="1" applyFont="1" applyFill="1" applyBorder="1" applyAlignment="1">
      <alignment horizontal="center" vertical="center"/>
    </xf>
    <xf numFmtId="41" fontId="18" fillId="6" borderId="10" xfId="0" applyNumberFormat="1" applyFont="1" applyFill="1" applyBorder="1" applyAlignment="1">
      <alignment horizontal="center" vertical="center"/>
    </xf>
    <xf numFmtId="0" fontId="85" fillId="4" borderId="10" xfId="0" applyFont="1" applyFill="1" applyBorder="1" applyAlignment="1">
      <alignment vertical="center"/>
    </xf>
    <xf numFmtId="0" fontId="86" fillId="21" borderId="10" xfId="0" applyFont="1" applyFill="1" applyBorder="1" applyAlignment="1">
      <alignment vertical="center"/>
    </xf>
    <xf numFmtId="0" fontId="87" fillId="22" borderId="10" xfId="0" applyFont="1" applyFill="1" applyBorder="1" applyAlignment="1">
      <alignment vertical="center"/>
    </xf>
    <xf numFmtId="0" fontId="88" fillId="22" borderId="89" xfId="0" applyFont="1" applyFill="1" applyBorder="1" applyAlignment="1">
      <alignment vertical="center"/>
    </xf>
    <xf numFmtId="41" fontId="18" fillId="6" borderId="90" xfId="0" applyNumberFormat="1" applyFont="1" applyFill="1" applyBorder="1" applyAlignment="1">
      <alignment horizontal="center" vertical="center"/>
    </xf>
    <xf numFmtId="41" fontId="18" fillId="6" borderId="89" xfId="0" applyNumberFormat="1" applyFont="1" applyFill="1" applyBorder="1" applyAlignment="1">
      <alignment horizontal="center" vertical="center"/>
    </xf>
    <xf numFmtId="0" fontId="58" fillId="6" borderId="1" xfId="0" applyFont="1" applyFill="1" applyBorder="1" applyAlignment="1">
      <alignment vertical="center"/>
    </xf>
    <xf numFmtId="41" fontId="58" fillId="0" borderId="1" xfId="0" applyNumberFormat="1" applyFont="1" applyBorder="1" applyAlignment="1">
      <alignment horizontal="center" vertical="center"/>
    </xf>
    <xf numFmtId="0" fontId="90" fillId="6" borderId="91" xfId="0" applyFont="1" applyFill="1" applyBorder="1"/>
    <xf numFmtId="43" fontId="0" fillId="6" borderId="85" xfId="0" applyNumberFormat="1" applyFont="1" applyFill="1" applyBorder="1"/>
    <xf numFmtId="43" fontId="91" fillId="6" borderId="85" xfId="0" applyNumberFormat="1" applyFont="1" applyFill="1" applyBorder="1" applyAlignment="1">
      <alignment vertical="top" wrapText="1"/>
    </xf>
    <xf numFmtId="43" fontId="6" fillId="6" borderId="85" xfId="0" applyNumberFormat="1" applyFont="1" applyFill="1" applyBorder="1"/>
    <xf numFmtId="0" fontId="90" fillId="6" borderId="92" xfId="0" applyFont="1" applyFill="1" applyBorder="1"/>
    <xf numFmtId="43" fontId="0" fillId="6" borderId="40" xfId="0" applyNumberFormat="1" applyFont="1" applyFill="1" applyBorder="1"/>
    <xf numFmtId="0" fontId="94" fillId="6" borderId="40" xfId="0" applyFont="1" applyFill="1" applyBorder="1" applyAlignment="1">
      <alignment vertical="center" wrapText="1"/>
    </xf>
    <xf numFmtId="43" fontId="6" fillId="6" borderId="40" xfId="0" applyNumberFormat="1" applyFont="1" applyFill="1" applyBorder="1"/>
    <xf numFmtId="0" fontId="97" fillId="6" borderId="40" xfId="0" applyFont="1" applyFill="1" applyBorder="1" applyAlignment="1">
      <alignment horizontal="center" vertical="center" wrapText="1"/>
    </xf>
    <xf numFmtId="0" fontId="98" fillId="6" borderId="40" xfId="0" applyFont="1" applyFill="1" applyBorder="1" applyAlignment="1">
      <alignment horizontal="center" vertical="center" wrapText="1"/>
    </xf>
    <xf numFmtId="0" fontId="97" fillId="6" borderId="96" xfId="0" applyFont="1" applyFill="1" applyBorder="1" applyAlignment="1">
      <alignment horizontal="center" vertical="center" wrapText="1"/>
    </xf>
    <xf numFmtId="1" fontId="44" fillId="6" borderId="40" xfId="0" applyNumberFormat="1" applyFont="1" applyFill="1" applyBorder="1" applyAlignment="1">
      <alignment horizontal="center" vertical="center"/>
    </xf>
    <xf numFmtId="43" fontId="99" fillId="6" borderId="40" xfId="0" applyNumberFormat="1" applyFont="1" applyFill="1" applyBorder="1"/>
    <xf numFmtId="1" fontId="44" fillId="6" borderId="85" xfId="0" applyNumberFormat="1" applyFont="1" applyFill="1" applyBorder="1" applyAlignment="1">
      <alignment horizontal="center" vertical="center"/>
    </xf>
    <xf numFmtId="43" fontId="99" fillId="6" borderId="85" xfId="0" applyNumberFormat="1" applyFont="1" applyFill="1" applyBorder="1"/>
    <xf numFmtId="0" fontId="97" fillId="6" borderId="85" xfId="0" applyFont="1" applyFill="1" applyBorder="1" applyAlignment="1">
      <alignment horizontal="center" vertical="center" wrapText="1"/>
    </xf>
    <xf numFmtId="0" fontId="98" fillId="6" borderId="85" xfId="0" applyFont="1" applyFill="1" applyBorder="1" applyAlignment="1">
      <alignment horizontal="center" vertical="center" wrapText="1"/>
    </xf>
    <xf numFmtId="0" fontId="97" fillId="6" borderId="97" xfId="0" applyFont="1" applyFill="1" applyBorder="1" applyAlignment="1">
      <alignment horizontal="center" vertical="center" wrapText="1"/>
    </xf>
    <xf numFmtId="1" fontId="92" fillId="0" borderId="0" xfId="0" applyNumberFormat="1" applyFont="1" applyAlignment="1">
      <alignment horizontal="center" vertical="center" wrapText="1"/>
    </xf>
    <xf numFmtId="0" fontId="101" fillId="0" borderId="0" xfId="0" applyFont="1" applyAlignment="1">
      <alignment vertical="center" wrapText="1"/>
    </xf>
    <xf numFmtId="0" fontId="102" fillId="0" borderId="0" xfId="0" applyFont="1" applyAlignment="1">
      <alignment horizontal="center" vertical="center" wrapText="1"/>
    </xf>
    <xf numFmtId="0" fontId="94" fillId="0" borderId="1" xfId="0" applyFont="1" applyBorder="1" applyAlignment="1">
      <alignment horizontal="center" vertical="center" wrapText="1"/>
    </xf>
    <xf numFmtId="0" fontId="94" fillId="0" borderId="0" xfId="0" applyFont="1" applyAlignment="1">
      <alignment horizontal="center" vertical="center" wrapText="1"/>
    </xf>
    <xf numFmtId="168" fontId="6" fillId="6" borderId="40" xfId="0" applyNumberFormat="1" applyFont="1" applyFill="1" applyBorder="1" applyAlignment="1">
      <alignment horizontal="center" vertical="center" wrapText="1"/>
    </xf>
    <xf numFmtId="43" fontId="0" fillId="0" borderId="0" xfId="0" applyNumberFormat="1" applyFont="1"/>
    <xf numFmtId="43" fontId="100" fillId="6" borderId="40" xfId="0" applyNumberFormat="1" applyFont="1" applyFill="1" applyBorder="1" applyAlignment="1">
      <alignment vertical="center"/>
    </xf>
    <xf numFmtId="165" fontId="94" fillId="0" borderId="0" xfId="0" applyNumberFormat="1" applyFont="1" applyAlignment="1">
      <alignment horizontal="center" vertical="center" wrapText="1"/>
    </xf>
    <xf numFmtId="37" fontId="97" fillId="6" borderId="40" xfId="0" applyNumberFormat="1" applyFont="1" applyFill="1" applyBorder="1" applyAlignment="1">
      <alignment horizontal="center" vertical="center" wrapText="1"/>
    </xf>
    <xf numFmtId="43" fontId="6" fillId="6" borderId="40" xfId="0" applyNumberFormat="1" applyFont="1" applyFill="1" applyBorder="1" applyAlignment="1">
      <alignment horizontal="left"/>
    </xf>
    <xf numFmtId="43" fontId="99" fillId="6" borderId="40" xfId="0" applyNumberFormat="1" applyFont="1" applyFill="1" applyBorder="1" applyAlignment="1">
      <alignment horizontal="left"/>
    </xf>
    <xf numFmtId="1" fontId="94" fillId="0" borderId="0" xfId="0" applyNumberFormat="1" applyFont="1" applyAlignment="1">
      <alignment horizontal="center" vertical="center" wrapText="1"/>
    </xf>
    <xf numFmtId="9" fontId="94" fillId="6" borderId="40" xfId="0" applyNumberFormat="1" applyFont="1" applyFill="1" applyBorder="1" applyAlignment="1">
      <alignment horizontal="center" vertical="center" wrapText="1"/>
    </xf>
    <xf numFmtId="0" fontId="90" fillId="6" borderId="98" xfId="0" applyFont="1" applyFill="1" applyBorder="1"/>
    <xf numFmtId="1" fontId="44" fillId="6" borderId="99" xfId="0" applyNumberFormat="1" applyFont="1" applyFill="1" applyBorder="1" applyAlignment="1">
      <alignment horizontal="left" vertical="center"/>
    </xf>
    <xf numFmtId="43" fontId="6" fillId="6" borderId="99" xfId="0" applyNumberFormat="1" applyFont="1" applyFill="1" applyBorder="1"/>
    <xf numFmtId="43" fontId="99" fillId="6" borderId="99" xfId="0" applyNumberFormat="1" applyFont="1" applyFill="1" applyBorder="1"/>
    <xf numFmtId="0" fontId="97" fillId="6" borderId="99" xfId="0" applyFont="1" applyFill="1" applyBorder="1" applyAlignment="1">
      <alignment horizontal="center" vertical="center" wrapText="1"/>
    </xf>
    <xf numFmtId="0" fontId="98" fillId="6" borderId="99" xfId="0" applyFont="1" applyFill="1" applyBorder="1" applyAlignment="1">
      <alignment horizontal="center" vertical="center" wrapText="1"/>
    </xf>
    <xf numFmtId="43" fontId="0" fillId="6" borderId="91" xfId="0" applyNumberFormat="1" applyFont="1" applyFill="1" applyBorder="1"/>
    <xf numFmtId="43" fontId="16" fillId="6" borderId="85" xfId="0" applyNumberFormat="1" applyFont="1" applyFill="1" applyBorder="1" applyAlignment="1">
      <alignment horizontal="center" vertical="center"/>
    </xf>
    <xf numFmtId="43" fontId="0" fillId="6" borderId="97" xfId="0" applyNumberFormat="1" applyFont="1" applyFill="1" applyBorder="1"/>
    <xf numFmtId="43" fontId="104" fillId="6" borderId="92" xfId="0" applyNumberFormat="1" applyFont="1" applyFill="1" applyBorder="1" applyAlignment="1"/>
    <xf numFmtId="1" fontId="105" fillId="19" borderId="101" xfId="0" applyNumberFormat="1" applyFont="1" applyFill="1" applyBorder="1" applyAlignment="1">
      <alignment horizontal="center" vertical="center"/>
    </xf>
    <xf numFmtId="0" fontId="82" fillId="25" borderId="85" xfId="0" applyFont="1" applyFill="1" applyBorder="1" applyAlignment="1">
      <alignment horizontal="center" vertical="center" wrapText="1"/>
    </xf>
    <xf numFmtId="43" fontId="15" fillId="6" borderId="40" xfId="0" applyNumberFormat="1" applyFont="1" applyFill="1" applyBorder="1" applyAlignment="1">
      <alignment vertical="center"/>
    </xf>
    <xf numFmtId="43" fontId="15" fillId="6" borderId="96" xfId="0" applyNumberFormat="1" applyFont="1" applyFill="1" applyBorder="1" applyAlignment="1">
      <alignment vertical="center"/>
    </xf>
    <xf numFmtId="43" fontId="0" fillId="6" borderId="92" xfId="0" applyNumberFormat="1" applyFont="1" applyFill="1" applyBorder="1"/>
    <xf numFmtId="0" fontId="18" fillId="0" borderId="103" xfId="0" applyFont="1" applyBorder="1" applyAlignment="1">
      <alignment horizontal="center" vertical="center"/>
    </xf>
    <xf numFmtId="168" fontId="0" fillId="6" borderId="40" xfId="0" applyNumberFormat="1" applyFont="1" applyFill="1" applyBorder="1"/>
    <xf numFmtId="43" fontId="0" fillId="6" borderId="96" xfId="0" applyNumberFormat="1" applyFont="1" applyFill="1" applyBorder="1"/>
    <xf numFmtId="0" fontId="18" fillId="0" borderId="30" xfId="0" applyFont="1" applyBorder="1" applyAlignment="1">
      <alignment horizontal="center" vertical="center"/>
    </xf>
    <xf numFmtId="0" fontId="18" fillId="0" borderId="33" xfId="0" applyFont="1" applyBorder="1" applyAlignment="1">
      <alignment horizontal="center" vertical="center"/>
    </xf>
    <xf numFmtId="0" fontId="18" fillId="6" borderId="21" xfId="0" applyFont="1" applyFill="1" applyBorder="1" applyAlignment="1">
      <alignment vertical="center"/>
    </xf>
    <xf numFmtId="0" fontId="9" fillId="0" borderId="68" xfId="0" applyFont="1" applyBorder="1"/>
    <xf numFmtId="0" fontId="18" fillId="0" borderId="113" xfId="0" applyFont="1" applyBorder="1" applyAlignment="1">
      <alignment horizontal="center" vertical="center"/>
    </xf>
    <xf numFmtId="43" fontId="0" fillId="6" borderId="98" xfId="0" applyNumberFormat="1" applyFont="1" applyFill="1" applyBorder="1"/>
    <xf numFmtId="0" fontId="14" fillId="0" borderId="12" xfId="0" applyFont="1" applyBorder="1"/>
    <xf numFmtId="43" fontId="14" fillId="6" borderId="99" xfId="0" applyNumberFormat="1" applyFont="1" applyFill="1" applyBorder="1"/>
    <xf numFmtId="43" fontId="0" fillId="6" borderId="99" xfId="0" applyNumberFormat="1" applyFont="1" applyFill="1" applyBorder="1"/>
    <xf numFmtId="0" fontId="9" fillId="6" borderId="7" xfId="0" applyFont="1" applyFill="1" applyBorder="1" applyAlignment="1">
      <alignment horizontal="left" vertical="center" wrapText="1"/>
    </xf>
    <xf numFmtId="0" fontId="9" fillId="11" borderId="10"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4" xfId="0" applyFont="1" applyBorder="1" applyAlignment="1">
      <alignment horizontal="left" vertical="center" wrapText="1"/>
    </xf>
    <xf numFmtId="0" fontId="110" fillId="26" borderId="40" xfId="0" applyFont="1" applyFill="1" applyBorder="1" applyAlignment="1">
      <alignment horizontal="center" vertical="center"/>
    </xf>
    <xf numFmtId="0" fontId="9" fillId="26" borderId="40" xfId="0" applyFont="1" applyFill="1" applyBorder="1" applyAlignment="1">
      <alignment horizontal="center" vertical="center"/>
    </xf>
    <xf numFmtId="0" fontId="9" fillId="26" borderId="40" xfId="0" applyFont="1" applyFill="1" applyBorder="1" applyAlignment="1">
      <alignment horizontal="left" vertical="center"/>
    </xf>
    <xf numFmtId="0" fontId="18" fillId="26" borderId="40" xfId="0" applyFont="1" applyFill="1" applyBorder="1" applyAlignment="1">
      <alignment horizontal="center" vertical="center" wrapText="1"/>
    </xf>
    <xf numFmtId="0" fontId="18" fillId="26" borderId="40" xfId="0" applyFont="1" applyFill="1" applyBorder="1" applyAlignment="1">
      <alignment horizontal="left" vertical="center" wrapText="1"/>
    </xf>
    <xf numFmtId="0" fontId="0" fillId="27" borderId="40" xfId="0" applyFont="1" applyFill="1" applyBorder="1"/>
    <xf numFmtId="0" fontId="18" fillId="26" borderId="40" xfId="0" applyFont="1" applyFill="1" applyBorder="1" applyAlignment="1">
      <alignment horizontal="left" vertical="top" wrapText="1"/>
    </xf>
    <xf numFmtId="0" fontId="0" fillId="26" borderId="40" xfId="0" applyFont="1" applyFill="1" applyBorder="1"/>
    <xf numFmtId="1" fontId="109" fillId="27" borderId="40" xfId="0" applyNumberFormat="1" applyFont="1" applyFill="1" applyBorder="1" applyAlignment="1">
      <alignment vertical="center"/>
    </xf>
    <xf numFmtId="0" fontId="14" fillId="27" borderId="40" xfId="0" applyFont="1" applyFill="1" applyBorder="1"/>
    <xf numFmtId="0" fontId="0" fillId="27" borderId="40" xfId="0" applyFont="1" applyFill="1" applyBorder="1" applyAlignment="1">
      <alignment horizontal="left"/>
    </xf>
    <xf numFmtId="0" fontId="101" fillId="0" borderId="75" xfId="0" applyFont="1" applyBorder="1" applyAlignment="1">
      <alignment vertical="center" wrapText="1"/>
    </xf>
    <xf numFmtId="0" fontId="102" fillId="0" borderId="77" xfId="0" applyFont="1" applyBorder="1" applyAlignment="1">
      <alignment horizontal="center" vertical="center" wrapText="1"/>
    </xf>
    <xf numFmtId="0" fontId="102" fillId="0" borderId="83" xfId="0" applyFont="1" applyBorder="1" applyAlignment="1">
      <alignment horizontal="center" vertical="center" wrapText="1"/>
    </xf>
    <xf numFmtId="0" fontId="2" fillId="26" borderId="40" xfId="0" applyFont="1" applyFill="1" applyBorder="1"/>
    <xf numFmtId="0" fontId="111" fillId="26" borderId="40" xfId="0" applyFont="1" applyFill="1" applyBorder="1" applyAlignment="1">
      <alignment wrapText="1"/>
    </xf>
    <xf numFmtId="0" fontId="101" fillId="0" borderId="78" xfId="0" applyFont="1" applyBorder="1" applyAlignment="1">
      <alignment vertical="center" wrapText="1"/>
    </xf>
    <xf numFmtId="0" fontId="102" fillId="0" borderId="79" xfId="0" applyFont="1" applyBorder="1" applyAlignment="1">
      <alignment horizontal="center" vertical="center" wrapText="1"/>
    </xf>
    <xf numFmtId="0" fontId="0" fillId="26" borderId="40" xfId="0" applyFont="1" applyFill="1" applyBorder="1" applyAlignment="1">
      <alignment horizontal="left" vertical="center"/>
    </xf>
    <xf numFmtId="0" fontId="112" fillId="26" borderId="40" xfId="0" applyFont="1" applyFill="1" applyBorder="1"/>
    <xf numFmtId="1" fontId="15" fillId="27" borderId="40" xfId="0" applyNumberFormat="1" applyFont="1" applyFill="1" applyBorder="1" applyAlignment="1">
      <alignment horizontal="center" vertical="center"/>
    </xf>
    <xf numFmtId="1" fontId="101" fillId="26" borderId="40" xfId="0" applyNumberFormat="1" applyFont="1" applyFill="1" applyBorder="1" applyAlignment="1">
      <alignment horizontal="left" vertical="center" wrapText="1"/>
    </xf>
    <xf numFmtId="1" fontId="101" fillId="27" borderId="40" xfId="0" applyNumberFormat="1" applyFont="1" applyFill="1" applyBorder="1" applyAlignment="1">
      <alignment horizontal="center" vertical="center"/>
    </xf>
    <xf numFmtId="0" fontId="101" fillId="0" borderId="80" xfId="0" applyFont="1" applyBorder="1" applyAlignment="1">
      <alignment vertical="center" wrapText="1"/>
    </xf>
    <xf numFmtId="0" fontId="101" fillId="26" borderId="40" xfId="0" applyFont="1" applyFill="1" applyBorder="1" applyAlignment="1">
      <alignment horizontal="left" vertical="center" wrapText="1"/>
    </xf>
    <xf numFmtId="1" fontId="109" fillId="27" borderId="40" xfId="0" applyNumberFormat="1" applyFont="1" applyFill="1" applyBorder="1" applyAlignment="1">
      <alignment horizontal="center" vertical="center" wrapText="1"/>
    </xf>
    <xf numFmtId="0" fontId="108" fillId="27" borderId="40" xfId="0" applyFont="1" applyFill="1" applyBorder="1" applyAlignment="1">
      <alignment vertical="center" wrapText="1"/>
    </xf>
    <xf numFmtId="0" fontId="102" fillId="27" borderId="40" xfId="0" applyFont="1" applyFill="1" applyBorder="1" applyAlignment="1">
      <alignment horizontal="center" vertical="center" wrapText="1"/>
    </xf>
    <xf numFmtId="0" fontId="101" fillId="27" borderId="40" xfId="0" applyFont="1" applyFill="1" applyBorder="1" applyAlignment="1">
      <alignment horizontal="center" vertical="center"/>
    </xf>
    <xf numFmtId="0" fontId="113" fillId="27" borderId="40" xfId="0" applyFont="1" applyFill="1" applyBorder="1" applyAlignment="1">
      <alignment horizontal="center" vertical="center"/>
    </xf>
    <xf numFmtId="0" fontId="114" fillId="27" borderId="40" xfId="0" applyFont="1" applyFill="1" applyBorder="1" applyAlignment="1">
      <alignment horizontal="center" vertical="center" wrapText="1"/>
    </xf>
    <xf numFmtId="0" fontId="0" fillId="26" borderId="40" xfId="0" applyFont="1" applyFill="1" applyBorder="1" applyAlignment="1">
      <alignment horizontal="center" vertical="center"/>
    </xf>
    <xf numFmtId="0" fontId="115" fillId="6" borderId="7" xfId="0" applyFont="1" applyFill="1" applyBorder="1" applyAlignment="1">
      <alignment horizontal="left" vertical="center" wrapText="1"/>
    </xf>
    <xf numFmtId="0" fontId="115" fillId="0" borderId="10" xfId="0" applyFont="1" applyBorder="1" applyAlignment="1">
      <alignment horizontal="left" vertical="center" wrapText="1"/>
    </xf>
    <xf numFmtId="0" fontId="115" fillId="0" borderId="10" xfId="0" applyFont="1" applyBorder="1" applyAlignment="1">
      <alignment horizontal="left" vertical="center"/>
    </xf>
    <xf numFmtId="0" fontId="115" fillId="0" borderId="14" xfId="0" applyFont="1" applyBorder="1" applyAlignment="1">
      <alignment horizontal="left" vertical="center" wrapText="1"/>
    </xf>
    <xf numFmtId="1" fontId="5" fillId="10" borderId="117" xfId="0" applyNumberFormat="1" applyFont="1" applyFill="1" applyBorder="1" applyAlignment="1">
      <alignment horizontal="center" vertical="center" wrapText="1"/>
    </xf>
    <xf numFmtId="0" fontId="5" fillId="10" borderId="71" xfId="0" applyFont="1" applyFill="1" applyBorder="1" applyAlignment="1">
      <alignment horizontal="center" vertical="center" wrapText="1"/>
    </xf>
    <xf numFmtId="0" fontId="5" fillId="10" borderId="118" xfId="0" applyFont="1" applyFill="1" applyBorder="1" applyAlignment="1">
      <alignment horizontal="center" vertical="center" wrapText="1"/>
    </xf>
    <xf numFmtId="0" fontId="5" fillId="10" borderId="117" xfId="0" applyFont="1" applyFill="1" applyBorder="1" applyAlignment="1">
      <alignment horizontal="center" vertical="center" wrapText="1"/>
    </xf>
    <xf numFmtId="0" fontId="20" fillId="10" borderId="71" xfId="0" applyFont="1" applyFill="1" applyBorder="1" applyAlignment="1">
      <alignment horizontal="center" vertical="center" wrapText="1"/>
    </xf>
    <xf numFmtId="0" fontId="20" fillId="10" borderId="118" xfId="0" applyFont="1" applyFill="1" applyBorder="1" applyAlignment="1">
      <alignment horizontal="center" vertical="center" wrapText="1"/>
    </xf>
    <xf numFmtId="0" fontId="20" fillId="10" borderId="117" xfId="0" applyFont="1" applyFill="1" applyBorder="1" applyAlignment="1">
      <alignment horizontal="center" vertical="center" wrapText="1"/>
    </xf>
    <xf numFmtId="0" fontId="5" fillId="11" borderId="120" xfId="0" applyFont="1" applyFill="1" applyBorder="1" applyAlignment="1">
      <alignment horizontal="left" vertical="center" wrapText="1"/>
    </xf>
    <xf numFmtId="0" fontId="5" fillId="11" borderId="121" xfId="0" applyFont="1" applyFill="1" applyBorder="1" applyAlignment="1">
      <alignment horizontal="left" vertical="center" wrapText="1"/>
    </xf>
    <xf numFmtId="0" fontId="5" fillId="11" borderId="122" xfId="0" applyFont="1" applyFill="1" applyBorder="1" applyAlignment="1">
      <alignment horizontal="left" vertical="center" wrapText="1"/>
    </xf>
    <xf numFmtId="0" fontId="116" fillId="0" borderId="0" xfId="0" applyFont="1"/>
    <xf numFmtId="0" fontId="67" fillId="0" borderId="0" xfId="0" applyFont="1"/>
    <xf numFmtId="0" fontId="116" fillId="0" borderId="0" xfId="0" applyFont="1" applyAlignment="1">
      <alignment horizontal="left" vertical="top"/>
    </xf>
    <xf numFmtId="0" fontId="9" fillId="0" borderId="10" xfId="0" applyFont="1" applyBorder="1" applyAlignment="1">
      <alignment horizontal="left" vertical="center"/>
    </xf>
    <xf numFmtId="0" fontId="81" fillId="26" borderId="40" xfId="0" applyFont="1" applyFill="1" applyBorder="1" applyAlignment="1">
      <alignment horizontal="left" vertical="top" wrapText="1"/>
    </xf>
    <xf numFmtId="0" fontId="117" fillId="27" borderId="40" xfId="0" applyFont="1" applyFill="1" applyBorder="1"/>
    <xf numFmtId="0" fontId="14" fillId="27" borderId="40" xfId="0" applyFont="1" applyFill="1" applyBorder="1" applyAlignment="1">
      <alignment horizontal="center" vertical="center"/>
    </xf>
    <xf numFmtId="0" fontId="0" fillId="27" borderId="40" xfId="0" applyFont="1" applyFill="1" applyBorder="1" applyAlignment="1">
      <alignment horizontal="center" vertical="center"/>
    </xf>
    <xf numFmtId="0" fontId="116" fillId="27" borderId="40" xfId="0" applyFont="1" applyFill="1" applyBorder="1"/>
    <xf numFmtId="0" fontId="81" fillId="26" borderId="40" xfId="0" applyFont="1" applyFill="1" applyBorder="1" applyAlignment="1">
      <alignment horizontal="center" vertical="center" wrapText="1"/>
    </xf>
    <xf numFmtId="0" fontId="81" fillId="10" borderId="117" xfId="0" applyFont="1" applyFill="1" applyBorder="1" applyAlignment="1">
      <alignment horizontal="center" vertical="center" wrapText="1"/>
    </xf>
    <xf numFmtId="164" fontId="20" fillId="0" borderId="1" xfId="0" applyNumberFormat="1" applyFont="1" applyBorder="1" applyAlignment="1">
      <alignment vertical="center"/>
    </xf>
    <xf numFmtId="164" fontId="4" fillId="0" borderId="28" xfId="0" applyNumberFormat="1" applyFont="1" applyBorder="1" applyAlignment="1">
      <alignment horizontal="center" vertical="center"/>
    </xf>
    <xf numFmtId="0" fontId="5" fillId="11" borderId="1" xfId="0" applyFont="1" applyFill="1" applyBorder="1" applyAlignment="1">
      <alignment horizontal="center" vertical="center"/>
    </xf>
    <xf numFmtId="164" fontId="20" fillId="0" borderId="1" xfId="0" applyNumberFormat="1" applyFont="1" applyBorder="1" applyAlignment="1">
      <alignment horizontal="center" vertical="center"/>
    </xf>
    <xf numFmtId="0" fontId="19" fillId="0" borderId="31" xfId="0" applyFont="1" applyBorder="1" applyAlignment="1">
      <alignment horizontal="center" vertical="center" wrapText="1"/>
    </xf>
    <xf numFmtId="0" fontId="113" fillId="0" borderId="31" xfId="0" applyFont="1" applyBorder="1" applyAlignment="1">
      <alignment horizontal="center" vertical="center" wrapText="1"/>
    </xf>
    <xf numFmtId="0" fontId="113" fillId="28" borderId="1" xfId="0" applyFont="1" applyFill="1" applyBorder="1" applyAlignment="1">
      <alignment horizontal="center" vertical="center"/>
    </xf>
    <xf numFmtId="0" fontId="113" fillId="0" borderId="31" xfId="0" applyFont="1" applyBorder="1" applyAlignment="1">
      <alignment vertical="center"/>
    </xf>
    <xf numFmtId="0" fontId="4" fillId="0" borderId="1" xfId="0" applyFont="1" applyBorder="1" applyAlignment="1">
      <alignment horizontal="right" vertical="center" wrapText="1"/>
    </xf>
    <xf numFmtId="0" fontId="4" fillId="0" borderId="22" xfId="0" applyFont="1" applyBorder="1"/>
    <xf numFmtId="0" fontId="4" fillId="0" borderId="22" xfId="0" applyFont="1" applyBorder="1" applyAlignment="1">
      <alignment horizontal="left" vertical="center"/>
    </xf>
    <xf numFmtId="0" fontId="4" fillId="0" borderId="1" xfId="0" applyFont="1" applyBorder="1" applyAlignment="1">
      <alignment horizontal="left"/>
    </xf>
    <xf numFmtId="0" fontId="30" fillId="0" borderId="0" xfId="0" applyFont="1" applyAlignment="1">
      <alignment horizontal="center" vertical="center"/>
    </xf>
    <xf numFmtId="0" fontId="4" fillId="0" borderId="0" xfId="0" applyFont="1" applyAlignment="1">
      <alignment wrapText="1"/>
    </xf>
    <xf numFmtId="0" fontId="5" fillId="0" borderId="0" xfId="0" applyFont="1" applyAlignment="1">
      <alignment horizontal="center" vertical="center"/>
    </xf>
    <xf numFmtId="0" fontId="14" fillId="27" borderId="40" xfId="0" applyFont="1" applyFill="1" applyBorder="1" applyAlignment="1">
      <alignment wrapText="1"/>
    </xf>
    <xf numFmtId="0" fontId="58" fillId="27" borderId="40" xfId="0" applyFont="1" applyFill="1" applyBorder="1" applyAlignment="1">
      <alignment horizontal="center" vertical="center"/>
    </xf>
    <xf numFmtId="0" fontId="30" fillId="27" borderId="40" xfId="0" applyFont="1" applyFill="1" applyBorder="1" applyAlignment="1">
      <alignment horizontal="center" vertical="center"/>
    </xf>
    <xf numFmtId="0" fontId="0" fillId="27" borderId="40" xfId="0" applyFont="1" applyFill="1" applyBorder="1" applyAlignment="1">
      <alignment wrapText="1"/>
    </xf>
    <xf numFmtId="0" fontId="4" fillId="6" borderId="40" xfId="0" applyFont="1" applyFill="1" applyBorder="1"/>
    <xf numFmtId="0" fontId="118" fillId="6" borderId="53" xfId="0" applyFont="1" applyFill="1" applyBorder="1" applyAlignment="1">
      <alignment horizontal="left" vertical="top" wrapText="1"/>
    </xf>
    <xf numFmtId="164" fontId="4" fillId="6" borderId="53" xfId="0" applyNumberFormat="1" applyFont="1" applyFill="1" applyBorder="1" applyAlignment="1">
      <alignment vertical="center"/>
    </xf>
    <xf numFmtId="0" fontId="119" fillId="6" borderId="1" xfId="0" applyFont="1" applyFill="1" applyBorder="1" applyAlignment="1">
      <alignment horizontal="left" vertical="top" wrapText="1"/>
    </xf>
    <xf numFmtId="0" fontId="5" fillId="6" borderId="1" xfId="0" applyFont="1" applyFill="1" applyBorder="1" applyAlignment="1">
      <alignment horizontal="center" vertical="center"/>
    </xf>
    <xf numFmtId="0" fontId="4" fillId="6" borderId="40" xfId="0" applyFont="1" applyFill="1" applyBorder="1" applyAlignment="1">
      <alignment horizontal="left"/>
    </xf>
    <xf numFmtId="0" fontId="4" fillId="6" borderId="40" xfId="0" applyFont="1" applyFill="1" applyBorder="1" applyAlignment="1">
      <alignment wrapText="1"/>
    </xf>
    <xf numFmtId="0" fontId="4" fillId="6" borderId="40" xfId="0" applyFont="1" applyFill="1" applyBorder="1" applyAlignment="1">
      <alignment horizontal="left" vertical="top"/>
    </xf>
    <xf numFmtId="0" fontId="5" fillId="6" borderId="40" xfId="0" applyFont="1" applyFill="1" applyBorder="1" applyAlignment="1">
      <alignment horizontal="center" vertical="center"/>
    </xf>
    <xf numFmtId="0" fontId="4" fillId="6" borderId="40" xfId="0" applyFont="1" applyFill="1" applyBorder="1" applyAlignment="1">
      <alignment horizontal="center"/>
    </xf>
    <xf numFmtId="0" fontId="4" fillId="0" borderId="0" xfId="0" applyFont="1" applyAlignment="1">
      <alignment horizontal="left" vertical="top"/>
    </xf>
    <xf numFmtId="0" fontId="4" fillId="0" borderId="0" xfId="0" applyFont="1" applyAlignment="1">
      <alignment horizontal="center"/>
    </xf>
    <xf numFmtId="0" fontId="4" fillId="0" borderId="22" xfId="0" applyFont="1" applyBorder="1" applyAlignment="1">
      <alignment horizontal="left"/>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9" fillId="0" borderId="0" xfId="0" applyFont="1" applyAlignment="1">
      <alignment horizontal="center" vertical="center" wrapText="1"/>
    </xf>
    <xf numFmtId="0" fontId="19" fillId="2" borderId="40"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4" fillId="2" borderId="40" xfId="0" applyFont="1" applyFill="1" applyBorder="1" applyAlignment="1">
      <alignment horizontal="center" vertical="center" wrapText="1"/>
    </xf>
    <xf numFmtId="49" fontId="5" fillId="25" borderId="3"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9" fillId="6" borderId="125" xfId="0" applyFont="1" applyFill="1" applyBorder="1" applyAlignment="1">
      <alignment horizontal="center" vertical="center" wrapText="1"/>
    </xf>
    <xf numFmtId="0" fontId="9" fillId="0" borderId="12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6" fillId="26" borderId="40" xfId="0" applyFont="1" applyFill="1" applyBorder="1" applyAlignment="1">
      <alignment horizontal="center" vertical="center" wrapText="1"/>
    </xf>
    <xf numFmtId="0" fontId="9" fillId="26" borderId="40"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9" fillId="26" borderId="40" xfId="0" applyFont="1" applyFill="1" applyBorder="1" applyAlignment="1">
      <alignment horizontal="center" vertical="center" wrapText="1"/>
    </xf>
    <xf numFmtId="0" fontId="44" fillId="27" borderId="40" xfId="0" applyFont="1" applyFill="1" applyBorder="1" applyAlignment="1">
      <alignment horizontal="center" vertical="center" wrapText="1"/>
    </xf>
    <xf numFmtId="0" fontId="44" fillId="2" borderId="40" xfId="0" applyFont="1" applyFill="1" applyBorder="1" applyAlignment="1">
      <alignment horizontal="center" vertical="center" wrapText="1"/>
    </xf>
    <xf numFmtId="0" fontId="19" fillId="27" borderId="40" xfId="0" applyFont="1" applyFill="1" applyBorder="1" applyAlignment="1">
      <alignment horizontal="center" vertical="center" wrapText="1"/>
    </xf>
    <xf numFmtId="0" fontId="102" fillId="0" borderId="1" xfId="0" applyFont="1" applyBorder="1" applyAlignment="1">
      <alignment horizontal="center" vertical="center" wrapText="1"/>
    </xf>
    <xf numFmtId="0" fontId="4" fillId="26" borderId="40" xfId="0" applyFont="1" applyFill="1" applyBorder="1" applyAlignment="1">
      <alignment horizontal="center" vertical="center" wrapText="1"/>
    </xf>
    <xf numFmtId="0" fontId="120" fillId="26" borderId="40" xfId="0" applyFont="1" applyFill="1" applyBorder="1" applyAlignment="1">
      <alignment horizontal="center" vertical="center" wrapText="1"/>
    </xf>
    <xf numFmtId="0" fontId="121" fillId="26" borderId="40" xfId="0" applyFont="1" applyFill="1" applyBorder="1" applyAlignment="1">
      <alignment horizontal="center" vertical="center" wrapText="1"/>
    </xf>
    <xf numFmtId="1" fontId="101" fillId="26" borderId="40" xfId="0" applyNumberFormat="1" applyFont="1" applyFill="1" applyBorder="1" applyAlignment="1">
      <alignment horizontal="center" vertical="center" wrapText="1"/>
    </xf>
    <xf numFmtId="1" fontId="101" fillId="27" borderId="40" xfId="0" applyNumberFormat="1" applyFont="1" applyFill="1" applyBorder="1" applyAlignment="1">
      <alignment horizontal="center" vertical="center" wrapText="1"/>
    </xf>
    <xf numFmtId="1" fontId="15" fillId="27" borderId="40" xfId="0" applyNumberFormat="1" applyFont="1" applyFill="1" applyBorder="1" applyAlignment="1">
      <alignment horizontal="center" vertical="center" wrapText="1"/>
    </xf>
    <xf numFmtId="0" fontId="101" fillId="26" borderId="40" xfId="0" applyFont="1" applyFill="1" applyBorder="1" applyAlignment="1">
      <alignment horizontal="center" vertical="center" wrapText="1"/>
    </xf>
    <xf numFmtId="0" fontId="5" fillId="27" borderId="40" xfId="0" applyFont="1" applyFill="1" applyBorder="1" applyAlignment="1">
      <alignment horizontal="center" vertical="center" wrapText="1"/>
    </xf>
    <xf numFmtId="0" fontId="101" fillId="27" borderId="40" xfId="0" applyFont="1" applyFill="1" applyBorder="1" applyAlignment="1">
      <alignment horizontal="center" vertical="center" wrapText="1"/>
    </xf>
    <xf numFmtId="0" fontId="113" fillId="27" borderId="40" xfId="0" applyFont="1" applyFill="1" applyBorder="1" applyAlignment="1">
      <alignment horizontal="center" vertical="center" wrapText="1"/>
    </xf>
    <xf numFmtId="0" fontId="16" fillId="0" borderId="0" xfId="0" applyFont="1" applyAlignment="1">
      <alignment horizontal="center" vertical="center" wrapText="1"/>
    </xf>
    <xf numFmtId="0" fontId="20" fillId="2" borderId="71" xfId="0" applyFont="1" applyFill="1" applyBorder="1" applyAlignment="1">
      <alignment horizontal="center" vertical="center" wrapText="1"/>
    </xf>
    <xf numFmtId="0" fontId="20" fillId="10" borderId="55" xfId="0" applyFont="1" applyFill="1" applyBorder="1" applyAlignment="1">
      <alignment horizontal="center" vertical="center" wrapText="1"/>
    </xf>
    <xf numFmtId="164" fontId="4" fillId="0" borderId="37" xfId="0" applyNumberFormat="1" applyFont="1" applyBorder="1" applyAlignment="1">
      <alignment horizontal="center" vertical="center" wrapText="1"/>
    </xf>
    <xf numFmtId="0" fontId="123" fillId="0" borderId="1" xfId="0" applyFont="1" applyBorder="1" applyAlignment="1">
      <alignment wrapText="1"/>
    </xf>
    <xf numFmtId="0" fontId="6" fillId="0" borderId="31" xfId="0" applyFont="1" applyBorder="1" applyAlignment="1">
      <alignment horizontal="left" vertical="center" wrapText="1"/>
    </xf>
    <xf numFmtId="0" fontId="6" fillId="0" borderId="23" xfId="0" applyFont="1" applyBorder="1" applyAlignment="1">
      <alignment horizontal="center" vertical="center" wrapText="1"/>
    </xf>
    <xf numFmtId="164" fontId="6" fillId="0" borderId="23" xfId="0" applyNumberFormat="1" applyFont="1" applyBorder="1" applyAlignment="1">
      <alignment horizontal="center" vertical="center" wrapText="1"/>
    </xf>
    <xf numFmtId="0" fontId="124" fillId="0" borderId="23" xfId="0" applyFont="1" applyBorder="1" applyAlignment="1">
      <alignment horizontal="center" vertical="center" wrapText="1"/>
    </xf>
    <xf numFmtId="0" fontId="125" fillId="0" borderId="23" xfId="0" applyFont="1" applyBorder="1" applyAlignment="1">
      <alignment horizontal="center" vertical="center" wrapText="1"/>
    </xf>
    <xf numFmtId="164" fontId="6" fillId="0" borderId="22" xfId="0" applyNumberFormat="1" applyFont="1" applyBorder="1" applyAlignment="1">
      <alignment horizontal="center" vertical="center" wrapText="1"/>
    </xf>
    <xf numFmtId="0" fontId="126" fillId="0" borderId="22" xfId="0" applyFont="1" applyBorder="1" applyAlignment="1">
      <alignment horizontal="center" vertical="center" wrapText="1"/>
    </xf>
    <xf numFmtId="0" fontId="125" fillId="0" borderId="22" xfId="0" applyFont="1" applyBorder="1" applyAlignment="1">
      <alignment horizontal="center" vertical="center" wrapText="1"/>
    </xf>
    <xf numFmtId="0" fontId="4" fillId="6" borderId="57" xfId="0" applyFont="1" applyFill="1" applyBorder="1" applyAlignment="1">
      <alignment horizontal="center" vertical="center" wrapText="1"/>
    </xf>
    <xf numFmtId="0" fontId="6" fillId="6" borderId="1" xfId="0" quotePrefix="1" applyFont="1" applyFill="1" applyBorder="1" applyAlignment="1">
      <alignment horizontal="center" vertical="center" wrapText="1"/>
    </xf>
    <xf numFmtId="0" fontId="127" fillId="6" borderId="24"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11" borderId="24"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128" fillId="0" borderId="22" xfId="0" applyFont="1" applyBorder="1" applyAlignment="1">
      <alignment horizontal="center" vertical="center" wrapText="1"/>
    </xf>
    <xf numFmtId="0" fontId="129" fillId="0" borderId="1" xfId="0" applyFont="1" applyBorder="1" applyAlignment="1">
      <alignment horizontal="center" vertical="center" wrapText="1"/>
    </xf>
    <xf numFmtId="0" fontId="130" fillId="6" borderId="1" xfId="0" applyFont="1" applyFill="1" applyBorder="1" applyAlignment="1">
      <alignment horizontal="center" vertical="center" wrapText="1"/>
    </xf>
    <xf numFmtId="0" fontId="52" fillId="0" borderId="25" xfId="0" applyFont="1" applyBorder="1" applyAlignment="1">
      <alignment horizontal="center" vertical="center" wrapText="1"/>
    </xf>
    <xf numFmtId="0" fontId="6" fillId="11" borderId="1" xfId="0" quotePrefix="1" applyFont="1" applyFill="1" applyBorder="1" applyAlignment="1">
      <alignment horizontal="center" vertical="center" wrapText="1"/>
    </xf>
    <xf numFmtId="0" fontId="6" fillId="6" borderId="1" xfId="0" applyFont="1" applyFill="1" applyBorder="1" applyAlignment="1">
      <alignment horizontal="center" vertical="top" wrapText="1"/>
    </xf>
    <xf numFmtId="0" fontId="6" fillId="6" borderId="24" xfId="0" applyFont="1" applyFill="1" applyBorder="1" applyAlignment="1">
      <alignment horizontal="center" vertical="center" wrapText="1"/>
    </xf>
    <xf numFmtId="0" fontId="6" fillId="6" borderId="59" xfId="0" applyFont="1" applyFill="1" applyBorder="1" applyAlignment="1">
      <alignment horizontal="center" vertical="top" wrapText="1"/>
    </xf>
    <xf numFmtId="0" fontId="6" fillId="6" borderId="60" xfId="0" applyFont="1" applyFill="1" applyBorder="1" applyAlignment="1">
      <alignment horizontal="center" vertical="top" wrapText="1"/>
    </xf>
    <xf numFmtId="0" fontId="55" fillId="6" borderId="55" xfId="0" applyFont="1" applyFill="1" applyBorder="1" applyAlignment="1">
      <alignment horizontal="center" vertical="center" wrapText="1"/>
    </xf>
    <xf numFmtId="0" fontId="55" fillId="6" borderId="54" xfId="0" applyFont="1" applyFill="1" applyBorder="1" applyAlignment="1">
      <alignment horizontal="center" vertical="center" wrapText="1"/>
    </xf>
    <xf numFmtId="0" fontId="55" fillId="6" borderId="54" xfId="0" applyFont="1" applyFill="1" applyBorder="1" applyAlignment="1">
      <alignment horizontal="center" vertical="center"/>
    </xf>
    <xf numFmtId="0" fontId="55" fillId="6" borderId="59" xfId="0" applyFont="1" applyFill="1" applyBorder="1" applyAlignment="1">
      <alignment horizontal="center" vertical="center"/>
    </xf>
    <xf numFmtId="0" fontId="6" fillId="0" borderId="36" xfId="0" applyFont="1" applyBorder="1" applyAlignment="1">
      <alignment horizontal="center" vertical="center" wrapText="1"/>
    </xf>
    <xf numFmtId="0" fontId="63" fillId="6" borderId="127" xfId="0" applyFont="1" applyFill="1" applyBorder="1" applyAlignment="1">
      <alignment horizontal="center" vertical="center"/>
    </xf>
    <xf numFmtId="0" fontId="20" fillId="0" borderId="35" xfId="0" applyFont="1" applyBorder="1" applyAlignment="1">
      <alignment horizontal="center" vertical="center" wrapText="1"/>
    </xf>
    <xf numFmtId="0" fontId="63" fillId="6" borderId="40" xfId="0" applyFont="1" applyFill="1" applyBorder="1" applyAlignment="1">
      <alignment horizontal="center" vertical="center"/>
    </xf>
    <xf numFmtId="0" fontId="20"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3" fillId="6" borderId="128" xfId="0" applyFont="1" applyFill="1" applyBorder="1" applyAlignment="1">
      <alignment horizontal="center" vertical="center"/>
    </xf>
    <xf numFmtId="0" fontId="132" fillId="0" borderId="23" xfId="0" applyFont="1" applyBorder="1" applyAlignment="1">
      <alignment horizontal="center" vertical="center" wrapText="1"/>
    </xf>
    <xf numFmtId="0" fontId="55" fillId="6" borderId="40" xfId="0" applyFont="1" applyFill="1" applyBorder="1" applyAlignment="1">
      <alignment vertical="center"/>
    </xf>
    <xf numFmtId="0" fontId="42" fillId="0" borderId="23" xfId="0" applyFont="1" applyBorder="1" applyAlignment="1">
      <alignment horizontal="center" vertical="center" wrapText="1"/>
    </xf>
    <xf numFmtId="164" fontId="6" fillId="11" borderId="57" xfId="0" applyNumberFormat="1" applyFont="1" applyFill="1" applyBorder="1" applyAlignment="1">
      <alignment horizontal="center" vertical="top" wrapText="1"/>
    </xf>
    <xf numFmtId="0" fontId="4" fillId="0" borderId="35" xfId="0" applyFont="1" applyBorder="1" applyAlignment="1">
      <alignment horizontal="center" vertical="top" wrapText="1"/>
    </xf>
    <xf numFmtId="0" fontId="4" fillId="0" borderId="36" xfId="0" applyFont="1" applyBorder="1" applyAlignment="1">
      <alignment horizontal="center" vertical="top" wrapText="1"/>
    </xf>
    <xf numFmtId="164" fontId="6" fillId="11" borderId="24" xfId="0" applyNumberFormat="1" applyFont="1" applyFill="1" applyBorder="1" applyAlignment="1">
      <alignment horizontal="center" vertical="top" wrapText="1"/>
    </xf>
    <xf numFmtId="0" fontId="4" fillId="0" borderId="37" xfId="0" applyFont="1" applyBorder="1" applyAlignment="1">
      <alignment horizontal="center" vertical="top" wrapText="1"/>
    </xf>
    <xf numFmtId="0" fontId="4" fillId="0" borderId="39" xfId="0" applyFont="1" applyBorder="1" applyAlignment="1">
      <alignment horizontal="center" vertical="top" wrapText="1"/>
    </xf>
    <xf numFmtId="0" fontId="19" fillId="11" borderId="40" xfId="0" applyFont="1" applyFill="1" applyBorder="1" applyAlignment="1">
      <alignment horizontal="center" vertical="center" wrapText="1"/>
    </xf>
    <xf numFmtId="0" fontId="19" fillId="0" borderId="28" xfId="0" applyFont="1" applyBorder="1" applyAlignment="1">
      <alignment horizontal="center" vertical="center" wrapText="1"/>
    </xf>
    <xf numFmtId="0" fontId="19" fillId="0" borderId="22" xfId="0" applyFont="1" applyBorder="1" applyAlignment="1">
      <alignment vertical="center" wrapText="1"/>
    </xf>
    <xf numFmtId="0" fontId="19" fillId="0" borderId="23" xfId="0" applyFont="1" applyBorder="1" applyAlignment="1">
      <alignment vertical="center" wrapText="1"/>
    </xf>
    <xf numFmtId="0" fontId="14" fillId="0" borderId="23" xfId="0" applyFont="1" applyBorder="1"/>
    <xf numFmtId="0" fontId="19" fillId="11" borderId="1" xfId="0" applyFont="1" applyFill="1" applyBorder="1" applyAlignment="1">
      <alignment vertical="center" wrapText="1"/>
    </xf>
    <xf numFmtId="0" fontId="4" fillId="0" borderId="1" xfId="0" applyFont="1" applyBorder="1" applyAlignment="1">
      <alignment horizontal="left" vertical="top" wrapText="1"/>
    </xf>
    <xf numFmtId="0" fontId="133" fillId="6" borderId="1" xfId="0" applyFont="1" applyFill="1" applyBorder="1" applyAlignment="1">
      <alignment vertical="center" wrapText="1"/>
    </xf>
    <xf numFmtId="0" fontId="44" fillId="6" borderId="1" xfId="0" applyFont="1" applyFill="1" applyBorder="1" applyAlignment="1">
      <alignment horizontal="left" vertical="center" wrapText="1"/>
    </xf>
    <xf numFmtId="0" fontId="6" fillId="3" borderId="53" xfId="0" applyFont="1" applyFill="1" applyBorder="1" applyAlignment="1">
      <alignment vertical="center" wrapText="1"/>
    </xf>
    <xf numFmtId="0" fontId="134" fillId="2" borderId="2" xfId="0" applyFont="1" applyFill="1" applyBorder="1" applyAlignment="1">
      <alignment horizontal="center" vertical="center" wrapText="1"/>
    </xf>
    <xf numFmtId="0" fontId="0" fillId="0" borderId="0" xfId="0" applyFont="1" applyAlignment="1">
      <alignment vertical="center"/>
    </xf>
    <xf numFmtId="0" fontId="4" fillId="0" borderId="0" xfId="0" applyFont="1" applyAlignment="1">
      <alignment vertical="center"/>
    </xf>
    <xf numFmtId="49" fontId="20" fillId="0" borderId="3" xfId="0" applyNumberFormat="1" applyFont="1" applyBorder="1" applyAlignment="1">
      <alignment horizontal="left" vertical="center" wrapText="1"/>
    </xf>
    <xf numFmtId="49" fontId="20" fillId="0" borderId="0" xfId="0" applyNumberFormat="1" applyFont="1" applyAlignment="1">
      <alignment horizontal="left" vertical="center" wrapText="1"/>
    </xf>
    <xf numFmtId="0" fontId="14" fillId="0" borderId="0" xfId="0" applyFont="1" applyAlignment="1">
      <alignment horizontal="left" vertical="center"/>
    </xf>
    <xf numFmtId="0" fontId="18" fillId="26" borderId="40" xfId="0" applyFont="1" applyFill="1" applyBorder="1" applyAlignment="1">
      <alignment vertical="center" wrapText="1"/>
    </xf>
    <xf numFmtId="0" fontId="0" fillId="27" borderId="40" xfId="0" applyFont="1" applyFill="1" applyBorder="1" applyAlignment="1">
      <alignment horizontal="left" wrapText="1"/>
    </xf>
    <xf numFmtId="0" fontId="135" fillId="26" borderId="40" xfId="0" applyFont="1" applyFill="1" applyBorder="1" applyAlignment="1">
      <alignment horizontal="left" vertical="center" wrapText="1"/>
    </xf>
    <xf numFmtId="0" fontId="0" fillId="26" borderId="40" xfId="0" applyFont="1" applyFill="1" applyBorder="1" applyAlignment="1">
      <alignment vertical="center"/>
    </xf>
    <xf numFmtId="0" fontId="6" fillId="6" borderId="1" xfId="0" applyFont="1" applyFill="1" applyBorder="1" applyAlignment="1">
      <alignment vertical="center" wrapText="1"/>
    </xf>
    <xf numFmtId="0" fontId="64" fillId="0" borderId="22" xfId="0" applyFont="1" applyBorder="1" applyAlignment="1">
      <alignment horizontal="left" vertical="center" wrapText="1"/>
    </xf>
    <xf numFmtId="0" fontId="64" fillId="0" borderId="22" xfId="0" applyFont="1" applyBorder="1" applyAlignment="1">
      <alignment horizontal="center" vertical="center" wrapText="1"/>
    </xf>
    <xf numFmtId="164" fontId="64" fillId="0" borderId="37" xfId="0" applyNumberFormat="1"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49" fontId="137" fillId="0" borderId="3" xfId="0" applyNumberFormat="1" applyFont="1" applyBorder="1" applyAlignment="1">
      <alignment horizontal="center" vertical="center" wrapText="1"/>
    </xf>
    <xf numFmtId="49" fontId="137" fillId="0" borderId="3" xfId="0" applyNumberFormat="1" applyFont="1" applyBorder="1" applyAlignment="1">
      <alignment horizontal="left" vertical="center" wrapText="1"/>
    </xf>
    <xf numFmtId="49" fontId="137" fillId="0" borderId="0" xfId="0" applyNumberFormat="1" applyFont="1" applyAlignment="1">
      <alignment horizontal="left" vertical="center" wrapText="1"/>
    </xf>
    <xf numFmtId="49" fontId="137" fillId="0" borderId="0" xfId="0" applyNumberFormat="1" applyFont="1" applyAlignment="1">
      <alignment horizontal="center" vertical="center" wrapText="1"/>
    </xf>
    <xf numFmtId="0" fontId="19" fillId="0" borderId="28" xfId="0" applyFont="1" applyBorder="1" applyAlignment="1">
      <alignment horizontal="left" vertical="center" wrapText="1"/>
    </xf>
    <xf numFmtId="0" fontId="10" fillId="0" borderId="30" xfId="0" applyFont="1" applyBorder="1"/>
    <xf numFmtId="0" fontId="10" fillId="0" borderId="31" xfId="0" applyFont="1" applyBorder="1"/>
    <xf numFmtId="0" fontId="4" fillId="0" borderId="25" xfId="0" applyFont="1" applyBorder="1" applyAlignment="1">
      <alignment horizontal="center" vertical="center" wrapText="1"/>
    </xf>
    <xf numFmtId="0" fontId="10" fillId="0" borderId="23" xfId="0" applyFont="1" applyBorder="1"/>
    <xf numFmtId="0" fontId="10" fillId="0" borderId="22" xfId="0" applyFont="1" applyBorder="1"/>
    <xf numFmtId="0" fontId="6" fillId="11" borderId="25" xfId="0" applyFont="1" applyFill="1" applyBorder="1" applyAlignment="1">
      <alignment horizontal="center" vertical="center" wrapText="1"/>
    </xf>
    <xf numFmtId="164" fontId="6" fillId="11" borderId="25" xfId="0" applyNumberFormat="1" applyFont="1" applyFill="1" applyBorder="1" applyAlignment="1">
      <alignment horizontal="center" vertical="center" wrapText="1"/>
    </xf>
    <xf numFmtId="0" fontId="6" fillId="6" borderId="28" xfId="0" applyFont="1" applyFill="1" applyBorder="1" applyAlignment="1">
      <alignment horizontal="center" vertical="top" wrapText="1"/>
    </xf>
    <xf numFmtId="0" fontId="6" fillId="0" borderId="33" xfId="0" applyFont="1" applyBorder="1" applyAlignment="1">
      <alignment horizontal="center" vertical="center" wrapText="1"/>
    </xf>
    <xf numFmtId="0" fontId="0" fillId="0" borderId="0" xfId="0" applyFont="1" applyAlignment="1"/>
    <xf numFmtId="0" fontId="10" fillId="0" borderId="38" xfId="0" applyFont="1" applyBorder="1"/>
    <xf numFmtId="0" fontId="63" fillId="14" borderId="64" xfId="0" applyFont="1" applyFill="1" applyBorder="1" applyAlignment="1">
      <alignment horizontal="center" vertical="center"/>
    </xf>
    <xf numFmtId="0" fontId="10" fillId="0" borderId="65" xfId="0" applyFont="1" applyBorder="1"/>
    <xf numFmtId="0" fontId="10" fillId="0" borderId="66" xfId="0" applyFont="1" applyBorder="1"/>
    <xf numFmtId="0" fontId="64" fillId="0" borderId="25" xfId="0" applyFont="1" applyBorder="1" applyAlignment="1">
      <alignment horizontal="center" vertical="center" wrapText="1"/>
    </xf>
    <xf numFmtId="0" fontId="65" fillId="0" borderId="28" xfId="0" applyFont="1" applyBorder="1" applyAlignment="1">
      <alignment horizontal="left" vertical="center" wrapText="1"/>
    </xf>
    <xf numFmtId="0" fontId="6" fillId="6" borderId="28" xfId="0" applyFont="1" applyFill="1" applyBorder="1" applyAlignment="1">
      <alignment horizontal="left" vertical="center" wrapText="1"/>
    </xf>
    <xf numFmtId="0" fontId="6" fillId="0" borderId="28" xfId="0" applyFont="1" applyBorder="1" applyAlignment="1">
      <alignment horizontal="left" vertical="center" wrapText="1"/>
    </xf>
    <xf numFmtId="0" fontId="4" fillId="0" borderId="28" xfId="0" applyFont="1" applyBorder="1" applyAlignment="1">
      <alignment horizontal="center" vertical="center" wrapText="1"/>
    </xf>
    <xf numFmtId="0" fontId="62" fillId="0" borderId="25" xfId="0" applyFont="1" applyBorder="1" applyAlignment="1">
      <alignment horizontal="center" vertical="center" wrapText="1"/>
    </xf>
    <xf numFmtId="0" fontId="6" fillId="6" borderId="25" xfId="0" applyFont="1" applyFill="1" applyBorder="1" applyAlignment="1">
      <alignment horizontal="center" vertical="center" wrapText="1"/>
    </xf>
    <xf numFmtId="0" fontId="20" fillId="0" borderId="32" xfId="0" applyFont="1" applyBorder="1" applyAlignment="1">
      <alignment horizontal="center" vertical="center" wrapText="1"/>
    </xf>
    <xf numFmtId="0" fontId="10" fillId="0" borderId="35" xfId="0" applyFont="1" applyBorder="1"/>
    <xf numFmtId="0" fontId="10" fillId="0" borderId="37" xfId="0" applyFont="1" applyBorder="1"/>
    <xf numFmtId="0" fontId="4" fillId="6" borderId="28" xfId="0" applyFont="1" applyFill="1" applyBorder="1" applyAlignment="1">
      <alignment horizontal="left" vertical="center" wrapText="1"/>
    </xf>
    <xf numFmtId="0" fontId="14" fillId="0" borderId="28" xfId="0" applyFont="1" applyBorder="1" applyAlignment="1">
      <alignment horizontal="left" vertical="center" wrapText="1"/>
    </xf>
    <xf numFmtId="0" fontId="20" fillId="0" borderId="28" xfId="0" applyFont="1" applyBorder="1" applyAlignment="1">
      <alignment horizontal="left" vertical="center" wrapText="1"/>
    </xf>
    <xf numFmtId="0" fontId="4" fillId="0" borderId="28" xfId="0" applyFont="1" applyBorder="1" applyAlignment="1">
      <alignment horizontal="left" vertical="center" wrapText="1"/>
    </xf>
    <xf numFmtId="0" fontId="6" fillId="0" borderId="28" xfId="0" applyFont="1" applyBorder="1" applyAlignment="1">
      <alignment horizontal="center" vertical="center" wrapText="1"/>
    </xf>
    <xf numFmtId="0" fontId="4" fillId="6" borderId="25" xfId="0" applyFont="1" applyFill="1" applyBorder="1" applyAlignment="1">
      <alignment horizontal="center"/>
    </xf>
    <xf numFmtId="0" fontId="4" fillId="13" borderId="25" xfId="0" applyFont="1" applyFill="1" applyBorder="1" applyAlignment="1">
      <alignment horizontal="center" vertical="center"/>
    </xf>
    <xf numFmtId="0" fontId="4" fillId="14" borderId="25" xfId="0" applyFont="1" applyFill="1" applyBorder="1" applyAlignment="1">
      <alignment horizontal="center" vertical="center"/>
    </xf>
    <xf numFmtId="0" fontId="19" fillId="6" borderId="32" xfId="0" applyFont="1" applyFill="1" applyBorder="1" applyAlignment="1">
      <alignment horizontal="left" vertical="center" wrapText="1"/>
    </xf>
    <xf numFmtId="0" fontId="10" fillId="0" borderId="33" xfId="0" applyFont="1" applyBorder="1"/>
    <xf numFmtId="0" fontId="10" fillId="0" borderId="34" xfId="0" applyFont="1" applyBorder="1"/>
    <xf numFmtId="0" fontId="10" fillId="0" borderId="39" xfId="0" applyFont="1" applyBorder="1"/>
    <xf numFmtId="0" fontId="40" fillId="6" borderId="25" xfId="0" applyFont="1" applyFill="1" applyBorder="1" applyAlignment="1">
      <alignment horizontal="center" wrapText="1"/>
    </xf>
    <xf numFmtId="0" fontId="4" fillId="6" borderId="25" xfId="0" applyFont="1" applyFill="1" applyBorder="1" applyAlignment="1">
      <alignment horizontal="center" vertical="center" wrapText="1"/>
    </xf>
    <xf numFmtId="0" fontId="41" fillId="6" borderId="25" xfId="0" applyFont="1" applyFill="1" applyBorder="1" applyAlignment="1">
      <alignment horizontal="center" vertical="center" wrapText="1"/>
    </xf>
    <xf numFmtId="0" fontId="4" fillId="11" borderId="28" xfId="0" applyFont="1" applyFill="1" applyBorder="1" applyAlignment="1">
      <alignment horizontal="left" vertical="center" wrapText="1"/>
    </xf>
    <xf numFmtId="0" fontId="5" fillId="0" borderId="28" xfId="0" applyFont="1" applyBorder="1" applyAlignment="1">
      <alignment horizontal="left" vertical="top" wrapText="1"/>
    </xf>
    <xf numFmtId="0" fontId="5" fillId="11" borderId="28" xfId="0" applyFont="1" applyFill="1" applyBorder="1" applyAlignment="1">
      <alignment horizontal="left" vertical="center" wrapText="1"/>
    </xf>
    <xf numFmtId="0" fontId="6" fillId="0" borderId="32" xfId="0" applyFont="1" applyBorder="1" applyAlignment="1">
      <alignment horizontal="center" vertical="center" wrapText="1"/>
    </xf>
    <xf numFmtId="0" fontId="4" fillId="6" borderId="41" xfId="0" applyFont="1" applyFill="1" applyBorder="1" applyAlignment="1">
      <alignment horizontal="center" vertical="center" wrapText="1"/>
    </xf>
    <xf numFmtId="0" fontId="10" fillId="0" borderId="42" xfId="0" applyFont="1" applyBorder="1"/>
    <xf numFmtId="0" fontId="10" fillId="0" borderId="43" xfId="0" applyFont="1" applyBorder="1"/>
    <xf numFmtId="0" fontId="4" fillId="0" borderId="35" xfId="0" applyFont="1" applyBorder="1" applyAlignment="1">
      <alignment horizontal="center" vertical="center" wrapText="1"/>
    </xf>
    <xf numFmtId="0" fontId="10" fillId="0" borderId="36" xfId="0" applyFont="1" applyBorder="1"/>
    <xf numFmtId="0" fontId="4" fillId="6" borderId="45" xfId="0" applyFont="1" applyFill="1" applyBorder="1" applyAlignment="1">
      <alignment horizontal="center" vertical="center" wrapText="1"/>
    </xf>
    <xf numFmtId="0" fontId="10" fillId="0" borderId="46" xfId="0" applyFont="1" applyBorder="1"/>
    <xf numFmtId="0" fontId="10" fillId="0" borderId="47" xfId="0" applyFont="1" applyBorder="1"/>
    <xf numFmtId="0" fontId="4" fillId="12" borderId="41" xfId="0" applyFont="1" applyFill="1" applyBorder="1" applyAlignment="1">
      <alignment horizontal="center" vertical="center" wrapText="1"/>
    </xf>
    <xf numFmtId="0" fontId="10" fillId="0" borderId="44" xfId="0" applyFont="1" applyBorder="1"/>
    <xf numFmtId="0" fontId="30" fillId="0" borderId="37" xfId="0" applyFont="1" applyBorder="1" applyAlignment="1">
      <alignment horizontal="left" vertical="top" wrapText="1"/>
    </xf>
    <xf numFmtId="0" fontId="0" fillId="0" borderId="2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5" xfId="0" applyFont="1" applyBorder="1" applyAlignment="1">
      <alignment horizontal="left" vertical="center" wrapText="1"/>
    </xf>
    <xf numFmtId="0" fontId="0" fillId="11" borderId="25" xfId="0" applyFont="1" applyFill="1" applyBorder="1" applyAlignment="1">
      <alignment horizontal="left" vertical="center" wrapText="1"/>
    </xf>
    <xf numFmtId="0" fontId="3" fillId="0" borderId="23" xfId="0" applyFont="1" applyBorder="1" applyAlignment="1">
      <alignment horizontal="center" vertical="center"/>
    </xf>
    <xf numFmtId="164" fontId="0" fillId="0" borderId="23" xfId="0" applyNumberFormat="1" applyFont="1" applyBorder="1" applyAlignment="1">
      <alignment horizontal="center" vertical="center" wrapText="1"/>
    </xf>
    <xf numFmtId="0" fontId="0" fillId="0" borderId="23" xfId="0" applyFont="1" applyBorder="1" applyAlignment="1">
      <alignment horizontal="left" vertical="center" wrapText="1"/>
    </xf>
    <xf numFmtId="0" fontId="3" fillId="0" borderId="25" xfId="0" applyFont="1" applyBorder="1" applyAlignment="1">
      <alignment horizontal="center" vertical="center"/>
    </xf>
    <xf numFmtId="164" fontId="0" fillId="0" borderId="25" xfId="0" applyNumberFormat="1" applyFont="1" applyBorder="1" applyAlignment="1">
      <alignment horizontal="center" vertical="center" wrapText="1"/>
    </xf>
    <xf numFmtId="0" fontId="14" fillId="0" borderId="25" xfId="0" applyFont="1" applyBorder="1" applyAlignment="1">
      <alignment horizontal="center" vertical="center" wrapText="1"/>
    </xf>
    <xf numFmtId="0" fontId="0" fillId="6" borderId="25" xfId="0" applyFont="1" applyFill="1" applyBorder="1" applyAlignment="1">
      <alignment horizontal="left" vertical="center" wrapText="1"/>
    </xf>
    <xf numFmtId="164" fontId="14" fillId="0" borderId="25" xfId="0" applyNumberFormat="1" applyFont="1" applyBorder="1" applyAlignment="1">
      <alignment horizontal="center" vertical="center" wrapText="1"/>
    </xf>
    <xf numFmtId="164" fontId="14" fillId="0" borderId="32" xfId="0" applyNumberFormat="1" applyFont="1" applyBorder="1" applyAlignment="1">
      <alignment horizontal="center" vertical="center" wrapText="1"/>
    </xf>
    <xf numFmtId="0" fontId="5" fillId="0" borderId="25" xfId="0" applyFont="1" applyBorder="1" applyAlignment="1">
      <alignment horizontal="center" vertical="center" wrapText="1"/>
    </xf>
    <xf numFmtId="164" fontId="21" fillId="0" borderId="25" xfId="0" applyNumberFormat="1" applyFont="1" applyBorder="1" applyAlignment="1">
      <alignment horizontal="center" vertical="center"/>
    </xf>
    <xf numFmtId="0" fontId="4" fillId="0" borderId="27" xfId="0" applyFont="1" applyBorder="1" applyAlignment="1">
      <alignment horizontal="center"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15" fillId="0" borderId="25" xfId="0" applyFont="1" applyBorder="1" applyAlignment="1">
      <alignment horizontal="center" vertical="center" wrapText="1"/>
    </xf>
    <xf numFmtId="0" fontId="5" fillId="0" borderId="25" xfId="0" applyFont="1" applyBorder="1" applyAlignment="1">
      <alignment horizontal="center" vertical="center"/>
    </xf>
    <xf numFmtId="164" fontId="4" fillId="0" borderId="25" xfId="0" applyNumberFormat="1" applyFont="1" applyBorder="1" applyAlignment="1">
      <alignment horizontal="center" vertical="center"/>
    </xf>
    <xf numFmtId="0" fontId="4" fillId="0" borderId="25" xfId="0" applyFont="1" applyBorder="1" applyAlignment="1">
      <alignment horizontal="center" vertical="center"/>
    </xf>
    <xf numFmtId="0" fontId="5" fillId="6" borderId="25"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10" fillId="0" borderId="50" xfId="0" applyFont="1" applyBorder="1"/>
    <xf numFmtId="164" fontId="4" fillId="6" borderId="25" xfId="0" applyNumberFormat="1" applyFont="1" applyFill="1" applyBorder="1" applyAlignment="1">
      <alignment horizontal="center" vertical="center"/>
    </xf>
    <xf numFmtId="0" fontId="0" fillId="6" borderId="49" xfId="0" applyFont="1" applyFill="1" applyBorder="1" applyAlignment="1">
      <alignment horizontal="center" vertical="top" wrapText="1"/>
    </xf>
    <xf numFmtId="0" fontId="10" fillId="0" borderId="51" xfId="0" applyFont="1" applyBorder="1"/>
    <xf numFmtId="0" fontId="4" fillId="6" borderId="25" xfId="0" applyFont="1" applyFill="1" applyBorder="1" applyAlignment="1">
      <alignment horizontal="center" vertical="center"/>
    </xf>
    <xf numFmtId="0" fontId="0" fillId="6" borderId="25" xfId="0" applyFont="1" applyFill="1" applyBorder="1" applyAlignment="1">
      <alignment horizontal="center" vertical="center" wrapText="1"/>
    </xf>
    <xf numFmtId="164" fontId="20" fillId="0" borderId="25" xfId="0" applyNumberFormat="1" applyFont="1" applyBorder="1" applyAlignment="1">
      <alignment horizontal="center" vertical="center"/>
    </xf>
    <xf numFmtId="0" fontId="4" fillId="0" borderId="28" xfId="0" applyFont="1" applyBorder="1" applyAlignment="1">
      <alignment horizontal="left" vertical="top" wrapText="1"/>
    </xf>
    <xf numFmtId="0" fontId="6" fillId="0" borderId="28" xfId="0" applyFont="1" applyBorder="1" applyAlignment="1">
      <alignment horizontal="left" vertical="top" wrapText="1"/>
    </xf>
    <xf numFmtId="0" fontId="6" fillId="0" borderId="32" xfId="0" applyFont="1" applyBorder="1" applyAlignment="1">
      <alignment horizontal="center" vertical="top" wrapText="1"/>
    </xf>
    <xf numFmtId="0" fontId="6" fillId="11" borderId="28" xfId="0" applyFont="1" applyFill="1" applyBorder="1" applyAlignment="1">
      <alignment horizontal="left" vertical="top" wrapText="1"/>
    </xf>
    <xf numFmtId="0" fontId="16" fillId="0" borderId="25" xfId="0" applyFont="1" applyBorder="1" applyAlignment="1">
      <alignment horizontal="center" vertical="center" wrapText="1"/>
    </xf>
    <xf numFmtId="0" fontId="6" fillId="0" borderId="25" xfId="0" applyFont="1" applyBorder="1" applyAlignment="1">
      <alignment horizontal="center" vertical="center" wrapText="1"/>
    </xf>
    <xf numFmtId="164" fontId="6" fillId="0" borderId="25" xfId="0" applyNumberFormat="1" applyFont="1" applyBorder="1" applyAlignment="1">
      <alignment horizontal="center" vertical="center" wrapText="1"/>
    </xf>
    <xf numFmtId="0" fontId="6" fillId="0" borderId="25" xfId="0" applyFont="1" applyBorder="1" applyAlignment="1">
      <alignment horizontal="left" vertical="center" wrapText="1"/>
    </xf>
    <xf numFmtId="164" fontId="4" fillId="0" borderId="25"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9" fillId="6" borderId="4" xfId="0" applyFont="1" applyFill="1" applyBorder="1" applyAlignment="1">
      <alignment horizontal="center" vertical="center"/>
    </xf>
    <xf numFmtId="0" fontId="10" fillId="0" borderId="5" xfId="0" applyFont="1" applyBorder="1"/>
    <xf numFmtId="0" fontId="10" fillId="0" borderId="6" xfId="0" applyFont="1" applyBorder="1"/>
    <xf numFmtId="0" fontId="10" fillId="0" borderId="8" xfId="0" applyFont="1" applyBorder="1"/>
    <xf numFmtId="0" fontId="10" fillId="0" borderId="9" xfId="0" applyFont="1" applyBorder="1"/>
    <xf numFmtId="0" fontId="10" fillId="0" borderId="11" xfId="0" applyFont="1" applyBorder="1"/>
    <xf numFmtId="0" fontId="10" fillId="0" borderId="12" xfId="0" applyFont="1" applyBorder="1"/>
    <xf numFmtId="0" fontId="10" fillId="0" borderId="13" xfId="0" applyFont="1" applyBorder="1"/>
    <xf numFmtId="0" fontId="11" fillId="0" borderId="4" xfId="0" applyFont="1" applyBorder="1" applyAlignment="1">
      <alignment horizontal="center" vertical="center" wrapText="1"/>
    </xf>
    <xf numFmtId="0" fontId="15" fillId="2" borderId="15" xfId="0" applyFont="1" applyFill="1" applyBorder="1" applyAlignment="1">
      <alignment horizontal="center" vertical="center" wrapText="1"/>
    </xf>
    <xf numFmtId="0" fontId="10" fillId="0" borderId="16" xfId="0" applyFont="1" applyBorder="1"/>
    <xf numFmtId="0" fontId="10" fillId="0" borderId="17" xfId="0" applyFont="1" applyBorder="1"/>
    <xf numFmtId="0" fontId="16" fillId="7" borderId="15"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5" fillId="0" borderId="23" xfId="0" applyFont="1" applyBorder="1" applyAlignment="1">
      <alignment horizontal="center" vertical="center" wrapText="1"/>
    </xf>
    <xf numFmtId="164" fontId="4" fillId="0" borderId="23" xfId="0" applyNumberFormat="1" applyFont="1" applyBorder="1" applyAlignment="1">
      <alignment horizontal="center" vertical="center" wrapText="1"/>
    </xf>
    <xf numFmtId="0" fontId="4" fillId="0" borderId="23" xfId="0" applyFont="1" applyBorder="1" applyAlignment="1">
      <alignment horizontal="left" vertical="center" wrapText="1"/>
    </xf>
    <xf numFmtId="0" fontId="4" fillId="15" borderId="25" xfId="0" applyFont="1" applyFill="1" applyBorder="1" applyAlignment="1">
      <alignment horizontal="center" vertical="center" wrapText="1"/>
    </xf>
    <xf numFmtId="0" fontId="20" fillId="0" borderId="28" xfId="0" applyFont="1" applyBorder="1" applyAlignment="1">
      <alignment horizontal="center" vertical="center" wrapText="1"/>
    </xf>
    <xf numFmtId="0" fontId="6" fillId="11" borderId="25" xfId="0" applyFont="1" applyFill="1" applyBorder="1" applyAlignment="1">
      <alignment horizontal="center" vertical="top" wrapText="1"/>
    </xf>
    <xf numFmtId="164" fontId="6" fillId="11" borderId="25" xfId="0" applyNumberFormat="1" applyFont="1" applyFill="1" applyBorder="1" applyAlignment="1">
      <alignment horizontal="center" vertical="top" wrapText="1"/>
    </xf>
    <xf numFmtId="0" fontId="4" fillId="14" borderId="25" xfId="0" applyFont="1" applyFill="1" applyBorder="1" applyAlignment="1">
      <alignment horizontal="center" vertical="center" wrapText="1"/>
    </xf>
    <xf numFmtId="0" fontId="55" fillId="15" borderId="48" xfId="0" applyFont="1" applyFill="1" applyBorder="1" applyAlignment="1">
      <alignment horizontal="center" vertical="center" wrapText="1"/>
    </xf>
    <xf numFmtId="0" fontId="10" fillId="0" borderId="61" xfId="0" applyFont="1" applyBorder="1"/>
    <xf numFmtId="0" fontId="55" fillId="15" borderId="62" xfId="0" applyFont="1" applyFill="1" applyBorder="1" applyAlignment="1">
      <alignment horizontal="center" vertical="center"/>
    </xf>
    <xf numFmtId="0" fontId="6" fillId="0" borderId="28" xfId="0" applyFont="1" applyBorder="1" applyAlignment="1">
      <alignment wrapText="1"/>
    </xf>
    <xf numFmtId="0" fontId="6" fillId="0" borderId="28" xfId="0" applyFont="1" applyBorder="1" applyAlignment="1">
      <alignment vertical="top" wrapText="1"/>
    </xf>
    <xf numFmtId="0" fontId="54" fillId="0" borderId="25" xfId="0" applyFont="1" applyBorder="1" applyAlignment="1">
      <alignment horizontal="center" vertical="center" wrapText="1"/>
    </xf>
    <xf numFmtId="0" fontId="59" fillId="0" borderId="28" xfId="0" applyFont="1" applyBorder="1" applyAlignment="1">
      <alignment horizontal="left" vertical="center" wrapText="1"/>
    </xf>
    <xf numFmtId="0" fontId="4" fillId="0" borderId="32" xfId="0" applyFont="1" applyBorder="1" applyAlignment="1">
      <alignment horizontal="center" vertical="center" wrapText="1"/>
    </xf>
    <xf numFmtId="0" fontId="56" fillId="0" borderId="25" xfId="0" applyFont="1" applyBorder="1" applyAlignment="1">
      <alignment horizontal="center" vertical="center" wrapText="1"/>
    </xf>
    <xf numFmtId="0" fontId="5" fillId="6" borderId="48" xfId="0" applyFont="1" applyFill="1" applyBorder="1" applyAlignment="1">
      <alignment horizontal="center" vertical="center" wrapText="1"/>
    </xf>
    <xf numFmtId="0" fontId="10" fillId="0" borderId="63" xfId="0" applyFont="1" applyBorder="1"/>
    <xf numFmtId="0" fontId="42" fillId="0" borderId="25" xfId="0" applyFont="1" applyBorder="1" applyAlignment="1">
      <alignment horizontal="center" vertical="center" wrapText="1"/>
    </xf>
    <xf numFmtId="0" fontId="19" fillId="0" borderId="25" xfId="0" applyFont="1" applyBorder="1" applyAlignment="1">
      <alignment horizontal="left" vertical="center" wrapText="1"/>
    </xf>
    <xf numFmtId="164" fontId="19" fillId="0" borderId="25" xfId="0" applyNumberFormat="1" applyFont="1" applyBorder="1" applyAlignment="1">
      <alignment horizontal="center" vertical="center" wrapText="1"/>
    </xf>
    <xf numFmtId="0" fontId="19" fillId="0" borderId="25" xfId="0" applyFont="1" applyBorder="1" applyAlignment="1">
      <alignment horizontal="center" vertical="center" wrapText="1"/>
    </xf>
    <xf numFmtId="164" fontId="4" fillId="0" borderId="32" xfId="0" applyNumberFormat="1" applyFont="1" applyBorder="1" applyAlignment="1">
      <alignment horizontal="center" vertical="center" wrapText="1"/>
    </xf>
    <xf numFmtId="0" fontId="5" fillId="0" borderId="28" xfId="0" applyFont="1" applyBorder="1" applyAlignment="1">
      <alignment horizontal="left" vertical="center" wrapText="1"/>
    </xf>
    <xf numFmtId="0" fontId="0" fillId="0" borderId="28" xfId="0" applyFont="1" applyBorder="1" applyAlignment="1">
      <alignment horizontal="left" vertical="center" wrapText="1"/>
    </xf>
    <xf numFmtId="0" fontId="4" fillId="11" borderId="25" xfId="0" applyFont="1" applyFill="1" applyBorder="1" applyAlignment="1">
      <alignment horizontal="center" vertical="center" wrapText="1"/>
    </xf>
    <xf numFmtId="0" fontId="64" fillId="0" borderId="25" xfId="0" applyFont="1" applyBorder="1" applyAlignment="1">
      <alignment vertical="center" wrapText="1"/>
    </xf>
    <xf numFmtId="0" fontId="19" fillId="6" borderId="28" xfId="0" applyFont="1" applyFill="1" applyBorder="1" applyAlignment="1">
      <alignment horizontal="left" vertical="center" wrapText="1"/>
    </xf>
    <xf numFmtId="0" fontId="15" fillId="2" borderId="67" xfId="0" applyFont="1" applyFill="1" applyBorder="1" applyAlignment="1">
      <alignment horizontal="center" vertical="center" wrapText="1"/>
    </xf>
    <xf numFmtId="0" fontId="10" fillId="0" borderId="68" xfId="0" applyFont="1" applyBorder="1"/>
    <xf numFmtId="0" fontId="10" fillId="0" borderId="69" xfId="0" applyFont="1" applyBorder="1"/>
    <xf numFmtId="0" fontId="16" fillId="7" borderId="67" xfId="0" applyFont="1" applyFill="1" applyBorder="1" applyAlignment="1">
      <alignment horizontal="center" vertical="center" wrapText="1"/>
    </xf>
    <xf numFmtId="0" fontId="17" fillId="8" borderId="67" xfId="0" applyFont="1" applyFill="1" applyBorder="1" applyAlignment="1">
      <alignment horizontal="center" vertical="center" wrapText="1"/>
    </xf>
    <xf numFmtId="0" fontId="16" fillId="9" borderId="67" xfId="0" applyFont="1" applyFill="1" applyBorder="1" applyAlignment="1">
      <alignment horizontal="center" vertical="center" wrapText="1"/>
    </xf>
    <xf numFmtId="0" fontId="20" fillId="10" borderId="67" xfId="0" applyFont="1" applyFill="1" applyBorder="1" applyAlignment="1">
      <alignment horizontal="center" vertical="center" wrapText="1"/>
    </xf>
    <xf numFmtId="0" fontId="10" fillId="0" borderId="70" xfId="0" applyFont="1" applyBorder="1"/>
    <xf numFmtId="0" fontId="0" fillId="0" borderId="32" xfId="0" applyFont="1" applyBorder="1" applyAlignment="1">
      <alignment horizontal="left" vertical="center" wrapText="1"/>
    </xf>
    <xf numFmtId="0" fontId="69" fillId="0" borderId="25" xfId="0" applyFont="1" applyBorder="1" applyAlignment="1">
      <alignment horizontal="left" vertical="center" wrapText="1"/>
    </xf>
    <xf numFmtId="0" fontId="19" fillId="0" borderId="25" xfId="0" applyFont="1" applyBorder="1" applyAlignment="1">
      <alignment vertical="center" wrapText="1"/>
    </xf>
    <xf numFmtId="0" fontId="78" fillId="6" borderId="28" xfId="0" applyFont="1" applyFill="1" applyBorder="1" applyAlignment="1">
      <alignment horizontal="left" vertical="center" wrapText="1"/>
    </xf>
    <xf numFmtId="164" fontId="64" fillId="0" borderId="25" xfId="0" applyNumberFormat="1" applyFont="1" applyBorder="1" applyAlignment="1">
      <alignment horizontal="center" vertical="center" wrapText="1"/>
    </xf>
    <xf numFmtId="0" fontId="0" fillId="0" borderId="25" xfId="0" applyFont="1" applyBorder="1" applyAlignment="1">
      <alignment horizontal="center" vertical="center"/>
    </xf>
    <xf numFmtId="0" fontId="4" fillId="6" borderId="28" xfId="0" applyFont="1" applyFill="1" applyBorder="1" applyAlignment="1">
      <alignment vertical="center" wrapText="1"/>
    </xf>
    <xf numFmtId="0" fontId="74" fillId="6" borderId="28" xfId="0" applyFont="1" applyFill="1" applyBorder="1" applyAlignment="1">
      <alignment horizontal="left" vertical="center" wrapText="1"/>
    </xf>
    <xf numFmtId="0" fontId="64" fillId="6" borderId="25" xfId="0" applyFont="1" applyFill="1" applyBorder="1" applyAlignment="1">
      <alignment horizontal="center" vertical="center" wrapText="1"/>
    </xf>
    <xf numFmtId="0" fontId="64" fillId="6" borderId="27" xfId="0" applyFont="1" applyFill="1" applyBorder="1" applyAlignment="1">
      <alignment horizontal="center" vertical="center" wrapText="1"/>
    </xf>
    <xf numFmtId="0" fontId="76" fillId="6" borderId="73" xfId="0" applyFont="1" applyFill="1" applyBorder="1" applyAlignment="1">
      <alignment vertical="center" wrapText="1"/>
    </xf>
    <xf numFmtId="0" fontId="10" fillId="0" borderId="74" xfId="0" applyFont="1" applyBorder="1"/>
    <xf numFmtId="0" fontId="19" fillId="6" borderId="25" xfId="0" applyFont="1" applyFill="1" applyBorder="1" applyAlignment="1">
      <alignment horizontal="center" vertical="center" wrapText="1"/>
    </xf>
    <xf numFmtId="0" fontId="77" fillId="6" borderId="25" xfId="0" applyFont="1" applyFill="1" applyBorder="1" applyAlignment="1">
      <alignment horizontal="center" vertical="center" wrapText="1"/>
    </xf>
    <xf numFmtId="0" fontId="30" fillId="6" borderId="25" xfId="0" applyFont="1" applyFill="1" applyBorder="1" applyAlignment="1">
      <alignment horizontal="center" vertical="center" wrapText="1"/>
    </xf>
    <xf numFmtId="164" fontId="64" fillId="6" borderId="72" xfId="0" applyNumberFormat="1" applyFont="1" applyFill="1" applyBorder="1" applyAlignment="1">
      <alignment horizontal="center" vertical="center" wrapText="1"/>
    </xf>
    <xf numFmtId="164" fontId="67" fillId="6" borderId="25" xfId="0" applyNumberFormat="1" applyFont="1" applyFill="1" applyBorder="1" applyAlignment="1">
      <alignment horizontal="center" vertical="center" wrapText="1"/>
    </xf>
    <xf numFmtId="0" fontId="4" fillId="0" borderId="32" xfId="0" applyFont="1" applyBorder="1" applyAlignment="1">
      <alignment horizontal="left" vertical="center" wrapText="1"/>
    </xf>
    <xf numFmtId="0" fontId="58" fillId="0" borderId="38" xfId="0" applyFont="1" applyBorder="1" applyAlignment="1">
      <alignment horizontal="center"/>
    </xf>
    <xf numFmtId="0" fontId="108" fillId="11" borderId="87" xfId="0" applyFont="1" applyFill="1" applyBorder="1" applyAlignment="1">
      <alignment horizontal="left" vertical="center" wrapText="1"/>
    </xf>
    <xf numFmtId="0" fontId="10" fillId="0" borderId="105" xfId="0" applyFont="1" applyBorder="1"/>
    <xf numFmtId="0" fontId="108" fillId="6" borderId="107" xfId="0" applyFont="1" applyFill="1" applyBorder="1" applyAlignment="1">
      <alignment horizontal="left" vertical="center" wrapText="1"/>
    </xf>
    <xf numFmtId="0" fontId="10" fillId="0" borderId="108" xfId="0" applyFont="1" applyBorder="1"/>
    <xf numFmtId="0" fontId="10" fillId="0" borderId="109" xfId="0" applyFont="1" applyBorder="1"/>
    <xf numFmtId="1" fontId="109" fillId="6" borderId="100" xfId="0" applyNumberFormat="1" applyFont="1" applyFill="1" applyBorder="1" applyAlignment="1">
      <alignment horizontal="center" vertical="center"/>
    </xf>
    <xf numFmtId="0" fontId="10" fillId="0" borderId="94" xfId="0" applyFont="1" applyBorder="1"/>
    <xf numFmtId="0" fontId="10" fillId="0" borderId="115" xfId="0" applyFont="1" applyBorder="1"/>
    <xf numFmtId="41" fontId="18" fillId="0" borderId="87" xfId="0" applyNumberFormat="1" applyFont="1" applyBorder="1" applyAlignment="1">
      <alignment horizontal="center" vertical="center"/>
    </xf>
    <xf numFmtId="41" fontId="18" fillId="6" borderId="87" xfId="0" applyNumberFormat="1" applyFont="1" applyFill="1" applyBorder="1" applyAlignment="1">
      <alignment horizontal="center" vertical="center"/>
    </xf>
    <xf numFmtId="0" fontId="108" fillId="11" borderId="87" xfId="0" applyFont="1" applyFill="1" applyBorder="1" applyAlignment="1">
      <alignment horizontal="left" vertical="center"/>
    </xf>
    <xf numFmtId="1" fontId="94" fillId="6" borderId="100" xfId="0" applyNumberFormat="1" applyFont="1" applyFill="1" applyBorder="1" applyAlignment="1">
      <alignment horizontal="center" vertical="center"/>
    </xf>
    <xf numFmtId="0" fontId="0" fillId="0" borderId="12" xfId="0" applyFont="1" applyBorder="1"/>
    <xf numFmtId="41" fontId="18" fillId="6" borderId="110" xfId="0" applyNumberFormat="1" applyFont="1" applyFill="1" applyBorder="1" applyAlignment="1">
      <alignment horizontal="center" vertical="center"/>
    </xf>
    <xf numFmtId="0" fontId="10" fillId="0" borderId="111" xfId="0" applyFont="1" applyBorder="1"/>
    <xf numFmtId="41" fontId="18" fillId="6" borderId="114" xfId="0" applyNumberFormat="1" applyFont="1" applyFill="1" applyBorder="1" applyAlignment="1">
      <alignment horizontal="center" vertical="center"/>
    </xf>
    <xf numFmtId="0" fontId="10" fillId="0" borderId="106" xfId="0" applyFont="1" applyBorder="1"/>
    <xf numFmtId="0" fontId="10" fillId="0" borderId="112" xfId="0" applyFont="1" applyBorder="1"/>
    <xf numFmtId="41" fontId="18" fillId="0" borderId="86" xfId="0" applyNumberFormat="1" applyFont="1" applyBorder="1" applyAlignment="1">
      <alignment horizontal="center" vertical="center"/>
    </xf>
    <xf numFmtId="0" fontId="10" fillId="0" borderId="104" xfId="0" applyFont="1" applyBorder="1"/>
    <xf numFmtId="1" fontId="94" fillId="0" borderId="28" xfId="0" applyNumberFormat="1" applyFont="1" applyBorder="1" applyAlignment="1">
      <alignment horizontal="left" vertical="center" wrapText="1"/>
    </xf>
    <xf numFmtId="1" fontId="94" fillId="0" borderId="0" xfId="0" applyNumberFormat="1" applyFont="1" applyAlignment="1">
      <alignment horizontal="left" vertical="center" wrapText="1"/>
    </xf>
    <xf numFmtId="43" fontId="103" fillId="6" borderId="100" xfId="0" applyNumberFormat="1" applyFont="1" applyFill="1" applyBorder="1" applyAlignment="1">
      <alignment horizontal="center"/>
    </xf>
    <xf numFmtId="0" fontId="10" fillId="0" borderId="95" xfId="0" applyFont="1" applyBorder="1"/>
    <xf numFmtId="0" fontId="100" fillId="24" borderId="93" xfId="0" applyFont="1" applyFill="1" applyBorder="1" applyAlignment="1">
      <alignment horizontal="center" vertical="center" wrapText="1"/>
    </xf>
    <xf numFmtId="1" fontId="106" fillId="25" borderId="15" xfId="0" applyNumberFormat="1" applyFont="1" applyFill="1" applyBorder="1" applyAlignment="1">
      <alignment horizontal="center" vertical="center"/>
    </xf>
    <xf numFmtId="1" fontId="105" fillId="25" borderId="15" xfId="0" applyNumberFormat="1" applyFont="1" applyFill="1" applyBorder="1" applyAlignment="1">
      <alignment horizontal="center" vertical="center" wrapText="1"/>
    </xf>
    <xf numFmtId="1" fontId="107" fillId="25" borderId="67" xfId="0" applyNumberFormat="1" applyFont="1" applyFill="1" applyBorder="1" applyAlignment="1">
      <alignment horizontal="center" vertical="center" wrapText="1"/>
    </xf>
    <xf numFmtId="1" fontId="105" fillId="25" borderId="15" xfId="0" applyNumberFormat="1" applyFont="1" applyFill="1" applyBorder="1" applyAlignment="1">
      <alignment horizontal="center" vertical="center"/>
    </xf>
    <xf numFmtId="0" fontId="108" fillId="11" borderId="86" xfId="0" applyFont="1" applyFill="1" applyBorder="1" applyAlignment="1">
      <alignment horizontal="left" vertical="center" wrapText="1"/>
    </xf>
    <xf numFmtId="0" fontId="10" fillId="0" borderId="103" xfId="0" applyFont="1" applyBorder="1"/>
    <xf numFmtId="1" fontId="92" fillId="23" borderId="28" xfId="0" applyNumberFormat="1" applyFont="1" applyFill="1" applyBorder="1" applyAlignment="1">
      <alignment horizontal="center" vertical="center" wrapText="1"/>
    </xf>
    <xf numFmtId="1" fontId="94" fillId="6" borderId="28" xfId="0" applyNumberFormat="1" applyFont="1" applyFill="1" applyBorder="1" applyAlignment="1">
      <alignment horizontal="left" vertical="center" wrapText="1"/>
    </xf>
    <xf numFmtId="0" fontId="10" fillId="0" borderId="102" xfId="0" applyFont="1" applyBorder="1"/>
    <xf numFmtId="0" fontId="89" fillId="0" borderId="67" xfId="0" applyFont="1" applyBorder="1" applyAlignment="1">
      <alignment horizontal="center" vertical="center"/>
    </xf>
    <xf numFmtId="0" fontId="92" fillId="23" borderId="15" xfId="0" applyFont="1" applyFill="1" applyBorder="1" applyAlignment="1">
      <alignment horizontal="center" vertical="center" wrapText="1"/>
    </xf>
    <xf numFmtId="39" fontId="93" fillId="11" borderId="67" xfId="0" applyNumberFormat="1" applyFont="1" applyFill="1" applyBorder="1" applyAlignment="1">
      <alignment horizontal="center" vertical="center" wrapText="1"/>
    </xf>
    <xf numFmtId="0" fontId="95" fillId="6" borderId="15" xfId="0" applyFont="1" applyFill="1" applyBorder="1" applyAlignment="1">
      <alignment horizontal="center" vertical="center" wrapText="1"/>
    </xf>
    <xf numFmtId="167" fontId="93" fillId="11" borderId="67" xfId="0" applyNumberFormat="1" applyFont="1" applyFill="1" applyBorder="1" applyAlignment="1">
      <alignment horizontal="center" vertical="center" wrapText="1"/>
    </xf>
    <xf numFmtId="0" fontId="96" fillId="6" borderId="93" xfId="0" applyFont="1" applyFill="1" applyBorder="1" applyAlignment="1">
      <alignment horizontal="center" vertical="center" wrapText="1"/>
    </xf>
    <xf numFmtId="0" fontId="100" fillId="24" borderId="15" xfId="0" applyFont="1" applyFill="1" applyBorder="1" applyAlignment="1">
      <alignment horizontal="center" vertical="center" wrapText="1"/>
    </xf>
    <xf numFmtId="0" fontId="15" fillId="0" borderId="67" xfId="0" applyFont="1" applyBorder="1" applyAlignment="1">
      <alignment horizontal="center" vertical="center" wrapText="1"/>
    </xf>
    <xf numFmtId="1" fontId="101" fillId="0" borderId="86" xfId="0" applyNumberFormat="1" applyFont="1" applyBorder="1" applyAlignment="1">
      <alignment horizontal="center" vertical="center"/>
    </xf>
    <xf numFmtId="0" fontId="10" fillId="0" borderId="76" xfId="0" applyFont="1" applyBorder="1"/>
    <xf numFmtId="1" fontId="101" fillId="0" borderId="110" xfId="0" applyNumberFormat="1" applyFont="1" applyBorder="1" applyAlignment="1">
      <alignment horizontal="center" vertical="center" wrapText="1"/>
    </xf>
    <xf numFmtId="0" fontId="10" fillId="0" borderId="81" xfId="0" applyFont="1" applyBorder="1"/>
    <xf numFmtId="1" fontId="101" fillId="27" borderId="116" xfId="0" applyNumberFormat="1" applyFont="1" applyFill="1" applyBorder="1" applyAlignment="1">
      <alignment horizontal="center" vertical="center"/>
    </xf>
    <xf numFmtId="0" fontId="15" fillId="7" borderId="67" xfId="0" applyFont="1" applyFill="1" applyBorder="1" applyAlignment="1">
      <alignment horizontal="center" vertical="center" wrapText="1"/>
    </xf>
    <xf numFmtId="0" fontId="109" fillId="23" borderId="15" xfId="0" applyFont="1" applyFill="1" applyBorder="1" applyAlignment="1">
      <alignment horizontal="center" vertical="center" wrapText="1"/>
    </xf>
    <xf numFmtId="1" fontId="109" fillId="23" borderId="15" xfId="0" applyNumberFormat="1"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10" fillId="0" borderId="119" xfId="0" applyFont="1" applyBorder="1"/>
    <xf numFmtId="0" fontId="114" fillId="0" borderId="67" xfId="0" applyFont="1" applyBorder="1" applyAlignment="1">
      <alignment horizontal="center" vertical="center" wrapText="1"/>
    </xf>
    <xf numFmtId="1" fontId="101" fillId="0" borderId="87" xfId="0" applyNumberFormat="1" applyFont="1" applyBorder="1" applyAlignment="1">
      <alignment horizontal="center" vertical="center"/>
    </xf>
    <xf numFmtId="0" fontId="4" fillId="0" borderId="28" xfId="0" applyFont="1" applyBorder="1" applyAlignment="1">
      <alignment vertical="center" wrapText="1"/>
    </xf>
    <xf numFmtId="0" fontId="4" fillId="0" borderId="37" xfId="0" applyFont="1" applyBorder="1" applyAlignment="1">
      <alignment horizontal="center"/>
    </xf>
    <xf numFmtId="0" fontId="4" fillId="6" borderId="123" xfId="0" applyFont="1" applyFill="1" applyBorder="1" applyAlignment="1">
      <alignment vertical="center" wrapText="1"/>
    </xf>
    <xf numFmtId="0" fontId="10" fillId="0" borderId="124" xfId="0" applyFont="1" applyBorder="1"/>
    <xf numFmtId="0" fontId="0" fillId="0" borderId="28" xfId="0" applyFont="1" applyBorder="1" applyAlignment="1">
      <alignment horizontal="center"/>
    </xf>
    <xf numFmtId="0" fontId="4" fillId="0" borderId="37" xfId="0" applyFont="1" applyBorder="1" applyAlignment="1">
      <alignment horizontal="center" vertical="center"/>
    </xf>
    <xf numFmtId="0" fontId="0" fillId="0" borderId="28" xfId="0" applyFont="1" applyBorder="1" applyAlignment="1">
      <alignment horizontal="center" vertical="center"/>
    </xf>
    <xf numFmtId="0" fontId="4" fillId="0" borderId="37" xfId="0" applyFont="1" applyBorder="1" applyAlignment="1">
      <alignment horizontal="left" vertical="center" wrapText="1"/>
    </xf>
    <xf numFmtId="0" fontId="6" fillId="6" borderId="45" xfId="0" applyFont="1" applyFill="1" applyBorder="1" applyAlignment="1">
      <alignment horizontal="left" vertical="center" wrapText="1"/>
    </xf>
    <xf numFmtId="164" fontId="6" fillId="11" borderId="129" xfId="0" applyNumberFormat="1" applyFont="1" applyFill="1" applyBorder="1" applyAlignment="1">
      <alignment horizontal="center" vertical="center" wrapText="1"/>
    </xf>
    <xf numFmtId="164" fontId="6" fillId="0" borderId="23" xfId="0" applyNumberFormat="1" applyFont="1" applyBorder="1" applyAlignment="1">
      <alignment horizontal="center" vertical="center" wrapText="1"/>
    </xf>
    <xf numFmtId="0" fontId="9" fillId="6" borderId="4" xfId="0" applyFont="1" applyFill="1" applyBorder="1" applyAlignment="1">
      <alignment horizontal="center" vertical="center" wrapText="1"/>
    </xf>
    <xf numFmtId="1" fontId="109" fillId="23" borderId="86" xfId="0" applyNumberFormat="1" applyFont="1" applyFill="1" applyBorder="1" applyAlignment="1">
      <alignment horizontal="center" vertical="center" wrapText="1"/>
    </xf>
    <xf numFmtId="1" fontId="101" fillId="0" borderId="87" xfId="0" applyNumberFormat="1" applyFont="1" applyBorder="1" applyAlignment="1">
      <alignment horizontal="center" vertical="center" wrapText="1"/>
    </xf>
    <xf numFmtId="1" fontId="101" fillId="27" borderId="116"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122" fillId="8" borderId="15"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6" fillId="11" borderId="129" xfId="0" applyFont="1" applyFill="1" applyBorder="1" applyAlignment="1">
      <alignment horizontal="center" vertical="center" wrapText="1"/>
    </xf>
    <xf numFmtId="0" fontId="131" fillId="0" borderId="23" xfId="0" applyFont="1" applyBorder="1" applyAlignment="1">
      <alignment horizontal="center" vertical="center" wrapText="1"/>
    </xf>
    <xf numFmtId="0" fontId="44" fillId="0" borderId="28" xfId="0" applyFont="1" applyBorder="1" applyAlignment="1">
      <alignment horizontal="left" vertical="center" wrapText="1"/>
    </xf>
    <xf numFmtId="0" fontId="64" fillId="6" borderId="48" xfId="0" applyFont="1" applyFill="1" applyBorder="1" applyAlignment="1">
      <alignment horizontal="center" vertical="center" wrapText="1"/>
    </xf>
    <xf numFmtId="164" fontId="64" fillId="6" borderId="25" xfId="0" applyNumberFormat="1" applyFont="1" applyFill="1" applyBorder="1" applyAlignment="1">
      <alignment horizontal="center" vertical="center" wrapText="1"/>
    </xf>
    <xf numFmtId="164" fontId="67" fillId="6" borderId="49" xfId="0" applyNumberFormat="1" applyFont="1" applyFill="1" applyBorder="1" applyAlignment="1">
      <alignment horizontal="center" vertical="center" wrapText="1"/>
    </xf>
    <xf numFmtId="0" fontId="10" fillId="0" borderId="130" xfId="0" applyFont="1" applyBorder="1"/>
    <xf numFmtId="0" fontId="19" fillId="6" borderId="25" xfId="0" applyFont="1" applyFill="1" applyBorder="1" applyAlignment="1">
      <alignment horizontal="left" vertical="center" wrapText="1"/>
    </xf>
    <xf numFmtId="0" fontId="136" fillId="6" borderId="25" xfId="0" applyFont="1" applyFill="1" applyBorder="1" applyAlignment="1">
      <alignment horizontal="center" vertical="center" wrapText="1"/>
    </xf>
    <xf numFmtId="0" fontId="4" fillId="6" borderId="25" xfId="0" applyFont="1" applyFill="1" applyBorder="1" applyAlignment="1">
      <alignment horizontal="left" vertical="center" wrapText="1"/>
    </xf>
    <xf numFmtId="14" fontId="93" fillId="11" borderId="67" xfId="0" applyNumberFormat="1" applyFont="1" applyFill="1" applyBorder="1" applyAlignment="1">
      <alignment horizontal="center" vertical="center" wrapText="1"/>
    </xf>
    <xf numFmtId="14" fontId="10" fillId="0" borderId="68" xfId="0" applyNumberFormat="1" applyFont="1" applyBorder="1"/>
    <xf numFmtId="14" fontId="10" fillId="0" borderId="69" xfId="0" applyNumberFormat="1" applyFont="1" applyBorder="1"/>
    <xf numFmtId="0" fontId="4" fillId="0" borderId="75" xfId="0" applyFont="1" applyBorder="1" applyAlignment="1">
      <alignment horizontal="center" vertical="center" wrapText="1"/>
    </xf>
    <xf numFmtId="0" fontId="4" fillId="0" borderId="29" xfId="0" applyFont="1" applyBorder="1" applyAlignment="1">
      <alignment vertical="top" wrapText="1"/>
    </xf>
    <xf numFmtId="164" fontId="4" fillId="0" borderId="29" xfId="0" applyNumberFormat="1" applyFont="1" applyBorder="1" applyAlignment="1">
      <alignment horizontal="center" vertical="center" wrapText="1"/>
    </xf>
    <xf numFmtId="0" fontId="4" fillId="0" borderId="71" xfId="0" applyFont="1" applyBorder="1" applyAlignment="1">
      <alignment horizontal="center" vertical="center" wrapText="1"/>
    </xf>
    <xf numFmtId="0" fontId="4" fillId="0" borderId="29" xfId="0" applyFont="1" applyBorder="1" applyAlignment="1">
      <alignment horizontal="left" vertical="center" wrapText="1"/>
    </xf>
    <xf numFmtId="0" fontId="104" fillId="0" borderId="29" xfId="0" applyFont="1" applyBorder="1" applyAlignment="1">
      <alignment vertical="top" wrapText="1"/>
    </xf>
    <xf numFmtId="0" fontId="104" fillId="0" borderId="77" xfId="0" applyFont="1" applyBorder="1" applyAlignment="1">
      <alignment vertical="top" wrapText="1"/>
    </xf>
    <xf numFmtId="0" fontId="104" fillId="0" borderId="0" xfId="0" applyFont="1" applyAlignment="1">
      <alignment vertical="top" wrapText="1"/>
    </xf>
    <xf numFmtId="0" fontId="0" fillId="0" borderId="0" xfId="0"/>
    <xf numFmtId="0" fontId="4" fillId="0" borderId="78" xfId="0" applyFont="1" applyBorder="1" applyAlignment="1">
      <alignment horizontal="center" vertical="center" wrapText="1"/>
    </xf>
    <xf numFmtId="0" fontId="130" fillId="0" borderId="24" xfId="0" applyFont="1" applyBorder="1"/>
    <xf numFmtId="0" fontId="104" fillId="0" borderId="1" xfId="0" applyFont="1" applyBorder="1" applyAlignment="1">
      <alignment vertical="top" wrapText="1"/>
    </xf>
    <xf numFmtId="0" fontId="104" fillId="0" borderId="79" xfId="0" applyFont="1" applyBorder="1" applyAlignment="1">
      <alignment vertical="top" wrapText="1"/>
    </xf>
    <xf numFmtId="0" fontId="4" fillId="0" borderId="53" xfId="0" applyFont="1" applyBorder="1" applyAlignment="1">
      <alignment horizontal="center" vertical="center" wrapText="1"/>
    </xf>
    <xf numFmtId="0" fontId="130" fillId="0" borderId="129" xfId="0" applyFont="1" applyBorder="1"/>
    <xf numFmtId="0" fontId="4" fillId="0" borderId="53" xfId="0" applyFont="1" applyBorder="1" applyAlignment="1">
      <alignment horizontal="left" vertical="center" wrapText="1"/>
    </xf>
    <xf numFmtId="164" fontId="4" fillId="0" borderId="53" xfId="0" applyNumberFormat="1" applyFont="1" applyBorder="1" applyAlignment="1">
      <alignment horizontal="center" vertical="center" wrapText="1"/>
    </xf>
    <xf numFmtId="0" fontId="130" fillId="0" borderId="24" xfId="0" applyFont="1" applyBorder="1" applyAlignment="1">
      <alignment horizontal="left"/>
    </xf>
    <xf numFmtId="0" fontId="130" fillId="0" borderId="24" xfId="0" applyFont="1" applyBorder="1" applyAlignment="1">
      <alignment vertical="center"/>
    </xf>
    <xf numFmtId="0" fontId="104" fillId="0" borderId="1" xfId="0" applyFont="1" applyBorder="1" applyAlignment="1">
      <alignment horizontal="left" vertical="top" wrapText="1"/>
    </xf>
    <xf numFmtId="0" fontId="104" fillId="0" borderId="79" xfId="0" applyFont="1" applyBorder="1" applyAlignment="1">
      <alignment horizontal="left" vertical="top" wrapText="1"/>
    </xf>
    <xf numFmtId="0" fontId="4" fillId="0" borderId="82" xfId="0" applyFont="1" applyBorder="1" applyAlignment="1">
      <alignment vertical="center" wrapText="1"/>
    </xf>
    <xf numFmtId="164" fontId="4" fillId="0" borderId="82" xfId="0" applyNumberFormat="1" applyFont="1" applyBorder="1" applyAlignment="1">
      <alignment horizontal="center" vertical="center" wrapText="1"/>
    </xf>
    <xf numFmtId="0" fontId="4" fillId="0" borderId="82" xfId="0" applyFont="1" applyBorder="1" applyAlignment="1">
      <alignment horizontal="left" vertical="top" wrapText="1"/>
    </xf>
    <xf numFmtId="0" fontId="4" fillId="0" borderId="82" xfId="0" applyFont="1" applyBorder="1" applyAlignment="1">
      <alignment horizontal="left" vertical="center" wrapText="1"/>
    </xf>
    <xf numFmtId="0" fontId="4" fillId="0" borderId="82" xfId="0" applyFont="1" applyBorder="1" applyAlignment="1">
      <alignment horizontal="center" vertical="center" wrapText="1"/>
    </xf>
    <xf numFmtId="164" fontId="4" fillId="0" borderId="82" xfId="0" applyNumberFormat="1" applyFont="1" applyBorder="1" applyAlignment="1">
      <alignment vertical="center" wrapText="1"/>
    </xf>
    <xf numFmtId="0" fontId="104" fillId="0" borderId="82" xfId="0" applyFont="1" applyBorder="1" applyAlignment="1">
      <alignment vertical="top" wrapText="1"/>
    </xf>
    <xf numFmtId="0" fontId="104" fillId="0" borderId="82" xfId="0" applyFont="1" applyBorder="1" applyAlignment="1">
      <alignment horizontal="left" vertical="top" wrapText="1"/>
    </xf>
    <xf numFmtId="0" fontId="104" fillId="0" borderId="83" xfId="0" applyFont="1" applyBorder="1" applyAlignment="1">
      <alignment horizontal="left" vertical="top" wrapText="1"/>
    </xf>
    <xf numFmtId="0" fontId="104" fillId="0" borderId="53" xfId="0" applyFont="1" applyBorder="1" applyAlignment="1">
      <alignment horizontal="center" vertical="top" wrapText="1"/>
    </xf>
    <xf numFmtId="0" fontId="104" fillId="0" borderId="24" xfId="0" applyFont="1" applyBorder="1" applyAlignment="1">
      <alignment horizontal="center" vertical="top" wrapText="1"/>
    </xf>
    <xf numFmtId="0" fontId="4" fillId="0" borderId="131" xfId="1" applyFont="1" applyBorder="1" applyAlignment="1">
      <alignment horizontal="left" vertical="center" wrapText="1"/>
    </xf>
    <xf numFmtId="0" fontId="130" fillId="0" borderId="131" xfId="1" applyFont="1" applyBorder="1" applyAlignment="1">
      <alignment horizontal="left" vertical="center" wrapText="1"/>
    </xf>
    <xf numFmtId="0" fontId="130" fillId="0" borderId="131" xfId="1" applyFont="1" applyBorder="1" applyAlignment="1">
      <alignment horizontal="justify" vertical="center" wrapText="1"/>
    </xf>
    <xf numFmtId="0" fontId="5" fillId="0" borderId="131" xfId="1" applyFont="1" applyFill="1" applyBorder="1" applyAlignment="1">
      <alignment horizontal="left" vertical="center" wrapText="1"/>
    </xf>
    <xf numFmtId="0" fontId="4" fillId="0" borderId="131" xfId="1" applyFont="1" applyBorder="1" applyAlignment="1">
      <alignment horizontal="center" vertical="center" wrapText="1"/>
    </xf>
    <xf numFmtId="14" fontId="4" fillId="0" borderId="131" xfId="1" applyNumberFormat="1" applyFont="1" applyBorder="1" applyAlignment="1">
      <alignment horizontal="center" vertical="center" wrapText="1"/>
    </xf>
    <xf numFmtId="0" fontId="4" fillId="0" borderId="131" xfId="1" applyFont="1" applyBorder="1" applyAlignment="1">
      <alignment horizontal="justify" vertical="center" wrapText="1"/>
    </xf>
    <xf numFmtId="0" fontId="4" fillId="0" borderId="131" xfId="1" applyFont="1" applyBorder="1" applyAlignment="1">
      <alignment vertical="center" wrapText="1"/>
    </xf>
    <xf numFmtId="14" fontId="4" fillId="0" borderId="131" xfId="1" applyNumberFormat="1" applyFont="1" applyBorder="1" applyAlignment="1">
      <alignment vertical="center" wrapText="1"/>
    </xf>
    <xf numFmtId="0" fontId="130" fillId="0" borderId="131" xfId="1" applyFont="1" applyFill="1" applyBorder="1" applyAlignment="1">
      <alignment horizontal="justify" vertical="center" wrapText="1"/>
    </xf>
    <xf numFmtId="0" fontId="4" fillId="0" borderId="131" xfId="1" applyFont="1" applyFill="1" applyBorder="1" applyAlignment="1">
      <alignment horizontal="left" vertical="center" wrapText="1"/>
    </xf>
    <xf numFmtId="0" fontId="4" fillId="29" borderId="131" xfId="1" applyFont="1" applyFill="1" applyBorder="1" applyAlignment="1">
      <alignment vertical="center" wrapText="1"/>
    </xf>
    <xf numFmtId="0" fontId="5" fillId="29" borderId="131" xfId="1" applyFont="1" applyFill="1" applyBorder="1" applyAlignment="1">
      <alignment horizontal="left" vertical="center" wrapText="1"/>
    </xf>
    <xf numFmtId="0" fontId="4" fillId="29" borderId="131" xfId="1" applyFont="1" applyFill="1" applyBorder="1" applyAlignment="1">
      <alignment horizontal="left" vertical="center" wrapText="1"/>
    </xf>
    <xf numFmtId="0" fontId="4" fillId="0" borderId="53" xfId="0" applyFont="1" applyBorder="1" applyAlignment="1">
      <alignment horizontal="center" vertical="center" wrapText="1"/>
    </xf>
    <xf numFmtId="0" fontId="4" fillId="0" borderId="131" xfId="0" applyFont="1" applyFill="1" applyBorder="1" applyAlignment="1">
      <alignment horizontal="center" vertical="center" wrapText="1"/>
    </xf>
    <xf numFmtId="0" fontId="4" fillId="0" borderId="24" xfId="0" applyFont="1" applyBorder="1" applyAlignment="1">
      <alignment horizontal="center" vertical="center" wrapText="1"/>
    </xf>
  </cellXfs>
  <cellStyles count="15">
    <cellStyle name="Hipervínculo 2" xfId="2" xr:uid="{14641511-7233-4256-A7CF-D8B4909164A5}"/>
    <cellStyle name="Normal" xfId="0" builtinId="0"/>
    <cellStyle name="Normal 2" xfId="3" xr:uid="{36C2A107-1285-43A0-8E78-D0A9FB7695E9}"/>
    <cellStyle name="Normal 2 2" xfId="4" xr:uid="{CE74AB41-C0B6-49E3-B20F-4BD9706034EB}"/>
    <cellStyle name="Normal 2 2 2" xfId="6" xr:uid="{98F5DEA2-B480-4C8F-B13F-D258DBE01AEE}"/>
    <cellStyle name="Normal 2 2 2 2" xfId="8" xr:uid="{FD615ABC-93C6-42E6-90B3-0A4A904EA46D}"/>
    <cellStyle name="Normal 2 2 2 3" xfId="10" xr:uid="{65996E9A-7F10-48A0-9918-06D983C9D168}"/>
    <cellStyle name="Normal 2 2 2 3 2" xfId="14" xr:uid="{F895D870-B52F-4CDA-849A-9D26122677C2}"/>
    <cellStyle name="Normal 2 2 3" xfId="7" xr:uid="{8171A45B-03ED-4F26-A260-DF2EAB89E903}"/>
    <cellStyle name="Normal 2 2 4" xfId="9" xr:uid="{46356905-1A67-4300-BE7D-C8DC794898B2}"/>
    <cellStyle name="Normal 2 2 4 2" xfId="13" xr:uid="{8B9D3E4D-EF43-4925-9342-73746EEE5DB9}"/>
    <cellStyle name="Normal 2 2 5" xfId="12" xr:uid="{932C531C-A661-4E60-9D44-6D235EA80E00}"/>
    <cellStyle name="Normal 2 3" xfId="11" xr:uid="{A3B7CBE2-3B2C-431D-B03D-72A37472924F}"/>
    <cellStyle name="Normal 3" xfId="1" xr:uid="{F5D72774-CC9C-4DE3-9152-0612A4638D87}"/>
    <cellStyle name="Porcentaje 2" xfId="5" xr:uid="{6E63DB20-0841-4A22-94B0-9BA049EB6A99}"/>
  </cellStyles>
  <dxfs count="285">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sz="1400" b="1" i="0">
                <a:solidFill>
                  <a:srgbClr val="757575"/>
                </a:solidFill>
                <a:latin typeface="+mn-lt"/>
              </a:rPr>
              <a:t>PLANES DE MEJORAMIENTO  I TRIMESTRE 2019.</a:t>
            </a:r>
          </a:p>
        </c:rich>
      </c:tx>
      <c:overlay val="0"/>
    </c:title>
    <c:autoTitleDeleted val="0"/>
    <c:plotArea>
      <c:layout>
        <c:manualLayout>
          <c:xMode val="edge"/>
          <c:yMode val="edge"/>
          <c:x val="1.9444444444444445E-2"/>
          <c:y val="0.10147854227165302"/>
          <c:w val="0.93888888888888922"/>
          <c:h val="0.73464824318676203"/>
        </c:manualLayout>
      </c:layout>
      <c:barChart>
        <c:barDir val="bar"/>
        <c:grouping val="clustered"/>
        <c:varyColors val="1"/>
        <c:ser>
          <c:idx val="0"/>
          <c:order val="0"/>
          <c:tx>
            <c:v>Por procesos</c:v>
          </c:tx>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391-49CC-80E0-72AD66DCDBF5}"/>
            </c:ext>
          </c:extLst>
        </c:ser>
        <c:ser>
          <c:idx val="1"/>
          <c:order val="1"/>
          <c:tx>
            <c:v>Institucional </c:v>
          </c:tx>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391-49CC-80E0-72AD66DCDBF5}"/>
            </c:ext>
          </c:extLst>
        </c:ser>
        <c:ser>
          <c:idx val="2"/>
          <c:order val="2"/>
          <c:tx>
            <c:v>TOTALES</c:v>
          </c:tx>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391-49CC-80E0-72AD66DCDBF5}"/>
            </c:ext>
          </c:extLst>
        </c:ser>
        <c:dLbls>
          <c:showLegendKey val="0"/>
          <c:showVal val="0"/>
          <c:showCatName val="0"/>
          <c:showSerName val="0"/>
          <c:showPercent val="0"/>
          <c:showBubbleSize val="0"/>
        </c:dLbls>
        <c:gapWidth val="150"/>
        <c:axId val="1977768018"/>
        <c:axId val="1597777286"/>
      </c:barChart>
      <c:catAx>
        <c:axId val="1977768018"/>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597777286"/>
        <c:crosses val="autoZero"/>
        <c:auto val="1"/>
        <c:lblAlgn val="ctr"/>
        <c:lblOffset val="100"/>
        <c:noMultiLvlLbl val="1"/>
      </c:catAx>
      <c:valAx>
        <c:axId val="159777728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977768018"/>
        <c:crosses val="max"/>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EJECUCIÓN PLAN DE MEJORAMIENTO INSTITUCIONAL </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3.888888888888889E-2"/>
          <c:y val="0.27342592592592607"/>
          <c:w val="0.93888888888888922"/>
          <c:h val="0.56974482356372202"/>
        </c:manualLayout>
      </c:layout>
      <c:pie3DChart>
        <c:varyColors val="1"/>
        <c:ser>
          <c:idx val="0"/>
          <c:order val="0"/>
          <c:dPt>
            <c:idx val="0"/>
            <c:bubble3D val="0"/>
            <c:spPr>
              <a:solidFill>
                <a:schemeClr val="accent1"/>
              </a:solidFill>
            </c:spPr>
            <c:extLst>
              <c:ext xmlns:c16="http://schemas.microsoft.com/office/drawing/2014/chart" uri="{C3380CC4-5D6E-409C-BE32-E72D297353CC}">
                <c16:uniqueId val="{00000001-D436-4CCF-8D70-B2E51B91398B}"/>
              </c:ext>
            </c:extLst>
          </c:dPt>
          <c:dPt>
            <c:idx val="1"/>
            <c:bubble3D val="0"/>
            <c:spPr>
              <a:solidFill>
                <a:schemeClr val="accent1"/>
              </a:solidFill>
            </c:spPr>
            <c:extLst>
              <c:ext xmlns:c16="http://schemas.microsoft.com/office/drawing/2014/chart" uri="{C3380CC4-5D6E-409C-BE32-E72D297353CC}">
                <c16:uniqueId val="{00000003-D436-4CCF-8D70-B2E51B91398B}"/>
              </c:ext>
            </c:extLst>
          </c:dPt>
          <c:dPt>
            <c:idx val="2"/>
            <c:bubble3D val="0"/>
            <c:spPr>
              <a:solidFill>
                <a:schemeClr val="accent1"/>
              </a:solidFill>
            </c:spPr>
            <c:extLst>
              <c:ext xmlns:c16="http://schemas.microsoft.com/office/drawing/2014/chart" uri="{C3380CC4-5D6E-409C-BE32-E72D297353CC}">
                <c16:uniqueId val="{00000005-D436-4CCF-8D70-B2E51B91398B}"/>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c:ext xmlns:c16="http://schemas.microsoft.com/office/drawing/2014/chart" uri="{C3380CC4-5D6E-409C-BE32-E72D297353CC}">
              <c16:uniqueId val="{00000006-D436-4CCF-8D70-B2E51B91398B}"/>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lang="es-CO" b="1" i="0">
                <a:solidFill>
                  <a:srgbClr val="757575"/>
                </a:solidFill>
                <a:latin typeface="+mn-lt"/>
              </a:rPr>
              <a:t>Resultado en Cumplimiento de Acciones</a:t>
            </a:r>
          </a:p>
        </c:rich>
      </c:tx>
      <c:overlay val="0"/>
    </c:title>
    <c:autoTitleDeleted val="0"/>
    <c:plotArea>
      <c:layout/>
      <c:barChart>
        <c:barDir val="bar"/>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 '!$E$9:$E$13</c:f>
              <c:numCache>
                <c:formatCode>General</c:formatCode>
                <c:ptCount val="5"/>
                <c:pt idx="0">
                  <c:v>145</c:v>
                </c:pt>
                <c:pt idx="1">
                  <c:v>103</c:v>
                </c:pt>
                <c:pt idx="2">
                  <c:v>0</c:v>
                </c:pt>
                <c:pt idx="3">
                  <c:v>9</c:v>
                </c:pt>
                <c:pt idx="4">
                  <c:v>94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F8F-41E4-862A-C73BA1A1B05E}"/>
            </c:ext>
          </c:extLst>
        </c:ser>
        <c:dLbls>
          <c:showLegendKey val="0"/>
          <c:showVal val="0"/>
          <c:showCatName val="0"/>
          <c:showSerName val="0"/>
          <c:showPercent val="0"/>
          <c:showBubbleSize val="0"/>
        </c:dLbls>
        <c:gapWidth val="150"/>
        <c:axId val="870756225"/>
        <c:axId val="1010941649"/>
      </c:barChart>
      <c:catAx>
        <c:axId val="870756225"/>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cross"/>
        <c:minorTickMark val="cross"/>
        <c:tickLblPos val="nextTo"/>
        <c:txPr>
          <a:bodyPr rot="0"/>
          <a:lstStyle/>
          <a:p>
            <a:pPr lvl="0">
              <a:defRPr b="1" i="0">
                <a:solidFill>
                  <a:srgbClr val="000000"/>
                </a:solidFill>
                <a:latin typeface="+mn-lt"/>
              </a:defRPr>
            </a:pPr>
            <a:endParaRPr lang="es-CO"/>
          </a:p>
        </c:txPr>
        <c:crossAx val="1010941649"/>
        <c:crosses val="autoZero"/>
        <c:auto val="1"/>
        <c:lblAlgn val="ctr"/>
        <c:lblOffset val="100"/>
        <c:noMultiLvlLbl val="1"/>
      </c:catAx>
      <c:valAx>
        <c:axId val="1010941649"/>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cross"/>
        <c:minorTickMark val="cross"/>
        <c:tickLblPos val="nextTo"/>
        <c:spPr>
          <a:ln/>
        </c:spPr>
        <c:txPr>
          <a:bodyPr rot="0"/>
          <a:lstStyle/>
          <a:p>
            <a:pPr lvl="0">
              <a:defRPr b="1" i="0">
                <a:solidFill>
                  <a:srgbClr val="000000"/>
                </a:solidFill>
                <a:latin typeface="+mn-lt"/>
              </a:defRPr>
            </a:pPr>
            <a:endParaRPr lang="es-CO"/>
          </a:p>
        </c:txPr>
        <c:crossAx val="870756225"/>
        <c:crosses val="max"/>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381000</xdr:colOff>
      <xdr:row>16</xdr:row>
      <xdr:rowOff>47625</xdr:rowOff>
    </xdr:from>
    <xdr:ext cx="1828800" cy="1266825"/>
    <xdr:pic>
      <xdr:nvPicPr>
        <xdr:cNvPr id="2" name="image1.png" descr="LOGO IDEP ULTIM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85725</xdr:colOff>
      <xdr:row>12</xdr:row>
      <xdr:rowOff>295275</xdr:rowOff>
    </xdr:from>
    <xdr:ext cx="5429250" cy="3838575"/>
    <xdr:graphicFrame macro="">
      <xdr:nvGraphicFramePr>
        <xdr:cNvPr id="1986302186" name="Chart 1">
          <a:extLst>
            <a:ext uri="{FF2B5EF4-FFF2-40B4-BE49-F238E27FC236}">
              <a16:creationId xmlns:a16="http://schemas.microsoft.com/office/drawing/2014/main" id="{00000000-0008-0000-0200-0000EA9064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57150</xdr:colOff>
      <xdr:row>15</xdr:row>
      <xdr:rowOff>104775</xdr:rowOff>
    </xdr:from>
    <xdr:ext cx="5305425" cy="2667000"/>
    <xdr:graphicFrame macro="">
      <xdr:nvGraphicFramePr>
        <xdr:cNvPr id="851138384" name="Chart 2">
          <a:extLst>
            <a:ext uri="{FF2B5EF4-FFF2-40B4-BE49-F238E27FC236}">
              <a16:creationId xmlns:a16="http://schemas.microsoft.com/office/drawing/2014/main" id="{00000000-0008-0000-0200-00005057B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457200</xdr:colOff>
      <xdr:row>6</xdr:row>
      <xdr:rowOff>409575</xdr:rowOff>
    </xdr:from>
    <xdr:ext cx="12153900" cy="5610225"/>
    <xdr:graphicFrame macro="">
      <xdr:nvGraphicFramePr>
        <xdr:cNvPr id="2021014008" name="Chart 3" title="Gráfico">
          <a:extLst>
            <a:ext uri="{FF2B5EF4-FFF2-40B4-BE49-F238E27FC236}">
              <a16:creationId xmlns:a16="http://schemas.microsoft.com/office/drawing/2014/main" id="{00000000-0008-0000-0300-0000F83976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-38100</xdr:colOff>
      <xdr:row>23</xdr:row>
      <xdr:rowOff>190500</xdr:rowOff>
    </xdr:from>
    <xdr:ext cx="1752600" cy="828675"/>
    <xdr:sp macro="" textlink="">
      <xdr:nvSpPr>
        <xdr:cNvPr id="3" name="Shape 3">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479225" y="3375188"/>
          <a:ext cx="1733550"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828800" cy="1828800"/>
    <xdr:pic>
      <xdr:nvPicPr>
        <xdr:cNvPr id="2" name="image1.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5" name="Shape 5">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714500"/>
    <xdr:pic>
      <xdr:nvPicPr>
        <xdr:cNvPr id="2" name="image1.png" descr="LOGO IDEP ULTIMO">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-38100</xdr:colOff>
      <xdr:row>24</xdr:row>
      <xdr:rowOff>190500</xdr:rowOff>
    </xdr:from>
    <xdr:ext cx="1476375" cy="828675"/>
    <xdr:sp macro="" textlink="">
      <xdr:nvSpPr>
        <xdr:cNvPr id="7" name="Shape 7">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17</xdr:row>
      <xdr:rowOff>47625</xdr:rowOff>
    </xdr:from>
    <xdr:ext cx="1695450" cy="1266825"/>
    <xdr:pic>
      <xdr:nvPicPr>
        <xdr:cNvPr id="2" name="image1.png" descr="LOGO IDEP ULTIMO">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-38100</xdr:colOff>
      <xdr:row>23</xdr:row>
      <xdr:rowOff>190500</xdr:rowOff>
    </xdr:from>
    <xdr:ext cx="2066925" cy="8286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4322063" y="3375188"/>
          <a:ext cx="204787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2143125" cy="1266825"/>
    <xdr:pic>
      <xdr:nvPicPr>
        <xdr:cNvPr id="2" name="image1.png" descr="LOGO IDEP ULTIMO">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85725</xdr:rowOff>
    </xdr:from>
    <xdr:ext cx="1190625" cy="723900"/>
    <xdr:pic>
      <xdr:nvPicPr>
        <xdr:cNvPr id="2" name="image1.png" descr="LOGO IDEP ULTIMO">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-38100</xdr:colOff>
      <xdr:row>23</xdr:row>
      <xdr:rowOff>190500</xdr:rowOff>
    </xdr:from>
    <xdr:ext cx="1724025" cy="4095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C00-00000B000000}"/>
            </a:ext>
          </a:extLst>
        </xdr:cNvPr>
        <xdr:cNvSpPr/>
      </xdr:nvSpPr>
      <xdr:spPr>
        <a:xfrm>
          <a:off x="4493513" y="3584738"/>
          <a:ext cx="1704975" cy="3905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0</xdr:row>
      <xdr:rowOff>0</xdr:rowOff>
    </xdr:from>
    <xdr:ext cx="1695450" cy="971550"/>
    <xdr:pic>
      <xdr:nvPicPr>
        <xdr:cNvPr id="2" name="image1.png" descr="LOGO IDEP ULTIMO">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D00-00000C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714375"/>
    <xdr:sp macro="" textlink="">
      <xdr:nvSpPr>
        <xdr:cNvPr id="13" name="Shape 13">
          <a:hlinkClick xmlns:r="http://schemas.openxmlformats.org/officeDocument/2006/relationships" r:id="rId1"/>
          <a:extLst>
            <a:ext uri="{FF2B5EF4-FFF2-40B4-BE49-F238E27FC236}">
              <a16:creationId xmlns:a16="http://schemas.microsoft.com/office/drawing/2014/main" id="{00000000-0008-0000-0E00-00000D000000}"/>
            </a:ext>
          </a:extLst>
        </xdr:cNvPr>
        <xdr:cNvSpPr/>
      </xdr:nvSpPr>
      <xdr:spPr>
        <a:xfrm>
          <a:off x="4617338" y="3432338"/>
          <a:ext cx="1457325" cy="6953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85725</xdr:rowOff>
    </xdr:from>
    <xdr:ext cx="1238250" cy="895350"/>
    <xdr:pic>
      <xdr:nvPicPr>
        <xdr:cNvPr id="2" name="image1.png" descr="LOGO IDEP ULTIMO">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14" name="Shape 14">
          <a:hlinkClick xmlns:r="http://schemas.openxmlformats.org/officeDocument/2006/relationships" r:id="rId1"/>
          <a:extLst>
            <a:ext uri="{FF2B5EF4-FFF2-40B4-BE49-F238E27FC236}">
              <a16:creationId xmlns:a16="http://schemas.microsoft.com/office/drawing/2014/main" id="{00000000-0008-0000-0F00-00000E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-38100</xdr:colOff>
      <xdr:row>23</xdr:row>
      <xdr:rowOff>190500</xdr:rowOff>
    </xdr:from>
    <xdr:ext cx="1476375" cy="828675"/>
    <xdr:sp macro="" textlink="">
      <xdr:nvSpPr>
        <xdr:cNvPr id="15" name="Shape 15">
          <a:hlinkClick xmlns:r="http://schemas.openxmlformats.org/officeDocument/2006/relationships" r:id="rId1"/>
          <a:extLst>
            <a:ext uri="{FF2B5EF4-FFF2-40B4-BE49-F238E27FC236}">
              <a16:creationId xmlns:a16="http://schemas.microsoft.com/office/drawing/2014/main" id="{00000000-0008-0000-1000-00000F000000}"/>
            </a:ext>
          </a:extLst>
        </xdr:cNvPr>
        <xdr:cNvSpPr/>
      </xdr:nvSpPr>
      <xdr:spPr>
        <a:xfrm>
          <a:off x="4617338" y="3375188"/>
          <a:ext cx="145732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-38100</xdr:colOff>
      <xdr:row>23</xdr:row>
      <xdr:rowOff>190500</xdr:rowOff>
    </xdr:from>
    <xdr:ext cx="1800225" cy="82867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1100-000010000000}"/>
            </a:ext>
          </a:extLst>
        </xdr:cNvPr>
        <xdr:cNvSpPr/>
      </xdr:nvSpPr>
      <xdr:spPr>
        <a:xfrm>
          <a:off x="4455413" y="3375188"/>
          <a:ext cx="1781175" cy="809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876425" cy="1266825"/>
    <xdr:pic>
      <xdr:nvPicPr>
        <xdr:cNvPr id="2" name="image1.png" descr="LOGO IDEP ULTIMO">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dep.edu.co/sites/default/files/PRO-GF-14-01%20Ejec%20Presupuestal%20V7.pdf" TargetMode="External"/><Relationship Id="rId13" Type="http://schemas.openxmlformats.org/officeDocument/2006/relationships/hyperlink" Target="http://www.idep.edu.co/sites/default/files/PRO-GF-14-01%20Ejec%20Presupuestal%20V7.pdf" TargetMode="External"/><Relationship Id="rId3" Type="http://schemas.openxmlformats.org/officeDocument/2006/relationships/hyperlink" Target="http://www.idep.edu.co/?q=content/gth-13-proceso-de-gesti%C3%B3n-de-talento-humano" TargetMode="External"/><Relationship Id="rId7" Type="http://schemas.openxmlformats.org/officeDocument/2006/relationships/hyperlink" Target="http://www.idep.edu.co/sites/default/files/FT-GF-14-17%20Solicitud-de-Disponibilidad-Presupuestal%20V6.xlsx" TargetMode="External"/><Relationship Id="rId12" Type="http://schemas.openxmlformats.org/officeDocument/2006/relationships/hyperlink" Target="http://www.idep.edu.co/sites/default/files/PRO-GF-14-01%20Ejec%20Presupuestal%20V7.pdf" TargetMode="External"/><Relationship Id="rId2" Type="http://schemas.openxmlformats.org/officeDocument/2006/relationships/hyperlink" Target="http://www.idep.edu.co/?q=content/gth-13-proceso-de-gesti%C3%B3n-de-talento-humano" TargetMode="External"/><Relationship Id="rId1" Type="http://schemas.openxmlformats.org/officeDocument/2006/relationships/hyperlink" Target="http://www.idep.edu.co/?q=content/gth-13-proceso-de-gesti%C3%B3n-de-talento-humano" TargetMode="External"/><Relationship Id="rId6" Type="http://schemas.openxmlformats.org/officeDocument/2006/relationships/hyperlink" Target="http://www.idep.edu.co/sites/default/files/PRO-GRF-11-03%20Inv%20prop%20planta%20y%20equ%20V7.pdf" TargetMode="External"/><Relationship Id="rId11" Type="http://schemas.openxmlformats.org/officeDocument/2006/relationships/hyperlink" Target="http://www.idep.edu.co/sites/default/files/PRO-GF-14-01%20Ejec%20Presupuestal%20V7.pdf" TargetMode="External"/><Relationship Id="rId5" Type="http://schemas.openxmlformats.org/officeDocument/2006/relationships/hyperlink" Target="http://www.idep.edu.co/sites/default/files/PRO-GRF-11-01_Egresos_o_salidas_de_bienes_V6.pdf" TargetMode="External"/><Relationship Id="rId15" Type="http://schemas.openxmlformats.org/officeDocument/2006/relationships/drawing" Target="../drawings/drawing1.xml"/><Relationship Id="rId10" Type="http://schemas.openxmlformats.org/officeDocument/2006/relationships/hyperlink" Target="http://www.idep.edu.co/?q=content/gf-14-proceso-de-gesti%C3%B3n-financiera" TargetMode="External"/><Relationship Id="rId4" Type="http://schemas.openxmlformats.org/officeDocument/2006/relationships/hyperlink" Target="http://www.idep.edu.co/sites/default/files/PRO-GRF-11-01_Egresos_o_salidas_de_bienes_V6.pdf" TargetMode="External"/><Relationship Id="rId9" Type="http://schemas.openxmlformats.org/officeDocument/2006/relationships/hyperlink" Target="http://www.idep.edu.co/?q=content/gf-14-proceso-de-gesti%C3%B3n-financiera" TargetMode="External"/><Relationship Id="rId14" Type="http://schemas.openxmlformats.org/officeDocument/2006/relationships/hyperlink" Target="http://www.idep.edu.co/?q=content/gth-13-proceso-de-gesti%C3%B3n-de-talento-human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www.idep.edu.co/?q=content/grf-11-proceso-de-gesti%C3%B3n-de-recursos-f%C3%ADsicos-y-ambiental" TargetMode="External"/><Relationship Id="rId3" Type="http://schemas.openxmlformats.org/officeDocument/2006/relationships/hyperlink" Target="http://www.idep.edu.co/sites/default/files/PRO-GRF-11-03%20Inv%20prop%20planta%20y%20equ%20V7.pdf" TargetMode="External"/><Relationship Id="rId7" Type="http://schemas.openxmlformats.org/officeDocument/2006/relationships/hyperlink" Target="http://www.idep.edu.co/?q=content/grf-11-proceso-de-gesti%C3%B3n-de-recursos-f%C3%ADsicos-y-ambiental" TargetMode="External"/><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6" Type="http://schemas.openxmlformats.org/officeDocument/2006/relationships/hyperlink" Target="http://www.idep.edu.co/sites/default/files/PRO-GRF-11-01%20Sal%20def%20inv%20prop%20plant%20equi_V8.pdf" TargetMode="External"/><Relationship Id="rId11" Type="http://schemas.openxmlformats.org/officeDocument/2006/relationships/comments" Target="../comments1.xml"/><Relationship Id="rId5" Type="http://schemas.openxmlformats.org/officeDocument/2006/relationships/hyperlink" Target="http://www.idep.edu.co/?q=content/grf-11-proceso-de-gesti%C3%B3n-de-recursos-f%C3%ADsicos-y-ambiental" TargetMode="External"/><Relationship Id="rId10" Type="http://schemas.openxmlformats.org/officeDocument/2006/relationships/vmlDrawing" Target="../drawings/vmlDrawing1.vml"/><Relationship Id="rId4" Type="http://schemas.openxmlformats.org/officeDocument/2006/relationships/hyperlink" Target="http://www.idep.edu.co/?q=content/grf-11-proceso-de-gesti%C3%B3n-de-recursos-f%C3%ADsicos-y-ambiental"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hyperlink" Target="http://www.idep.edu.co/?q=content/gt-12-proceso-de-gesti%C3%B3n-tecnol%C3%B3gica" TargetMode="External"/><Relationship Id="rId18" Type="http://schemas.openxmlformats.org/officeDocument/2006/relationships/hyperlink" Target="http://192.168.1.242/cacti/host.php?action=edit&amp;id=5" TargetMode="External"/><Relationship Id="rId26" Type="http://schemas.openxmlformats.org/officeDocument/2006/relationships/hyperlink" Target="http://www.idep.edu.co/sites/default/files/FT-GT-12-20%20Compromiso%20poli%CC%81tica%20TIC%20V3.docx" TargetMode="External"/><Relationship Id="rId21" Type="http://schemas.openxmlformats.org/officeDocument/2006/relationships/hyperlink" Target="http://www.idep.edu.co/?q=content/gt-12-proceso-de-gesti%C3%B3n-tecnol%C3%B3gica" TargetMode="External"/><Relationship Id="rId34" Type="http://schemas.openxmlformats.org/officeDocument/2006/relationships/hyperlink" Target="http://www.idep.edu.co/?q=content/gt-12-proceso-de-gesti%C3%B3n-tecnol%C3%B3gica" TargetMode="External"/><Relationship Id="rId7" Type="http://schemas.openxmlformats.org/officeDocument/2006/relationships/hyperlink" Target="http://www.idep.edu.co/sites/default/files/PRO-GT-12-08%20Formulaci%C3%B3n%20y%20Seguimiento%20al%20PETI%20V6%20%281%29.pdf" TargetMode="External"/><Relationship Id="rId12" Type="http://schemas.openxmlformats.org/officeDocument/2006/relationships/hyperlink" Target="http://www.idep.edu.co/?q=content/gt-12-proceso-de-gesti%C3%B3n-tecnol%C3%B3gica" TargetMode="External"/><Relationship Id="rId17" Type="http://schemas.openxmlformats.org/officeDocument/2006/relationships/hyperlink" Target="http://192.168.1.242/cacti/host.php?action=edit&amp;id=5" TargetMode="External"/><Relationship Id="rId25" Type="http://schemas.openxmlformats.org/officeDocument/2006/relationships/hyperlink" Target="http://www.idep.edu.co/sites/default/files/FT-GT-12-20%20Compromiso%20poli%CC%81tica%20TIC%20V3.docx" TargetMode="External"/><Relationship Id="rId33" Type="http://schemas.openxmlformats.org/officeDocument/2006/relationships/hyperlink" Target="https://drive.google.com/file/d/1lwfQDrNPoUyQ4HVbiTJI7RdmRT-H4WNT/view" TargetMode="External"/><Relationship Id="rId38" Type="http://schemas.openxmlformats.org/officeDocument/2006/relationships/drawing" Target="../drawings/drawing12.xml"/><Relationship Id="rId2" Type="http://schemas.openxmlformats.org/officeDocument/2006/relationships/hyperlink" Target="http://www.idep.edu.co/sites/default/files/FT-GT-12-20%20Compromiso%20poli%CC%81tica%20TIC%20V3.docx" TargetMode="External"/><Relationship Id="rId16" Type="http://schemas.openxmlformats.org/officeDocument/2006/relationships/hyperlink" Target="http://www.idep.edu.co/?q=content/gt-12-proceso-de-gesti%C3%B3n-tecnol%C3%B3gica" TargetMode="External"/><Relationship Id="rId20" Type="http://schemas.openxmlformats.org/officeDocument/2006/relationships/hyperlink" Target="http://www.idep.edu.co/?q=content/gt-12-proceso-de-gesti%C3%B3n-tecnol%C3%B3gica" TargetMode="External"/><Relationship Id="rId29" Type="http://schemas.openxmlformats.org/officeDocument/2006/relationships/hyperlink" Target="http://www.idep.edu.co/sites/default/files/PL-GT-12-02%20Plan%20Contingencia%20Tecno%20V12.pdf" TargetMode="External"/><Relationship Id="rId1" Type="http://schemas.openxmlformats.org/officeDocument/2006/relationships/hyperlink" Target="http://www.idep.edu.co/?q=content/indicadores-de-gesti%C3%B3n" TargetMode="External"/><Relationship Id="rId6" Type="http://schemas.openxmlformats.org/officeDocument/2006/relationships/hyperlink" Target="http://www.idep.edu.co/sites/default/files/PRO-GT-12-08%20Formulaci%C3%B3n%20y%20Seguimiento%20al%20PETI%20V6%20%281%29.pdf" TargetMode="External"/><Relationship Id="rId11" Type="http://schemas.openxmlformats.org/officeDocument/2006/relationships/hyperlink" Target="http://www.idep.edu.co/?q=content/gt-12-proceso-de-gesti%C3%B3n-tecnol%C3%B3gica" TargetMode="External"/><Relationship Id="rId24" Type="http://schemas.openxmlformats.org/officeDocument/2006/relationships/hyperlink" Target="http://www.idep.edu.co/sites/default/files/FT-GT-12-20%20Compromiso%20poli%CC%81tica%20TIC%20V3.docx" TargetMode="External"/><Relationship Id="rId32" Type="http://schemas.openxmlformats.org/officeDocument/2006/relationships/hyperlink" Target="https://drive.google.com/file/d/1lwfQDrNPoUyQ4HVbiTJI7RdmRT-H4WNT/view" TargetMode="External"/><Relationship Id="rId37" Type="http://schemas.openxmlformats.org/officeDocument/2006/relationships/hyperlink" Target="http://www.idep.edu.co/sites/default/files/IN-GT-12-01%20Instructivo%20para%20la%20asignaci%C3%B3n%20de%20usuarios%20V3.pdf" TargetMode="External"/><Relationship Id="rId5" Type="http://schemas.openxmlformats.org/officeDocument/2006/relationships/hyperlink" Target="http://www.idep.edu.co/sites/default/files/MN-GT-12-15-%20Manual%20para%20la%20Gestion%20de%20los%20Sistemas%20de%20Informaci%C3%B3n%20del%20IDEP_V2.pdf" TargetMode="External"/><Relationship Id="rId15" Type="http://schemas.openxmlformats.org/officeDocument/2006/relationships/hyperlink" Target="http://www.idep.edu.co/?q=content/gt-12-proceso-de-gesti%C3%B3n-tecnol%C3%B3gica" TargetMode="External"/><Relationship Id="rId23" Type="http://schemas.openxmlformats.org/officeDocument/2006/relationships/hyperlink" Target="http://www.idep.edu.co/sites/default/files/PRO-GT-12-05%20Mantenimiento%20Infraestructura%20Tecnol%C3%B3gica.pdf" TargetMode="External"/><Relationship Id="rId28" Type="http://schemas.openxmlformats.org/officeDocument/2006/relationships/hyperlink" Target="http://www.idep.edu.co/sites/default/files/PL-GT-12-02%20Plan%20Contingencia%20Tecno%20V12.pdf" TargetMode="External"/><Relationship Id="rId36" Type="http://schemas.openxmlformats.org/officeDocument/2006/relationships/hyperlink" Target="http://www.idep.edu.co/sites/default/files/FT-GT-12-20%20Compromiso%20poli%CC%81tica%20TIC%20V4.docx" TargetMode="External"/><Relationship Id="rId10" Type="http://schemas.openxmlformats.org/officeDocument/2006/relationships/hyperlink" Target="http://www.idep.edu.co/?q=content/gt-12-proceso-de-gesti%C3%B3n-tecnol%C3%B3gica" TargetMode="External"/><Relationship Id="rId19" Type="http://schemas.openxmlformats.org/officeDocument/2006/relationships/hyperlink" Target="http://www.idep.edu.co/?q=content/gt-12-proceso-de-gesti%C3%B3n-tecnol%C3%B3gica" TargetMode="External"/><Relationship Id="rId31" Type="http://schemas.openxmlformats.org/officeDocument/2006/relationships/hyperlink" Target="https://drive.google.com/drive/folders/1qFWKMCUJJ1U6swgXyJAIZ_d7JeZeeYVd?usp=sharing" TargetMode="External"/><Relationship Id="rId4" Type="http://schemas.openxmlformats.org/officeDocument/2006/relationships/hyperlink" Target="http://www.idep.edu.co/?q=content/gt-12-proceso-de-gesti%C3%B3n-tecnol%C3%B3gica" TargetMode="External"/><Relationship Id="rId9" Type="http://schemas.openxmlformats.org/officeDocument/2006/relationships/hyperlink" Target="http://www.idep.edu.co/?q=content/gt-12-proceso-de-gesti%C3%B3n-tecnol%C3%B3gica" TargetMode="External"/><Relationship Id="rId14" Type="http://schemas.openxmlformats.org/officeDocument/2006/relationships/hyperlink" Target="http://www.idep.edu.co/?q=content/gt-12-proceso-de-gesti%C3%B3n-tecnol%C3%B3gica" TargetMode="External"/><Relationship Id="rId22" Type="http://schemas.openxmlformats.org/officeDocument/2006/relationships/hyperlink" Target="http://www.idep.edu.co/sites/default/files/MN-GT-12-15-%20Manual%20para%20la%20Gestion%20de%20los%20Sistemas%20de%20Informaci%C3%B3n%20del%20IDEP_V2.pdf" TargetMode="External"/><Relationship Id="rId27" Type="http://schemas.openxmlformats.org/officeDocument/2006/relationships/hyperlink" Target="http://www.idep.edu.co/?q=content/gt-12-proceso-de-gesti%C3%B3n-tecnol%C3%B3gica" TargetMode="External"/><Relationship Id="rId30" Type="http://schemas.openxmlformats.org/officeDocument/2006/relationships/hyperlink" Target="https://drive.google.com/drive/folders/1qFWKMCUJJ1U6swgXyJAIZ_d7JeZeeYVd?usp=sharing" TargetMode="External"/><Relationship Id="rId35" Type="http://schemas.openxmlformats.org/officeDocument/2006/relationships/hyperlink" Target="http://www.idep.edu.co/sites/default/files/FT-GT-12-20%20Compromiso%20poli%CC%81tica%20TIC%20V4.docx" TargetMode="External"/><Relationship Id="rId8" Type="http://schemas.openxmlformats.org/officeDocument/2006/relationships/hyperlink" Target="http://www.idep.edu.co/?q=talento-humano" TargetMode="External"/><Relationship Id="rId3" Type="http://schemas.openxmlformats.org/officeDocument/2006/relationships/hyperlink" Target="https://view.officeapps.live.com/op/view.aspx?src=http%3A%2F%2Fwww.idep.edu.co%2Fsites%2Fdefault%2Ffiles%2FFT-GT-12-20%2520Compromiso%2520poli%25CC%2581tica%2520TIC%2520V4.docx%23overlay-context%3Dcontent%2Fgt-12-proceso-de-gesti%2525C3%2525B3n-tecnol%2525C3%2525B3gica%253Fq%253Dcontent%2Fgt-12-proceso-de-gesti%2525C3%2525B3n-tecnol%2525C3%2525B3gica&amp;wdOrigin=BROWSELINK"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idep.edu.co/?q=content/gth-13-proceso-de-gesti%C3%B3n-de-talento-humano" TargetMode="External"/><Relationship Id="rId3" Type="http://schemas.openxmlformats.org/officeDocument/2006/relationships/hyperlink" Target="http://www.idep.edu.co/?q=talento-humano" TargetMode="External"/><Relationship Id="rId7" Type="http://schemas.openxmlformats.org/officeDocument/2006/relationships/hyperlink" Target="http://www.idep.edu.co/sites/default/files/PRO-GTH-13-08%20Vinculacio%CC%81n%20Servidores_V8.pdf" TargetMode="External"/><Relationship Id="rId12" Type="http://schemas.openxmlformats.org/officeDocument/2006/relationships/drawing" Target="../drawings/drawing13.xml"/><Relationship Id="rId2" Type="http://schemas.openxmlformats.org/officeDocument/2006/relationships/hyperlink" Target="http://www.idep.edu.co/?q=content/gth-13-proceso-de-gesti%C3%B3n-de-talento-humano" TargetMode="External"/><Relationship Id="rId1" Type="http://schemas.openxmlformats.org/officeDocument/2006/relationships/hyperlink" Target="http://www.idep.edu.co/?q=content/gth-13-proceso-de-gesti%C3%B3n-de-talento-humano" TargetMode="External"/><Relationship Id="rId6" Type="http://schemas.openxmlformats.org/officeDocument/2006/relationships/hyperlink" Target="http://www.idep.edu.co/?q=content/gth-13-proceso-de-gesti%C3%B3n-de-talento-humano" TargetMode="External"/><Relationship Id="rId11" Type="http://schemas.openxmlformats.org/officeDocument/2006/relationships/hyperlink" Target="http://www.idep.edu.co/sites/default/files/PRO-GRF-11-01_Egresos_o_salidas_de_bienes_V6.pdf" TargetMode="External"/><Relationship Id="rId5" Type="http://schemas.openxmlformats.org/officeDocument/2006/relationships/hyperlink" Target="http://www.idep.edu.co/?q=content/gth-13-proceso-de-gesti%C3%B3n-de-talento-humano" TargetMode="External"/><Relationship Id="rId10" Type="http://schemas.openxmlformats.org/officeDocument/2006/relationships/hyperlink" Target="http://www.idep.edu.co/sites/default/files/PRO-GRF-11-01_Egresos_o_salidas_de_bienes_V6.pdf" TargetMode="External"/><Relationship Id="rId4" Type="http://schemas.openxmlformats.org/officeDocument/2006/relationships/hyperlink" Target="http://www.idep.edu.co/sites/default/files/PL-GTH-13-01%20Plan%20Inst%20Capacit%20V8.pdf" TargetMode="External"/><Relationship Id="rId9" Type="http://schemas.openxmlformats.org/officeDocument/2006/relationships/hyperlink" Target="http://www.idep.edu.co/sites/default/files/PRO-GTH-13-08%20Vinculacio%CC%81n%20Servidores_V8.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idep.edu.co/sites/default/files/PRO-GF-14-01%20Ejec%20Presupuestal%20V7.pdf" TargetMode="External"/><Relationship Id="rId13" Type="http://schemas.openxmlformats.org/officeDocument/2006/relationships/hyperlink" Target="http://www.idep.edu.co/sites/default/files/PRO-GF-14-01%20Ejec%20Presupuestal%20V7.pdf" TargetMode="External"/><Relationship Id="rId3" Type="http://schemas.openxmlformats.org/officeDocument/2006/relationships/hyperlink" Target="http://www.idep.edu.co/sites/default/files/PRO-GF-14-01%20Ejec%20Presupuestal%20V7.pdf" TargetMode="External"/><Relationship Id="rId7" Type="http://schemas.openxmlformats.org/officeDocument/2006/relationships/hyperlink" Target="http://www.idep.edu.co/sites/default/files/PRO-GF-14-01%20Ejec%20Presupuestal%20V7.pdf" TargetMode="External"/><Relationship Id="rId12" Type="http://schemas.openxmlformats.org/officeDocument/2006/relationships/hyperlink" Target="http://www.idep.edu.co/sites/default/files/PRO-GF-14-01%20Ejec%20Presupuestal%20V7.pdf" TargetMode="External"/><Relationship Id="rId17" Type="http://schemas.openxmlformats.org/officeDocument/2006/relationships/drawing" Target="../drawings/drawing14.xml"/><Relationship Id="rId2" Type="http://schemas.openxmlformats.org/officeDocument/2006/relationships/hyperlink" Target="http://www.idep.edu.co/sites/default/files/PRO-GF-14-01%20Ejec%20Presupuestal%20V7.pdf" TargetMode="External"/><Relationship Id="rId16" Type="http://schemas.openxmlformats.org/officeDocument/2006/relationships/hyperlink" Target="http://www.idep.edu.co/?q=content/gf-14-proceso-de-gesti%C3%B3n-financiera" TargetMode="External"/><Relationship Id="rId1" Type="http://schemas.openxmlformats.org/officeDocument/2006/relationships/hyperlink" Target="http://www.idep.edu.co/sites/default/files/FT-GF-14-17%20Solicitud-de-Disponibilidad-Presupuestal%20V6.xlsx" TargetMode="External"/><Relationship Id="rId6" Type="http://schemas.openxmlformats.org/officeDocument/2006/relationships/hyperlink" Target="http://www.idep.edu.co/sites/default/files/PRO-GF-14-01%20Ejec%20Presupuestal%20V7.pdf" TargetMode="External"/><Relationship Id="rId11" Type="http://schemas.openxmlformats.org/officeDocument/2006/relationships/hyperlink" Target="http://www.idep.edu.co/sites/default/files/PRO-GF-14-01%20Ejec%20Presupuestal%20V7.pdf" TargetMode="External"/><Relationship Id="rId5" Type="http://schemas.openxmlformats.org/officeDocument/2006/relationships/hyperlink" Target="http://www.idep.edu.co/sites/default/files/PRO-GF-14-01%20Ejec%20Presupuestal%20V7.pdf" TargetMode="External"/><Relationship Id="rId15" Type="http://schemas.openxmlformats.org/officeDocument/2006/relationships/hyperlink" Target="http://www.idep.edu.co/?q=content/gf-14-proceso-de-gesti%C3%B3n-financiera" TargetMode="External"/><Relationship Id="rId10" Type="http://schemas.openxmlformats.org/officeDocument/2006/relationships/hyperlink" Target="http://www.idep.edu.co/?q=content/gf-14-proceso-de-gesti%C3%B3n-financiera" TargetMode="External"/><Relationship Id="rId4" Type="http://schemas.openxmlformats.org/officeDocument/2006/relationships/hyperlink" Target="http://www.idep.edu.co/sites/default/files/PRO-GF-14-01%20Ejec%20Presupuestal%20V7.pdf" TargetMode="External"/><Relationship Id="rId9" Type="http://schemas.openxmlformats.org/officeDocument/2006/relationships/hyperlink" Target="http://www.idep.edu.co/?q=content/gf-14-proceso-de-gesti%C3%B3n-financiera" TargetMode="External"/><Relationship Id="rId14" Type="http://schemas.openxmlformats.org/officeDocument/2006/relationships/hyperlink" Target="http://www.idep.edu.co/?q=content/gf-14-proceso-de-gesti%C3%B3n-financiera"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6" Type="http://schemas.openxmlformats.org/officeDocument/2006/relationships/hyperlink" Target="https://docs.google.com/spreadsheets/d/1Ro9z3pH1J8SXre-KB6py4YiCpgXZaukJt_QYx5JakBs/edit" TargetMode="External"/><Relationship Id="rId21" Type="http://schemas.openxmlformats.org/officeDocument/2006/relationships/hyperlink" Target="https://docs.google.com/spreadsheets/d/1rkj1JMm4LnWNRWL--zXFJrjXKTK2WPHCiHY5g3cAogk/edit" TargetMode="External"/><Relationship Id="rId42" Type="http://schemas.openxmlformats.org/officeDocument/2006/relationships/hyperlink" Target="http://www.idep.edu.co/?q=content/gt-12-proceso-de-gesti%C3%B3n-tecnol%C3%B3gica" TargetMode="External"/><Relationship Id="rId47" Type="http://schemas.openxmlformats.org/officeDocument/2006/relationships/hyperlink" Target="http://www.idep.edu.co/?q=content/gt-12-proceso-de-gesti%C3%B3n-tecnol%C3%B3gica" TargetMode="External"/><Relationship Id="rId63" Type="http://schemas.openxmlformats.org/officeDocument/2006/relationships/hyperlink" Target="http://www.idep.edu.co/sites/default/files/FT-GT-12-20%20Compromiso%20poli%CC%81tica%20TIC%20V4.docx" TargetMode="External"/><Relationship Id="rId68" Type="http://schemas.openxmlformats.org/officeDocument/2006/relationships/hyperlink" Target="http://www.idep.edu.co/sites/default/files/PL-GTH-13-01%20Plan%20Inst%20Capacit%20V8.pdf" TargetMode="External"/><Relationship Id="rId16" Type="http://schemas.openxmlformats.org/officeDocument/2006/relationships/hyperlink" Target="http://www.idep.edu.co/sites/default/files/PRO-GRF-11-02_Ingresos_o_Altas_Almacen_V6.pdf"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PL-GT-12-01_PETIC_V12.pdf" TargetMode="External"/><Relationship Id="rId32" Type="http://schemas.openxmlformats.org/officeDocument/2006/relationships/hyperlink" Target="http://www.idep.edu.co/?q=content/grf-11-proceso-de-gesti%C3%B3n-de-recursos-f%C3%ADsicos-y-ambiental" TargetMode="External"/><Relationship Id="rId37" Type="http://schemas.openxmlformats.org/officeDocument/2006/relationships/hyperlink" Target="http://www.idep.edu.co/sites/default/files/FT-GT-12-20%20Compromiso%20poli%CC%81tica%20TIC%20V3.docx" TargetMode="External"/><Relationship Id="rId40" Type="http://schemas.openxmlformats.org/officeDocument/2006/relationships/hyperlink" Target="http://www.idep.edu.co/sites/default/files/PRO-GT-12-08%20Formulaci%C3%B3n%20y%20Seguimiento%20al%20PETI%20V6%20%281%29.pdf" TargetMode="External"/><Relationship Id="rId45" Type="http://schemas.openxmlformats.org/officeDocument/2006/relationships/hyperlink" Target="http://www.idep.edu.co/?q=content/gt-12-proceso-de-gesti%C3%B3n-tecnol%C3%B3gica" TargetMode="External"/><Relationship Id="rId53" Type="http://schemas.openxmlformats.org/officeDocument/2006/relationships/hyperlink" Target="http://www.idep.edu.co/sites/default/files/PRO-GT-12-05%20Mantenimiento%20Infraestructura%20Tecnol%C3%B3gica.pdf" TargetMode="External"/><Relationship Id="rId58" Type="http://schemas.openxmlformats.org/officeDocument/2006/relationships/hyperlink" Target="http://www.idep.edu.co/sites/default/files/PL-GT-12-02%20Plan%20Contingencia%20Tecno%20V12.pdf" TargetMode="External"/><Relationship Id="rId66" Type="http://schemas.openxmlformats.org/officeDocument/2006/relationships/hyperlink" Target="http://www.idep.edu.co/?q=content/gth-13-proceso-de-gesti%C3%B3n-de-talento-humano" TargetMode="External"/><Relationship Id="rId74" Type="http://schemas.openxmlformats.org/officeDocument/2006/relationships/hyperlink" Target="http://www.idep.edu.co/sites/default/files/PRO-GF-14-01%20Ejec%20Presupuestal%20V7.pdf" TargetMode="External"/><Relationship Id="rId79" Type="http://schemas.openxmlformats.org/officeDocument/2006/relationships/vmlDrawing" Target="../drawings/vmlDrawing2.vml"/><Relationship Id="rId5" Type="http://schemas.openxmlformats.org/officeDocument/2006/relationships/hyperlink" Target="http://www.idep.edu.co/?q=content/gf-14-proceso-de-gesti%C3%B3n-financiera" TargetMode="External"/><Relationship Id="rId61" Type="http://schemas.openxmlformats.org/officeDocument/2006/relationships/hyperlink" Target="https://drive.google.com/file/d/1lwfQDrNPoUyQ4HVbiTJI7RdmRT-H4WNT/view" TargetMode="External"/><Relationship Id="rId19" Type="http://schemas.openxmlformats.org/officeDocument/2006/relationships/hyperlink" Target="http://www.idep.edu.co/sites/default/files/PL-GT-12-02%20Plan%20Contingencia%20Tecno%20V9.pdf" TargetMode="External"/><Relationship Id="rId14" Type="http://schemas.openxmlformats.org/officeDocument/2006/relationships/hyperlink" Target="https://drive.google.com/drive/folders/1PEA_kHglMECvfb2aRpTEgSxTeLRMahB-"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www.idep.edu.co/sites/default/files/IN-GT-12-05%20Instructivo%20contrasena%20GOOBI%20V1.pdf" TargetMode="External"/><Relationship Id="rId30" Type="http://schemas.openxmlformats.org/officeDocument/2006/relationships/hyperlink" Target="http://www.idep.edu.co/?q=content/gesti%C3%B3n-documental-del-sig" TargetMode="External"/><Relationship Id="rId35" Type="http://schemas.openxmlformats.org/officeDocument/2006/relationships/hyperlink" Target="http://www.idep.edu.co/?q=content/grf-11-proceso-de-gesti%C3%B3n-de-recursos-f%C3%ADsicos-y-ambiental" TargetMode="External"/><Relationship Id="rId43" Type="http://schemas.openxmlformats.org/officeDocument/2006/relationships/hyperlink" Target="http://www.idep.edu.co/?q=content/gt-12-proceso-de-gesti%C3%B3n-tecnol%C3%B3gica" TargetMode="External"/><Relationship Id="rId48" Type="http://schemas.openxmlformats.org/officeDocument/2006/relationships/hyperlink" Target="http://www.idep.edu.co/?q=content/gt-12-proceso-de-gesti%C3%B3n-tecnol%C3%B3gica" TargetMode="External"/><Relationship Id="rId56" Type="http://schemas.openxmlformats.org/officeDocument/2006/relationships/hyperlink" Target="http://www.idep.edu.co/sites/default/files/FT-GT-12-20%20Compromiso%20poli%CC%81tica%20TIC%20V3.docx" TargetMode="External"/><Relationship Id="rId64" Type="http://schemas.openxmlformats.org/officeDocument/2006/relationships/hyperlink" Target="http://www.idep.edu.co/sites/default/files/FT-GT-12-20%20Compromiso%20poli%CC%81tica%20TIC%20V4.docx" TargetMode="External"/><Relationship Id="rId69" Type="http://schemas.openxmlformats.org/officeDocument/2006/relationships/hyperlink" Target="https://drive.google.com/drive/folders/1qFWKMCUJJ1U6swgXyJAIZ_d7JeZeeYVd?usp=sharing" TargetMode="External"/><Relationship Id="rId77" Type="http://schemas.openxmlformats.org/officeDocument/2006/relationships/hyperlink" Target="http://www.idep.edu.co/?q=content/gf-14-proceso-de-gesti%C3%B3n-financiera" TargetMode="External"/><Relationship Id="rId8" Type="http://schemas.openxmlformats.org/officeDocument/2006/relationships/hyperlink" Target="http://www.idep.edu.co/?q=content/gf-14-proceso-de-gesti%C3%B3n-financiera" TargetMode="External"/><Relationship Id="rId51" Type="http://schemas.openxmlformats.org/officeDocument/2006/relationships/hyperlink" Target="http://www.idep.edu.co/?q=content/gt-12-proceso-de-gesti%C3%B3n-tecnol%C3%B3gica" TargetMode="External"/><Relationship Id="rId72" Type="http://schemas.openxmlformats.org/officeDocument/2006/relationships/hyperlink" Target="http://www.idep.edu.co/sites/default/files/PRO-GF-14-01%20Ejec%20Presupuestal%20V7.pdf" TargetMode="External"/><Relationship Id="rId80" Type="http://schemas.openxmlformats.org/officeDocument/2006/relationships/comments" Target="../comments2.xml"/><Relationship Id="rId3" Type="http://schemas.openxmlformats.org/officeDocument/2006/relationships/hyperlink" Target="http://www.idep.edu.co/sites/default/files/PL-GT-12-02_Plan_Contingencia_Tecno_V7.pdf" TargetMode="External"/><Relationship Id="rId12" Type="http://schemas.openxmlformats.org/officeDocument/2006/relationships/hyperlink" Target="http://www.idep.edu.co/?q=content/idp-04-proceso-de-investigaci%C3%B3n-y-desarrollo-pedag%C3%B3gico" TargetMode="External"/><Relationship Id="rId17" Type="http://schemas.openxmlformats.org/officeDocument/2006/relationships/hyperlink" Target="https://docs.google.com/spreadsheets/d/1rkj1JMm4LnWNRWL--zXFJrjXKTK2WPHCiHY5g3cAogk/edit" TargetMode="External"/><Relationship Id="rId25" Type="http://schemas.openxmlformats.org/officeDocument/2006/relationships/hyperlink" Target="https://docs.google.com/spreadsheets/d/1Ro9z3pH1J8SXre-KB6py4YiCpgXZaukJt_QYx5JakBs/edit" TargetMode="External"/><Relationship Id="rId33" Type="http://schemas.openxmlformats.org/officeDocument/2006/relationships/hyperlink" Target="http://www.idep.edu.co/?q=content/grf-11-proceso-de-gesti%C3%B3n-de-recursos-f%C3%ADsicos-y-ambiental" TargetMode="External"/><Relationship Id="rId38" Type="http://schemas.openxmlformats.org/officeDocument/2006/relationships/hyperlink" Target="https://view.officeapps.live.com/op/view.aspx?src=http%3A%2F%2Fwww.idep.edu.co%2Fsites%2Fdefault%2Ffiles%2FFT-GT-12-20%2520Compromiso%2520poli%25CC%2581tica%2520TIC%2520V4.docx%23overlay-context%3Dcontent%2Fgt-12-proceso-de-gesti%2525C3%2525B3n-tecnol%2525C3%2525B3gica%253Fq%253Dcontent%2Fgt-12-proceso-de-gesti%2525C3%2525B3n-tecnol%2525C3%2525B3gica&amp;wdOrigin=BROWSELINK" TargetMode="External"/><Relationship Id="rId46" Type="http://schemas.openxmlformats.org/officeDocument/2006/relationships/hyperlink" Target="http://www.idep.edu.co/?q=content/gt-12-proceso-de-gesti%C3%B3n-tecnol%C3%B3gica" TargetMode="External"/><Relationship Id="rId59" Type="http://schemas.openxmlformats.org/officeDocument/2006/relationships/hyperlink" Target="http://www.idep.edu.co/sites/default/files/PL-GT-12-02%20Plan%20Contingencia%20Tecno%20V12.pdf" TargetMode="External"/><Relationship Id="rId67" Type="http://schemas.openxmlformats.org/officeDocument/2006/relationships/hyperlink" Target="http://www.idep.edu.co/?q=talento-humano" TargetMode="External"/><Relationship Id="rId20" Type="http://schemas.openxmlformats.org/officeDocument/2006/relationships/hyperlink" Target="https://docs.google.com/spreadsheets/d/1rkj1JMm4LnWNRWL--zXFJrjXKTK2WPHCiHY5g3cAogk/edit" TargetMode="External"/><Relationship Id="rId41" Type="http://schemas.openxmlformats.org/officeDocument/2006/relationships/hyperlink" Target="http://www.idep.edu.co/sites/default/files/PRO-GT-12-08%20Formulaci%C3%B3n%20y%20Seguimiento%20al%20PETI%20V6%20%281%29.pdf" TargetMode="External"/><Relationship Id="rId54" Type="http://schemas.openxmlformats.org/officeDocument/2006/relationships/hyperlink" Target="http://www.idep.edu.co/sites/default/files/FT-GT-12-20%20Compromiso%20poli%CC%81tica%20TIC%20V3.docx" TargetMode="External"/><Relationship Id="rId62" Type="http://schemas.openxmlformats.org/officeDocument/2006/relationships/hyperlink" Target="http://www.idep.edu.co/?q=content/gt-12-proceso-de-gesti%C3%B3n-tecnol%C3%B3gica" TargetMode="External"/><Relationship Id="rId70" Type="http://schemas.openxmlformats.org/officeDocument/2006/relationships/hyperlink" Target="https://drive.google.com/drive/folders/1qFWKMCUJJ1U6swgXyJAIZ_d7JeZeeYVd?usp=sharing" TargetMode="External"/><Relationship Id="rId75" Type="http://schemas.openxmlformats.org/officeDocument/2006/relationships/hyperlink" Target="http://www.idep.edu.co/sites/default/files/PRO-GF-14-01%20Ejec%20Presupuestal%20V7.pdf"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sites/default/files/PL-GT-12-01_PETIC_V12.pdf" TargetMode="External"/><Relationship Id="rId28" Type="http://schemas.openxmlformats.org/officeDocument/2006/relationships/hyperlink" Target="http://www.idep.edu.co/?q=content/gt-12-proceso-de-gesti%C3%B3n-tecnol%C3%B3gica" TargetMode="External"/><Relationship Id="rId36" Type="http://schemas.openxmlformats.org/officeDocument/2006/relationships/hyperlink" Target="http://www.idep.edu.co/?q=content/grf-11-proceso-de-gesti%C3%B3n-de-recursos-f%C3%ADsicos-y-ambiental" TargetMode="External"/><Relationship Id="rId49" Type="http://schemas.openxmlformats.org/officeDocument/2006/relationships/hyperlink" Target="http://192.168.1.242/cacti/host.php?action=edit&amp;id=5" TargetMode="External"/><Relationship Id="rId57" Type="http://schemas.openxmlformats.org/officeDocument/2006/relationships/hyperlink" Target="http://www.idep.edu.co/?q=content/gt-12-proceso-de-gesti%C3%B3n-tecnol%C3%B3gica" TargetMode="External"/><Relationship Id="rId10" Type="http://schemas.openxmlformats.org/officeDocument/2006/relationships/hyperlink" Target="http://www.idep.edu.co/sites/default/files/IN-GF-14-05_Protocolo_de_Seguridad_V1." TargetMode="External"/><Relationship Id="rId31" Type="http://schemas.openxmlformats.org/officeDocument/2006/relationships/hyperlink" Target="http://www.idep.edu.co/sites/default/files/IN-GF-14-03%20%20Instructivo%20Cumplimiento%20de%20Obligaciones%20Tributarias%20V2.docx" TargetMode="External"/><Relationship Id="rId44" Type="http://schemas.openxmlformats.org/officeDocument/2006/relationships/hyperlink" Target="http://www.idep.edu.co/?q=content/gt-12-proceso-de-gesti%C3%B3n-tecnol%C3%B3gica" TargetMode="External"/><Relationship Id="rId52" Type="http://schemas.openxmlformats.org/officeDocument/2006/relationships/hyperlink" Target="http://www.idep.edu.co/sites/default/files/MN-GT-12-15-%20Manual%20para%20la%20Gestion%20de%20los%20Sistemas%20de%20Informaci%C3%B3n%20del%20IDEP_V2.pdf" TargetMode="External"/><Relationship Id="rId60" Type="http://schemas.openxmlformats.org/officeDocument/2006/relationships/hyperlink" Target="https://drive.google.com/file/d/1lwfQDrNPoUyQ4HVbiTJI7RdmRT-H4WNT/view" TargetMode="External"/><Relationship Id="rId65" Type="http://schemas.openxmlformats.org/officeDocument/2006/relationships/hyperlink" Target="http://www.idep.edu.co/sites/default/files/IN-GT-12-01%20Instructivo%20para%20la%20asignaci%C3%B3n%20de%20usuarios%20V3.pdf" TargetMode="External"/><Relationship Id="rId73" Type="http://schemas.openxmlformats.org/officeDocument/2006/relationships/hyperlink" Target="http://www.idep.edu.co/sites/default/files/PRO-GF-14-01%20Ejec%20Presupuestal%20V7.pdf" TargetMode="External"/><Relationship Id="rId78" Type="http://schemas.openxmlformats.org/officeDocument/2006/relationships/drawing" Target="../drawings/drawing18.xm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www.idep.edu.co/sites/default/files/PL-GT-12-02%20Plan%20Contingencia%20Tecno%20V9.pdf" TargetMode="External"/><Relationship Id="rId39" Type="http://schemas.openxmlformats.org/officeDocument/2006/relationships/hyperlink" Target="http://www.idep.edu.co/sites/default/files/MN-GT-12-15-%20Manual%20para%20la%20Gestion%20de%20los%20Sistemas%20de%20Informaci%C3%B3n%20del%20IDEP_V2.pdf" TargetMode="External"/><Relationship Id="rId34" Type="http://schemas.openxmlformats.org/officeDocument/2006/relationships/hyperlink" Target="http://www.idep.edu.co/sites/default/files/PRO-GRF-11-01%20Sal%20def%20inv%20prop%20plant%20equi_V8.pdf" TargetMode="External"/><Relationship Id="rId50" Type="http://schemas.openxmlformats.org/officeDocument/2006/relationships/hyperlink" Target="http://192.168.1.242/cacti/host.php?action=edit&amp;id=5" TargetMode="External"/><Relationship Id="rId55" Type="http://schemas.openxmlformats.org/officeDocument/2006/relationships/hyperlink" Target="http://www.idep.edu.co/sites/default/files/FT-GT-12-20%20Compromiso%20poli%CC%81tica%20TIC%20V3.docx" TargetMode="External"/><Relationship Id="rId76" Type="http://schemas.openxmlformats.org/officeDocument/2006/relationships/hyperlink" Target="http://www.idep.edu.co/sites/default/files/PRO-GF-14-01%20Ejec%20Presupuestal%20V7.pdf" TargetMode="External"/><Relationship Id="rId7" Type="http://schemas.openxmlformats.org/officeDocument/2006/relationships/hyperlink" Target="http://www.idep.edu.co/?q=content/gf-14-proceso-de-gesti%C3%B3n-financiera" TargetMode="External"/><Relationship Id="rId71" Type="http://schemas.openxmlformats.org/officeDocument/2006/relationships/hyperlink" Target="http://www.idep.edu.co/sites/default/files/PRO-GF-14-01%20Ejec%20Presupuestal%20V7.pdf" TargetMode="External"/><Relationship Id="rId2" Type="http://schemas.openxmlformats.org/officeDocument/2006/relationships/hyperlink" Target="http://www.idep.edu.co/?q=content/mapa-de-riesgos-por-procesoMapa%20de%20Riesgos%20enviado%20por%20parte%20de%20la%20OAP%20en%20el%20mes%20de%20diciembre%20de%202018" TargetMode="External"/><Relationship Id="rId29" Type="http://schemas.openxmlformats.org/officeDocument/2006/relationships/hyperlink" Target="https://mail.google.com/mail/u/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A998"/>
  <sheetViews>
    <sheetView showGridLines="0" topLeftCell="A17" workbookViewId="0"/>
  </sheetViews>
  <sheetFormatPr baseColWidth="10" defaultColWidth="14.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23"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6" customWidth="1"/>
    <col min="20" max="20" width="76" customWidth="1"/>
    <col min="21" max="21" width="40.140625" customWidth="1"/>
    <col min="22" max="22" width="18.42578125" customWidth="1"/>
    <col min="23" max="23" width="19.42578125" customWidth="1"/>
    <col min="24" max="24" width="44.140625" customWidth="1"/>
    <col min="25" max="25" width="31.140625" customWidth="1"/>
    <col min="27" max="27" width="11" customWidth="1"/>
  </cols>
  <sheetData>
    <row r="1" spans="1:27" ht="44.25" hidden="1" customHeight="1" x14ac:dyDescent="0.35">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6.25" hidden="1" customHeight="1" x14ac:dyDescent="0.25">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6.25" hidden="1" customHeight="1" x14ac:dyDescent="0.25">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6.25" hidden="1" customHeight="1" x14ac:dyDescent="0.25">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9" hidden="1" customHeight="1" x14ac:dyDescent="0.25">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6.25" hidden="1" customHeight="1" x14ac:dyDescent="0.25">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6.25" hidden="1" customHeight="1" x14ac:dyDescent="0.25">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6.25" hidden="1" customHeight="1" x14ac:dyDescent="0.25">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75" hidden="1" customHeight="1" x14ac:dyDescent="0.25">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6.25" hidden="1" customHeight="1" x14ac:dyDescent="0.25">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9" hidden="1" customHeight="1" x14ac:dyDescent="0.25">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6.25" hidden="1" customHeight="1" x14ac:dyDescent="0.25">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9" hidden="1" customHeight="1" x14ac:dyDescent="0.25">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6.25" hidden="1" customHeight="1" x14ac:dyDescent="0.25">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9" hidden="1" customHeight="1" x14ac:dyDescent="0.25">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4" hidden="1" customHeight="1" x14ac:dyDescent="0.35">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x14ac:dyDescent="0.25">
      <c r="A17" s="839"/>
      <c r="B17" s="840"/>
      <c r="C17" s="841"/>
      <c r="D17" s="847" t="s">
        <v>50</v>
      </c>
      <c r="E17" s="840"/>
      <c r="F17" s="840"/>
      <c r="G17" s="840"/>
      <c r="H17" s="840"/>
      <c r="I17" s="840"/>
      <c r="J17" s="840"/>
      <c r="K17" s="840"/>
      <c r="L17" s="840"/>
      <c r="M17" s="840"/>
      <c r="N17" s="840"/>
      <c r="O17" s="840"/>
      <c r="P17" s="840"/>
      <c r="Q17" s="840"/>
      <c r="R17" s="840"/>
      <c r="S17" s="840"/>
      <c r="T17" s="840"/>
      <c r="U17" s="840"/>
      <c r="V17" s="840"/>
      <c r="W17" s="841"/>
      <c r="X17" s="30" t="s">
        <v>51</v>
      </c>
      <c r="Y17" s="6"/>
      <c r="Z17" s="6"/>
      <c r="AA17" s="6"/>
    </row>
    <row r="18" spans="1:27" ht="27.75" customHeight="1" x14ac:dyDescent="0.25">
      <c r="A18" s="842"/>
      <c r="B18" s="753"/>
      <c r="C18" s="843"/>
      <c r="D18" s="842"/>
      <c r="E18" s="753"/>
      <c r="F18" s="753"/>
      <c r="G18" s="753"/>
      <c r="H18" s="753"/>
      <c r="I18" s="753"/>
      <c r="J18" s="753"/>
      <c r="K18" s="753"/>
      <c r="L18" s="753"/>
      <c r="M18" s="753"/>
      <c r="N18" s="753"/>
      <c r="O18" s="753"/>
      <c r="P18" s="753"/>
      <c r="Q18" s="753"/>
      <c r="R18" s="753"/>
      <c r="S18" s="753"/>
      <c r="T18" s="753"/>
      <c r="U18" s="753"/>
      <c r="V18" s="753"/>
      <c r="W18" s="843"/>
      <c r="X18" s="31" t="s">
        <v>52</v>
      </c>
      <c r="Y18" s="6"/>
      <c r="Z18" s="6"/>
      <c r="AA18" s="6"/>
    </row>
    <row r="19" spans="1:27" ht="27.75" customHeight="1" x14ac:dyDescent="0.25">
      <c r="A19" s="842"/>
      <c r="B19" s="753"/>
      <c r="C19" s="843"/>
      <c r="D19" s="842"/>
      <c r="E19" s="753"/>
      <c r="F19" s="753"/>
      <c r="G19" s="753"/>
      <c r="H19" s="753"/>
      <c r="I19" s="753"/>
      <c r="J19" s="753"/>
      <c r="K19" s="753"/>
      <c r="L19" s="753"/>
      <c r="M19" s="753"/>
      <c r="N19" s="753"/>
      <c r="O19" s="753"/>
      <c r="P19" s="753"/>
      <c r="Q19" s="753"/>
      <c r="R19" s="753"/>
      <c r="S19" s="753"/>
      <c r="T19" s="753"/>
      <c r="U19" s="753"/>
      <c r="V19" s="753"/>
      <c r="W19" s="843"/>
      <c r="X19" s="32" t="s">
        <v>53</v>
      </c>
      <c r="Y19" s="6"/>
      <c r="Z19" s="6"/>
      <c r="AA19" s="6"/>
    </row>
    <row r="20" spans="1:27" ht="27.75" customHeight="1" x14ac:dyDescent="0.25">
      <c r="A20" s="844"/>
      <c r="B20" s="845"/>
      <c r="C20" s="846"/>
      <c r="D20" s="844"/>
      <c r="E20" s="845"/>
      <c r="F20" s="845"/>
      <c r="G20" s="845"/>
      <c r="H20" s="845"/>
      <c r="I20" s="845"/>
      <c r="J20" s="845"/>
      <c r="K20" s="845"/>
      <c r="L20" s="845"/>
      <c r="M20" s="845"/>
      <c r="N20" s="845"/>
      <c r="O20" s="845"/>
      <c r="P20" s="845"/>
      <c r="Q20" s="845"/>
      <c r="R20" s="845"/>
      <c r="S20" s="845"/>
      <c r="T20" s="845"/>
      <c r="U20" s="845"/>
      <c r="V20" s="845"/>
      <c r="W20" s="846"/>
      <c r="X20" s="33" t="s">
        <v>54</v>
      </c>
      <c r="Y20" s="6"/>
      <c r="Z20" s="6"/>
      <c r="AA20" s="6"/>
    </row>
    <row r="21" spans="1:27" ht="45" customHeight="1" x14ac:dyDescent="0.25">
      <c r="A21" s="34" t="s">
        <v>1369</v>
      </c>
      <c r="B21" s="378"/>
      <c r="C21" s="378"/>
      <c r="D21" s="36"/>
      <c r="E21" s="36"/>
      <c r="F21" s="36"/>
      <c r="G21" s="36"/>
      <c r="H21" s="36"/>
      <c r="I21" s="36"/>
      <c r="J21" s="36"/>
      <c r="K21" s="36"/>
      <c r="L21" s="36"/>
      <c r="M21" s="36"/>
      <c r="N21" s="36"/>
      <c r="O21" s="36"/>
      <c r="P21" s="36"/>
      <c r="Q21" s="36"/>
      <c r="R21" s="36"/>
      <c r="S21" s="36"/>
      <c r="T21" s="36"/>
      <c r="U21" s="36"/>
      <c r="V21" s="36"/>
      <c r="W21" s="36"/>
      <c r="X21" s="379"/>
      <c r="Y21" s="6"/>
      <c r="Z21" s="6"/>
      <c r="AA21" s="6"/>
    </row>
    <row r="22" spans="1:27" ht="45" customHeight="1" x14ac:dyDescent="0.25">
      <c r="A22" s="883" t="s">
        <v>56</v>
      </c>
      <c r="B22" s="884"/>
      <c r="C22" s="884"/>
      <c r="D22" s="884"/>
      <c r="E22" s="884"/>
      <c r="F22" s="884"/>
      <c r="G22" s="885"/>
      <c r="H22" s="886" t="s">
        <v>57</v>
      </c>
      <c r="I22" s="884"/>
      <c r="J22" s="884"/>
      <c r="K22" s="884"/>
      <c r="L22" s="884"/>
      <c r="M22" s="884"/>
      <c r="N22" s="885"/>
      <c r="O22" s="887" t="s">
        <v>58</v>
      </c>
      <c r="P22" s="884"/>
      <c r="Q22" s="884"/>
      <c r="R22" s="884"/>
      <c r="S22" s="885"/>
      <c r="T22" s="888" t="s">
        <v>59</v>
      </c>
      <c r="U22" s="884"/>
      <c r="V22" s="884"/>
      <c r="W22" s="884"/>
      <c r="X22" s="885"/>
      <c r="Y22" s="38"/>
      <c r="Z22" s="39"/>
      <c r="AA22" s="40"/>
    </row>
    <row r="23" spans="1:27" ht="63" customHeight="1" x14ac:dyDescent="0.25">
      <c r="A23" s="41" t="s">
        <v>60</v>
      </c>
      <c r="B23" s="42" t="s">
        <v>2</v>
      </c>
      <c r="C23" s="42" t="s">
        <v>61</v>
      </c>
      <c r="D23" s="42" t="s">
        <v>62</v>
      </c>
      <c r="E23" s="42" t="s">
        <v>63</v>
      </c>
      <c r="F23" s="42" t="s">
        <v>64</v>
      </c>
      <c r="G23" s="43" t="s">
        <v>65</v>
      </c>
      <c r="H23" s="44" t="s">
        <v>66</v>
      </c>
      <c r="I23" s="42" t="s">
        <v>4</v>
      </c>
      <c r="J23" s="42" t="s">
        <v>67</v>
      </c>
      <c r="K23" s="45" t="s">
        <v>68</v>
      </c>
      <c r="L23" s="45" t="s">
        <v>69</v>
      </c>
      <c r="M23" s="45" t="s">
        <v>70</v>
      </c>
      <c r="N23" s="46" t="s">
        <v>71</v>
      </c>
      <c r="O23" s="889" t="s">
        <v>72</v>
      </c>
      <c r="P23" s="884"/>
      <c r="Q23" s="884"/>
      <c r="R23" s="890"/>
      <c r="S23" s="46" t="s">
        <v>73</v>
      </c>
      <c r="T23" s="48" t="s">
        <v>72</v>
      </c>
      <c r="U23" s="45" t="s">
        <v>73</v>
      </c>
      <c r="V23" s="45" t="s">
        <v>6</v>
      </c>
      <c r="W23" s="45" t="s">
        <v>74</v>
      </c>
      <c r="X23" s="46" t="s">
        <v>75</v>
      </c>
      <c r="Y23" s="49"/>
      <c r="Z23" s="6"/>
      <c r="AA23" s="6"/>
    </row>
    <row r="24" spans="1:27" ht="231" customHeight="1" x14ac:dyDescent="0.25">
      <c r="A24" s="380">
        <v>1</v>
      </c>
      <c r="B24" s="380" t="s">
        <v>23</v>
      </c>
      <c r="C24" s="380" t="s">
        <v>8</v>
      </c>
      <c r="D24" s="381">
        <v>43432</v>
      </c>
      <c r="E24" s="380" t="s">
        <v>1370</v>
      </c>
      <c r="F24" s="380" t="s">
        <v>24</v>
      </c>
      <c r="G24" s="380" t="s">
        <v>1371</v>
      </c>
      <c r="H24" s="382" t="s">
        <v>1372</v>
      </c>
      <c r="I24" s="87" t="s">
        <v>11</v>
      </c>
      <c r="J24" s="87" t="s">
        <v>1373</v>
      </c>
      <c r="K24" s="66" t="s">
        <v>1374</v>
      </c>
      <c r="L24" s="67">
        <v>44099</v>
      </c>
      <c r="M24" s="67">
        <v>44099</v>
      </c>
      <c r="N24" s="67">
        <v>44196</v>
      </c>
      <c r="O24" s="878" t="s">
        <v>1375</v>
      </c>
      <c r="P24" s="744"/>
      <c r="Q24" s="744"/>
      <c r="R24" s="745"/>
      <c r="S24" s="383" t="s">
        <v>1376</v>
      </c>
      <c r="T24" s="82" t="s">
        <v>1377</v>
      </c>
      <c r="U24" s="26" t="s">
        <v>1378</v>
      </c>
      <c r="V24" s="66" t="s">
        <v>13</v>
      </c>
      <c r="W24" s="66" t="s">
        <v>25</v>
      </c>
      <c r="X24" s="82" t="s">
        <v>1379</v>
      </c>
      <c r="Y24" s="162"/>
      <c r="Z24" s="162"/>
      <c r="AA24" s="162"/>
    </row>
    <row r="25" spans="1:27" ht="268.5" customHeight="1" x14ac:dyDescent="0.25">
      <c r="A25" s="384">
        <v>10</v>
      </c>
      <c r="B25" s="384" t="s">
        <v>9</v>
      </c>
      <c r="C25" s="78" t="s">
        <v>35</v>
      </c>
      <c r="D25" s="385">
        <v>44141</v>
      </c>
      <c r="E25" s="118" t="s">
        <v>1380</v>
      </c>
      <c r="F25" s="78" t="s">
        <v>17</v>
      </c>
      <c r="G25" s="71" t="s">
        <v>1381</v>
      </c>
      <c r="H25" s="386" t="s">
        <v>1382</v>
      </c>
      <c r="I25" s="100" t="s">
        <v>11</v>
      </c>
      <c r="J25" s="384" t="s">
        <v>1383</v>
      </c>
      <c r="K25" s="66" t="s">
        <v>1384</v>
      </c>
      <c r="L25" s="231">
        <v>44141</v>
      </c>
      <c r="M25" s="67">
        <v>44228</v>
      </c>
      <c r="N25" s="67">
        <v>44377</v>
      </c>
      <c r="O25" s="879" t="s">
        <v>1385</v>
      </c>
      <c r="P25" s="744"/>
      <c r="Q25" s="744"/>
      <c r="R25" s="745"/>
      <c r="S25" s="193" t="s">
        <v>1386</v>
      </c>
      <c r="T25" s="346" t="s">
        <v>1387</v>
      </c>
      <c r="U25" s="346" t="s">
        <v>1388</v>
      </c>
      <c r="V25" s="165" t="s">
        <v>13</v>
      </c>
      <c r="W25" s="165" t="s">
        <v>25</v>
      </c>
      <c r="X25" s="82" t="s">
        <v>1389</v>
      </c>
      <c r="Y25" s="6"/>
      <c r="Z25" s="6"/>
      <c r="AA25" s="6"/>
    </row>
    <row r="26" spans="1:27" ht="15.75" customHeight="1" x14ac:dyDescent="0.25">
      <c r="A26" s="66">
        <v>11</v>
      </c>
      <c r="B26" s="78" t="s">
        <v>9</v>
      </c>
      <c r="C26" s="78" t="s">
        <v>43</v>
      </c>
      <c r="D26" s="67">
        <v>44141</v>
      </c>
      <c r="E26" s="69" t="s">
        <v>1390</v>
      </c>
      <c r="F26" s="78" t="s">
        <v>17</v>
      </c>
      <c r="G26" s="71" t="s">
        <v>1391</v>
      </c>
      <c r="H26" s="100" t="s">
        <v>1392</v>
      </c>
      <c r="I26" s="100" t="s">
        <v>11</v>
      </c>
      <c r="J26" s="87" t="s">
        <v>1393</v>
      </c>
      <c r="K26" s="66" t="s">
        <v>1277</v>
      </c>
      <c r="L26" s="231">
        <v>44141</v>
      </c>
      <c r="M26" s="67">
        <v>44228</v>
      </c>
      <c r="N26" s="67">
        <v>44377</v>
      </c>
      <c r="O26" s="879" t="s">
        <v>1394</v>
      </c>
      <c r="P26" s="744"/>
      <c r="Q26" s="744"/>
      <c r="R26" s="745"/>
      <c r="S26" s="129" t="s">
        <v>1395</v>
      </c>
      <c r="T26" s="346" t="s">
        <v>1396</v>
      </c>
      <c r="U26" s="346" t="s">
        <v>1397</v>
      </c>
      <c r="V26" s="66" t="s">
        <v>13</v>
      </c>
      <c r="W26" s="66" t="s">
        <v>25</v>
      </c>
      <c r="X26" s="346" t="s">
        <v>1398</v>
      </c>
      <c r="Y26" s="6"/>
      <c r="Z26" s="6"/>
      <c r="AA26" s="6"/>
    </row>
    <row r="27" spans="1:27" ht="15.75" customHeight="1" x14ac:dyDescent="0.25">
      <c r="A27" s="66">
        <v>12</v>
      </c>
      <c r="B27" s="78" t="s">
        <v>9</v>
      </c>
      <c r="C27" s="78" t="s">
        <v>43</v>
      </c>
      <c r="D27" s="67">
        <v>44141</v>
      </c>
      <c r="E27" s="69" t="s">
        <v>1399</v>
      </c>
      <c r="F27" s="78" t="s">
        <v>17</v>
      </c>
      <c r="G27" s="71" t="s">
        <v>1400</v>
      </c>
      <c r="H27" s="880" t="s">
        <v>1401</v>
      </c>
      <c r="I27" s="749" t="s">
        <v>11</v>
      </c>
      <c r="J27" s="834" t="s">
        <v>1402</v>
      </c>
      <c r="K27" s="746" t="s">
        <v>1277</v>
      </c>
      <c r="L27" s="877">
        <v>44141</v>
      </c>
      <c r="M27" s="837">
        <v>44207</v>
      </c>
      <c r="N27" s="837">
        <v>44377</v>
      </c>
      <c r="O27" s="891" t="s">
        <v>1403</v>
      </c>
      <c r="P27" s="777"/>
      <c r="Q27" s="777"/>
      <c r="R27" s="778"/>
      <c r="S27" s="892" t="s">
        <v>1404</v>
      </c>
      <c r="T27" s="893" t="s">
        <v>1405</v>
      </c>
      <c r="U27" s="893" t="s">
        <v>1406</v>
      </c>
      <c r="V27" s="66" t="s">
        <v>13</v>
      </c>
      <c r="W27" s="746" t="s">
        <v>25</v>
      </c>
      <c r="X27" s="893" t="s">
        <v>1398</v>
      </c>
      <c r="Y27" s="6"/>
      <c r="Z27" s="6"/>
      <c r="AA27" s="6"/>
    </row>
    <row r="28" spans="1:27" ht="15.75" customHeight="1" x14ac:dyDescent="0.25">
      <c r="A28" s="66">
        <v>13</v>
      </c>
      <c r="B28" s="78" t="s">
        <v>9</v>
      </c>
      <c r="C28" s="78" t="s">
        <v>43</v>
      </c>
      <c r="D28" s="67">
        <v>44141</v>
      </c>
      <c r="E28" s="69" t="s">
        <v>1407</v>
      </c>
      <c r="F28" s="78" t="s">
        <v>24</v>
      </c>
      <c r="G28" s="71" t="s">
        <v>1408</v>
      </c>
      <c r="H28" s="748"/>
      <c r="I28" s="748"/>
      <c r="J28" s="748"/>
      <c r="K28" s="748"/>
      <c r="L28" s="767"/>
      <c r="M28" s="748"/>
      <c r="N28" s="748"/>
      <c r="O28" s="767"/>
      <c r="P28" s="754"/>
      <c r="Q28" s="754"/>
      <c r="R28" s="779"/>
      <c r="S28" s="748"/>
      <c r="T28" s="748"/>
      <c r="U28" s="748"/>
      <c r="V28" s="66" t="s">
        <v>13</v>
      </c>
      <c r="W28" s="748"/>
      <c r="X28" s="748"/>
      <c r="Y28" s="6"/>
      <c r="Z28" s="6"/>
      <c r="AA28" s="6"/>
    </row>
    <row r="29" spans="1:27" ht="15.75" customHeight="1" x14ac:dyDescent="0.25">
      <c r="A29" s="746">
        <v>17</v>
      </c>
      <c r="B29" s="746" t="s">
        <v>9</v>
      </c>
      <c r="C29" s="746" t="s">
        <v>43</v>
      </c>
      <c r="D29" s="837">
        <v>44141</v>
      </c>
      <c r="E29" s="223" t="s">
        <v>1409</v>
      </c>
      <c r="F29" s="163" t="s">
        <v>17</v>
      </c>
      <c r="G29" s="71" t="s">
        <v>1410</v>
      </c>
      <c r="H29" s="749" t="s">
        <v>1411</v>
      </c>
      <c r="I29" s="834" t="s">
        <v>11</v>
      </c>
      <c r="J29" s="834" t="s">
        <v>1412</v>
      </c>
      <c r="K29" s="746" t="s">
        <v>1287</v>
      </c>
      <c r="L29" s="877">
        <v>44141</v>
      </c>
      <c r="M29" s="875">
        <v>44197</v>
      </c>
      <c r="N29" s="875">
        <v>44377</v>
      </c>
      <c r="O29" s="908" t="s">
        <v>1413</v>
      </c>
      <c r="P29" s="777"/>
      <c r="Q29" s="777"/>
      <c r="R29" s="778"/>
      <c r="S29" s="800" t="s">
        <v>1414</v>
      </c>
      <c r="T29" s="874" t="s">
        <v>1415</v>
      </c>
      <c r="U29" s="876" t="s">
        <v>1416</v>
      </c>
      <c r="V29" s="66" t="s">
        <v>13</v>
      </c>
      <c r="W29" s="746" t="s">
        <v>25</v>
      </c>
      <c r="X29" s="874" t="s">
        <v>1398</v>
      </c>
      <c r="Y29" s="6"/>
      <c r="Z29" s="6"/>
      <c r="AA29" s="6"/>
    </row>
    <row r="30" spans="1:27" ht="15.75" customHeight="1" x14ac:dyDescent="0.25">
      <c r="A30" s="747"/>
      <c r="B30" s="747"/>
      <c r="C30" s="747"/>
      <c r="D30" s="747"/>
      <c r="E30" s="69" t="s">
        <v>1417</v>
      </c>
      <c r="F30" s="78" t="s">
        <v>17</v>
      </c>
      <c r="G30" s="26" t="s">
        <v>1418</v>
      </c>
      <c r="H30" s="747"/>
      <c r="I30" s="747"/>
      <c r="J30" s="747"/>
      <c r="K30" s="747"/>
      <c r="L30" s="766"/>
      <c r="M30" s="747"/>
      <c r="N30" s="747"/>
      <c r="O30" s="766"/>
      <c r="P30" s="753"/>
      <c r="Q30" s="753"/>
      <c r="R30" s="791"/>
      <c r="S30" s="747"/>
      <c r="T30" s="747"/>
      <c r="U30" s="747"/>
      <c r="V30" s="66" t="s">
        <v>13</v>
      </c>
      <c r="W30" s="747"/>
      <c r="X30" s="747"/>
      <c r="Y30" s="6"/>
      <c r="Z30" s="6"/>
      <c r="AA30" s="6"/>
    </row>
    <row r="31" spans="1:27" ht="15.75" customHeight="1" x14ac:dyDescent="0.25">
      <c r="A31" s="747"/>
      <c r="B31" s="747"/>
      <c r="C31" s="747"/>
      <c r="D31" s="747"/>
      <c r="E31" s="69" t="s">
        <v>1419</v>
      </c>
      <c r="F31" s="78" t="s">
        <v>24</v>
      </c>
      <c r="G31" s="26" t="s">
        <v>1418</v>
      </c>
      <c r="H31" s="747"/>
      <c r="I31" s="747"/>
      <c r="J31" s="747"/>
      <c r="K31" s="747"/>
      <c r="L31" s="766"/>
      <c r="M31" s="747"/>
      <c r="N31" s="747"/>
      <c r="O31" s="766"/>
      <c r="P31" s="753"/>
      <c r="Q31" s="753"/>
      <c r="R31" s="791"/>
      <c r="S31" s="747"/>
      <c r="T31" s="747"/>
      <c r="U31" s="747"/>
      <c r="V31" s="66" t="s">
        <v>13</v>
      </c>
      <c r="W31" s="747"/>
      <c r="X31" s="747"/>
      <c r="Y31" s="6"/>
      <c r="Z31" s="6"/>
      <c r="AA31" s="6"/>
    </row>
    <row r="32" spans="1:27" ht="15.75" customHeight="1" x14ac:dyDescent="0.25">
      <c r="A32" s="748"/>
      <c r="B32" s="748"/>
      <c r="C32" s="748"/>
      <c r="D32" s="748"/>
      <c r="E32" s="69" t="s">
        <v>1420</v>
      </c>
      <c r="F32" s="78" t="s">
        <v>24</v>
      </c>
      <c r="G32" s="26" t="s">
        <v>1421</v>
      </c>
      <c r="H32" s="748"/>
      <c r="I32" s="748"/>
      <c r="J32" s="748"/>
      <c r="K32" s="748"/>
      <c r="L32" s="767"/>
      <c r="M32" s="748"/>
      <c r="N32" s="748"/>
      <c r="O32" s="767"/>
      <c r="P32" s="754"/>
      <c r="Q32" s="754"/>
      <c r="R32" s="779"/>
      <c r="S32" s="748"/>
      <c r="T32" s="748"/>
      <c r="U32" s="748"/>
      <c r="V32" s="66" t="s">
        <v>13</v>
      </c>
      <c r="W32" s="748"/>
      <c r="X32" s="748"/>
      <c r="Y32" s="6"/>
      <c r="Z32" s="6"/>
      <c r="AA32" s="6"/>
    </row>
    <row r="33" spans="1:27" ht="15.75" customHeight="1" x14ac:dyDescent="0.25">
      <c r="A33" s="66">
        <v>21</v>
      </c>
      <c r="B33" s="78" t="s">
        <v>9</v>
      </c>
      <c r="C33" s="78" t="s">
        <v>43</v>
      </c>
      <c r="D33" s="67">
        <v>44141</v>
      </c>
      <c r="E33" s="69" t="s">
        <v>1422</v>
      </c>
      <c r="F33" s="78" t="s">
        <v>24</v>
      </c>
      <c r="G33" s="71" t="s">
        <v>1423</v>
      </c>
      <c r="H33" s="71" t="s">
        <v>1424</v>
      </c>
      <c r="I33" s="87" t="s">
        <v>18</v>
      </c>
      <c r="J33" s="87" t="s">
        <v>1425</v>
      </c>
      <c r="K33" s="66" t="s">
        <v>1277</v>
      </c>
      <c r="L33" s="231">
        <v>44141</v>
      </c>
      <c r="M33" s="67">
        <v>44197</v>
      </c>
      <c r="N33" s="67">
        <v>44377</v>
      </c>
      <c r="O33" s="879" t="s">
        <v>1426</v>
      </c>
      <c r="P33" s="744"/>
      <c r="Q33" s="744"/>
      <c r="R33" s="745"/>
      <c r="S33" s="194" t="s">
        <v>1427</v>
      </c>
      <c r="T33" s="346" t="s">
        <v>1428</v>
      </c>
      <c r="U33" s="346" t="s">
        <v>1429</v>
      </c>
      <c r="V33" s="66" t="s">
        <v>13</v>
      </c>
      <c r="W33" s="118" t="s">
        <v>25</v>
      </c>
      <c r="X33" s="346" t="s">
        <v>1398</v>
      </c>
      <c r="Y33" s="6"/>
      <c r="Z33" s="6"/>
      <c r="AA33" s="6"/>
    </row>
    <row r="34" spans="1:27" ht="15.75" customHeight="1" x14ac:dyDescent="0.25">
      <c r="A34" s="66">
        <v>22</v>
      </c>
      <c r="B34" s="78" t="s">
        <v>9</v>
      </c>
      <c r="C34" s="78" t="s">
        <v>43</v>
      </c>
      <c r="D34" s="67">
        <v>44141</v>
      </c>
      <c r="E34" s="69" t="s">
        <v>1430</v>
      </c>
      <c r="F34" s="78" t="s">
        <v>24</v>
      </c>
      <c r="G34" s="26" t="s">
        <v>1431</v>
      </c>
      <c r="H34" s="71" t="s">
        <v>1432</v>
      </c>
      <c r="I34" s="87" t="s">
        <v>18</v>
      </c>
      <c r="J34" s="87" t="s">
        <v>1433</v>
      </c>
      <c r="K34" s="66" t="s">
        <v>1277</v>
      </c>
      <c r="L34" s="231">
        <v>44141</v>
      </c>
      <c r="M34" s="67">
        <v>44197</v>
      </c>
      <c r="N34" s="67">
        <v>44377</v>
      </c>
      <c r="O34" s="879" t="s">
        <v>1434</v>
      </c>
      <c r="P34" s="744"/>
      <c r="Q34" s="744"/>
      <c r="R34" s="745"/>
      <c r="S34" s="194" t="s">
        <v>1435</v>
      </c>
      <c r="T34" s="346" t="s">
        <v>1436</v>
      </c>
      <c r="U34" s="346" t="s">
        <v>1437</v>
      </c>
      <c r="V34" s="66" t="s">
        <v>13</v>
      </c>
      <c r="W34" s="118" t="s">
        <v>25</v>
      </c>
      <c r="X34" s="346" t="s">
        <v>1398</v>
      </c>
      <c r="Y34" s="6"/>
      <c r="Z34" s="6"/>
      <c r="AA34" s="6"/>
    </row>
    <row r="35" spans="1:27" ht="15.75" customHeight="1" x14ac:dyDescent="0.25">
      <c r="A35" s="66">
        <v>24</v>
      </c>
      <c r="B35" s="78" t="s">
        <v>9</v>
      </c>
      <c r="C35" s="78" t="s">
        <v>43</v>
      </c>
      <c r="D35" s="67">
        <v>44141</v>
      </c>
      <c r="E35" s="69" t="s">
        <v>1438</v>
      </c>
      <c r="F35" s="78" t="s">
        <v>24</v>
      </c>
      <c r="G35" s="26" t="s">
        <v>1439</v>
      </c>
      <c r="H35" s="71" t="s">
        <v>1440</v>
      </c>
      <c r="I35" s="87" t="s">
        <v>18</v>
      </c>
      <c r="J35" s="87" t="s">
        <v>1441</v>
      </c>
      <c r="K35" s="66" t="s">
        <v>1277</v>
      </c>
      <c r="L35" s="231">
        <v>44141</v>
      </c>
      <c r="M35" s="67">
        <v>44207</v>
      </c>
      <c r="N35" s="67">
        <v>44377</v>
      </c>
      <c r="O35" s="879" t="s">
        <v>1442</v>
      </c>
      <c r="P35" s="744"/>
      <c r="Q35" s="744"/>
      <c r="R35" s="745"/>
      <c r="S35" s="129" t="s">
        <v>1443</v>
      </c>
      <c r="T35" s="346" t="s">
        <v>1444</v>
      </c>
      <c r="U35" s="346" t="s">
        <v>1445</v>
      </c>
      <c r="V35" s="66" t="s">
        <v>13</v>
      </c>
      <c r="W35" s="118" t="s">
        <v>25</v>
      </c>
      <c r="X35" s="346" t="s">
        <v>1398</v>
      </c>
      <c r="Y35" s="6"/>
      <c r="Z35" s="6"/>
      <c r="AA35" s="6"/>
    </row>
    <row r="36" spans="1:27" ht="15.75" customHeight="1" x14ac:dyDescent="0.25">
      <c r="A36" s="66">
        <v>15</v>
      </c>
      <c r="B36" s="78" t="s">
        <v>9</v>
      </c>
      <c r="C36" s="78" t="s">
        <v>43</v>
      </c>
      <c r="D36" s="67">
        <v>44141</v>
      </c>
      <c r="E36" s="69" t="s">
        <v>1446</v>
      </c>
      <c r="F36" s="78" t="s">
        <v>17</v>
      </c>
      <c r="G36" s="26" t="s">
        <v>1447</v>
      </c>
      <c r="H36" s="87" t="s">
        <v>1448</v>
      </c>
      <c r="I36" s="87" t="s">
        <v>11</v>
      </c>
      <c r="J36" s="87" t="s">
        <v>1449</v>
      </c>
      <c r="K36" s="26" t="s">
        <v>1450</v>
      </c>
      <c r="L36" s="231">
        <v>44141</v>
      </c>
      <c r="M36" s="67">
        <v>44197</v>
      </c>
      <c r="N36" s="67">
        <v>44377</v>
      </c>
      <c r="O36" s="743" t="s">
        <v>1451</v>
      </c>
      <c r="P36" s="744"/>
      <c r="Q36" s="744"/>
      <c r="R36" s="745"/>
      <c r="S36" s="193" t="s">
        <v>1452</v>
      </c>
      <c r="T36" s="349" t="s">
        <v>1453</v>
      </c>
      <c r="U36" s="346" t="s">
        <v>1454</v>
      </c>
      <c r="V36" s="66" t="s">
        <v>13</v>
      </c>
      <c r="W36" s="66" t="s">
        <v>25</v>
      </c>
      <c r="X36" s="346" t="s">
        <v>1398</v>
      </c>
      <c r="Y36" s="6"/>
      <c r="Z36" s="6"/>
      <c r="AA36" s="6"/>
    </row>
    <row r="37" spans="1:27" ht="146.25" customHeight="1" x14ac:dyDescent="0.25">
      <c r="A37" s="241">
        <v>1</v>
      </c>
      <c r="B37" s="282" t="s">
        <v>9</v>
      </c>
      <c r="C37" s="282" t="s">
        <v>45</v>
      </c>
      <c r="D37" s="244">
        <v>43679</v>
      </c>
      <c r="E37" s="389" t="s">
        <v>1455</v>
      </c>
      <c r="F37" s="246" t="s">
        <v>10</v>
      </c>
      <c r="G37" s="389" t="s">
        <v>1456</v>
      </c>
      <c r="H37" s="282" t="s">
        <v>1457</v>
      </c>
      <c r="I37" s="282" t="s">
        <v>11</v>
      </c>
      <c r="J37" s="282" t="s">
        <v>1458</v>
      </c>
      <c r="K37" s="282" t="s">
        <v>906</v>
      </c>
      <c r="L37" s="244">
        <v>43692</v>
      </c>
      <c r="M37" s="244">
        <v>43692</v>
      </c>
      <c r="N37" s="390">
        <v>43769</v>
      </c>
      <c r="O37" s="897" t="s">
        <v>1459</v>
      </c>
      <c r="P37" s="744"/>
      <c r="Q37" s="744"/>
      <c r="R37" s="745"/>
      <c r="S37" s="282" t="s">
        <v>1460</v>
      </c>
      <c r="T37" s="389" t="s">
        <v>1461</v>
      </c>
      <c r="U37" s="391" t="s">
        <v>1462</v>
      </c>
      <c r="V37" s="392" t="s">
        <v>26</v>
      </c>
      <c r="W37" s="393" t="s">
        <v>25</v>
      </c>
      <c r="X37" s="394" t="s">
        <v>1463</v>
      </c>
      <c r="Y37" s="6"/>
      <c r="Z37" s="6"/>
      <c r="AA37" s="6"/>
    </row>
    <row r="38" spans="1:27" ht="240" customHeight="1" x14ac:dyDescent="0.25">
      <c r="A38" s="241">
        <v>2</v>
      </c>
      <c r="B38" s="282" t="s">
        <v>9</v>
      </c>
      <c r="C38" s="282" t="s">
        <v>45</v>
      </c>
      <c r="D38" s="244">
        <v>43679</v>
      </c>
      <c r="E38" s="389" t="s">
        <v>1464</v>
      </c>
      <c r="F38" s="246" t="s">
        <v>10</v>
      </c>
      <c r="G38" s="389" t="s">
        <v>1465</v>
      </c>
      <c r="H38" s="282" t="s">
        <v>1466</v>
      </c>
      <c r="I38" s="282" t="s">
        <v>11</v>
      </c>
      <c r="J38" s="282" t="s">
        <v>1467</v>
      </c>
      <c r="K38" s="282" t="s">
        <v>906</v>
      </c>
      <c r="L38" s="244">
        <v>43692</v>
      </c>
      <c r="M38" s="244">
        <v>43692</v>
      </c>
      <c r="N38" s="390">
        <v>43769</v>
      </c>
      <c r="O38" s="897" t="s">
        <v>1468</v>
      </c>
      <c r="P38" s="744"/>
      <c r="Q38" s="744"/>
      <c r="R38" s="745"/>
      <c r="S38" s="282" t="s">
        <v>1469</v>
      </c>
      <c r="T38" s="389" t="s">
        <v>1470</v>
      </c>
      <c r="U38" s="395" t="s">
        <v>1471</v>
      </c>
      <c r="V38" s="392" t="s">
        <v>13</v>
      </c>
      <c r="W38" s="393" t="s">
        <v>25</v>
      </c>
      <c r="X38" s="394" t="s">
        <v>1472</v>
      </c>
      <c r="Y38" s="6"/>
      <c r="Z38" s="6"/>
      <c r="AA38" s="6"/>
    </row>
    <row r="39" spans="1:27" ht="274.5" customHeight="1" x14ac:dyDescent="0.25">
      <c r="A39" s="281">
        <v>3</v>
      </c>
      <c r="B39" s="396" t="s">
        <v>9</v>
      </c>
      <c r="C39" s="396" t="s">
        <v>45</v>
      </c>
      <c r="D39" s="397">
        <v>43679</v>
      </c>
      <c r="E39" s="398" t="s">
        <v>1473</v>
      </c>
      <c r="F39" s="399" t="s">
        <v>10</v>
      </c>
      <c r="G39" s="396" t="s">
        <v>1474</v>
      </c>
      <c r="H39" s="396" t="s">
        <v>1475</v>
      </c>
      <c r="I39" s="396" t="s">
        <v>11</v>
      </c>
      <c r="J39" s="396" t="s">
        <v>1476</v>
      </c>
      <c r="K39" s="396" t="s">
        <v>906</v>
      </c>
      <c r="L39" s="397">
        <v>43692</v>
      </c>
      <c r="M39" s="397">
        <v>43692</v>
      </c>
      <c r="N39" s="400">
        <v>43830</v>
      </c>
      <c r="O39" s="897" t="s">
        <v>1477</v>
      </c>
      <c r="P39" s="744"/>
      <c r="Q39" s="744"/>
      <c r="R39" s="745"/>
      <c r="S39" s="282" t="s">
        <v>1478</v>
      </c>
      <c r="T39" s="401" t="s">
        <v>1479</v>
      </c>
      <c r="U39" s="402" t="s">
        <v>1480</v>
      </c>
      <c r="V39" s="403" t="s">
        <v>26</v>
      </c>
      <c r="W39" s="404" t="s">
        <v>25</v>
      </c>
      <c r="X39" s="405" t="s">
        <v>1481</v>
      </c>
      <c r="Y39" s="6"/>
      <c r="Z39" s="6"/>
      <c r="AA39" s="6"/>
    </row>
    <row r="40" spans="1:27" ht="287.25" customHeight="1" x14ac:dyDescent="0.25">
      <c r="A40" s="241">
        <v>4</v>
      </c>
      <c r="B40" s="242" t="s">
        <v>9</v>
      </c>
      <c r="C40" s="242" t="s">
        <v>45</v>
      </c>
      <c r="D40" s="406">
        <v>43679</v>
      </c>
      <c r="E40" s="242" t="s">
        <v>902</v>
      </c>
      <c r="F40" s="246" t="s">
        <v>10</v>
      </c>
      <c r="G40" s="242" t="s">
        <v>903</v>
      </c>
      <c r="H40" s="282" t="s">
        <v>1482</v>
      </c>
      <c r="I40" s="282" t="s">
        <v>11</v>
      </c>
      <c r="J40" s="282" t="s">
        <v>1476</v>
      </c>
      <c r="K40" s="282" t="s">
        <v>906</v>
      </c>
      <c r="L40" s="244">
        <v>43692</v>
      </c>
      <c r="M40" s="244">
        <v>43692</v>
      </c>
      <c r="N40" s="390">
        <v>43830</v>
      </c>
      <c r="O40" s="897" t="s">
        <v>1483</v>
      </c>
      <c r="P40" s="744"/>
      <c r="Q40" s="744"/>
      <c r="R40" s="745"/>
      <c r="S40" s="282" t="s">
        <v>1478</v>
      </c>
      <c r="T40" s="407" t="s">
        <v>1484</v>
      </c>
      <c r="U40" s="408" t="s">
        <v>1485</v>
      </c>
      <c r="V40" s="392" t="s">
        <v>26</v>
      </c>
      <c r="W40" s="246" t="s">
        <v>25</v>
      </c>
      <c r="X40" s="394" t="s">
        <v>1472</v>
      </c>
      <c r="Y40" s="6"/>
      <c r="Z40" s="6"/>
      <c r="AA40" s="6"/>
    </row>
    <row r="41" spans="1:27" ht="207" customHeight="1" x14ac:dyDescent="0.25">
      <c r="A41" s="409">
        <v>1</v>
      </c>
      <c r="B41" s="396" t="s">
        <v>29</v>
      </c>
      <c r="C41" s="396" t="s">
        <v>37</v>
      </c>
      <c r="D41" s="397">
        <v>44022</v>
      </c>
      <c r="E41" s="396" t="s">
        <v>1486</v>
      </c>
      <c r="F41" s="396" t="s">
        <v>17</v>
      </c>
      <c r="G41" s="396" t="s">
        <v>1487</v>
      </c>
      <c r="H41" s="410" t="s">
        <v>1488</v>
      </c>
      <c r="I41" s="282" t="s">
        <v>18</v>
      </c>
      <c r="J41" s="282" t="s">
        <v>1489</v>
      </c>
      <c r="K41" s="282" t="s">
        <v>1343</v>
      </c>
      <c r="L41" s="279">
        <v>44022</v>
      </c>
      <c r="M41" s="411">
        <v>44034</v>
      </c>
      <c r="N41" s="412">
        <v>44377</v>
      </c>
      <c r="O41" s="898" t="s">
        <v>1490</v>
      </c>
      <c r="P41" s="744"/>
      <c r="Q41" s="744"/>
      <c r="R41" s="745"/>
      <c r="S41" s="389" t="s">
        <v>1491</v>
      </c>
      <c r="T41" s="413" t="s">
        <v>1492</v>
      </c>
      <c r="U41" s="414" t="s">
        <v>1493</v>
      </c>
      <c r="V41" s="389" t="s">
        <v>13</v>
      </c>
      <c r="W41" s="282" t="s">
        <v>25</v>
      </c>
      <c r="X41" s="415" t="s">
        <v>1494</v>
      </c>
      <c r="Y41" s="6"/>
      <c r="Z41" s="6"/>
      <c r="AA41" s="6"/>
    </row>
    <row r="42" spans="1:27" ht="213" customHeight="1" x14ac:dyDescent="0.25">
      <c r="A42" s="416">
        <v>3</v>
      </c>
      <c r="B42" s="416" t="s">
        <v>9</v>
      </c>
      <c r="C42" s="416" t="s">
        <v>37</v>
      </c>
      <c r="D42" s="417">
        <v>44140</v>
      </c>
      <c r="E42" s="418" t="s">
        <v>1495</v>
      </c>
      <c r="F42" s="416" t="s">
        <v>17</v>
      </c>
      <c r="G42" s="416" t="s">
        <v>1496</v>
      </c>
      <c r="H42" s="899" t="s">
        <v>1497</v>
      </c>
      <c r="I42" s="900" t="s">
        <v>11</v>
      </c>
      <c r="J42" s="900" t="s">
        <v>1498</v>
      </c>
      <c r="K42" s="900" t="s">
        <v>1499</v>
      </c>
      <c r="L42" s="906">
        <v>44140</v>
      </c>
      <c r="M42" s="907">
        <v>44150</v>
      </c>
      <c r="N42" s="907">
        <v>44196</v>
      </c>
      <c r="O42" s="776" t="s">
        <v>1500</v>
      </c>
      <c r="P42" s="777"/>
      <c r="Q42" s="777"/>
      <c r="R42" s="778"/>
      <c r="S42" s="901" t="s">
        <v>1501</v>
      </c>
      <c r="T42" s="903" t="s">
        <v>1502</v>
      </c>
      <c r="U42" s="904" t="s">
        <v>1503</v>
      </c>
      <c r="V42" s="905"/>
      <c r="W42" s="746" t="s">
        <v>25</v>
      </c>
      <c r="X42" s="896" t="s">
        <v>1504</v>
      </c>
      <c r="Y42" s="6"/>
      <c r="Z42" s="6"/>
      <c r="AA42" s="6"/>
    </row>
    <row r="43" spans="1:27" ht="172.5" customHeight="1" x14ac:dyDescent="0.25">
      <c r="A43" s="416">
        <v>4</v>
      </c>
      <c r="B43" s="416" t="s">
        <v>9</v>
      </c>
      <c r="C43" s="419" t="s">
        <v>37</v>
      </c>
      <c r="D43" s="420">
        <v>44140</v>
      </c>
      <c r="E43" s="418" t="s">
        <v>1505</v>
      </c>
      <c r="F43" s="416" t="s">
        <v>24</v>
      </c>
      <c r="G43" s="419" t="s">
        <v>1496</v>
      </c>
      <c r="H43" s="747"/>
      <c r="I43" s="747"/>
      <c r="J43" s="747"/>
      <c r="K43" s="747"/>
      <c r="L43" s="872"/>
      <c r="M43" s="747"/>
      <c r="N43" s="747"/>
      <c r="O43" s="766"/>
      <c r="P43" s="753"/>
      <c r="Q43" s="753"/>
      <c r="R43" s="791"/>
      <c r="S43" s="756"/>
      <c r="T43" s="747"/>
      <c r="U43" s="747"/>
      <c r="V43" s="747"/>
      <c r="W43" s="747"/>
      <c r="X43" s="747"/>
      <c r="Y43" s="6"/>
      <c r="Z43" s="6"/>
      <c r="AA43" s="6"/>
    </row>
    <row r="44" spans="1:27" ht="234" customHeight="1" x14ac:dyDescent="0.25">
      <c r="A44" s="416">
        <v>5</v>
      </c>
      <c r="B44" s="416" t="s">
        <v>9</v>
      </c>
      <c r="C44" s="419" t="s">
        <v>37</v>
      </c>
      <c r="D44" s="420">
        <v>44140</v>
      </c>
      <c r="E44" s="418" t="s">
        <v>1506</v>
      </c>
      <c r="F44" s="416" t="s">
        <v>24</v>
      </c>
      <c r="G44" s="416" t="s">
        <v>1496</v>
      </c>
      <c r="H44" s="747"/>
      <c r="I44" s="747"/>
      <c r="J44" s="747"/>
      <c r="K44" s="747"/>
      <c r="L44" s="872"/>
      <c r="M44" s="747"/>
      <c r="N44" s="747"/>
      <c r="O44" s="766"/>
      <c r="P44" s="753"/>
      <c r="Q44" s="753"/>
      <c r="R44" s="791"/>
      <c r="S44" s="756"/>
      <c r="T44" s="747"/>
      <c r="U44" s="747"/>
      <c r="V44" s="747"/>
      <c r="W44" s="747"/>
      <c r="X44" s="747"/>
      <c r="Y44" s="6"/>
      <c r="Z44" s="6"/>
      <c r="AA44" s="6"/>
    </row>
    <row r="45" spans="1:27" ht="243" customHeight="1" x14ac:dyDescent="0.25">
      <c r="A45" s="416">
        <v>6</v>
      </c>
      <c r="B45" s="416" t="s">
        <v>9</v>
      </c>
      <c r="C45" s="419" t="s">
        <v>37</v>
      </c>
      <c r="D45" s="420">
        <v>44140</v>
      </c>
      <c r="E45" s="418" t="s">
        <v>1507</v>
      </c>
      <c r="F45" s="416" t="s">
        <v>24</v>
      </c>
      <c r="G45" s="419" t="s">
        <v>1496</v>
      </c>
      <c r="H45" s="748"/>
      <c r="I45" s="748"/>
      <c r="J45" s="748"/>
      <c r="K45" s="748"/>
      <c r="L45" s="822"/>
      <c r="M45" s="748"/>
      <c r="N45" s="748"/>
      <c r="O45" s="767"/>
      <c r="P45" s="754"/>
      <c r="Q45" s="754"/>
      <c r="R45" s="779"/>
      <c r="S45" s="902"/>
      <c r="T45" s="748"/>
      <c r="U45" s="748"/>
      <c r="V45" s="748"/>
      <c r="W45" s="748"/>
      <c r="X45" s="748"/>
      <c r="Y45" s="6"/>
      <c r="Z45" s="6"/>
      <c r="AA45" s="6"/>
    </row>
    <row r="46" spans="1:27" ht="205.5" customHeight="1" x14ac:dyDescent="0.25">
      <c r="A46" s="416">
        <v>8</v>
      </c>
      <c r="B46" s="416" t="s">
        <v>9</v>
      </c>
      <c r="C46" s="416" t="s">
        <v>37</v>
      </c>
      <c r="D46" s="420">
        <v>44140</v>
      </c>
      <c r="E46" s="421" t="s">
        <v>1508</v>
      </c>
      <c r="F46" s="416" t="s">
        <v>17</v>
      </c>
      <c r="G46" s="418" t="s">
        <v>1509</v>
      </c>
      <c r="H46" s="418" t="s">
        <v>1510</v>
      </c>
      <c r="I46" s="418" t="s">
        <v>11</v>
      </c>
      <c r="J46" s="418" t="s">
        <v>1511</v>
      </c>
      <c r="K46" s="419" t="s">
        <v>1512</v>
      </c>
      <c r="L46" s="422">
        <v>44140</v>
      </c>
      <c r="M46" s="423">
        <v>44207</v>
      </c>
      <c r="N46" s="423">
        <v>44377</v>
      </c>
      <c r="O46" s="894" t="s">
        <v>1513</v>
      </c>
      <c r="P46" s="744"/>
      <c r="Q46" s="744"/>
      <c r="R46" s="745"/>
      <c r="S46" s="424" t="s">
        <v>1330</v>
      </c>
      <c r="T46" s="425" t="s">
        <v>1514</v>
      </c>
      <c r="U46" s="424" t="s">
        <v>1330</v>
      </c>
      <c r="V46" s="389" t="s">
        <v>13</v>
      </c>
      <c r="W46" s="242" t="s">
        <v>25</v>
      </c>
      <c r="X46" s="425" t="s">
        <v>1515</v>
      </c>
      <c r="Y46" s="6"/>
      <c r="Z46" s="6"/>
      <c r="AA46" s="6"/>
    </row>
    <row r="47" spans="1:27" ht="15.75" customHeight="1" x14ac:dyDescent="0.25">
      <c r="A47" s="416">
        <v>9</v>
      </c>
      <c r="B47" s="416" t="s">
        <v>9</v>
      </c>
      <c r="C47" s="416" t="s">
        <v>41</v>
      </c>
      <c r="D47" s="420">
        <v>44140</v>
      </c>
      <c r="E47" s="418" t="s">
        <v>1516</v>
      </c>
      <c r="F47" s="416" t="s">
        <v>17</v>
      </c>
      <c r="G47" s="418" t="s">
        <v>1517</v>
      </c>
      <c r="H47" s="418" t="s">
        <v>1518</v>
      </c>
      <c r="I47" s="418" t="s">
        <v>11</v>
      </c>
      <c r="J47" s="418" t="s">
        <v>1519</v>
      </c>
      <c r="K47" s="419" t="s">
        <v>1520</v>
      </c>
      <c r="L47" s="422">
        <v>44146</v>
      </c>
      <c r="M47" s="423">
        <v>44207</v>
      </c>
      <c r="N47" s="423">
        <v>44377</v>
      </c>
      <c r="O47" s="882" t="s">
        <v>1521</v>
      </c>
      <c r="P47" s="744"/>
      <c r="Q47" s="744"/>
      <c r="R47" s="745"/>
      <c r="S47" s="425" t="s">
        <v>1522</v>
      </c>
      <c r="T47" s="425" t="s">
        <v>1523</v>
      </c>
      <c r="U47" s="426" t="s">
        <v>1524</v>
      </c>
      <c r="V47" s="389" t="s">
        <v>13</v>
      </c>
      <c r="W47" s="242" t="s">
        <v>25</v>
      </c>
      <c r="X47" s="425" t="s">
        <v>1515</v>
      </c>
      <c r="Y47" s="6"/>
      <c r="Z47" s="6"/>
      <c r="AA47" s="6"/>
    </row>
    <row r="48" spans="1:27" ht="253.5" customHeight="1" x14ac:dyDescent="0.25">
      <c r="A48" s="416">
        <v>12</v>
      </c>
      <c r="B48" s="416" t="s">
        <v>9</v>
      </c>
      <c r="C48" s="416" t="s">
        <v>41</v>
      </c>
      <c r="D48" s="420">
        <v>44140</v>
      </c>
      <c r="E48" s="418" t="s">
        <v>1525</v>
      </c>
      <c r="F48" s="416" t="s">
        <v>24</v>
      </c>
      <c r="G48" s="418" t="s">
        <v>1526</v>
      </c>
      <c r="H48" s="418" t="s">
        <v>1527</v>
      </c>
      <c r="I48" s="418" t="s">
        <v>18</v>
      </c>
      <c r="J48" s="418" t="s">
        <v>1528</v>
      </c>
      <c r="K48" s="419" t="s">
        <v>1529</v>
      </c>
      <c r="L48" s="422">
        <v>44146</v>
      </c>
      <c r="M48" s="423">
        <v>44207</v>
      </c>
      <c r="N48" s="423">
        <v>44286</v>
      </c>
      <c r="O48" s="882" t="s">
        <v>1530</v>
      </c>
      <c r="P48" s="744"/>
      <c r="Q48" s="744"/>
      <c r="R48" s="745"/>
      <c r="S48" s="427" t="s">
        <v>1531</v>
      </c>
      <c r="T48" s="425" t="s">
        <v>1532</v>
      </c>
      <c r="U48" s="426" t="s">
        <v>1533</v>
      </c>
      <c r="V48" s="389" t="s">
        <v>13</v>
      </c>
      <c r="W48" s="242" t="s">
        <v>25</v>
      </c>
      <c r="X48" s="425" t="s">
        <v>1515</v>
      </c>
      <c r="Y48" s="6"/>
      <c r="Z48" s="6"/>
      <c r="AA48" s="6"/>
    </row>
    <row r="49" spans="1:27" ht="172.5" customHeight="1" x14ac:dyDescent="0.25">
      <c r="A49" s="359">
        <v>11</v>
      </c>
      <c r="B49" s="359" t="s">
        <v>9</v>
      </c>
      <c r="C49" s="359" t="s">
        <v>39</v>
      </c>
      <c r="D49" s="372">
        <v>44140</v>
      </c>
      <c r="E49" s="357" t="s">
        <v>1534</v>
      </c>
      <c r="F49" s="359" t="s">
        <v>24</v>
      </c>
      <c r="G49" s="357" t="s">
        <v>1535</v>
      </c>
      <c r="H49" s="357" t="s">
        <v>1536</v>
      </c>
      <c r="I49" s="357" t="s">
        <v>18</v>
      </c>
      <c r="J49" s="357" t="s">
        <v>1537</v>
      </c>
      <c r="K49" s="373" t="s">
        <v>1538</v>
      </c>
      <c r="L49" s="374">
        <v>44146</v>
      </c>
      <c r="M49" s="375">
        <v>44207</v>
      </c>
      <c r="N49" s="375">
        <v>44286</v>
      </c>
      <c r="O49" s="743" t="s">
        <v>1539</v>
      </c>
      <c r="P49" s="744"/>
      <c r="Q49" s="744"/>
      <c r="R49" s="745"/>
      <c r="S49" s="193" t="s">
        <v>1540</v>
      </c>
      <c r="T49" s="425" t="s">
        <v>1541</v>
      </c>
      <c r="U49" s="130" t="s">
        <v>1542</v>
      </c>
      <c r="V49" s="389" t="s">
        <v>13</v>
      </c>
      <c r="W49" s="78" t="s">
        <v>25</v>
      </c>
      <c r="X49" s="165" t="s">
        <v>1515</v>
      </c>
      <c r="Y49" s="6"/>
      <c r="Z49" s="6"/>
      <c r="AA49" s="6"/>
    </row>
    <row r="50" spans="1:27" ht="204.75" customHeight="1" x14ac:dyDescent="0.25">
      <c r="A50" s="359">
        <v>7</v>
      </c>
      <c r="B50" s="359" t="s">
        <v>9</v>
      </c>
      <c r="C50" s="359" t="s">
        <v>37</v>
      </c>
      <c r="D50" s="372">
        <v>44140</v>
      </c>
      <c r="E50" s="357" t="s">
        <v>1543</v>
      </c>
      <c r="F50" s="359" t="s">
        <v>17</v>
      </c>
      <c r="G50" s="357" t="s">
        <v>1544</v>
      </c>
      <c r="H50" s="357" t="s">
        <v>1545</v>
      </c>
      <c r="I50" s="357" t="s">
        <v>11</v>
      </c>
      <c r="J50" s="357" t="s">
        <v>1546</v>
      </c>
      <c r="K50" s="373" t="s">
        <v>1499</v>
      </c>
      <c r="L50" s="374">
        <v>44140</v>
      </c>
      <c r="M50" s="375">
        <v>44207</v>
      </c>
      <c r="N50" s="375">
        <v>44286</v>
      </c>
      <c r="O50" s="743" t="s">
        <v>1547</v>
      </c>
      <c r="P50" s="744"/>
      <c r="Q50" s="744"/>
      <c r="R50" s="745"/>
      <c r="S50" s="129" t="s">
        <v>1548</v>
      </c>
      <c r="T50" s="425" t="s">
        <v>1549</v>
      </c>
      <c r="U50" s="130" t="s">
        <v>1548</v>
      </c>
      <c r="V50" s="389" t="s">
        <v>13</v>
      </c>
      <c r="W50" s="78" t="s">
        <v>25</v>
      </c>
      <c r="X50" s="129" t="s">
        <v>1515</v>
      </c>
      <c r="Y50" s="6"/>
      <c r="Z50" s="6"/>
      <c r="AA50" s="6"/>
    </row>
    <row r="51" spans="1:27" ht="15.75" customHeight="1" x14ac:dyDescent="0.25">
      <c r="A51" s="66">
        <v>18</v>
      </c>
      <c r="B51" s="78" t="s">
        <v>9</v>
      </c>
      <c r="C51" s="78" t="s">
        <v>43</v>
      </c>
      <c r="D51" s="67">
        <v>44141</v>
      </c>
      <c r="E51" s="69" t="s">
        <v>1550</v>
      </c>
      <c r="F51" s="78" t="s">
        <v>24</v>
      </c>
      <c r="G51" s="26" t="s">
        <v>1551</v>
      </c>
      <c r="H51" s="87" t="s">
        <v>1552</v>
      </c>
      <c r="I51" s="87" t="s">
        <v>18</v>
      </c>
      <c r="J51" s="87" t="s">
        <v>1553</v>
      </c>
      <c r="K51" s="66" t="s">
        <v>1296</v>
      </c>
      <c r="L51" s="231">
        <v>44141</v>
      </c>
      <c r="M51" s="67">
        <v>44197</v>
      </c>
      <c r="N51" s="67">
        <v>44377</v>
      </c>
      <c r="O51" s="743" t="s">
        <v>1554</v>
      </c>
      <c r="P51" s="744"/>
      <c r="Q51" s="744"/>
      <c r="R51" s="745"/>
      <c r="S51" s="193" t="s">
        <v>1555</v>
      </c>
      <c r="T51" s="346" t="s">
        <v>1556</v>
      </c>
      <c r="U51" s="347" t="s">
        <v>1557</v>
      </c>
      <c r="V51" s="66" t="s">
        <v>13</v>
      </c>
      <c r="W51" s="118" t="s">
        <v>25</v>
      </c>
      <c r="X51" s="346" t="s">
        <v>1398</v>
      </c>
      <c r="Y51" s="6"/>
      <c r="Z51" s="6"/>
      <c r="AA51" s="6"/>
    </row>
    <row r="52" spans="1:27" ht="159" customHeight="1" x14ac:dyDescent="0.25">
      <c r="A52" s="881">
        <v>2</v>
      </c>
      <c r="B52" s="758" t="s">
        <v>9</v>
      </c>
      <c r="C52" s="758" t="s">
        <v>37</v>
      </c>
      <c r="D52" s="895">
        <v>44140</v>
      </c>
      <c r="E52" s="758" t="s">
        <v>1324</v>
      </c>
      <c r="F52" s="758" t="s">
        <v>17</v>
      </c>
      <c r="G52" s="758" t="s">
        <v>1325</v>
      </c>
      <c r="H52" s="410" t="s">
        <v>1341</v>
      </c>
      <c r="I52" s="428" t="s">
        <v>18</v>
      </c>
      <c r="J52" s="282" t="s">
        <v>1342</v>
      </c>
      <c r="K52" s="282" t="s">
        <v>1343</v>
      </c>
      <c r="L52" s="279">
        <v>44022</v>
      </c>
      <c r="M52" s="412">
        <v>44034</v>
      </c>
      <c r="N52" s="412">
        <v>44377</v>
      </c>
      <c r="O52" s="882" t="s">
        <v>1344</v>
      </c>
      <c r="P52" s="744"/>
      <c r="Q52" s="744"/>
      <c r="R52" s="745"/>
      <c r="S52" s="425" t="s">
        <v>1345</v>
      </c>
      <c r="T52" s="413" t="s">
        <v>1558</v>
      </c>
      <c r="U52" s="429" t="s">
        <v>1332</v>
      </c>
      <c r="V52" s="389" t="s">
        <v>13</v>
      </c>
      <c r="W52" s="282" t="s">
        <v>25</v>
      </c>
      <c r="X52" s="242" t="s">
        <v>1347</v>
      </c>
      <c r="Y52" s="6"/>
      <c r="Z52" s="6"/>
      <c r="AA52" s="6"/>
    </row>
    <row r="53" spans="1:27" ht="15.75" customHeight="1" x14ac:dyDescent="0.25">
      <c r="A53" s="747"/>
      <c r="B53" s="747"/>
      <c r="C53" s="747"/>
      <c r="D53" s="747"/>
      <c r="E53" s="747"/>
      <c r="F53" s="747"/>
      <c r="G53" s="747"/>
      <c r="H53" s="430"/>
      <c r="I53" s="430"/>
      <c r="J53" s="430"/>
      <c r="K53" s="430"/>
      <c r="L53" s="430"/>
      <c r="M53" s="430"/>
      <c r="N53" s="430"/>
      <c r="O53" s="430"/>
      <c r="P53" s="430"/>
      <c r="Q53" s="430"/>
      <c r="R53" s="430"/>
      <c r="S53" s="430"/>
      <c r="T53" s="430"/>
      <c r="U53" s="430"/>
      <c r="V53" s="430"/>
      <c r="W53" s="430"/>
      <c r="X53" s="430"/>
      <c r="Y53" s="6"/>
      <c r="Z53" s="6"/>
      <c r="AA53" s="6"/>
    </row>
    <row r="54" spans="1:27" ht="15.75" customHeight="1" x14ac:dyDescent="0.25">
      <c r="A54" s="748"/>
      <c r="B54" s="748"/>
      <c r="C54" s="748"/>
      <c r="D54" s="748"/>
      <c r="E54" s="748"/>
      <c r="F54" s="748"/>
      <c r="G54" s="748"/>
      <c r="H54" s="430"/>
      <c r="I54" s="430"/>
      <c r="J54" s="430"/>
      <c r="K54" s="430"/>
      <c r="L54" s="430"/>
      <c r="M54" s="430"/>
      <c r="N54" s="430"/>
      <c r="O54" s="430"/>
      <c r="P54" s="430"/>
      <c r="Q54" s="430"/>
      <c r="R54" s="430"/>
      <c r="S54" s="430"/>
      <c r="T54" s="430"/>
      <c r="U54" s="430"/>
      <c r="V54" s="430"/>
      <c r="W54" s="430"/>
      <c r="X54" s="430"/>
      <c r="Y54" s="6"/>
      <c r="Z54" s="6"/>
      <c r="AA54" s="6"/>
    </row>
    <row r="55" spans="1:27" ht="15.75" customHeight="1" x14ac:dyDescent="0.25">
      <c r="A55" s="6"/>
      <c r="B55" s="430"/>
      <c r="C55" s="430"/>
      <c r="D55" s="430"/>
      <c r="E55" s="430"/>
      <c r="F55" s="430"/>
      <c r="G55" s="430"/>
      <c r="H55" s="430"/>
      <c r="I55" s="430"/>
      <c r="J55" s="430"/>
      <c r="K55" s="430"/>
      <c r="L55" s="430"/>
      <c r="M55" s="430"/>
      <c r="N55" s="430"/>
      <c r="O55" s="430"/>
      <c r="P55" s="430"/>
      <c r="Q55" s="430"/>
      <c r="R55" s="430"/>
      <c r="S55" s="430"/>
      <c r="T55" s="430"/>
      <c r="U55" s="430"/>
      <c r="V55" s="430"/>
      <c r="W55" s="430"/>
      <c r="X55" s="430"/>
      <c r="Y55" s="6"/>
      <c r="Z55" s="6"/>
      <c r="AA55" s="6"/>
    </row>
    <row r="56" spans="1:27" ht="15.75" customHeight="1" x14ac:dyDescent="0.25">
      <c r="A56" s="6"/>
      <c r="B56" s="430"/>
      <c r="C56" s="430"/>
      <c r="D56" s="430"/>
      <c r="E56" s="430"/>
      <c r="F56" s="430"/>
      <c r="G56" s="430"/>
      <c r="H56" s="430"/>
      <c r="I56" s="430"/>
      <c r="J56" s="430"/>
      <c r="K56" s="430"/>
      <c r="L56" s="430"/>
      <c r="M56" s="430"/>
      <c r="N56" s="430"/>
      <c r="O56" s="430"/>
      <c r="P56" s="430"/>
      <c r="Q56" s="430"/>
      <c r="R56" s="430"/>
      <c r="S56" s="430"/>
      <c r="T56" s="430"/>
      <c r="U56" s="430"/>
      <c r="V56" s="430"/>
      <c r="W56" s="430"/>
      <c r="X56" s="430"/>
      <c r="Y56" s="6"/>
      <c r="Z56" s="6"/>
      <c r="AA56" s="6"/>
    </row>
    <row r="57" spans="1:27" ht="15.75" customHeight="1" x14ac:dyDescent="0.25">
      <c r="A57" s="6"/>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6"/>
      <c r="Z57" s="6"/>
      <c r="AA57" s="6"/>
    </row>
    <row r="58" spans="1:27" ht="15.75" customHeight="1" x14ac:dyDescent="0.25">
      <c r="A58" s="6"/>
      <c r="B58" s="430"/>
      <c r="C58" s="430"/>
      <c r="D58" s="430"/>
      <c r="E58" s="430"/>
      <c r="F58" s="430"/>
      <c r="G58" s="430"/>
      <c r="H58" s="430"/>
      <c r="I58" s="430"/>
      <c r="J58" s="430"/>
      <c r="K58" s="430"/>
      <c r="L58" s="430"/>
      <c r="M58" s="430"/>
      <c r="N58" s="430"/>
      <c r="O58" s="6"/>
      <c r="P58" s="6"/>
      <c r="Q58" s="6"/>
      <c r="R58" s="6"/>
      <c r="S58" s="6"/>
      <c r="T58" s="6"/>
      <c r="U58" s="6"/>
      <c r="V58" s="6"/>
      <c r="W58" s="6"/>
      <c r="X58" s="6"/>
      <c r="Y58" s="6"/>
      <c r="Z58" s="6"/>
      <c r="AA58" s="6"/>
    </row>
    <row r="59" spans="1:27" ht="15.75" customHeight="1" x14ac:dyDescent="0.25">
      <c r="A59" s="6"/>
      <c r="B59" s="430"/>
      <c r="C59" s="430"/>
      <c r="D59" s="430"/>
      <c r="E59" s="430"/>
      <c r="F59" s="430"/>
      <c r="G59" s="430"/>
      <c r="H59" s="430"/>
      <c r="I59" s="430"/>
      <c r="J59" s="430"/>
      <c r="K59" s="430"/>
      <c r="L59" s="430"/>
      <c r="M59" s="430"/>
      <c r="N59" s="430"/>
      <c r="O59" s="6"/>
      <c r="P59" s="6"/>
      <c r="Q59" s="6"/>
      <c r="R59" s="6"/>
      <c r="S59" s="6"/>
      <c r="T59" s="6"/>
      <c r="U59" s="6"/>
      <c r="V59" s="6"/>
      <c r="W59" s="6"/>
      <c r="X59" s="6"/>
      <c r="Y59" s="6"/>
      <c r="Z59" s="6"/>
      <c r="AA59" s="6"/>
    </row>
    <row r="60" spans="1:27" ht="15.75" customHeight="1" x14ac:dyDescent="0.25">
      <c r="A60" s="6"/>
      <c r="B60" s="430"/>
      <c r="C60" s="430"/>
      <c r="D60" s="430"/>
      <c r="E60" s="430"/>
      <c r="F60" s="430"/>
      <c r="G60" s="430"/>
      <c r="H60" s="430"/>
      <c r="I60" s="430"/>
      <c r="J60" s="430"/>
      <c r="K60" s="430"/>
      <c r="L60" s="430"/>
      <c r="M60" s="430"/>
      <c r="N60" s="430"/>
      <c r="O60" s="6"/>
      <c r="P60" s="6"/>
      <c r="Q60" s="6"/>
      <c r="R60" s="6"/>
      <c r="S60" s="6"/>
      <c r="T60" s="6"/>
      <c r="U60" s="6"/>
      <c r="V60" s="6"/>
      <c r="W60" s="6"/>
      <c r="X60" s="6"/>
      <c r="Y60" s="6"/>
      <c r="Z60" s="6"/>
      <c r="AA60" s="6"/>
    </row>
    <row r="61" spans="1:27" ht="15.75" customHeight="1" x14ac:dyDescent="0.25">
      <c r="A61" s="6"/>
      <c r="B61" s="430"/>
      <c r="C61" s="430"/>
      <c r="D61" s="430"/>
      <c r="E61" s="430"/>
      <c r="F61" s="430"/>
      <c r="G61" s="430"/>
      <c r="H61" s="430"/>
      <c r="I61" s="430"/>
      <c r="J61" s="430"/>
      <c r="K61" s="430"/>
      <c r="L61" s="430"/>
      <c r="M61" s="430"/>
      <c r="N61" s="430"/>
      <c r="O61" s="6"/>
      <c r="P61" s="6"/>
      <c r="Q61" s="6"/>
      <c r="R61" s="6"/>
      <c r="S61" s="6"/>
      <c r="T61" s="6"/>
      <c r="U61" s="6"/>
      <c r="V61" s="6"/>
      <c r="W61" s="6"/>
      <c r="X61" s="6"/>
      <c r="Y61" s="6"/>
      <c r="Z61" s="6"/>
      <c r="AA61" s="6"/>
    </row>
    <row r="62" spans="1:27" ht="15.75" customHeight="1" x14ac:dyDescent="0.25">
      <c r="A62" s="6"/>
      <c r="B62" s="430"/>
      <c r="C62" s="430"/>
      <c r="D62" s="430"/>
      <c r="E62" s="430"/>
      <c r="F62" s="430"/>
      <c r="G62" s="430"/>
      <c r="H62" s="430"/>
      <c r="I62" s="430"/>
      <c r="J62" s="430"/>
      <c r="K62" s="430"/>
      <c r="L62" s="430"/>
      <c r="M62" s="430"/>
      <c r="N62" s="430"/>
      <c r="O62" s="6"/>
      <c r="P62" s="6"/>
      <c r="Q62" s="6"/>
      <c r="R62" s="6"/>
      <c r="S62" s="6"/>
      <c r="T62" s="6"/>
      <c r="U62" s="6"/>
      <c r="V62" s="6"/>
      <c r="W62" s="6"/>
      <c r="X62" s="6"/>
      <c r="Y62" s="6"/>
      <c r="Z62" s="6"/>
      <c r="AA62" s="6"/>
    </row>
    <row r="63" spans="1:27" ht="15.75" customHeight="1" x14ac:dyDescent="0.25">
      <c r="A63" s="6"/>
      <c r="B63" s="430"/>
      <c r="C63" s="430"/>
      <c r="D63" s="430"/>
      <c r="E63" s="430"/>
      <c r="F63" s="430"/>
      <c r="G63" s="430"/>
      <c r="H63" s="430"/>
      <c r="I63" s="430"/>
      <c r="J63" s="430"/>
      <c r="K63" s="430"/>
      <c r="L63" s="430"/>
      <c r="M63" s="430"/>
      <c r="N63" s="430"/>
      <c r="O63" s="6"/>
      <c r="P63" s="6"/>
      <c r="Q63" s="6"/>
      <c r="R63" s="6"/>
      <c r="S63" s="6"/>
      <c r="T63" s="6"/>
      <c r="U63" s="6"/>
      <c r="V63" s="6"/>
      <c r="W63" s="6"/>
      <c r="X63" s="6"/>
      <c r="Y63" s="6"/>
      <c r="Z63" s="6"/>
      <c r="AA63" s="6"/>
    </row>
    <row r="64" spans="1:27" ht="15.75" customHeight="1" x14ac:dyDescent="0.25">
      <c r="A64" s="6"/>
      <c r="B64" s="430"/>
      <c r="C64" s="430"/>
      <c r="D64" s="430"/>
      <c r="E64" s="430"/>
      <c r="F64" s="430"/>
      <c r="G64" s="430"/>
      <c r="H64" s="430"/>
      <c r="I64" s="430"/>
      <c r="J64" s="430"/>
      <c r="K64" s="430"/>
      <c r="L64" s="430"/>
      <c r="M64" s="430"/>
      <c r="N64" s="430"/>
      <c r="O64" s="6"/>
      <c r="P64" s="6"/>
      <c r="Q64" s="6"/>
      <c r="R64" s="6"/>
      <c r="S64" s="6"/>
      <c r="T64" s="6"/>
      <c r="U64" s="6"/>
      <c r="V64" s="6"/>
      <c r="W64" s="6"/>
      <c r="X64" s="6"/>
      <c r="Y64" s="6"/>
      <c r="Z64" s="6"/>
      <c r="AA64" s="6"/>
    </row>
    <row r="65" spans="1:27" ht="15.75" customHeight="1" x14ac:dyDescent="0.25">
      <c r="A65" s="6"/>
      <c r="B65" s="430"/>
      <c r="C65" s="430"/>
      <c r="D65" s="430"/>
      <c r="E65" s="430"/>
      <c r="F65" s="430"/>
      <c r="G65" s="430"/>
      <c r="H65" s="430"/>
      <c r="I65" s="430"/>
      <c r="J65" s="430"/>
      <c r="K65" s="430"/>
      <c r="L65" s="430"/>
      <c r="M65" s="430"/>
      <c r="N65" s="430"/>
      <c r="O65" s="6"/>
      <c r="P65" s="6"/>
      <c r="Q65" s="6"/>
      <c r="R65" s="6"/>
      <c r="S65" s="6"/>
      <c r="T65" s="6"/>
      <c r="U65" s="6"/>
      <c r="V65" s="6"/>
      <c r="W65" s="6"/>
      <c r="X65" s="6"/>
      <c r="Y65" s="6"/>
      <c r="Z65" s="6"/>
      <c r="AA65" s="6"/>
    </row>
    <row r="66" spans="1:27" ht="15.75" customHeight="1" x14ac:dyDescent="0.25">
      <c r="A66" s="6"/>
      <c r="B66" s="430"/>
      <c r="C66" s="430"/>
      <c r="D66" s="430"/>
      <c r="E66" s="430"/>
      <c r="F66" s="430"/>
      <c r="G66" s="430"/>
      <c r="H66" s="430"/>
      <c r="I66" s="430"/>
      <c r="J66" s="430"/>
      <c r="K66" s="430"/>
      <c r="L66" s="430"/>
      <c r="M66" s="430"/>
      <c r="N66" s="430"/>
      <c r="O66" s="6"/>
      <c r="P66" s="6"/>
      <c r="Q66" s="6"/>
      <c r="R66" s="6"/>
      <c r="S66" s="6"/>
      <c r="T66" s="6"/>
      <c r="U66" s="6"/>
      <c r="V66" s="6"/>
      <c r="W66" s="6"/>
      <c r="X66" s="6"/>
      <c r="Y66" s="6"/>
      <c r="Z66" s="6"/>
      <c r="AA66" s="6"/>
    </row>
    <row r="67" spans="1:27" ht="15.75" customHeight="1" x14ac:dyDescent="0.25">
      <c r="A67" s="6"/>
      <c r="B67" s="430"/>
      <c r="C67" s="430"/>
      <c r="D67" s="430"/>
      <c r="E67" s="430"/>
      <c r="F67" s="430"/>
      <c r="G67" s="430"/>
      <c r="H67" s="430"/>
      <c r="I67" s="430"/>
      <c r="J67" s="430"/>
      <c r="K67" s="430"/>
      <c r="L67" s="430"/>
      <c r="M67" s="430"/>
      <c r="N67" s="430"/>
      <c r="O67" s="6"/>
      <c r="P67" s="6"/>
      <c r="Q67" s="6"/>
      <c r="R67" s="6"/>
      <c r="S67" s="6"/>
      <c r="T67" s="6"/>
      <c r="U67" s="6"/>
      <c r="V67" s="6"/>
      <c r="W67" s="6"/>
      <c r="X67" s="6"/>
      <c r="Y67" s="6"/>
      <c r="Z67" s="6"/>
      <c r="AA67" s="6"/>
    </row>
    <row r="68" spans="1:27" ht="63.75" customHeight="1" x14ac:dyDescent="0.25">
      <c r="A68" s="6"/>
      <c r="B68" s="430"/>
      <c r="C68" s="430"/>
      <c r="D68" s="430"/>
      <c r="E68" s="431"/>
      <c r="F68" s="430"/>
      <c r="G68" s="431"/>
      <c r="H68" s="431"/>
      <c r="I68" s="430"/>
      <c r="J68" s="430"/>
      <c r="K68" s="430"/>
      <c r="L68" s="430"/>
      <c r="M68" s="430"/>
      <c r="N68" s="430"/>
      <c r="O68" s="6"/>
      <c r="P68" s="6"/>
      <c r="Q68" s="6"/>
      <c r="R68" s="6"/>
      <c r="S68" s="6"/>
      <c r="T68" s="28"/>
      <c r="U68" s="28"/>
      <c r="V68" s="28"/>
      <c r="W68" s="157"/>
      <c r="X68" s="29"/>
      <c r="Y68" s="6"/>
      <c r="Z68" s="6"/>
      <c r="AA68" s="6"/>
    </row>
    <row r="69" spans="1:27" ht="15.75" customHeight="1" x14ac:dyDescent="0.25">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x14ac:dyDescent="0.25">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x14ac:dyDescent="0.25">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x14ac:dyDescent="0.25">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x14ac:dyDescent="0.25">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x14ac:dyDescent="0.25">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x14ac:dyDescent="0.25">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x14ac:dyDescent="0.25">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x14ac:dyDescent="0.25">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x14ac:dyDescent="0.25">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x14ac:dyDescent="0.25">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x14ac:dyDescent="0.25">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x14ac:dyDescent="0.25">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x14ac:dyDescent="0.25">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x14ac:dyDescent="0.25">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x14ac:dyDescent="0.25">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x14ac:dyDescent="0.25">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x14ac:dyDescent="0.25">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x14ac:dyDescent="0.25">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x14ac:dyDescent="0.25">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x14ac:dyDescent="0.25">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x14ac:dyDescent="0.25">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x14ac:dyDescent="0.25">
      <c r="A91" s="6"/>
      <c r="B91" s="6"/>
      <c r="C91" s="6"/>
      <c r="D91" s="6"/>
      <c r="E91" s="29"/>
      <c r="F91" s="6"/>
      <c r="G91" s="29"/>
      <c r="H91" s="29"/>
      <c r="I91" s="6"/>
      <c r="J91" s="6"/>
      <c r="K91" s="6"/>
      <c r="L91" s="6"/>
      <c r="M91" s="6"/>
      <c r="N91" s="6"/>
      <c r="O91" s="6"/>
      <c r="P91" s="6"/>
      <c r="Q91" s="6"/>
      <c r="R91" s="6"/>
      <c r="S91" s="6"/>
      <c r="T91" s="28"/>
      <c r="U91" s="28"/>
      <c r="V91" s="28"/>
      <c r="W91" s="157"/>
      <c r="X91" s="29"/>
      <c r="Y91" s="6"/>
      <c r="Z91" s="6"/>
      <c r="AA91" s="6"/>
    </row>
    <row r="92" spans="1:27" ht="15.75" customHeight="1" x14ac:dyDescent="0.25">
      <c r="A92" s="6"/>
      <c r="B92" s="6"/>
      <c r="C92" s="6"/>
      <c r="D92" s="6"/>
      <c r="E92" s="29"/>
      <c r="F92" s="6"/>
      <c r="G92" s="29"/>
      <c r="H92" s="29"/>
      <c r="I92" s="6"/>
      <c r="J92" s="6"/>
      <c r="K92" s="6"/>
      <c r="L92" s="6"/>
      <c r="M92" s="6"/>
      <c r="N92" s="6"/>
      <c r="O92" s="6"/>
      <c r="P92" s="6"/>
      <c r="Q92" s="6"/>
      <c r="R92" s="6"/>
      <c r="S92" s="6"/>
      <c r="T92" s="28"/>
      <c r="U92" s="28"/>
      <c r="V92" s="28"/>
      <c r="W92" s="157"/>
      <c r="X92" s="29"/>
      <c r="Y92" s="6"/>
      <c r="Z92" s="6"/>
      <c r="AA92" s="6"/>
    </row>
    <row r="93" spans="1:27" ht="15.75" customHeight="1" x14ac:dyDescent="0.25">
      <c r="A93" s="6"/>
      <c r="B93" s="6"/>
      <c r="C93" s="6"/>
      <c r="D93" s="6"/>
      <c r="E93" s="29"/>
      <c r="F93" s="6"/>
      <c r="G93" s="29"/>
      <c r="H93" s="29"/>
      <c r="I93" s="6"/>
      <c r="J93" s="6"/>
      <c r="K93" s="6"/>
      <c r="L93" s="6"/>
      <c r="M93" s="6"/>
      <c r="N93" s="6"/>
      <c r="O93" s="6"/>
      <c r="P93" s="6"/>
      <c r="Q93" s="6"/>
      <c r="R93" s="6"/>
      <c r="S93" s="6"/>
      <c r="T93" s="28"/>
      <c r="U93" s="28"/>
      <c r="V93" s="28"/>
      <c r="W93" s="157"/>
      <c r="X93" s="29"/>
      <c r="Y93" s="6"/>
      <c r="Z93" s="6"/>
      <c r="AA93" s="6"/>
    </row>
    <row r="94" spans="1:27" ht="15.75" customHeight="1" x14ac:dyDescent="0.25">
      <c r="A94" s="6"/>
      <c r="B94" s="6"/>
      <c r="C94" s="6"/>
      <c r="D94" s="6"/>
      <c r="E94" s="29"/>
      <c r="F94" s="6"/>
      <c r="G94" s="29"/>
      <c r="H94" s="29"/>
      <c r="I94" s="6"/>
      <c r="J94" s="6"/>
      <c r="K94" s="6"/>
      <c r="L94" s="6"/>
      <c r="M94" s="6"/>
      <c r="N94" s="6"/>
      <c r="O94" s="6"/>
      <c r="P94" s="6"/>
      <c r="Q94" s="6"/>
      <c r="R94" s="6"/>
      <c r="S94" s="6"/>
      <c r="T94" s="28"/>
      <c r="U94" s="28"/>
      <c r="V94" s="28"/>
      <c r="W94" s="157"/>
      <c r="X94" s="29"/>
      <c r="Y94" s="6"/>
      <c r="Z94" s="6"/>
      <c r="AA94" s="6"/>
    </row>
    <row r="95" spans="1:27" ht="15.75" customHeight="1" x14ac:dyDescent="0.25">
      <c r="A95" s="6"/>
      <c r="B95" s="6"/>
      <c r="C95" s="6"/>
      <c r="D95" s="6"/>
      <c r="E95" s="29"/>
      <c r="F95" s="6"/>
      <c r="G95" s="29"/>
      <c r="H95" s="29"/>
      <c r="I95" s="6"/>
      <c r="J95" s="6"/>
      <c r="K95" s="6"/>
      <c r="L95" s="6"/>
      <c r="M95" s="6"/>
      <c r="N95" s="6"/>
      <c r="O95" s="6"/>
      <c r="P95" s="6"/>
      <c r="Q95" s="6"/>
      <c r="R95" s="6"/>
      <c r="S95" s="6"/>
      <c r="T95" s="28"/>
      <c r="U95" s="28"/>
      <c r="V95" s="28"/>
      <c r="W95" s="157"/>
      <c r="X95" s="29"/>
      <c r="Y95" s="6"/>
      <c r="Z95" s="6"/>
      <c r="AA95" s="6"/>
    </row>
    <row r="96" spans="1:27" ht="15.75" customHeight="1" x14ac:dyDescent="0.25">
      <c r="A96" s="6"/>
      <c r="B96" s="6"/>
      <c r="C96" s="6"/>
      <c r="D96" s="6"/>
      <c r="E96" s="29"/>
      <c r="F96" s="6"/>
      <c r="G96" s="29"/>
      <c r="H96" s="29"/>
      <c r="I96" s="6"/>
      <c r="J96" s="6"/>
      <c r="K96" s="6"/>
      <c r="L96" s="6"/>
      <c r="M96" s="6"/>
      <c r="N96" s="6"/>
      <c r="O96" s="6"/>
      <c r="P96" s="6"/>
      <c r="Q96" s="6"/>
      <c r="R96" s="6"/>
      <c r="S96" s="6"/>
      <c r="T96" s="28"/>
      <c r="U96" s="28"/>
      <c r="V96" s="28"/>
      <c r="W96" s="157"/>
      <c r="X96" s="29"/>
      <c r="Y96" s="6"/>
      <c r="Z96" s="6"/>
      <c r="AA96" s="6"/>
    </row>
    <row r="97" spans="1:27" ht="15.75" customHeight="1" x14ac:dyDescent="0.25">
      <c r="A97" s="6"/>
      <c r="B97" s="6"/>
      <c r="C97" s="6"/>
      <c r="D97" s="6"/>
      <c r="E97" s="29"/>
      <c r="F97" s="6"/>
      <c r="G97" s="29"/>
      <c r="H97" s="29"/>
      <c r="I97" s="6"/>
      <c r="J97" s="6"/>
      <c r="K97" s="6"/>
      <c r="L97" s="6"/>
      <c r="M97" s="6"/>
      <c r="N97" s="6"/>
      <c r="O97" s="6"/>
      <c r="P97" s="6"/>
      <c r="Q97" s="6"/>
      <c r="R97" s="6"/>
      <c r="S97" s="6"/>
      <c r="T97" s="28"/>
      <c r="U97" s="28"/>
      <c r="V97" s="28"/>
      <c r="W97" s="157"/>
      <c r="X97" s="29"/>
      <c r="Y97" s="6"/>
      <c r="Z97" s="6"/>
      <c r="AA97" s="6"/>
    </row>
    <row r="98" spans="1:27" ht="15.75" customHeight="1" x14ac:dyDescent="0.25">
      <c r="A98" s="6"/>
      <c r="B98" s="6"/>
      <c r="C98" s="6"/>
      <c r="D98" s="6"/>
      <c r="E98" s="29"/>
      <c r="F98" s="6"/>
      <c r="G98" s="29"/>
      <c r="H98" s="29"/>
      <c r="I98" s="6"/>
      <c r="J98" s="6"/>
      <c r="K98" s="6"/>
      <c r="L98" s="6"/>
      <c r="M98" s="6"/>
      <c r="N98" s="6"/>
      <c r="O98" s="6"/>
      <c r="P98" s="6"/>
      <c r="Q98" s="6"/>
      <c r="R98" s="6"/>
      <c r="S98" s="6"/>
      <c r="T98" s="28"/>
      <c r="U98" s="28"/>
      <c r="V98" s="28"/>
      <c r="W98" s="157"/>
      <c r="X98" s="29"/>
      <c r="Y98" s="6"/>
      <c r="Z98" s="6"/>
      <c r="AA98" s="6"/>
    </row>
    <row r="99" spans="1:27" ht="15.75" customHeight="1" x14ac:dyDescent="0.25">
      <c r="A99" s="6"/>
      <c r="B99" s="6"/>
      <c r="C99" s="6"/>
      <c r="D99" s="6"/>
      <c r="E99" s="29"/>
      <c r="F99" s="6"/>
      <c r="G99" s="29"/>
      <c r="H99" s="29"/>
      <c r="I99" s="6"/>
      <c r="J99" s="6"/>
      <c r="K99" s="6"/>
      <c r="L99" s="6"/>
      <c r="M99" s="6"/>
      <c r="N99" s="6"/>
      <c r="O99" s="6"/>
      <c r="P99" s="6"/>
      <c r="Q99" s="6"/>
      <c r="R99" s="6"/>
      <c r="S99" s="6"/>
      <c r="T99" s="28"/>
      <c r="U99" s="28"/>
      <c r="V99" s="28"/>
      <c r="W99" s="157"/>
      <c r="X99" s="29"/>
      <c r="Y99" s="6"/>
      <c r="Z99" s="6"/>
      <c r="AA99" s="6"/>
    </row>
    <row r="100" spans="1:27" ht="15.75" customHeight="1" x14ac:dyDescent="0.25">
      <c r="A100" s="6"/>
      <c r="B100" s="6"/>
      <c r="C100" s="6"/>
      <c r="D100" s="6"/>
      <c r="E100" s="29"/>
      <c r="F100" s="6"/>
      <c r="G100" s="29"/>
      <c r="H100" s="29"/>
      <c r="I100" s="6"/>
      <c r="J100" s="6"/>
      <c r="K100" s="6"/>
      <c r="L100" s="6"/>
      <c r="M100" s="6"/>
      <c r="N100" s="6"/>
      <c r="O100" s="6"/>
      <c r="P100" s="6"/>
      <c r="Q100" s="6"/>
      <c r="R100" s="6"/>
      <c r="S100" s="6"/>
      <c r="T100" s="28"/>
      <c r="U100" s="28"/>
      <c r="V100" s="28"/>
      <c r="W100" s="157"/>
      <c r="X100" s="29"/>
      <c r="Y100" s="6"/>
      <c r="Z100" s="6"/>
      <c r="AA100" s="6"/>
    </row>
    <row r="101" spans="1:27" ht="15.75" customHeight="1" x14ac:dyDescent="0.25">
      <c r="A101" s="6"/>
      <c r="B101" s="6"/>
      <c r="C101" s="6"/>
      <c r="D101" s="6"/>
      <c r="E101" s="29"/>
      <c r="F101" s="6"/>
      <c r="G101" s="29"/>
      <c r="H101" s="29"/>
      <c r="I101" s="6"/>
      <c r="J101" s="6"/>
      <c r="K101" s="6"/>
      <c r="L101" s="6"/>
      <c r="M101" s="6"/>
      <c r="N101" s="6"/>
      <c r="O101" s="6"/>
      <c r="P101" s="6"/>
      <c r="Q101" s="6"/>
      <c r="R101" s="6"/>
      <c r="S101" s="6"/>
      <c r="T101" s="28"/>
      <c r="U101" s="28"/>
      <c r="V101" s="28"/>
      <c r="W101" s="157"/>
      <c r="X101" s="29"/>
      <c r="Y101" s="6"/>
      <c r="Z101" s="6"/>
      <c r="AA101" s="6"/>
    </row>
    <row r="102" spans="1:27" ht="15.75" customHeight="1" x14ac:dyDescent="0.25">
      <c r="A102" s="6"/>
      <c r="B102" s="6"/>
      <c r="C102" s="6"/>
      <c r="D102" s="6"/>
      <c r="E102" s="29"/>
      <c r="F102" s="6"/>
      <c r="G102" s="29"/>
      <c r="H102" s="29"/>
      <c r="I102" s="6"/>
      <c r="J102" s="6"/>
      <c r="K102" s="6"/>
      <c r="L102" s="6"/>
      <c r="M102" s="6"/>
      <c r="N102" s="6"/>
      <c r="O102" s="6"/>
      <c r="P102" s="6"/>
      <c r="Q102" s="6"/>
      <c r="R102" s="6"/>
      <c r="S102" s="6"/>
      <c r="T102" s="28"/>
      <c r="U102" s="28"/>
      <c r="V102" s="28"/>
      <c r="W102" s="157"/>
      <c r="X102" s="29"/>
      <c r="Y102" s="6"/>
      <c r="Z102" s="6"/>
      <c r="AA102" s="6"/>
    </row>
    <row r="103" spans="1:27" ht="15.75" customHeight="1" x14ac:dyDescent="0.25">
      <c r="A103" s="6"/>
      <c r="B103" s="6"/>
      <c r="C103" s="6"/>
      <c r="D103" s="6"/>
      <c r="E103" s="29"/>
      <c r="F103" s="6"/>
      <c r="G103" s="29"/>
      <c r="H103" s="29"/>
      <c r="I103" s="6"/>
      <c r="J103" s="6"/>
      <c r="K103" s="6"/>
      <c r="L103" s="6"/>
      <c r="M103" s="6"/>
      <c r="N103" s="6"/>
      <c r="O103" s="6"/>
      <c r="P103" s="6"/>
      <c r="Q103" s="6"/>
      <c r="R103" s="6"/>
      <c r="S103" s="6"/>
      <c r="T103" s="28"/>
      <c r="U103" s="28"/>
      <c r="V103" s="28"/>
      <c r="W103" s="157"/>
      <c r="X103" s="29"/>
      <c r="Y103" s="6"/>
      <c r="Z103" s="6"/>
      <c r="AA103" s="6"/>
    </row>
    <row r="104" spans="1:27" ht="15.75" customHeight="1" x14ac:dyDescent="0.25">
      <c r="A104" s="6"/>
      <c r="B104" s="6"/>
      <c r="C104" s="6"/>
      <c r="D104" s="6"/>
      <c r="E104" s="29"/>
      <c r="F104" s="6"/>
      <c r="G104" s="29"/>
      <c r="H104" s="29"/>
      <c r="I104" s="6"/>
      <c r="J104" s="6"/>
      <c r="K104" s="6"/>
      <c r="L104" s="6"/>
      <c r="M104" s="6"/>
      <c r="N104" s="6"/>
      <c r="O104" s="6"/>
      <c r="P104" s="6"/>
      <c r="Q104" s="6"/>
      <c r="R104" s="6"/>
      <c r="S104" s="6"/>
      <c r="T104" s="28"/>
      <c r="U104" s="28"/>
      <c r="V104" s="28"/>
      <c r="W104" s="157"/>
      <c r="X104" s="29"/>
      <c r="Y104" s="6"/>
      <c r="Z104" s="6"/>
      <c r="AA104" s="6"/>
    </row>
    <row r="105" spans="1:27" ht="15.75" customHeight="1" x14ac:dyDescent="0.25">
      <c r="A105" s="6"/>
      <c r="B105" s="6"/>
      <c r="C105" s="6"/>
      <c r="D105" s="6"/>
      <c r="E105" s="29"/>
      <c r="F105" s="6"/>
      <c r="G105" s="29"/>
      <c r="H105" s="29"/>
      <c r="I105" s="6"/>
      <c r="J105" s="6"/>
      <c r="K105" s="6"/>
      <c r="L105" s="6"/>
      <c r="M105" s="6"/>
      <c r="N105" s="6"/>
      <c r="O105" s="6"/>
      <c r="P105" s="6"/>
      <c r="Q105" s="6"/>
      <c r="R105" s="6"/>
      <c r="S105" s="6"/>
      <c r="T105" s="28"/>
      <c r="U105" s="28"/>
      <c r="V105" s="28"/>
      <c r="W105" s="157"/>
      <c r="X105" s="29"/>
      <c r="Y105" s="6"/>
      <c r="Z105" s="6"/>
      <c r="AA105" s="6"/>
    </row>
    <row r="106" spans="1:27" ht="15.75" customHeight="1" x14ac:dyDescent="0.25">
      <c r="A106" s="6"/>
      <c r="B106" s="6"/>
      <c r="C106" s="6"/>
      <c r="D106" s="6"/>
      <c r="E106" s="29"/>
      <c r="F106" s="6"/>
      <c r="G106" s="29"/>
      <c r="H106" s="29"/>
      <c r="I106" s="6"/>
      <c r="J106" s="6"/>
      <c r="K106" s="6"/>
      <c r="L106" s="6"/>
      <c r="M106" s="6"/>
      <c r="N106" s="6"/>
      <c r="O106" s="6"/>
      <c r="P106" s="6"/>
      <c r="Q106" s="6"/>
      <c r="R106" s="6"/>
      <c r="S106" s="6"/>
      <c r="T106" s="28"/>
      <c r="U106" s="28"/>
      <c r="V106" s="28"/>
      <c r="W106" s="157"/>
      <c r="X106" s="29"/>
      <c r="Y106" s="6"/>
      <c r="Z106" s="6"/>
      <c r="AA106" s="6"/>
    </row>
    <row r="107" spans="1:27" ht="15.75" customHeight="1" x14ac:dyDescent="0.25">
      <c r="A107" s="6"/>
      <c r="B107" s="6"/>
      <c r="C107" s="6"/>
      <c r="D107" s="6"/>
      <c r="E107" s="29"/>
      <c r="F107" s="6"/>
      <c r="G107" s="29"/>
      <c r="H107" s="29"/>
      <c r="I107" s="6"/>
      <c r="J107" s="6"/>
      <c r="K107" s="6"/>
      <c r="L107" s="6"/>
      <c r="M107" s="6"/>
      <c r="N107" s="6"/>
      <c r="O107" s="6"/>
      <c r="P107" s="6"/>
      <c r="Q107" s="6"/>
      <c r="R107" s="6"/>
      <c r="S107" s="6"/>
      <c r="T107" s="28"/>
      <c r="U107" s="28"/>
      <c r="V107" s="28"/>
      <c r="W107" s="157"/>
      <c r="X107" s="29"/>
      <c r="Y107" s="6"/>
      <c r="Z107" s="6"/>
      <c r="AA107" s="6"/>
    </row>
    <row r="108" spans="1:27" ht="15.75" customHeight="1" x14ac:dyDescent="0.25">
      <c r="A108" s="6"/>
      <c r="B108" s="6"/>
      <c r="C108" s="6"/>
      <c r="D108" s="6"/>
      <c r="E108" s="29"/>
      <c r="F108" s="6"/>
      <c r="G108" s="29"/>
      <c r="H108" s="29"/>
      <c r="I108" s="6"/>
      <c r="J108" s="6"/>
      <c r="K108" s="6"/>
      <c r="L108" s="6"/>
      <c r="M108" s="6"/>
      <c r="N108" s="6"/>
      <c r="O108" s="6"/>
      <c r="P108" s="6"/>
      <c r="Q108" s="6"/>
      <c r="R108" s="6"/>
      <c r="S108" s="6"/>
      <c r="T108" s="28"/>
      <c r="U108" s="28"/>
      <c r="V108" s="28"/>
      <c r="W108" s="157"/>
      <c r="X108" s="29"/>
      <c r="Y108" s="6"/>
      <c r="Z108" s="6"/>
      <c r="AA108" s="6"/>
    </row>
    <row r="109" spans="1:27" ht="15.75" customHeight="1" x14ac:dyDescent="0.25">
      <c r="A109" s="6"/>
      <c r="B109" s="6"/>
      <c r="C109" s="6"/>
      <c r="D109" s="6"/>
      <c r="E109" s="29"/>
      <c r="F109" s="6"/>
      <c r="G109" s="29"/>
      <c r="H109" s="29"/>
      <c r="I109" s="6"/>
      <c r="J109" s="6"/>
      <c r="K109" s="6"/>
      <c r="L109" s="6"/>
      <c r="M109" s="6"/>
      <c r="N109" s="6"/>
      <c r="O109" s="6"/>
      <c r="P109" s="6"/>
      <c r="Q109" s="6"/>
      <c r="R109" s="6"/>
      <c r="S109" s="6"/>
      <c r="T109" s="28"/>
      <c r="U109" s="28"/>
      <c r="V109" s="28"/>
      <c r="W109" s="157"/>
      <c r="X109" s="29"/>
      <c r="Y109" s="6"/>
      <c r="Z109" s="6"/>
      <c r="AA109" s="6"/>
    </row>
    <row r="110" spans="1:27" ht="15.75" customHeight="1" x14ac:dyDescent="0.25">
      <c r="A110" s="6"/>
      <c r="B110" s="6"/>
      <c r="C110" s="6"/>
      <c r="D110" s="6"/>
      <c r="E110" s="29"/>
      <c r="F110" s="6"/>
      <c r="G110" s="29"/>
      <c r="H110" s="29"/>
      <c r="I110" s="6"/>
      <c r="J110" s="6"/>
      <c r="K110" s="6"/>
      <c r="L110" s="6"/>
      <c r="M110" s="6"/>
      <c r="N110" s="6"/>
      <c r="O110" s="6"/>
      <c r="P110" s="6"/>
      <c r="Q110" s="6"/>
      <c r="R110" s="6"/>
      <c r="S110" s="6"/>
      <c r="T110" s="28"/>
      <c r="U110" s="28"/>
      <c r="V110" s="28"/>
      <c r="W110" s="157"/>
      <c r="X110" s="29"/>
      <c r="Y110" s="6"/>
      <c r="Z110" s="6"/>
      <c r="AA110" s="6"/>
    </row>
    <row r="111" spans="1:27" ht="15.75" customHeight="1" x14ac:dyDescent="0.25">
      <c r="A111" s="6"/>
      <c r="B111" s="6"/>
      <c r="C111" s="6"/>
      <c r="D111" s="6"/>
      <c r="E111" s="29"/>
      <c r="F111" s="6"/>
      <c r="G111" s="29"/>
      <c r="H111" s="29"/>
      <c r="I111" s="6"/>
      <c r="J111" s="6"/>
      <c r="K111" s="6"/>
      <c r="L111" s="6"/>
      <c r="M111" s="6"/>
      <c r="N111" s="6"/>
      <c r="O111" s="6"/>
      <c r="P111" s="6"/>
      <c r="Q111" s="6"/>
      <c r="R111" s="6"/>
      <c r="S111" s="6"/>
      <c r="T111" s="28"/>
      <c r="U111" s="28"/>
      <c r="V111" s="28"/>
      <c r="W111" s="157"/>
      <c r="X111" s="29"/>
      <c r="Y111" s="6"/>
      <c r="Z111" s="6"/>
      <c r="AA111" s="6"/>
    </row>
    <row r="112" spans="1:27" ht="15.75" customHeight="1" x14ac:dyDescent="0.25">
      <c r="A112" s="6"/>
      <c r="B112" s="6"/>
      <c r="C112" s="6"/>
      <c r="D112" s="6"/>
      <c r="E112" s="29"/>
      <c r="F112" s="6"/>
      <c r="G112" s="29"/>
      <c r="H112" s="29"/>
      <c r="I112" s="6"/>
      <c r="J112" s="6"/>
      <c r="K112" s="6"/>
      <c r="L112" s="6"/>
      <c r="M112" s="6"/>
      <c r="N112" s="6"/>
      <c r="O112" s="6"/>
      <c r="P112" s="6"/>
      <c r="Q112" s="6"/>
      <c r="R112" s="6"/>
      <c r="S112" s="6"/>
      <c r="T112" s="28"/>
      <c r="U112" s="28"/>
      <c r="V112" s="28"/>
      <c r="W112" s="157"/>
      <c r="X112" s="29"/>
      <c r="Y112" s="6"/>
      <c r="Z112" s="6"/>
      <c r="AA112" s="6"/>
    </row>
    <row r="113" spans="1:27" ht="15.75" customHeight="1" x14ac:dyDescent="0.25">
      <c r="A113" s="6"/>
      <c r="B113" s="6"/>
      <c r="C113" s="6"/>
      <c r="D113" s="6"/>
      <c r="E113" s="29"/>
      <c r="F113" s="6"/>
      <c r="G113" s="29"/>
      <c r="H113" s="29"/>
      <c r="I113" s="6"/>
      <c r="J113" s="6"/>
      <c r="K113" s="6"/>
      <c r="L113" s="6"/>
      <c r="M113" s="6"/>
      <c r="N113" s="6"/>
      <c r="O113" s="6"/>
      <c r="P113" s="6"/>
      <c r="Q113" s="6"/>
      <c r="R113" s="6"/>
      <c r="S113" s="6"/>
      <c r="T113" s="28"/>
      <c r="U113" s="28"/>
      <c r="V113" s="28"/>
      <c r="W113" s="157"/>
      <c r="X113" s="29"/>
      <c r="Y113" s="6"/>
      <c r="Z113" s="6"/>
      <c r="AA113" s="6"/>
    </row>
    <row r="114" spans="1:27" ht="15.75" customHeight="1" x14ac:dyDescent="0.25">
      <c r="A114" s="6"/>
      <c r="B114" s="6"/>
      <c r="C114" s="6"/>
      <c r="D114" s="6"/>
      <c r="E114" s="29"/>
      <c r="F114" s="6"/>
      <c r="G114" s="29"/>
      <c r="H114" s="29"/>
      <c r="I114" s="6"/>
      <c r="J114" s="6"/>
      <c r="K114" s="6"/>
      <c r="L114" s="6"/>
      <c r="M114" s="6"/>
      <c r="N114" s="6"/>
      <c r="O114" s="6"/>
      <c r="P114" s="6"/>
      <c r="Q114" s="6"/>
      <c r="R114" s="6"/>
      <c r="S114" s="6"/>
      <c r="T114" s="28"/>
      <c r="U114" s="28"/>
      <c r="V114" s="28"/>
      <c r="W114" s="157"/>
      <c r="X114" s="29"/>
      <c r="Y114" s="6"/>
      <c r="Z114" s="6"/>
      <c r="AA114" s="6"/>
    </row>
    <row r="115" spans="1:27" ht="15.75" customHeight="1" x14ac:dyDescent="0.25">
      <c r="A115" s="6"/>
      <c r="B115" s="6"/>
      <c r="C115" s="6"/>
      <c r="D115" s="6"/>
      <c r="E115" s="29"/>
      <c r="F115" s="6"/>
      <c r="G115" s="29"/>
      <c r="H115" s="29"/>
      <c r="I115" s="6"/>
      <c r="J115" s="6"/>
      <c r="K115" s="6"/>
      <c r="L115" s="6"/>
      <c r="M115" s="6"/>
      <c r="N115" s="6"/>
      <c r="O115" s="6"/>
      <c r="P115" s="6"/>
      <c r="Q115" s="6"/>
      <c r="R115" s="6"/>
      <c r="S115" s="6"/>
      <c r="T115" s="28"/>
      <c r="U115" s="28"/>
      <c r="V115" s="28"/>
      <c r="W115" s="157"/>
      <c r="X115" s="29"/>
      <c r="Y115" s="6"/>
      <c r="Z115" s="6"/>
      <c r="AA115" s="6"/>
    </row>
    <row r="116" spans="1:27" ht="15.75" customHeight="1" x14ac:dyDescent="0.25">
      <c r="A116" s="6"/>
      <c r="B116" s="6"/>
      <c r="C116" s="6"/>
      <c r="D116" s="6"/>
      <c r="E116" s="29"/>
      <c r="F116" s="6"/>
      <c r="G116" s="29"/>
      <c r="H116" s="29"/>
      <c r="I116" s="6"/>
      <c r="J116" s="6"/>
      <c r="K116" s="6"/>
      <c r="L116" s="6"/>
      <c r="M116" s="6"/>
      <c r="N116" s="6"/>
      <c r="O116" s="6"/>
      <c r="P116" s="6"/>
      <c r="Q116" s="6"/>
      <c r="R116" s="6"/>
      <c r="S116" s="6"/>
      <c r="T116" s="28"/>
      <c r="U116" s="28"/>
      <c r="V116" s="28"/>
      <c r="W116" s="157"/>
      <c r="X116" s="29"/>
      <c r="Y116" s="6"/>
      <c r="Z116" s="6"/>
      <c r="AA116" s="6"/>
    </row>
    <row r="117" spans="1:27" ht="15.75" customHeight="1" x14ac:dyDescent="0.25">
      <c r="A117" s="6"/>
      <c r="B117" s="6"/>
      <c r="C117" s="6"/>
      <c r="D117" s="6"/>
      <c r="E117" s="29"/>
      <c r="F117" s="6"/>
      <c r="G117" s="29"/>
      <c r="H117" s="29"/>
      <c r="I117" s="6"/>
      <c r="J117" s="6"/>
      <c r="K117" s="6"/>
      <c r="L117" s="6"/>
      <c r="M117" s="6"/>
      <c r="N117" s="6"/>
      <c r="O117" s="6"/>
      <c r="P117" s="6"/>
      <c r="Q117" s="6"/>
      <c r="R117" s="6"/>
      <c r="S117" s="6"/>
      <c r="T117" s="28"/>
      <c r="U117" s="28"/>
      <c r="V117" s="28"/>
      <c r="W117" s="157"/>
      <c r="X117" s="29"/>
      <c r="Y117" s="6"/>
      <c r="Z117" s="6"/>
      <c r="AA117" s="6"/>
    </row>
    <row r="118" spans="1:27" ht="15.75" customHeight="1" x14ac:dyDescent="0.25">
      <c r="A118" s="6"/>
      <c r="B118" s="6"/>
      <c r="C118" s="6"/>
      <c r="D118" s="6"/>
      <c r="E118" s="29"/>
      <c r="F118" s="6"/>
      <c r="G118" s="29"/>
      <c r="H118" s="29"/>
      <c r="I118" s="6"/>
      <c r="J118" s="6"/>
      <c r="K118" s="6"/>
      <c r="L118" s="6"/>
      <c r="M118" s="6"/>
      <c r="N118" s="6"/>
      <c r="O118" s="6"/>
      <c r="P118" s="6"/>
      <c r="Q118" s="6"/>
      <c r="R118" s="6"/>
      <c r="S118" s="6"/>
      <c r="T118" s="28"/>
      <c r="U118" s="28"/>
      <c r="V118" s="28"/>
      <c r="W118" s="157"/>
      <c r="X118" s="29"/>
      <c r="Y118" s="6"/>
      <c r="Z118" s="6"/>
      <c r="AA118" s="6"/>
    </row>
    <row r="119" spans="1:27" ht="15.75" customHeight="1" x14ac:dyDescent="0.25">
      <c r="A119" s="6"/>
      <c r="B119" s="6"/>
      <c r="C119" s="6"/>
      <c r="D119" s="6"/>
      <c r="E119" s="29"/>
      <c r="F119" s="6"/>
      <c r="G119" s="29"/>
      <c r="H119" s="29"/>
      <c r="I119" s="6"/>
      <c r="J119" s="6"/>
      <c r="K119" s="6"/>
      <c r="L119" s="6"/>
      <c r="M119" s="6"/>
      <c r="N119" s="6"/>
      <c r="O119" s="6"/>
      <c r="P119" s="6"/>
      <c r="Q119" s="6"/>
      <c r="R119" s="6"/>
      <c r="S119" s="6"/>
      <c r="T119" s="28"/>
      <c r="U119" s="28"/>
      <c r="V119" s="28"/>
      <c r="W119" s="157"/>
      <c r="X119" s="29"/>
      <c r="Y119" s="6"/>
      <c r="Z119" s="6"/>
      <c r="AA119" s="6"/>
    </row>
    <row r="120" spans="1:27" ht="15.75" customHeight="1" x14ac:dyDescent="0.25">
      <c r="A120" s="6"/>
      <c r="B120" s="6"/>
      <c r="C120" s="6"/>
      <c r="D120" s="6"/>
      <c r="E120" s="29"/>
      <c r="F120" s="6"/>
      <c r="G120" s="29"/>
      <c r="H120" s="29"/>
      <c r="I120" s="6"/>
      <c r="J120" s="6"/>
      <c r="K120" s="6"/>
      <c r="L120" s="6"/>
      <c r="M120" s="6"/>
      <c r="N120" s="6"/>
      <c r="O120" s="6"/>
      <c r="P120" s="6"/>
      <c r="Q120" s="6"/>
      <c r="R120" s="6"/>
      <c r="S120" s="6"/>
      <c r="T120" s="28"/>
      <c r="U120" s="28"/>
      <c r="V120" s="28"/>
      <c r="W120" s="157"/>
      <c r="X120" s="29"/>
      <c r="Y120" s="6"/>
      <c r="Z120" s="6"/>
      <c r="AA120" s="6"/>
    </row>
    <row r="121" spans="1:27" ht="15.75" customHeight="1" x14ac:dyDescent="0.25">
      <c r="A121" s="6"/>
      <c r="B121" s="6"/>
      <c r="C121" s="6"/>
      <c r="D121" s="6"/>
      <c r="E121" s="29"/>
      <c r="F121" s="6"/>
      <c r="G121" s="29"/>
      <c r="H121" s="29"/>
      <c r="I121" s="6"/>
      <c r="J121" s="6"/>
      <c r="K121" s="6"/>
      <c r="L121" s="6"/>
      <c r="M121" s="6"/>
      <c r="N121" s="6"/>
      <c r="O121" s="6"/>
      <c r="P121" s="6"/>
      <c r="Q121" s="6"/>
      <c r="R121" s="6"/>
      <c r="S121" s="6"/>
      <c r="T121" s="28"/>
      <c r="U121" s="28"/>
      <c r="V121" s="28"/>
      <c r="W121" s="157"/>
      <c r="X121" s="29"/>
      <c r="Y121" s="6"/>
      <c r="Z121" s="6"/>
      <c r="AA121" s="6"/>
    </row>
    <row r="122" spans="1:27" ht="15.75" customHeight="1" x14ac:dyDescent="0.25">
      <c r="A122" s="6"/>
      <c r="B122" s="6"/>
      <c r="C122" s="6"/>
      <c r="D122" s="6"/>
      <c r="E122" s="29"/>
      <c r="F122" s="6"/>
      <c r="G122" s="29"/>
      <c r="H122" s="29"/>
      <c r="I122" s="6"/>
      <c r="J122" s="6"/>
      <c r="K122" s="6"/>
      <c r="L122" s="6"/>
      <c r="M122" s="6"/>
      <c r="N122" s="6"/>
      <c r="O122" s="6"/>
      <c r="P122" s="6"/>
      <c r="Q122" s="6"/>
      <c r="R122" s="6"/>
      <c r="S122" s="6"/>
      <c r="T122" s="28"/>
      <c r="U122" s="28"/>
      <c r="V122" s="28"/>
      <c r="W122" s="157"/>
      <c r="X122" s="29"/>
      <c r="Y122" s="6"/>
      <c r="Z122" s="6"/>
      <c r="AA122" s="6"/>
    </row>
    <row r="123" spans="1:27"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sheetData>
  <mergeCells count="77">
    <mergeCell ref="O33:R33"/>
    <mergeCell ref="O34:R34"/>
    <mergeCell ref="O35:R35"/>
    <mergeCell ref="O36:R36"/>
    <mergeCell ref="O37:R37"/>
    <mergeCell ref="O38:R38"/>
    <mergeCell ref="L42:L45"/>
    <mergeCell ref="M42:M45"/>
    <mergeCell ref="N42:N45"/>
    <mergeCell ref="O42:R45"/>
    <mergeCell ref="X42:X45"/>
    <mergeCell ref="O39:R39"/>
    <mergeCell ref="O40:R40"/>
    <mergeCell ref="O41:R41"/>
    <mergeCell ref="H42:H45"/>
    <mergeCell ref="I42:I45"/>
    <mergeCell ref="J42:J45"/>
    <mergeCell ref="K42:K45"/>
    <mergeCell ref="S42:S45"/>
    <mergeCell ref="T42:T45"/>
    <mergeCell ref="U42:U45"/>
    <mergeCell ref="V42:V45"/>
    <mergeCell ref="W42:W45"/>
    <mergeCell ref="B52:B54"/>
    <mergeCell ref="C52:C54"/>
    <mergeCell ref="D52:D54"/>
    <mergeCell ref="E52:E54"/>
    <mergeCell ref="F52:F54"/>
    <mergeCell ref="G52:G54"/>
    <mergeCell ref="O46:R46"/>
    <mergeCell ref="O47:R47"/>
    <mergeCell ref="O48:R48"/>
    <mergeCell ref="O49:R49"/>
    <mergeCell ref="O50:R50"/>
    <mergeCell ref="O51:R51"/>
    <mergeCell ref="A52:A54"/>
    <mergeCell ref="O52:R52"/>
    <mergeCell ref="A17:C20"/>
    <mergeCell ref="D17:W20"/>
    <mergeCell ref="A22:G22"/>
    <mergeCell ref="H22:N22"/>
    <mergeCell ref="O22:S22"/>
    <mergeCell ref="T22:X22"/>
    <mergeCell ref="O23:R23"/>
    <mergeCell ref="N27:N28"/>
    <mergeCell ref="O27:R28"/>
    <mergeCell ref="S27:S28"/>
    <mergeCell ref="T27:T28"/>
    <mergeCell ref="U27:U28"/>
    <mergeCell ref="W27:W28"/>
    <mergeCell ref="X27:X28"/>
    <mergeCell ref="O24:R24"/>
    <mergeCell ref="O25:R25"/>
    <mergeCell ref="O26:R26"/>
    <mergeCell ref="H27:H28"/>
    <mergeCell ref="I27:I28"/>
    <mergeCell ref="J27:J28"/>
    <mergeCell ref="K27:K28"/>
    <mergeCell ref="M27:M28"/>
    <mergeCell ref="I29:I32"/>
    <mergeCell ref="J29:J32"/>
    <mergeCell ref="K29:K32"/>
    <mergeCell ref="L29:L32"/>
    <mergeCell ref="L27:L28"/>
    <mergeCell ref="A29:A32"/>
    <mergeCell ref="B29:B32"/>
    <mergeCell ref="C29:C32"/>
    <mergeCell ref="D29:D32"/>
    <mergeCell ref="H29:H32"/>
    <mergeCell ref="W29:W32"/>
    <mergeCell ref="X29:X32"/>
    <mergeCell ref="M29:M32"/>
    <mergeCell ref="N29:N32"/>
    <mergeCell ref="S29:S32"/>
    <mergeCell ref="T29:T32"/>
    <mergeCell ref="U29:U32"/>
    <mergeCell ref="O29:R32"/>
  </mergeCells>
  <conditionalFormatting sqref="W24:W27 W29 W33:W36 W38 W40:W42 W46:W52">
    <cfRule type="containsText" dxfId="125" priority="1" stopIfTrue="1" operator="containsText" text="Cerrada">
      <formula>NOT(ISERROR(SEARCH(("Cerrada"),(W24))))</formula>
    </cfRule>
  </conditionalFormatting>
  <conditionalFormatting sqref="W24:W27 W29 W33:W36 W38 W40:W42 W46:W52">
    <cfRule type="containsText" dxfId="124" priority="2" stopIfTrue="1" operator="containsText" text="En ejecución">
      <formula>NOT(ISERROR(SEARCH(("En ejecución"),(W24))))</formula>
    </cfRule>
  </conditionalFormatting>
  <conditionalFormatting sqref="W24:W27 W29 W33:W36 W38 W40:W42 W46:W52">
    <cfRule type="containsText" dxfId="123" priority="3" stopIfTrue="1" operator="containsText" text="Vencida">
      <formula>NOT(ISERROR(SEARCH(("Vencida"),(W24))))</formula>
    </cfRule>
  </conditionalFormatting>
  <conditionalFormatting sqref="W24">
    <cfRule type="containsText" dxfId="122" priority="4" stopIfTrue="1" operator="containsText" text="Cerrada">
      <formula>NOT(ISERROR(SEARCH(("Cerrada"),(W24))))</formula>
    </cfRule>
  </conditionalFormatting>
  <conditionalFormatting sqref="W24">
    <cfRule type="containsText" dxfId="121" priority="5" stopIfTrue="1" operator="containsText" text="En ejecución">
      <formula>NOT(ISERROR(SEARCH(("En ejecución"),(W24))))</formula>
    </cfRule>
  </conditionalFormatting>
  <conditionalFormatting sqref="W24">
    <cfRule type="containsText" dxfId="120" priority="6" stopIfTrue="1" operator="containsText" text="Vencida">
      <formula>NOT(ISERROR(SEARCH(("Vencida"),(W24))))</formula>
    </cfRule>
  </conditionalFormatting>
  <dataValidations count="6">
    <dataValidation type="list" allowBlank="1" showErrorMessage="1" sqref="B24:B29 B33:B52" xr:uid="{00000000-0002-0000-0100-000000000000}">
      <formula1>$F$2:$F$6</formula1>
    </dataValidation>
    <dataValidation type="list" allowBlank="1" showErrorMessage="1" sqref="I24:I27 I29 I33:I36 I41:I42 I46:I52" xr:uid="{00000000-0002-0000-0100-000001000000}">
      <formula1>$H$2:$H$3</formula1>
    </dataValidation>
    <dataValidation type="list" allowBlank="1" showErrorMessage="1" sqref="C24:C29 C33:C52" xr:uid="{00000000-0002-0000-0100-000002000000}">
      <formula1>$D$2:$D$13</formula1>
    </dataValidation>
    <dataValidation type="list" allowBlank="1" showErrorMessage="1" sqref="W24:W27 W29 W33:W42 W46:W52" xr:uid="{00000000-0002-0000-0100-000003000000}">
      <formula1>$I$2:$I$4</formula1>
    </dataValidation>
    <dataValidation type="list" allowBlank="1" showErrorMessage="1" sqref="V24:V41 V46:V52" xr:uid="{00000000-0002-0000-0100-000004000000}">
      <formula1>$J$2:$J$4</formula1>
    </dataValidation>
    <dataValidation type="list" allowBlank="1" showErrorMessage="1" sqref="F24:F36 F41:F52" xr:uid="{00000000-0002-0000-0100-000005000000}">
      <formula1>$G$2:$G$5</formula1>
    </dataValidation>
  </dataValidations>
  <hyperlinks>
    <hyperlink ref="S27" r:id="rId1" location="overlay-context=" xr:uid="{00000000-0004-0000-0100-000000000000}"/>
    <hyperlink ref="S33" r:id="rId2" location="overlay-context=" xr:uid="{00000000-0004-0000-0100-000001000000}"/>
    <hyperlink ref="S34" r:id="rId3" location="overlay-context=" xr:uid="{00000000-0004-0000-0100-000002000000}"/>
    <hyperlink ref="U37" r:id="rId4" xr:uid="{00000000-0004-0000-0100-000003000000}"/>
    <hyperlink ref="U38" r:id="rId5" xr:uid="{00000000-0004-0000-0100-000004000000}"/>
    <hyperlink ref="U39" r:id="rId6" xr:uid="{00000000-0004-0000-0100-000005000000}"/>
    <hyperlink ref="O41" r:id="rId7" xr:uid="{00000000-0004-0000-0100-000006000000}"/>
    <hyperlink ref="U41" r:id="rId8" xr:uid="{00000000-0004-0000-0100-000007000000}"/>
    <hyperlink ref="S42" r:id="rId9" location="overlay-context=" xr:uid="{00000000-0004-0000-0100-000008000000}"/>
    <hyperlink ref="U42" r:id="rId10" location="overlay-context=" xr:uid="{00000000-0004-0000-0100-000009000000}"/>
    <hyperlink ref="O46" r:id="rId11" xr:uid="{00000000-0004-0000-0100-00000A000000}"/>
    <hyperlink ref="S46" r:id="rId12" xr:uid="{00000000-0004-0000-0100-00000B000000}"/>
    <hyperlink ref="U46" r:id="rId13" xr:uid="{00000000-0004-0000-0100-00000C000000}"/>
    <hyperlink ref="U51" r:id="rId14" location="overlay-context=" xr:uid="{00000000-0004-0000-0100-00000D000000}"/>
  </hyperlinks>
  <pageMargins left="0.7" right="0.7" top="0.75" bottom="0.75" header="0" footer="0"/>
  <pageSetup orientation="portrait"/>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x14ac:dyDescent="0.25"/>
  <cols>
    <col min="1" max="1" width="11.42578125" customWidth="1"/>
    <col min="2" max="3" width="26.7109375" customWidth="1"/>
    <col min="4" max="4" width="15" customWidth="1"/>
    <col min="5" max="6" width="11.5703125" customWidth="1"/>
    <col min="7" max="7" width="9.7109375" customWidth="1"/>
    <col min="8" max="8" width="7.28515625" customWidth="1"/>
    <col min="9" max="10" width="16.42578125" customWidth="1"/>
    <col min="11" max="11" width="13" customWidth="1"/>
    <col min="12" max="15" width="11.42578125" customWidth="1"/>
    <col min="17" max="17" width="14.7109375" customWidth="1"/>
    <col min="18" max="18" width="16.5703125" customWidth="1"/>
    <col min="19" max="19" width="11.42578125" customWidth="1"/>
    <col min="21" max="21" width="11.42578125" customWidth="1"/>
    <col min="22" max="26" width="10.7109375" customWidth="1"/>
  </cols>
  <sheetData>
    <row r="1" spans="1:26" x14ac:dyDescent="0.25">
      <c r="A1" s="6"/>
      <c r="B1" s="6"/>
      <c r="C1" s="6"/>
      <c r="D1" s="6"/>
      <c r="E1" s="6"/>
      <c r="F1" s="6"/>
      <c r="G1" s="6"/>
      <c r="H1" s="6"/>
      <c r="I1" s="6" t="s">
        <v>1559</v>
      </c>
      <c r="J1" s="6"/>
      <c r="K1" s="6"/>
      <c r="L1" s="6"/>
      <c r="M1" s="6"/>
      <c r="N1" s="6"/>
      <c r="O1" s="6"/>
      <c r="P1" s="6"/>
      <c r="Q1" s="6"/>
      <c r="R1" s="6"/>
      <c r="S1" s="6"/>
      <c r="T1" s="6"/>
      <c r="U1" s="6"/>
      <c r="V1" s="6"/>
      <c r="W1" s="6"/>
      <c r="X1" s="6"/>
      <c r="Y1" s="6"/>
      <c r="Z1" s="6"/>
    </row>
    <row r="2" spans="1:26" x14ac:dyDescent="0.25">
      <c r="A2" s="6"/>
      <c r="B2" s="6"/>
      <c r="C2" s="6"/>
      <c r="D2" s="6"/>
      <c r="E2" s="6"/>
      <c r="F2" s="6"/>
      <c r="G2" s="6"/>
      <c r="H2" s="6"/>
      <c r="I2" s="6" t="s">
        <v>1560</v>
      </c>
      <c r="J2" s="6">
        <v>25</v>
      </c>
      <c r="K2" s="6"/>
      <c r="L2" s="6"/>
      <c r="M2" s="6"/>
      <c r="N2" s="6"/>
      <c r="O2" s="6"/>
      <c r="P2" s="6"/>
      <c r="Q2" s="6"/>
      <c r="R2" s="6"/>
      <c r="S2" s="6"/>
      <c r="T2" s="6"/>
      <c r="U2" s="6"/>
      <c r="V2" s="6"/>
      <c r="W2" s="6"/>
      <c r="X2" s="6"/>
      <c r="Y2" s="6"/>
      <c r="Z2" s="6"/>
    </row>
    <row r="3" spans="1:26" ht="30" x14ac:dyDescent="0.25">
      <c r="A3" s="6"/>
      <c r="B3" s="432" t="s">
        <v>1561</v>
      </c>
      <c r="C3" s="433"/>
      <c r="D3" s="434">
        <v>31</v>
      </c>
      <c r="E3" s="435">
        <v>1</v>
      </c>
      <c r="F3" s="6"/>
      <c r="G3" s="6"/>
      <c r="H3" s="6"/>
      <c r="I3" s="6" t="s">
        <v>1562</v>
      </c>
      <c r="J3" s="6">
        <v>26</v>
      </c>
      <c r="K3" s="6"/>
      <c r="L3" s="6"/>
      <c r="M3" s="6"/>
      <c r="N3" s="6"/>
      <c r="O3" s="6"/>
      <c r="P3" s="6"/>
      <c r="Q3" s="6"/>
      <c r="R3" s="6"/>
      <c r="S3" s="6"/>
      <c r="T3" s="6"/>
      <c r="U3" s="6"/>
      <c r="V3" s="6"/>
      <c r="W3" s="6"/>
      <c r="X3" s="6"/>
      <c r="Y3" s="6"/>
      <c r="Z3" s="6"/>
    </row>
    <row r="4" spans="1:26" x14ac:dyDescent="0.25">
      <c r="A4" s="6"/>
      <c r="B4" s="436" t="s">
        <v>1563</v>
      </c>
      <c r="C4" s="437"/>
      <c r="D4" s="438">
        <v>0</v>
      </c>
      <c r="E4" s="439">
        <f t="shared" ref="E4:E6" si="0">+D4/$D$3</f>
        <v>0</v>
      </c>
      <c r="F4" s="6"/>
      <c r="G4" s="6"/>
      <c r="H4" s="6"/>
      <c r="I4" s="6" t="s">
        <v>1564</v>
      </c>
      <c r="J4" s="6">
        <v>0</v>
      </c>
      <c r="K4" s="6"/>
      <c r="L4" s="6"/>
      <c r="M4" s="6"/>
      <c r="N4" s="6"/>
      <c r="O4" s="6"/>
      <c r="P4" s="6"/>
      <c r="Q4" s="6"/>
      <c r="R4" s="6"/>
      <c r="S4" s="6"/>
      <c r="T4" s="6"/>
      <c r="U4" s="6"/>
      <c r="V4" s="6"/>
      <c r="W4" s="6"/>
      <c r="X4" s="6"/>
      <c r="Y4" s="6"/>
      <c r="Z4" s="6"/>
    </row>
    <row r="5" spans="1:26" x14ac:dyDescent="0.25">
      <c r="A5" s="6"/>
      <c r="B5" s="436" t="s">
        <v>1565</v>
      </c>
      <c r="C5" s="437"/>
      <c r="D5" s="438">
        <v>23</v>
      </c>
      <c r="E5" s="439">
        <f t="shared" si="0"/>
        <v>0.74193548387096775</v>
      </c>
      <c r="F5" s="6"/>
      <c r="G5" s="6"/>
      <c r="H5" s="6"/>
      <c r="I5" s="6" t="s">
        <v>1566</v>
      </c>
      <c r="J5" s="6">
        <v>20</v>
      </c>
      <c r="K5" s="6"/>
      <c r="L5" s="6"/>
      <c r="M5" s="6"/>
      <c r="N5" s="6"/>
      <c r="O5" s="6"/>
      <c r="P5" s="6"/>
      <c r="Q5" s="6"/>
      <c r="R5" s="6"/>
      <c r="S5" s="6"/>
      <c r="T5" s="6"/>
      <c r="U5" s="6"/>
      <c r="V5" s="6"/>
      <c r="W5" s="6"/>
      <c r="X5" s="6"/>
      <c r="Y5" s="6"/>
      <c r="Z5" s="6"/>
    </row>
    <row r="6" spans="1:26" x14ac:dyDescent="0.25">
      <c r="A6" s="6"/>
      <c r="B6" s="440" t="s">
        <v>1567</v>
      </c>
      <c r="C6" s="441"/>
      <c r="D6" s="442">
        <v>8</v>
      </c>
      <c r="E6" s="443">
        <f t="shared" si="0"/>
        <v>0.25806451612903225</v>
      </c>
      <c r="F6" s="6"/>
      <c r="G6" s="6"/>
      <c r="H6" s="6"/>
      <c r="I6" s="6" t="s">
        <v>1568</v>
      </c>
      <c r="J6" s="6">
        <v>6</v>
      </c>
      <c r="K6" s="6"/>
      <c r="L6" s="6"/>
      <c r="M6" s="6"/>
      <c r="N6" s="6"/>
      <c r="O6" s="6"/>
      <c r="P6" s="6"/>
      <c r="Q6" s="6"/>
      <c r="R6" s="6"/>
      <c r="S6" s="6"/>
      <c r="T6" s="6"/>
      <c r="U6" s="6"/>
      <c r="V6" s="6"/>
      <c r="W6" s="6"/>
      <c r="X6" s="6"/>
      <c r="Y6" s="6"/>
      <c r="Z6" s="6"/>
    </row>
    <row r="7" spans="1:26" x14ac:dyDescent="0.25">
      <c r="A7" s="6"/>
      <c r="B7" s="6"/>
      <c r="C7" s="6"/>
      <c r="D7" s="6"/>
      <c r="E7" s="6"/>
      <c r="F7" s="6"/>
      <c r="G7" s="6"/>
      <c r="H7" s="6"/>
      <c r="I7" s="6"/>
      <c r="J7" s="6"/>
      <c r="K7" s="6"/>
      <c r="L7" s="6"/>
      <c r="M7" s="6"/>
      <c r="N7" s="6"/>
      <c r="O7" s="6"/>
      <c r="P7" s="6"/>
      <c r="Q7" s="6"/>
      <c r="R7" s="6"/>
      <c r="S7" s="6"/>
      <c r="T7" s="6"/>
      <c r="U7" s="6"/>
      <c r="V7" s="6"/>
      <c r="W7" s="6"/>
      <c r="X7" s="6"/>
      <c r="Y7" s="6"/>
      <c r="Z7" s="6"/>
    </row>
    <row r="8" spans="1:26" x14ac:dyDescent="0.25">
      <c r="A8" s="6"/>
      <c r="B8" s="6"/>
      <c r="C8" s="6"/>
      <c r="D8" s="6"/>
      <c r="E8" s="6"/>
      <c r="F8" s="6"/>
      <c r="G8" s="6"/>
      <c r="H8" s="6"/>
      <c r="I8" s="6" t="s">
        <v>1569</v>
      </c>
      <c r="J8" s="6"/>
      <c r="K8" s="6"/>
      <c r="L8" s="6"/>
      <c r="M8" s="6"/>
      <c r="N8" s="6"/>
      <c r="O8" s="6"/>
      <c r="P8" s="909" t="s">
        <v>1570</v>
      </c>
      <c r="Q8" s="754"/>
      <c r="R8" s="754"/>
      <c r="S8" s="754"/>
      <c r="T8" s="754"/>
      <c r="U8" s="754"/>
      <c r="V8" s="6"/>
      <c r="W8" s="6"/>
      <c r="X8" s="6"/>
      <c r="Y8" s="6"/>
      <c r="Z8" s="6"/>
    </row>
    <row r="9" spans="1:26" ht="48" customHeight="1" x14ac:dyDescent="0.25">
      <c r="A9" s="444"/>
      <c r="B9" s="445" t="s">
        <v>0</v>
      </c>
      <c r="C9" s="446" t="s">
        <v>1571</v>
      </c>
      <c r="D9" s="446" t="s">
        <v>1572</v>
      </c>
      <c r="E9" s="446" t="s">
        <v>1564</v>
      </c>
      <c r="F9" s="446" t="s">
        <v>1568</v>
      </c>
      <c r="G9" s="447" t="s">
        <v>1573</v>
      </c>
      <c r="H9" s="448"/>
      <c r="I9" s="449" t="s">
        <v>0</v>
      </c>
      <c r="J9" s="449" t="s">
        <v>1574</v>
      </c>
      <c r="K9" s="449" t="s">
        <v>1575</v>
      </c>
      <c r="L9" s="449" t="s">
        <v>1576</v>
      </c>
      <c r="M9" s="449" t="s">
        <v>1577</v>
      </c>
      <c r="N9" s="449" t="s">
        <v>1578</v>
      </c>
      <c r="O9" s="448"/>
      <c r="P9" s="450" t="s">
        <v>1579</v>
      </c>
      <c r="Q9" s="450" t="s">
        <v>1580</v>
      </c>
      <c r="R9" s="450" t="s">
        <v>1581</v>
      </c>
      <c r="S9" s="450" t="s">
        <v>1576</v>
      </c>
      <c r="T9" s="450" t="s">
        <v>19</v>
      </c>
      <c r="U9" s="450" t="s">
        <v>1582</v>
      </c>
      <c r="V9" s="444"/>
      <c r="W9" s="444"/>
      <c r="X9" s="444"/>
      <c r="Y9" s="444"/>
      <c r="Z9" s="444"/>
    </row>
    <row r="10" spans="1:26" x14ac:dyDescent="0.25">
      <c r="A10" s="6"/>
      <c r="B10" s="451" t="s">
        <v>1583</v>
      </c>
      <c r="C10" s="438">
        <v>4</v>
      </c>
      <c r="D10" s="438">
        <v>4</v>
      </c>
      <c r="E10" s="438">
        <v>0</v>
      </c>
      <c r="F10" s="438">
        <v>4</v>
      </c>
      <c r="G10" s="452">
        <v>0</v>
      </c>
      <c r="H10" s="8"/>
      <c r="I10" s="453" t="s">
        <v>1584</v>
      </c>
      <c r="J10" s="454">
        <f t="shared" ref="J10:N10" si="1">+C10+C11+C12</f>
        <v>7</v>
      </c>
      <c r="K10" s="454">
        <f t="shared" si="1"/>
        <v>7</v>
      </c>
      <c r="L10" s="454">
        <f t="shared" si="1"/>
        <v>0</v>
      </c>
      <c r="M10" s="454">
        <f t="shared" si="1"/>
        <v>6</v>
      </c>
      <c r="N10" s="454">
        <f t="shared" si="1"/>
        <v>1</v>
      </c>
      <c r="O10" s="455"/>
      <c r="P10" s="430" t="s">
        <v>1585</v>
      </c>
      <c r="Q10" s="359">
        <v>28</v>
      </c>
      <c r="R10" s="359">
        <v>31</v>
      </c>
      <c r="S10" s="430">
        <v>0</v>
      </c>
      <c r="T10" s="430">
        <v>23</v>
      </c>
      <c r="U10" s="430">
        <v>8</v>
      </c>
      <c r="V10" s="6"/>
      <c r="W10" s="6"/>
      <c r="X10" s="6"/>
      <c r="Y10" s="6"/>
      <c r="Z10" s="6"/>
    </row>
    <row r="11" spans="1:26" x14ac:dyDescent="0.25">
      <c r="A11" s="6"/>
      <c r="B11" s="451" t="s">
        <v>1586</v>
      </c>
      <c r="C11" s="438">
        <v>1</v>
      </c>
      <c r="D11" s="438">
        <v>1</v>
      </c>
      <c r="E11" s="438">
        <v>0</v>
      </c>
      <c r="F11" s="438">
        <v>0</v>
      </c>
      <c r="G11" s="456">
        <v>1</v>
      </c>
      <c r="H11" s="8"/>
      <c r="I11" s="453" t="s">
        <v>1587</v>
      </c>
      <c r="J11" s="454">
        <f t="shared" ref="J11:N11" si="2">+C13</f>
        <v>6</v>
      </c>
      <c r="K11" s="454">
        <f t="shared" si="2"/>
        <v>6</v>
      </c>
      <c r="L11" s="454">
        <f t="shared" si="2"/>
        <v>0</v>
      </c>
      <c r="M11" s="454">
        <f t="shared" si="2"/>
        <v>6</v>
      </c>
      <c r="N11" s="454">
        <f t="shared" si="2"/>
        <v>0</v>
      </c>
      <c r="O11" s="455"/>
      <c r="P11" s="430" t="s">
        <v>1588</v>
      </c>
      <c r="Q11" s="430">
        <v>25</v>
      </c>
      <c r="R11" s="430">
        <v>26</v>
      </c>
      <c r="S11" s="430"/>
      <c r="T11" s="430">
        <v>6</v>
      </c>
      <c r="U11" s="430">
        <v>20</v>
      </c>
      <c r="V11" s="6"/>
      <c r="W11" s="6"/>
      <c r="X11" s="6"/>
      <c r="Y11" s="6"/>
      <c r="Z11" s="6"/>
    </row>
    <row r="12" spans="1:26" x14ac:dyDescent="0.25">
      <c r="A12" s="6"/>
      <c r="B12" s="451" t="s">
        <v>1589</v>
      </c>
      <c r="C12" s="438">
        <v>2</v>
      </c>
      <c r="D12" s="438">
        <v>2</v>
      </c>
      <c r="E12" s="438">
        <v>0</v>
      </c>
      <c r="F12" s="438">
        <v>2</v>
      </c>
      <c r="G12" s="456">
        <v>0</v>
      </c>
      <c r="H12" s="8"/>
      <c r="I12" s="453" t="s">
        <v>1590</v>
      </c>
      <c r="J12" s="454">
        <f t="shared" ref="J12:N12" si="3">+C14+C15+C17+C18+C19+C20+C21</f>
        <v>13</v>
      </c>
      <c r="K12" s="454">
        <f t="shared" si="3"/>
        <v>16</v>
      </c>
      <c r="L12" s="454">
        <f t="shared" si="3"/>
        <v>0</v>
      </c>
      <c r="M12" s="454">
        <f t="shared" si="3"/>
        <v>10</v>
      </c>
      <c r="N12" s="454">
        <f t="shared" si="3"/>
        <v>6</v>
      </c>
      <c r="O12" s="455"/>
      <c r="P12" s="457" t="s">
        <v>1591</v>
      </c>
      <c r="Q12" s="457">
        <f t="shared" ref="Q12:U12" si="4">SUM(Q10:Q11)</f>
        <v>53</v>
      </c>
      <c r="R12" s="457">
        <f t="shared" si="4"/>
        <v>57</v>
      </c>
      <c r="S12" s="457">
        <f t="shared" si="4"/>
        <v>0</v>
      </c>
      <c r="T12" s="457">
        <f t="shared" si="4"/>
        <v>29</v>
      </c>
      <c r="U12" s="457">
        <f t="shared" si="4"/>
        <v>28</v>
      </c>
      <c r="V12" s="6"/>
      <c r="W12" s="6"/>
      <c r="X12" s="6"/>
      <c r="Y12" s="6"/>
      <c r="Z12" s="6"/>
    </row>
    <row r="13" spans="1:26" ht="30" x14ac:dyDescent="0.25">
      <c r="A13" s="6"/>
      <c r="B13" s="458" t="s">
        <v>1592</v>
      </c>
      <c r="C13" s="438">
        <v>6</v>
      </c>
      <c r="D13" s="438">
        <v>6</v>
      </c>
      <c r="E13" s="438">
        <v>0</v>
      </c>
      <c r="F13" s="438">
        <v>6</v>
      </c>
      <c r="G13" s="456">
        <v>0</v>
      </c>
      <c r="H13" s="8"/>
      <c r="I13" s="453" t="s">
        <v>1593</v>
      </c>
      <c r="J13" s="454">
        <f t="shared" ref="J13:N13" si="5">+C22+C23</f>
        <v>2</v>
      </c>
      <c r="K13" s="454">
        <f t="shared" si="5"/>
        <v>2</v>
      </c>
      <c r="L13" s="454">
        <f t="shared" si="5"/>
        <v>0</v>
      </c>
      <c r="M13" s="454">
        <f t="shared" si="5"/>
        <v>1</v>
      </c>
      <c r="N13" s="454">
        <f t="shared" si="5"/>
        <v>1</v>
      </c>
      <c r="O13" s="455"/>
      <c r="P13" s="6"/>
      <c r="Q13" s="6"/>
      <c r="R13" s="6"/>
      <c r="S13" s="6"/>
      <c r="T13" s="6"/>
      <c r="U13" s="6"/>
      <c r="V13" s="6"/>
      <c r="W13" s="6"/>
      <c r="X13" s="6"/>
      <c r="Y13" s="6"/>
      <c r="Z13" s="6"/>
    </row>
    <row r="14" spans="1:26" x14ac:dyDescent="0.25">
      <c r="A14" s="6"/>
      <c r="B14" s="451" t="s">
        <v>1594</v>
      </c>
      <c r="C14" s="438">
        <v>2</v>
      </c>
      <c r="D14" s="438">
        <v>3</v>
      </c>
      <c r="E14" s="438">
        <v>0</v>
      </c>
      <c r="F14" s="438">
        <v>2</v>
      </c>
      <c r="G14" s="456">
        <v>1</v>
      </c>
      <c r="H14" s="8"/>
      <c r="I14" s="457" t="s">
        <v>1591</v>
      </c>
      <c r="J14" s="454">
        <f t="shared" ref="J14:N14" si="6">SUM(J10:J13)</f>
        <v>28</v>
      </c>
      <c r="K14" s="454">
        <f t="shared" si="6"/>
        <v>31</v>
      </c>
      <c r="L14" s="454">
        <f t="shared" si="6"/>
        <v>0</v>
      </c>
      <c r="M14" s="454">
        <f t="shared" si="6"/>
        <v>23</v>
      </c>
      <c r="N14" s="454">
        <f t="shared" si="6"/>
        <v>8</v>
      </c>
      <c r="O14" s="455"/>
      <c r="P14" s="6"/>
      <c r="Q14" s="6"/>
      <c r="R14" s="6"/>
      <c r="S14" s="6"/>
      <c r="T14" s="6"/>
      <c r="U14" s="6"/>
      <c r="V14" s="6"/>
      <c r="W14" s="6"/>
      <c r="X14" s="6"/>
      <c r="Y14" s="6"/>
      <c r="Z14" s="6"/>
    </row>
    <row r="15" spans="1:26" x14ac:dyDescent="0.25">
      <c r="A15" s="6"/>
      <c r="B15" s="451" t="s">
        <v>1595</v>
      </c>
      <c r="C15" s="438">
        <v>0</v>
      </c>
      <c r="D15" s="438">
        <v>0</v>
      </c>
      <c r="E15" s="438">
        <v>0</v>
      </c>
      <c r="F15" s="438">
        <v>0</v>
      </c>
      <c r="G15" s="456">
        <v>0</v>
      </c>
      <c r="H15" s="8"/>
      <c r="I15" s="6"/>
      <c r="J15" s="6"/>
      <c r="K15" s="8"/>
      <c r="L15" s="8"/>
      <c r="M15" s="8"/>
      <c r="N15" s="8"/>
      <c r="O15" s="8"/>
      <c r="P15" s="6"/>
      <c r="Q15" s="6"/>
      <c r="R15" s="6"/>
      <c r="S15" s="6"/>
      <c r="T15" s="6"/>
      <c r="U15" s="6"/>
      <c r="V15" s="6"/>
      <c r="W15" s="6"/>
      <c r="X15" s="6"/>
      <c r="Y15" s="6"/>
      <c r="Z15" s="6"/>
    </row>
    <row r="16" spans="1:26" x14ac:dyDescent="0.25">
      <c r="A16" s="6"/>
      <c r="B16" s="451" t="s">
        <v>1596</v>
      </c>
      <c r="C16" s="438">
        <v>0</v>
      </c>
      <c r="D16" s="438">
        <v>0</v>
      </c>
      <c r="E16" s="438">
        <v>0</v>
      </c>
      <c r="F16" s="438">
        <v>0</v>
      </c>
      <c r="G16" s="456">
        <v>0</v>
      </c>
      <c r="H16" s="8"/>
      <c r="I16" s="6"/>
      <c r="J16" s="6"/>
      <c r="K16" s="6"/>
      <c r="L16" s="6"/>
      <c r="M16" s="6"/>
      <c r="N16" s="6"/>
      <c r="O16" s="6"/>
      <c r="P16" s="6"/>
      <c r="Q16" s="6"/>
      <c r="R16" s="6"/>
      <c r="S16" s="6"/>
      <c r="T16" s="6"/>
      <c r="U16" s="6"/>
      <c r="V16" s="6"/>
      <c r="W16" s="6"/>
      <c r="X16" s="6"/>
      <c r="Y16" s="6"/>
      <c r="Z16" s="6"/>
    </row>
    <row r="17" spans="1:26" ht="30" x14ac:dyDescent="0.25">
      <c r="A17" s="6"/>
      <c r="B17" s="458" t="s">
        <v>1597</v>
      </c>
      <c r="C17" s="438">
        <v>2</v>
      </c>
      <c r="D17" s="438">
        <v>3</v>
      </c>
      <c r="E17" s="438">
        <v>0</v>
      </c>
      <c r="F17" s="438">
        <v>1</v>
      </c>
      <c r="G17" s="456">
        <v>2</v>
      </c>
      <c r="H17" s="8"/>
      <c r="I17" s="6"/>
      <c r="J17" s="6"/>
      <c r="K17" s="6"/>
      <c r="L17" s="6"/>
      <c r="M17" s="6"/>
      <c r="N17" s="6"/>
      <c r="O17" s="6"/>
      <c r="P17" s="6"/>
      <c r="Q17" s="6"/>
      <c r="R17" s="6"/>
      <c r="S17" s="6"/>
      <c r="T17" s="6"/>
      <c r="U17" s="6"/>
      <c r="V17" s="6"/>
      <c r="W17" s="6"/>
      <c r="X17" s="6"/>
      <c r="Y17" s="6"/>
      <c r="Z17" s="6"/>
    </row>
    <row r="18" spans="1:26" x14ac:dyDescent="0.25">
      <c r="A18" s="6"/>
      <c r="B18" s="451" t="s">
        <v>1598</v>
      </c>
      <c r="C18" s="438">
        <v>2</v>
      </c>
      <c r="D18" s="438">
        <v>3</v>
      </c>
      <c r="E18" s="438">
        <v>0</v>
      </c>
      <c r="F18" s="438">
        <v>3</v>
      </c>
      <c r="G18" s="456">
        <v>0</v>
      </c>
      <c r="H18" s="8"/>
      <c r="I18" s="6"/>
      <c r="J18" s="6"/>
      <c r="K18" s="6"/>
      <c r="L18" s="6"/>
      <c r="M18" s="6"/>
      <c r="N18" s="6"/>
      <c r="O18" s="6"/>
      <c r="P18" s="6"/>
      <c r="Q18" s="6"/>
      <c r="R18" s="6"/>
      <c r="S18" s="6"/>
      <c r="T18" s="6"/>
      <c r="U18" s="6"/>
      <c r="V18" s="6"/>
      <c r="W18" s="6"/>
      <c r="X18" s="6"/>
      <c r="Y18" s="6"/>
      <c r="Z18" s="6"/>
    </row>
    <row r="19" spans="1:26" x14ac:dyDescent="0.25">
      <c r="A19" s="6"/>
      <c r="B19" s="451" t="s">
        <v>1599</v>
      </c>
      <c r="C19" s="438">
        <v>6</v>
      </c>
      <c r="D19" s="438">
        <v>6</v>
      </c>
      <c r="E19" s="438">
        <v>0</v>
      </c>
      <c r="F19" s="438">
        <v>4</v>
      </c>
      <c r="G19" s="456">
        <v>2</v>
      </c>
      <c r="H19" s="8"/>
      <c r="I19" s="6"/>
      <c r="J19" s="6"/>
      <c r="K19" s="6"/>
      <c r="L19" s="6"/>
      <c r="M19" s="6"/>
      <c r="N19" s="6"/>
      <c r="O19" s="6"/>
      <c r="P19" s="6"/>
      <c r="Q19" s="6"/>
      <c r="R19" s="6"/>
      <c r="S19" s="6"/>
      <c r="T19" s="6"/>
      <c r="U19" s="6"/>
      <c r="V19" s="6"/>
      <c r="W19" s="6"/>
      <c r="X19" s="6"/>
      <c r="Y19" s="6"/>
      <c r="Z19" s="6"/>
    </row>
    <row r="20" spans="1:26" x14ac:dyDescent="0.25">
      <c r="A20" s="6"/>
      <c r="B20" s="451" t="s">
        <v>1600</v>
      </c>
      <c r="C20" s="438">
        <v>1</v>
      </c>
      <c r="D20" s="438">
        <v>1</v>
      </c>
      <c r="E20" s="438">
        <v>0</v>
      </c>
      <c r="F20" s="438">
        <v>0</v>
      </c>
      <c r="G20" s="456">
        <v>1</v>
      </c>
      <c r="H20" s="8"/>
      <c r="I20" s="6"/>
      <c r="J20" s="6"/>
      <c r="K20" s="6"/>
      <c r="L20" s="6"/>
      <c r="M20" s="6"/>
      <c r="N20" s="6"/>
      <c r="O20" s="6"/>
      <c r="P20" s="6"/>
      <c r="Q20" s="6"/>
      <c r="R20" s="6"/>
      <c r="S20" s="6"/>
      <c r="T20" s="6"/>
      <c r="U20" s="6"/>
      <c r="V20" s="6"/>
      <c r="W20" s="6"/>
      <c r="X20" s="6"/>
      <c r="Y20" s="6"/>
      <c r="Z20" s="6"/>
    </row>
    <row r="21" spans="1:26" ht="15.75" customHeight="1" x14ac:dyDescent="0.25">
      <c r="A21" s="6"/>
      <c r="B21" s="451" t="s">
        <v>1601</v>
      </c>
      <c r="C21" s="438">
        <v>0</v>
      </c>
      <c r="D21" s="438">
        <v>0</v>
      </c>
      <c r="E21" s="438">
        <v>0</v>
      </c>
      <c r="F21" s="438">
        <v>0</v>
      </c>
      <c r="G21" s="456">
        <v>0</v>
      </c>
      <c r="H21" s="8"/>
      <c r="I21" s="6"/>
      <c r="J21" s="6"/>
      <c r="K21" s="6"/>
      <c r="L21" s="6"/>
      <c r="M21" s="6"/>
      <c r="N21" s="6"/>
      <c r="O21" s="6"/>
      <c r="P21" s="6"/>
      <c r="Q21" s="6"/>
      <c r="R21" s="6"/>
      <c r="S21" s="6"/>
      <c r="T21" s="6"/>
      <c r="U21" s="6"/>
      <c r="V21" s="6"/>
      <c r="W21" s="6"/>
      <c r="X21" s="6"/>
      <c r="Y21" s="6"/>
      <c r="Z21" s="6"/>
    </row>
    <row r="22" spans="1:26" ht="15.75" customHeight="1" x14ac:dyDescent="0.25">
      <c r="A22" s="6"/>
      <c r="B22" s="451" t="s">
        <v>1602</v>
      </c>
      <c r="C22" s="438">
        <v>0</v>
      </c>
      <c r="D22" s="438">
        <v>0</v>
      </c>
      <c r="E22" s="438">
        <v>0</v>
      </c>
      <c r="F22" s="438">
        <v>0</v>
      </c>
      <c r="G22" s="456">
        <v>0</v>
      </c>
      <c r="H22" s="8"/>
      <c r="I22" s="6"/>
      <c r="J22" s="6"/>
      <c r="K22" s="6"/>
      <c r="L22" s="6"/>
      <c r="M22" s="6"/>
      <c r="N22" s="6"/>
      <c r="O22" s="6"/>
      <c r="P22" s="6"/>
      <c r="Q22" s="6"/>
      <c r="R22" s="6"/>
      <c r="S22" s="6"/>
      <c r="T22" s="6"/>
      <c r="U22" s="6"/>
      <c r="V22" s="6"/>
      <c r="W22" s="6"/>
      <c r="X22" s="6"/>
      <c r="Y22" s="6"/>
      <c r="Z22" s="6"/>
    </row>
    <row r="23" spans="1:26" ht="15.75" customHeight="1" x14ac:dyDescent="0.25">
      <c r="A23" s="6"/>
      <c r="B23" s="451" t="s">
        <v>1603</v>
      </c>
      <c r="C23" s="438">
        <v>2</v>
      </c>
      <c r="D23" s="438">
        <v>2</v>
      </c>
      <c r="E23" s="438">
        <v>0</v>
      </c>
      <c r="F23" s="438">
        <v>1</v>
      </c>
      <c r="G23" s="456">
        <v>1</v>
      </c>
      <c r="H23" s="8"/>
      <c r="I23" s="6"/>
      <c r="J23" s="6"/>
      <c r="K23" s="6"/>
      <c r="L23" s="6"/>
      <c r="M23" s="6"/>
      <c r="N23" s="6"/>
      <c r="O23" s="6"/>
      <c r="P23" s="6"/>
      <c r="Q23" s="6"/>
      <c r="R23" s="6"/>
      <c r="S23" s="6"/>
      <c r="T23" s="6"/>
      <c r="U23" s="6"/>
      <c r="V23" s="6"/>
      <c r="W23" s="6"/>
      <c r="X23" s="6"/>
      <c r="Y23" s="6"/>
      <c r="Z23" s="6"/>
    </row>
    <row r="24" spans="1:26" ht="15.75" customHeight="1" x14ac:dyDescent="0.25">
      <c r="A24" s="459"/>
      <c r="B24" s="460" t="s">
        <v>1591</v>
      </c>
      <c r="C24" s="461">
        <f t="shared" ref="C24:G24" si="7">SUM(C10:C23)</f>
        <v>28</v>
      </c>
      <c r="D24" s="462">
        <f t="shared" si="7"/>
        <v>31</v>
      </c>
      <c r="E24" s="462">
        <f t="shared" si="7"/>
        <v>0</v>
      </c>
      <c r="F24" s="462">
        <f t="shared" si="7"/>
        <v>23</v>
      </c>
      <c r="G24" s="462">
        <f t="shared" si="7"/>
        <v>8</v>
      </c>
      <c r="H24" s="8"/>
      <c r="I24" s="459"/>
      <c r="J24" s="459"/>
      <c r="K24" s="459"/>
      <c r="L24" s="459"/>
      <c r="M24" s="459"/>
      <c r="N24" s="459"/>
      <c r="O24" s="459"/>
      <c r="P24" s="459"/>
      <c r="Q24" s="459"/>
      <c r="R24" s="459"/>
      <c r="S24" s="459"/>
      <c r="T24" s="459"/>
      <c r="U24" s="459"/>
      <c r="V24" s="459"/>
      <c r="W24" s="459"/>
      <c r="X24" s="459"/>
      <c r="Y24" s="459"/>
      <c r="Z24" s="459"/>
    </row>
    <row r="25" spans="1:26" ht="15.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6"/>
      <c r="B32" s="6"/>
      <c r="C32" s="6"/>
      <c r="D32" s="6"/>
      <c r="E32" s="6"/>
      <c r="F32" s="6"/>
      <c r="G32" s="6"/>
      <c r="H32" s="6"/>
      <c r="I32" s="6"/>
      <c r="J32" s="463" t="s">
        <v>0</v>
      </c>
      <c r="K32" s="463" t="s">
        <v>1604</v>
      </c>
      <c r="L32" s="463" t="s">
        <v>1564</v>
      </c>
      <c r="M32" s="463" t="s">
        <v>1568</v>
      </c>
      <c r="N32" s="463" t="s">
        <v>1573</v>
      </c>
      <c r="O32" s="463" t="s">
        <v>1605</v>
      </c>
      <c r="P32" s="6"/>
      <c r="Q32" s="6"/>
      <c r="R32" s="6"/>
      <c r="S32" s="6"/>
      <c r="T32" s="6"/>
      <c r="U32" s="6"/>
      <c r="V32" s="6"/>
      <c r="W32" s="6"/>
      <c r="X32" s="6"/>
      <c r="Y32" s="6"/>
      <c r="Z32" s="6"/>
    </row>
    <row r="33" spans="1:26" ht="15.75" hidden="1" customHeight="1" x14ac:dyDescent="0.25">
      <c r="A33" s="6"/>
      <c r="B33" s="6"/>
      <c r="C33" s="6"/>
      <c r="D33" s="6"/>
      <c r="E33" s="6"/>
      <c r="F33" s="6"/>
      <c r="G33" s="6"/>
      <c r="H33" s="6"/>
      <c r="I33" s="6"/>
      <c r="J33" s="464" t="s">
        <v>1606</v>
      </c>
      <c r="K33" s="465">
        <v>4</v>
      </c>
      <c r="L33" s="465">
        <v>0</v>
      </c>
      <c r="M33" s="465">
        <v>4</v>
      </c>
      <c r="N33" s="465">
        <v>0</v>
      </c>
      <c r="O33" s="466">
        <v>0</v>
      </c>
      <c r="P33" s="6"/>
      <c r="Q33" s="6"/>
      <c r="R33" s="6"/>
      <c r="S33" s="6"/>
      <c r="T33" s="6"/>
      <c r="U33" s="6"/>
      <c r="V33" s="6"/>
      <c r="W33" s="6"/>
      <c r="X33" s="6"/>
      <c r="Y33" s="6"/>
      <c r="Z33" s="6"/>
    </row>
    <row r="34" spans="1:26" ht="15.75" hidden="1" customHeight="1" x14ac:dyDescent="0.25">
      <c r="A34" s="6"/>
      <c r="B34" s="6"/>
      <c r="C34" s="6"/>
      <c r="D34" s="6"/>
      <c r="E34" s="6"/>
      <c r="F34" s="6"/>
      <c r="G34" s="6"/>
      <c r="H34" s="6"/>
      <c r="I34" s="6"/>
      <c r="J34" s="467" t="s">
        <v>1607</v>
      </c>
      <c r="K34" s="468">
        <v>1</v>
      </c>
      <c r="L34" s="468">
        <v>1</v>
      </c>
      <c r="M34" s="468">
        <v>0</v>
      </c>
      <c r="N34" s="468">
        <v>0</v>
      </c>
      <c r="O34" s="469">
        <v>0</v>
      </c>
      <c r="P34" s="6"/>
      <c r="Q34" s="6"/>
      <c r="R34" s="6"/>
      <c r="S34" s="6"/>
      <c r="T34" s="6"/>
      <c r="U34" s="6"/>
      <c r="V34" s="6"/>
      <c r="W34" s="6"/>
      <c r="X34" s="6"/>
      <c r="Y34" s="6"/>
      <c r="Z34" s="6"/>
    </row>
    <row r="35" spans="1:26" ht="15.75" hidden="1" customHeight="1" x14ac:dyDescent="0.25">
      <c r="A35" s="6"/>
      <c r="B35" s="6"/>
      <c r="C35" s="6"/>
      <c r="D35" s="6"/>
      <c r="E35" s="6"/>
      <c r="F35" s="6"/>
      <c r="G35" s="6"/>
      <c r="H35" s="6"/>
      <c r="I35" s="6"/>
      <c r="J35" s="467" t="s">
        <v>1608</v>
      </c>
      <c r="K35" s="470">
        <v>2</v>
      </c>
      <c r="L35" s="470">
        <v>0</v>
      </c>
      <c r="M35" s="470">
        <v>2</v>
      </c>
      <c r="N35" s="470">
        <v>0</v>
      </c>
      <c r="O35" s="471">
        <v>0</v>
      </c>
      <c r="P35" s="6"/>
      <c r="Q35" s="6"/>
      <c r="R35" s="6"/>
      <c r="S35" s="6"/>
      <c r="T35" s="6"/>
      <c r="U35" s="6"/>
      <c r="V35" s="6"/>
      <c r="W35" s="6"/>
      <c r="X35" s="6"/>
      <c r="Y35" s="6"/>
      <c r="Z35" s="6"/>
    </row>
    <row r="36" spans="1:26" ht="15.75" hidden="1" customHeight="1" x14ac:dyDescent="0.25">
      <c r="A36" s="6"/>
      <c r="B36" s="6"/>
      <c r="C36" s="6"/>
      <c r="D36" s="6"/>
      <c r="E36" s="6"/>
      <c r="F36" s="6"/>
      <c r="G36" s="6"/>
      <c r="H36" s="6"/>
      <c r="I36" s="6"/>
      <c r="J36" s="472" t="s">
        <v>1609</v>
      </c>
      <c r="K36" s="468">
        <v>6</v>
      </c>
      <c r="L36" s="468">
        <v>0</v>
      </c>
      <c r="M36" s="468">
        <v>6</v>
      </c>
      <c r="N36" s="468">
        <v>0</v>
      </c>
      <c r="O36" s="469">
        <v>0</v>
      </c>
      <c r="P36" s="6"/>
      <c r="Q36" s="6"/>
      <c r="R36" s="6"/>
      <c r="S36" s="6"/>
      <c r="T36" s="6"/>
      <c r="U36" s="6"/>
      <c r="V36" s="6"/>
      <c r="W36" s="6"/>
      <c r="X36" s="6"/>
      <c r="Y36" s="6"/>
      <c r="Z36" s="6"/>
    </row>
    <row r="37" spans="1:26" ht="15.75" hidden="1" customHeight="1" x14ac:dyDescent="0.25">
      <c r="A37" s="6"/>
      <c r="B37" s="6"/>
      <c r="C37" s="6"/>
      <c r="D37" s="6"/>
      <c r="E37" s="6"/>
      <c r="F37" s="6"/>
      <c r="G37" s="6"/>
      <c r="H37" s="6"/>
      <c r="I37" s="6"/>
      <c r="J37" s="473" t="s">
        <v>1610</v>
      </c>
      <c r="K37" s="468">
        <v>7</v>
      </c>
      <c r="L37" s="468">
        <v>1</v>
      </c>
      <c r="M37" s="468">
        <v>2</v>
      </c>
      <c r="N37" s="468">
        <v>4</v>
      </c>
      <c r="O37" s="469">
        <v>0</v>
      </c>
      <c r="P37" s="6"/>
      <c r="Q37" s="6"/>
      <c r="R37" s="6"/>
      <c r="S37" s="6"/>
      <c r="T37" s="6"/>
      <c r="U37" s="6"/>
      <c r="V37" s="6"/>
      <c r="W37" s="6"/>
      <c r="X37" s="6"/>
      <c r="Y37" s="6"/>
      <c r="Z37" s="6"/>
    </row>
    <row r="38" spans="1:26" ht="15.75" hidden="1" customHeight="1" x14ac:dyDescent="0.25">
      <c r="A38" s="6"/>
      <c r="B38" s="6"/>
      <c r="C38" s="6"/>
      <c r="D38" s="6"/>
      <c r="E38" s="6"/>
      <c r="F38" s="6"/>
      <c r="G38" s="6"/>
      <c r="H38" s="6"/>
      <c r="I38" s="6"/>
      <c r="J38" s="473" t="s">
        <v>1611</v>
      </c>
      <c r="K38" s="468">
        <v>0</v>
      </c>
      <c r="L38" s="468">
        <v>0</v>
      </c>
      <c r="M38" s="468">
        <v>0</v>
      </c>
      <c r="N38" s="468">
        <v>0</v>
      </c>
      <c r="O38" s="469">
        <v>0</v>
      </c>
      <c r="P38" s="6"/>
      <c r="Q38" s="6"/>
      <c r="R38" s="6"/>
      <c r="S38" s="6"/>
      <c r="T38" s="6"/>
      <c r="U38" s="6"/>
      <c r="V38" s="6"/>
      <c r="W38" s="6"/>
      <c r="X38" s="6"/>
      <c r="Y38" s="6"/>
      <c r="Z38" s="6"/>
    </row>
    <row r="39" spans="1:26" ht="15.75" hidden="1" customHeight="1" x14ac:dyDescent="0.25">
      <c r="A39" s="6"/>
      <c r="B39" s="6"/>
      <c r="C39" s="6"/>
      <c r="D39" s="6"/>
      <c r="E39" s="6"/>
      <c r="F39" s="6"/>
      <c r="G39" s="6"/>
      <c r="H39" s="6"/>
      <c r="I39" s="6"/>
      <c r="J39" s="473" t="s">
        <v>1612</v>
      </c>
      <c r="K39" s="470">
        <v>0</v>
      </c>
      <c r="L39" s="470">
        <v>0</v>
      </c>
      <c r="M39" s="470">
        <v>0</v>
      </c>
      <c r="N39" s="470">
        <v>0</v>
      </c>
      <c r="O39" s="471">
        <v>0</v>
      </c>
      <c r="P39" s="6"/>
      <c r="Q39" s="6"/>
      <c r="R39" s="6"/>
      <c r="S39" s="6"/>
      <c r="T39" s="6"/>
      <c r="U39" s="6"/>
      <c r="V39" s="6"/>
      <c r="W39" s="6"/>
      <c r="X39" s="6"/>
      <c r="Y39" s="6"/>
      <c r="Z39" s="6"/>
    </row>
    <row r="40" spans="1:26" ht="15.75" hidden="1" customHeight="1" x14ac:dyDescent="0.25">
      <c r="A40" s="6"/>
      <c r="B40" s="6"/>
      <c r="C40" s="6"/>
      <c r="D40" s="6"/>
      <c r="E40" s="6"/>
      <c r="F40" s="6"/>
      <c r="G40" s="6"/>
      <c r="H40" s="6"/>
      <c r="I40" s="6"/>
      <c r="J40" s="473" t="s">
        <v>1613</v>
      </c>
      <c r="K40" s="470">
        <v>3</v>
      </c>
      <c r="L40" s="470">
        <v>2</v>
      </c>
      <c r="M40" s="470">
        <v>0</v>
      </c>
      <c r="N40" s="470">
        <v>1</v>
      </c>
      <c r="O40" s="471">
        <v>0</v>
      </c>
      <c r="P40" s="6"/>
      <c r="Q40" s="6"/>
      <c r="R40" s="6"/>
      <c r="S40" s="6"/>
      <c r="T40" s="6"/>
      <c r="U40" s="6"/>
      <c r="V40" s="6"/>
      <c r="W40" s="6"/>
      <c r="X40" s="6"/>
      <c r="Y40" s="6"/>
      <c r="Z40" s="6"/>
    </row>
    <row r="41" spans="1:26" ht="15.75" hidden="1" customHeight="1" x14ac:dyDescent="0.25">
      <c r="A41" s="6"/>
      <c r="B41" s="6"/>
      <c r="C41" s="6"/>
      <c r="D41" s="6"/>
      <c r="E41" s="6"/>
      <c r="F41" s="6"/>
      <c r="G41" s="6"/>
      <c r="H41" s="6"/>
      <c r="I41" s="6"/>
      <c r="J41" s="473" t="s">
        <v>1614</v>
      </c>
      <c r="K41" s="468">
        <v>12</v>
      </c>
      <c r="L41" s="470">
        <v>0</v>
      </c>
      <c r="M41" s="468">
        <v>3</v>
      </c>
      <c r="N41" s="470">
        <v>6</v>
      </c>
      <c r="O41" s="471">
        <v>3</v>
      </c>
      <c r="P41" s="6"/>
      <c r="Q41" s="6"/>
      <c r="R41" s="6"/>
      <c r="S41" s="6"/>
      <c r="T41" s="6"/>
      <c r="U41" s="6"/>
      <c r="V41" s="6"/>
      <c r="W41" s="6"/>
      <c r="X41" s="6"/>
      <c r="Y41" s="6"/>
      <c r="Z41" s="6"/>
    </row>
    <row r="42" spans="1:26" ht="15.75" hidden="1" customHeight="1" x14ac:dyDescent="0.25">
      <c r="A42" s="6"/>
      <c r="B42" s="6"/>
      <c r="C42" s="6"/>
      <c r="D42" s="6"/>
      <c r="E42" s="6"/>
      <c r="F42" s="6"/>
      <c r="G42" s="6"/>
      <c r="H42" s="6"/>
      <c r="I42" s="6"/>
      <c r="J42" s="473" t="s">
        <v>1615</v>
      </c>
      <c r="K42" s="468">
        <v>6</v>
      </c>
      <c r="L42" s="470">
        <v>0</v>
      </c>
      <c r="M42" s="470">
        <v>6</v>
      </c>
      <c r="N42" s="470">
        <v>0</v>
      </c>
      <c r="O42" s="471"/>
      <c r="P42" s="6"/>
      <c r="Q42" s="6"/>
      <c r="R42" s="6"/>
      <c r="S42" s="6"/>
      <c r="T42" s="6"/>
      <c r="U42" s="6"/>
      <c r="V42" s="6"/>
      <c r="W42" s="6"/>
      <c r="X42" s="6"/>
      <c r="Y42" s="6"/>
      <c r="Z42" s="6"/>
    </row>
    <row r="43" spans="1:26" ht="15.75" hidden="1" customHeight="1" x14ac:dyDescent="0.25">
      <c r="A43" s="6"/>
      <c r="B43" s="6"/>
      <c r="C43" s="6"/>
      <c r="D43" s="6"/>
      <c r="E43" s="6"/>
      <c r="F43" s="6"/>
      <c r="G43" s="6"/>
      <c r="H43" s="6"/>
      <c r="I43" s="6"/>
      <c r="J43" s="473" t="s">
        <v>1616</v>
      </c>
      <c r="K43" s="470">
        <v>10</v>
      </c>
      <c r="L43" s="470">
        <v>0</v>
      </c>
      <c r="M43" s="470">
        <v>1</v>
      </c>
      <c r="N43" s="470">
        <v>9</v>
      </c>
      <c r="O43" s="471"/>
      <c r="P43" s="6"/>
      <c r="Q43" s="6"/>
      <c r="R43" s="6"/>
      <c r="S43" s="6"/>
      <c r="T43" s="6"/>
      <c r="U43" s="6"/>
      <c r="V43" s="6"/>
      <c r="W43" s="6"/>
      <c r="X43" s="6"/>
      <c r="Y43" s="6"/>
      <c r="Z43" s="6"/>
    </row>
    <row r="44" spans="1:26" ht="15.75" hidden="1" customHeight="1" x14ac:dyDescent="0.25">
      <c r="A44" s="6"/>
      <c r="B44" s="6"/>
      <c r="C44" s="6"/>
      <c r="D44" s="6"/>
      <c r="E44" s="6"/>
      <c r="F44" s="6"/>
      <c r="G44" s="6"/>
      <c r="H44" s="6"/>
      <c r="I44" s="6"/>
      <c r="J44" s="473" t="s">
        <v>1617</v>
      </c>
      <c r="K44" s="470">
        <v>0</v>
      </c>
      <c r="L44" s="470">
        <v>0</v>
      </c>
      <c r="M44" s="470">
        <v>0</v>
      </c>
      <c r="N44" s="470">
        <v>0</v>
      </c>
      <c r="O44" s="471"/>
      <c r="P44" s="6"/>
      <c r="Q44" s="6"/>
      <c r="R44" s="6"/>
      <c r="S44" s="6"/>
      <c r="T44" s="6"/>
      <c r="U44" s="6"/>
      <c r="V44" s="6"/>
      <c r="W44" s="6"/>
      <c r="X44" s="6"/>
      <c r="Y44" s="6"/>
      <c r="Z44" s="6"/>
    </row>
    <row r="45" spans="1:26" ht="15.75" hidden="1" customHeight="1" x14ac:dyDescent="0.25">
      <c r="A45" s="6"/>
      <c r="B45" s="6"/>
      <c r="C45" s="6"/>
      <c r="D45" s="6"/>
      <c r="E45" s="6"/>
      <c r="F45" s="6"/>
      <c r="G45" s="6"/>
      <c r="H45" s="6"/>
      <c r="I45" s="6"/>
      <c r="J45" s="474" t="s">
        <v>1618</v>
      </c>
      <c r="K45" s="470">
        <v>0</v>
      </c>
      <c r="L45" s="470">
        <v>0</v>
      </c>
      <c r="M45" s="470">
        <v>0</v>
      </c>
      <c r="N45" s="470">
        <v>0</v>
      </c>
      <c r="O45" s="471"/>
      <c r="P45" s="6"/>
      <c r="Q45" s="6"/>
      <c r="R45" s="6"/>
      <c r="S45" s="6"/>
      <c r="T45" s="6"/>
      <c r="U45" s="6"/>
      <c r="V45" s="6"/>
      <c r="W45" s="6"/>
      <c r="X45" s="6"/>
      <c r="Y45" s="6"/>
      <c r="Z45" s="6"/>
    </row>
    <row r="46" spans="1:26" ht="15.75" hidden="1" customHeight="1" x14ac:dyDescent="0.25">
      <c r="A46" s="6"/>
      <c r="B46" s="6"/>
      <c r="C46" s="6"/>
      <c r="D46" s="6"/>
      <c r="E46" s="6"/>
      <c r="F46" s="6"/>
      <c r="G46" s="6"/>
      <c r="H46" s="6"/>
      <c r="I46" s="6"/>
      <c r="J46" s="475" t="s">
        <v>1619</v>
      </c>
      <c r="K46" s="476">
        <v>2</v>
      </c>
      <c r="L46" s="476">
        <v>0</v>
      </c>
      <c r="M46" s="476">
        <v>2</v>
      </c>
      <c r="N46" s="476">
        <v>0</v>
      </c>
      <c r="O46" s="477"/>
      <c r="P46" s="6"/>
      <c r="Q46" s="6"/>
      <c r="R46" s="6"/>
      <c r="S46" s="6"/>
      <c r="T46" s="6"/>
      <c r="U46" s="6"/>
      <c r="V46" s="6"/>
      <c r="W46" s="6"/>
      <c r="X46" s="6"/>
      <c r="Y46" s="6"/>
      <c r="Z46" s="6"/>
    </row>
    <row r="47" spans="1:26" ht="15.75" customHeight="1" x14ac:dyDescent="0.25">
      <c r="A47" s="6"/>
      <c r="B47" s="6"/>
      <c r="C47" s="6"/>
      <c r="D47" s="6"/>
      <c r="E47" s="6"/>
      <c r="F47" s="6"/>
      <c r="G47" s="6"/>
      <c r="H47" s="6"/>
      <c r="I47" s="6"/>
      <c r="J47" s="478" t="s">
        <v>1620</v>
      </c>
      <c r="K47" s="479">
        <f t="shared" ref="K47:O47" si="8">SUM(K33:K46)</f>
        <v>53</v>
      </c>
      <c r="L47" s="479">
        <f t="shared" si="8"/>
        <v>4</v>
      </c>
      <c r="M47" s="479">
        <f t="shared" si="8"/>
        <v>26</v>
      </c>
      <c r="N47" s="479">
        <f t="shared" si="8"/>
        <v>20</v>
      </c>
      <c r="O47" s="479">
        <f t="shared" si="8"/>
        <v>3</v>
      </c>
      <c r="P47" s="6"/>
      <c r="Q47" s="6"/>
      <c r="R47" s="6"/>
      <c r="S47" s="6"/>
      <c r="T47" s="6"/>
      <c r="U47" s="6"/>
      <c r="V47" s="6"/>
      <c r="W47" s="6"/>
      <c r="X47" s="6"/>
      <c r="Y47" s="6"/>
      <c r="Z47" s="6"/>
    </row>
    <row r="48" spans="1:26" ht="15.75" customHeight="1" x14ac:dyDescent="0.25">
      <c r="A48" s="6"/>
      <c r="B48" s="6"/>
      <c r="C48" s="6"/>
      <c r="D48" s="6"/>
      <c r="E48" s="6"/>
      <c r="F48" s="6"/>
      <c r="G48" s="6"/>
      <c r="H48" s="6"/>
      <c r="I48" s="6"/>
      <c r="J48" s="478" t="s">
        <v>1621</v>
      </c>
      <c r="K48" s="454">
        <v>31</v>
      </c>
      <c r="L48" s="454">
        <v>0</v>
      </c>
      <c r="M48" s="454">
        <v>23</v>
      </c>
      <c r="N48" s="454">
        <v>8</v>
      </c>
      <c r="O48" s="454">
        <v>0</v>
      </c>
      <c r="P48" s="6"/>
      <c r="Q48" s="6"/>
      <c r="R48" s="6"/>
      <c r="S48" s="6"/>
      <c r="T48" s="6"/>
      <c r="U48" s="6"/>
      <c r="V48" s="6"/>
      <c r="W48" s="6"/>
      <c r="X48" s="6"/>
      <c r="Y48" s="6"/>
      <c r="Z48" s="6"/>
    </row>
    <row r="49" spans="1:26"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P8:U8"/>
  </mergeCells>
  <hyperlinks>
    <hyperlink ref="J33" location="DIC-01!A1" display="DIC-01" xr:uid="{00000000-0004-0000-0200-000000000000}"/>
    <hyperlink ref="J34" location="DIP-02!A1" display="DIP-02" xr:uid="{00000000-0004-0000-0200-000001000000}"/>
    <hyperlink ref="J35" location="AC-10!A1" display="AC-10" xr:uid="{00000000-0004-0000-0200-000002000000}"/>
    <hyperlink ref="J36" location="IDP-04!A1" display="IDP-04" xr:uid="{00000000-0004-0000-0200-000003000000}"/>
    <hyperlink ref="J37" location="GD-07!A1" display="GD-07" xr:uid="{00000000-0004-0000-0200-000004000000}"/>
    <hyperlink ref="J38" location="GC-08!A1" display="GC-08" xr:uid="{00000000-0004-0000-0200-000005000000}"/>
    <hyperlink ref="J39" location="GJ-09!A1" display="GJ-09" xr:uid="{00000000-0004-0000-0200-000006000000}"/>
    <hyperlink ref="J40" location="GRF-11!A1" display="GRF-11" xr:uid="{00000000-0004-0000-0200-000007000000}"/>
    <hyperlink ref="J41" location="null!A1" display="GT-12" xr:uid="{00000000-0004-0000-0200-000008000000}"/>
    <hyperlink ref="J42" location="GTH-13!A1" display="GTH-13" xr:uid="{00000000-0004-0000-0200-000009000000}"/>
    <hyperlink ref="J43" location="GF-14!A1" display="GF-14" xr:uid="{00000000-0004-0000-0200-00000A000000}"/>
    <hyperlink ref="J44" location="CID-15!A1" display="CID-15" xr:uid="{00000000-0004-0000-0200-00000B000000}"/>
    <hyperlink ref="J45" location="EC-16!A1" display="EC-16" xr:uid="{00000000-0004-0000-0200-00000C000000}"/>
    <hyperlink ref="J46" location="MIC-03!A1" display="MIC-03" xr:uid="{00000000-0004-0000-0200-00000D000000}"/>
  </hyperlink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X1000"/>
  <sheetViews>
    <sheetView showGridLines="0" tabSelected="1" zoomScale="50" zoomScaleNormal="50" workbookViewId="0">
      <selection activeCell="M35" sqref="K35:N35"/>
    </sheetView>
  </sheetViews>
  <sheetFormatPr baseColWidth="10" defaultColWidth="14.42578125" defaultRowHeight="15" customHeight="1" x14ac:dyDescent="0.25"/>
  <cols>
    <col min="1" max="1" width="6.42578125" customWidth="1"/>
    <col min="2" max="2" width="12.28515625" customWidth="1"/>
    <col min="3" max="4" width="15.140625" customWidth="1"/>
    <col min="5" max="5" width="14.140625" customWidth="1"/>
    <col min="6" max="6" width="14.7109375" customWidth="1"/>
    <col min="7" max="7" width="11.28515625" customWidth="1"/>
    <col min="8" max="8" width="8" customWidth="1"/>
    <col min="9" max="9" width="8.85546875" customWidth="1"/>
    <col min="10" max="10" width="6.140625" customWidth="1"/>
    <col min="11" max="11" width="9.7109375" customWidth="1"/>
    <col min="12" max="12" width="6" customWidth="1"/>
    <col min="13" max="13" width="9.7109375" customWidth="1"/>
    <col min="14" max="15" width="8.28515625" customWidth="1"/>
    <col min="16" max="18" width="9" customWidth="1"/>
    <col min="19" max="20" width="11.85546875" customWidth="1"/>
    <col min="21" max="21" width="18.140625" customWidth="1"/>
    <col min="22" max="24" width="12.5703125" customWidth="1"/>
  </cols>
  <sheetData>
    <row r="1" spans="1:24" ht="46.5" x14ac:dyDescent="0.25">
      <c r="A1" s="944" t="s">
        <v>1622</v>
      </c>
      <c r="B1" s="884"/>
      <c r="C1" s="884"/>
      <c r="D1" s="884"/>
      <c r="E1" s="884"/>
      <c r="F1" s="884"/>
      <c r="G1" s="884"/>
      <c r="H1" s="884"/>
      <c r="I1" s="884"/>
      <c r="J1" s="884"/>
      <c r="K1" s="884"/>
      <c r="L1" s="884"/>
      <c r="M1" s="884"/>
      <c r="N1" s="884"/>
      <c r="O1" s="884"/>
      <c r="P1" s="884"/>
      <c r="Q1" s="884"/>
      <c r="R1" s="884"/>
      <c r="S1" s="884"/>
      <c r="T1" s="884"/>
      <c r="U1" s="885"/>
    </row>
    <row r="2" spans="1:24" ht="72.75" customHeight="1" x14ac:dyDescent="0.25">
      <c r="A2" s="480"/>
      <c r="B2" s="481"/>
      <c r="C2" s="482"/>
      <c r="D2" s="482"/>
      <c r="E2" s="482"/>
      <c r="F2" s="482"/>
      <c r="G2" s="482"/>
      <c r="H2" s="945" t="s">
        <v>1623</v>
      </c>
      <c r="I2" s="849"/>
      <c r="J2" s="849"/>
      <c r="K2" s="849"/>
      <c r="L2" s="849"/>
      <c r="M2" s="849"/>
      <c r="N2" s="850"/>
      <c r="O2" s="483"/>
      <c r="P2" s="946" t="s">
        <v>1624</v>
      </c>
      <c r="Q2" s="884"/>
      <c r="R2" s="885"/>
      <c r="S2" s="993">
        <v>44565</v>
      </c>
      <c r="T2" s="994"/>
      <c r="U2" s="995"/>
    </row>
    <row r="3" spans="1:24" ht="54.75" customHeight="1" x14ac:dyDescent="0.25">
      <c r="A3" s="484"/>
      <c r="B3" s="485"/>
      <c r="C3" s="486"/>
      <c r="D3" s="486"/>
      <c r="E3" s="486"/>
      <c r="F3" s="486"/>
      <c r="G3" s="486"/>
      <c r="H3" s="947" t="str">
        <f>+_1._RESULTADOS_GENERALES_DEL_PLAN__DE_MEJORAMIENTO_IDEP</f>
        <v>1. RESULTADOS GENERALES DEL PLAN  DE MEJORAMIENTO IDEP</v>
      </c>
      <c r="I3" s="849"/>
      <c r="J3" s="849"/>
      <c r="K3" s="849"/>
      <c r="L3" s="849"/>
      <c r="M3" s="849"/>
      <c r="N3" s="850"/>
      <c r="O3" s="487"/>
      <c r="P3" s="946" t="s">
        <v>1625</v>
      </c>
      <c r="Q3" s="884"/>
      <c r="R3" s="885"/>
      <c r="S3" s="948">
        <v>44552</v>
      </c>
      <c r="T3" s="884"/>
      <c r="U3" s="885"/>
    </row>
    <row r="4" spans="1:24" ht="36.75" customHeight="1" x14ac:dyDescent="0.25">
      <c r="A4" s="484"/>
      <c r="B4" s="485"/>
      <c r="C4" s="486"/>
      <c r="D4" s="486"/>
      <c r="E4" s="486"/>
      <c r="F4" s="486"/>
      <c r="G4" s="486"/>
      <c r="H4" s="949" t="s">
        <v>1626</v>
      </c>
      <c r="I4" s="916"/>
      <c r="J4" s="916"/>
      <c r="K4" s="916"/>
      <c r="L4" s="916"/>
      <c r="M4" s="916"/>
      <c r="N4" s="933"/>
      <c r="O4" s="488"/>
      <c r="P4" s="488"/>
      <c r="Q4" s="488"/>
      <c r="R4" s="488"/>
      <c r="S4" s="489"/>
      <c r="T4" s="488"/>
      <c r="U4" s="490"/>
    </row>
    <row r="5" spans="1:24" ht="14.25" customHeight="1" x14ac:dyDescent="0.25">
      <c r="A5" s="484"/>
      <c r="B5" s="491"/>
      <c r="C5" s="487"/>
      <c r="D5" s="487"/>
      <c r="E5" s="487"/>
      <c r="F5" s="487"/>
      <c r="G5" s="487"/>
      <c r="H5" s="487"/>
      <c r="I5" s="487"/>
      <c r="J5" s="487"/>
      <c r="K5" s="492"/>
      <c r="L5" s="487"/>
      <c r="M5" s="487"/>
      <c r="N5" s="487"/>
      <c r="O5" s="487"/>
      <c r="P5" s="488"/>
      <c r="Q5" s="488"/>
      <c r="R5" s="488"/>
      <c r="S5" s="489"/>
      <c r="T5" s="488"/>
      <c r="U5" s="490"/>
    </row>
    <row r="6" spans="1:24" ht="32.25" customHeight="1" x14ac:dyDescent="0.25">
      <c r="A6" s="950" t="s">
        <v>1627</v>
      </c>
      <c r="B6" s="849"/>
      <c r="C6" s="849"/>
      <c r="D6" s="849"/>
      <c r="E6" s="849"/>
      <c r="F6" s="849"/>
      <c r="G6" s="849"/>
      <c r="H6" s="849"/>
      <c r="I6" s="849"/>
      <c r="J6" s="849"/>
      <c r="K6" s="849"/>
      <c r="L6" s="849"/>
      <c r="M6" s="849"/>
      <c r="N6" s="849"/>
      <c r="O6" s="849"/>
      <c r="P6" s="849"/>
      <c r="Q6" s="849"/>
      <c r="R6" s="849"/>
      <c r="S6" s="849"/>
      <c r="T6" s="849"/>
      <c r="U6" s="850"/>
    </row>
    <row r="7" spans="1:24" ht="42" customHeight="1" x14ac:dyDescent="0.25">
      <c r="A7" s="480"/>
      <c r="B7" s="493"/>
      <c r="C7" s="483"/>
      <c r="D7" s="483"/>
      <c r="E7" s="483"/>
      <c r="F7" s="483"/>
      <c r="G7" s="483"/>
      <c r="H7" s="483"/>
      <c r="I7" s="483"/>
      <c r="J7" s="483"/>
      <c r="K7" s="494"/>
      <c r="L7" s="483"/>
      <c r="M7" s="483"/>
      <c r="N7" s="483"/>
      <c r="O7" s="483"/>
      <c r="P7" s="495"/>
      <c r="Q7" s="495"/>
      <c r="R7" s="495"/>
      <c r="S7" s="496"/>
      <c r="T7" s="495"/>
      <c r="U7" s="497"/>
    </row>
    <row r="8" spans="1:24" ht="48.75" customHeight="1" x14ac:dyDescent="0.25">
      <c r="A8" s="484"/>
      <c r="B8" s="941" t="s">
        <v>1628</v>
      </c>
      <c r="C8" s="744"/>
      <c r="D8" s="744"/>
      <c r="E8" s="745"/>
      <c r="F8" s="498"/>
      <c r="G8" s="35"/>
      <c r="H8" s="487"/>
      <c r="I8" s="488"/>
      <c r="J8" s="487"/>
      <c r="K8" s="492"/>
      <c r="L8" s="487"/>
      <c r="M8" s="487"/>
      <c r="N8" s="487"/>
      <c r="O8" s="487"/>
      <c r="P8" s="488"/>
      <c r="Q8" s="488"/>
      <c r="R8" s="488"/>
      <c r="S8" s="489"/>
      <c r="T8" s="488"/>
      <c r="U8" s="490"/>
      <c r="V8" s="499"/>
      <c r="W8" s="500"/>
      <c r="X8" s="6"/>
    </row>
    <row r="9" spans="1:24" ht="78.75" customHeight="1" x14ac:dyDescent="0.25">
      <c r="A9" s="484"/>
      <c r="B9" s="942" t="s">
        <v>1629</v>
      </c>
      <c r="C9" s="744"/>
      <c r="D9" s="745"/>
      <c r="E9" s="501">
        <f>'DIC-01'!F23+'DIP-02'!F23+'AC-10'!F23+'IDP-04'!F23+'GD-07'!F24+'GC-08'!F23+'GJ-09'!F23+'GRF-11'!F23+'GT-12'!F23+'GTH-13'!F23+'GF-14'!F23+'CID-15'!F23+'EC-16'!F23+'MIC-03'!F23</f>
        <v>145</v>
      </c>
      <c r="F9" s="502"/>
      <c r="G9" s="503"/>
      <c r="H9" s="487"/>
      <c r="I9" s="504"/>
      <c r="J9" s="485"/>
      <c r="K9" s="485"/>
      <c r="L9" s="485"/>
      <c r="M9" s="505"/>
      <c r="N9" s="485"/>
      <c r="O9" s="485"/>
      <c r="P9" s="485"/>
      <c r="Q9" s="485"/>
      <c r="R9" s="485"/>
      <c r="S9" s="505"/>
      <c r="T9" s="504"/>
      <c r="U9" s="490"/>
      <c r="V9" s="499"/>
      <c r="W9" s="500"/>
      <c r="X9" s="6"/>
    </row>
    <row r="10" spans="1:24" ht="44.25" customHeight="1" x14ac:dyDescent="0.25">
      <c r="A10" s="484"/>
      <c r="B10" s="930" t="s">
        <v>1561</v>
      </c>
      <c r="C10" s="744"/>
      <c r="D10" s="745"/>
      <c r="E10" s="501">
        <f>'DIC-01'!F24+'DIP-02'!F24+'AC-10'!F24+'IDP-04'!F24+'GD-07'!F25+'GC-08'!F24+'GJ-09'!F24+'GRF-11'!F24+'GT-12'!F24+'GTH-13'!F24+'GF-14'!F24+'CID-15'!F24+'EC-16'!F24+'MIC-03'!F24</f>
        <v>103</v>
      </c>
      <c r="F10" s="502"/>
      <c r="G10" s="506"/>
      <c r="H10" s="487"/>
      <c r="I10" s="507"/>
      <c r="J10" s="508"/>
      <c r="K10" s="509"/>
      <c r="L10" s="508"/>
      <c r="M10" s="487"/>
      <c r="N10" s="487"/>
      <c r="O10" s="488"/>
      <c r="P10" s="488"/>
      <c r="Q10" s="488"/>
      <c r="R10" s="489"/>
      <c r="S10" s="488"/>
      <c r="T10" s="488"/>
      <c r="U10" s="490"/>
      <c r="V10" s="499"/>
      <c r="W10" s="500"/>
      <c r="X10" s="6"/>
    </row>
    <row r="11" spans="1:24" ht="59.25" customHeight="1" x14ac:dyDescent="0.25">
      <c r="A11" s="484"/>
      <c r="B11" s="930" t="s">
        <v>1563</v>
      </c>
      <c r="C11" s="744"/>
      <c r="D11" s="745"/>
      <c r="E11" s="501">
        <f>'DIC-01'!F25+'DIP-02'!F25+'AC-10'!F25+'IDP-04'!F25+'GD-07'!F26+'GC-08'!F25+'GJ-09'!F25+'GRF-11'!F25+'GT-12'!F25+'GTH-13'!F25+'GF-14'!F25+'CID-15'!F25+'EC-16'!F25+'MIC-03'!F25</f>
        <v>0</v>
      </c>
      <c r="F11" s="502"/>
      <c r="G11" s="506"/>
      <c r="H11" s="487"/>
      <c r="I11" s="504"/>
      <c r="J11" s="508"/>
      <c r="K11" s="509"/>
      <c r="L11" s="508"/>
      <c r="M11" s="487"/>
      <c r="N11" s="487"/>
      <c r="O11" s="488"/>
      <c r="P11" s="488"/>
      <c r="Q11" s="488"/>
      <c r="R11" s="489"/>
      <c r="S11" s="488"/>
      <c r="T11" s="488"/>
      <c r="U11" s="490"/>
      <c r="V11" s="499"/>
      <c r="W11" s="500"/>
      <c r="X11" s="6"/>
    </row>
    <row r="12" spans="1:24" ht="42" customHeight="1" x14ac:dyDescent="0.25">
      <c r="A12" s="484"/>
      <c r="B12" s="930" t="s">
        <v>1565</v>
      </c>
      <c r="C12" s="744"/>
      <c r="D12" s="745"/>
      <c r="E12" s="501">
        <f>'DIC-01'!F26+'DIP-02'!F26+'AC-10'!F26+'IDP-04'!F26+'GD-07'!F27+'GC-08'!F26+'GJ-09'!F26+'GRF-11'!F26+'GT-12'!F26+'GTH-13'!F26+'GF-14'!F26+'CID-15'!F26+'EC-16'!F26+'MIC-03'!F26</f>
        <v>9</v>
      </c>
      <c r="F12" s="502"/>
      <c r="G12" s="506"/>
      <c r="H12" s="487"/>
      <c r="I12" s="485"/>
      <c r="J12" s="485"/>
      <c r="K12" s="485"/>
      <c r="L12" s="485"/>
      <c r="M12" s="505"/>
      <c r="N12" s="485"/>
      <c r="O12" s="485"/>
      <c r="P12" s="485"/>
      <c r="Q12" s="485"/>
      <c r="R12" s="485"/>
      <c r="S12" s="505"/>
      <c r="T12" s="488"/>
      <c r="U12" s="490"/>
      <c r="V12" s="499"/>
      <c r="W12" s="500"/>
      <c r="X12" s="6"/>
    </row>
    <row r="13" spans="1:24" ht="41.25" customHeight="1" x14ac:dyDescent="0.25">
      <c r="A13" s="484"/>
      <c r="B13" s="930" t="s">
        <v>1567</v>
      </c>
      <c r="C13" s="744"/>
      <c r="D13" s="745"/>
      <c r="E13" s="501">
        <f>'DIC-01'!F27+'DIP-02'!F27+'AC-10'!F27+'IDP-04'!F27+'GD-07'!F28+'GC-08'!F27+'GJ-09'!F27+'GRF-11'!F27+'GT-12'!F27+'GTH-13'!F27+'GF-14'!F27+'CID-15'!F27+'EC-16'!F27+'MIC-03'!F27</f>
        <v>94</v>
      </c>
      <c r="F13" s="502"/>
      <c r="G13" s="506"/>
      <c r="H13" s="487"/>
      <c r="I13" s="487"/>
      <c r="J13" s="487"/>
      <c r="K13" s="492"/>
      <c r="L13" s="487"/>
      <c r="M13" s="487"/>
      <c r="N13" s="487"/>
      <c r="O13" s="487"/>
      <c r="P13" s="488"/>
      <c r="Q13" s="488"/>
      <c r="R13" s="488"/>
      <c r="S13" s="489"/>
      <c r="T13" s="488"/>
      <c r="U13" s="490"/>
      <c r="V13" s="6"/>
      <c r="W13" s="6"/>
      <c r="X13" s="6"/>
    </row>
    <row r="14" spans="1:24" ht="42" customHeight="1" x14ac:dyDescent="0.25">
      <c r="A14" s="484"/>
      <c r="B14" s="930" t="s">
        <v>1630</v>
      </c>
      <c r="C14" s="744"/>
      <c r="D14" s="745"/>
      <c r="E14" s="501">
        <f>'DIC-01'!F29+'DIP-02'!F28+'AC-10'!F28+'IDP-04'!F28+'GD-07'!F29+'GC-08'!F28+'GJ-09'!F28+'GRF-11'!F28+'GT-12'!F28+'GTH-13'!F28+'GF-14'!F28+'CID-15'!F28+'EC-16'!F28+'MIC-03'!F28</f>
        <v>0</v>
      </c>
      <c r="F14" s="498"/>
      <c r="G14" s="35"/>
      <c r="H14" s="487"/>
      <c r="I14" s="487"/>
      <c r="J14" s="487"/>
      <c r="K14" s="492"/>
      <c r="L14" s="487"/>
      <c r="M14" s="487"/>
      <c r="N14" s="487"/>
      <c r="O14" s="485"/>
      <c r="P14" s="485"/>
      <c r="Q14" s="485"/>
      <c r="R14" s="485"/>
      <c r="S14" s="505"/>
      <c r="T14" s="488"/>
      <c r="U14" s="490"/>
    </row>
    <row r="15" spans="1:24" ht="42" customHeight="1" x14ac:dyDescent="0.25">
      <c r="A15" s="484"/>
      <c r="B15" s="931"/>
      <c r="C15" s="753"/>
      <c r="D15" s="753"/>
      <c r="E15" s="510"/>
      <c r="F15" s="510"/>
      <c r="G15" s="511"/>
      <c r="H15" s="487"/>
      <c r="I15" s="487"/>
      <c r="J15" s="487"/>
      <c r="K15" s="492"/>
      <c r="L15" s="487"/>
      <c r="M15" s="487"/>
      <c r="N15" s="487"/>
      <c r="O15" s="487"/>
      <c r="P15" s="488"/>
      <c r="Q15" s="488"/>
      <c r="R15" s="488"/>
      <c r="S15" s="489"/>
      <c r="T15" s="488"/>
      <c r="U15" s="490"/>
    </row>
    <row r="16" spans="1:24" ht="42" customHeight="1" x14ac:dyDescent="0.25">
      <c r="A16" s="484"/>
      <c r="B16" s="931"/>
      <c r="C16" s="753"/>
      <c r="D16" s="753"/>
      <c r="E16" s="510"/>
      <c r="F16" s="510"/>
      <c r="G16" s="511"/>
      <c r="H16" s="487"/>
      <c r="I16" s="485"/>
      <c r="J16" s="485"/>
      <c r="K16" s="485"/>
      <c r="L16" s="485"/>
      <c r="M16" s="487"/>
      <c r="N16" s="487"/>
      <c r="O16" s="487"/>
      <c r="P16" s="488"/>
      <c r="Q16" s="488"/>
      <c r="R16" s="488"/>
      <c r="S16" s="489"/>
      <c r="T16" s="488"/>
      <c r="U16" s="490"/>
    </row>
    <row r="17" spans="1:21" ht="42" customHeight="1" x14ac:dyDescent="0.4">
      <c r="A17" s="512"/>
      <c r="B17" s="513"/>
      <c r="C17" s="514"/>
      <c r="D17" s="514"/>
      <c r="E17" s="514"/>
      <c r="F17" s="514"/>
      <c r="G17" s="514"/>
      <c r="H17" s="514"/>
      <c r="I17" s="514"/>
      <c r="J17" s="514"/>
      <c r="K17" s="515"/>
      <c r="L17" s="514"/>
      <c r="M17" s="514"/>
      <c r="N17" s="514"/>
      <c r="O17" s="514"/>
      <c r="P17" s="516"/>
      <c r="Q17" s="516"/>
      <c r="R17" s="516"/>
      <c r="S17" s="517"/>
      <c r="T17" s="932"/>
      <c r="U17" s="933"/>
    </row>
    <row r="18" spans="1:21" ht="42" customHeight="1" x14ac:dyDescent="0.25">
      <c r="A18" s="934" t="s">
        <v>1631</v>
      </c>
      <c r="B18" s="916"/>
      <c r="C18" s="916"/>
      <c r="D18" s="916"/>
      <c r="E18" s="916"/>
      <c r="F18" s="916"/>
      <c r="G18" s="916"/>
      <c r="H18" s="916"/>
      <c r="I18" s="916"/>
      <c r="J18" s="916"/>
      <c r="K18" s="916"/>
      <c r="L18" s="916"/>
      <c r="M18" s="916"/>
      <c r="N18" s="916"/>
      <c r="O18" s="916"/>
      <c r="P18" s="916"/>
      <c r="Q18" s="916"/>
      <c r="R18" s="916"/>
      <c r="S18" s="916"/>
      <c r="T18" s="916"/>
      <c r="U18" s="933"/>
    </row>
    <row r="19" spans="1:21" ht="32.25" customHeight="1" x14ac:dyDescent="0.25">
      <c r="A19" s="518"/>
      <c r="B19" s="519"/>
      <c r="C19" s="519"/>
      <c r="D19" s="519"/>
      <c r="E19" s="519"/>
      <c r="F19" s="519"/>
      <c r="G19" s="519"/>
      <c r="H19" s="519"/>
      <c r="I19" s="481"/>
      <c r="J19" s="481"/>
      <c r="K19" s="481"/>
      <c r="L19" s="481"/>
      <c r="M19" s="481"/>
      <c r="N19" s="481"/>
      <c r="O19" s="481"/>
      <c r="P19" s="481"/>
      <c r="Q19" s="481"/>
      <c r="R19" s="481"/>
      <c r="S19" s="481"/>
      <c r="T19" s="481"/>
      <c r="U19" s="520"/>
    </row>
    <row r="20" spans="1:21" ht="55.5" customHeight="1" x14ac:dyDescent="0.25">
      <c r="A20" s="521">
        <v>55</v>
      </c>
      <c r="B20" s="522" t="s">
        <v>1632</v>
      </c>
      <c r="C20" s="935" t="s">
        <v>0</v>
      </c>
      <c r="D20" s="849"/>
      <c r="E20" s="850"/>
      <c r="F20" s="523" t="s">
        <v>1633</v>
      </c>
      <c r="G20" s="937" t="s">
        <v>1572</v>
      </c>
      <c r="H20" s="885"/>
      <c r="I20" s="938" t="s">
        <v>1564</v>
      </c>
      <c r="J20" s="850"/>
      <c r="K20" s="936" t="s">
        <v>1568</v>
      </c>
      <c r="L20" s="943"/>
      <c r="M20" s="936" t="s">
        <v>1573</v>
      </c>
      <c r="N20" s="850"/>
      <c r="O20" s="936" t="s">
        <v>1605</v>
      </c>
      <c r="P20" s="850"/>
      <c r="Q20" s="524"/>
      <c r="R20" s="524"/>
      <c r="S20" s="524"/>
      <c r="T20" s="485"/>
      <c r="U20" s="525"/>
    </row>
    <row r="21" spans="1:21" ht="33.75" customHeight="1" x14ac:dyDescent="0.25">
      <c r="A21" s="526"/>
      <c r="B21" s="464" t="s">
        <v>1606</v>
      </c>
      <c r="C21" s="939" t="s">
        <v>1583</v>
      </c>
      <c r="D21" s="940"/>
      <c r="E21" s="929"/>
      <c r="F21" s="527">
        <f>+'DIC-01'!F23</f>
        <v>1</v>
      </c>
      <c r="G21" s="928">
        <f>+'DIC-01'!F24</f>
        <v>1</v>
      </c>
      <c r="H21" s="929"/>
      <c r="I21" s="928">
        <f>+'DIC-01'!F25</f>
        <v>0</v>
      </c>
      <c r="J21" s="929"/>
      <c r="K21" s="928">
        <f>+'DIC-01'!F26</f>
        <v>0</v>
      </c>
      <c r="L21" s="940"/>
      <c r="M21" s="928">
        <f>+'DIC-01'!F27</f>
        <v>1</v>
      </c>
      <c r="N21" s="929"/>
      <c r="O21" s="928">
        <v>0</v>
      </c>
      <c r="P21" s="929"/>
      <c r="Q21" s="485"/>
      <c r="R21" s="528"/>
      <c r="S21" s="485"/>
      <c r="T21" s="485"/>
      <c r="U21" s="529"/>
    </row>
    <row r="22" spans="1:21" ht="31.5" customHeight="1" x14ac:dyDescent="0.25">
      <c r="A22" s="526"/>
      <c r="B22" s="467" t="s">
        <v>1607</v>
      </c>
      <c r="C22" s="910" t="s">
        <v>1586</v>
      </c>
      <c r="D22" s="744"/>
      <c r="E22" s="911"/>
      <c r="F22" s="530">
        <f>+'DIP-02'!F23</f>
        <v>0</v>
      </c>
      <c r="G22" s="918">
        <f>+'DIP-02'!F24</f>
        <v>0</v>
      </c>
      <c r="H22" s="911"/>
      <c r="I22" s="918">
        <f>+'DIP-02'!F25</f>
        <v>0</v>
      </c>
      <c r="J22" s="911"/>
      <c r="K22" s="918">
        <f>+'DIP-02'!F26</f>
        <v>0</v>
      </c>
      <c r="L22" s="744"/>
      <c r="M22" s="918">
        <f>+'DIP-02'!F27</f>
        <v>0</v>
      </c>
      <c r="N22" s="911"/>
      <c r="O22" s="918">
        <v>0</v>
      </c>
      <c r="P22" s="911"/>
      <c r="Q22" s="485"/>
      <c r="R22" s="528"/>
      <c r="S22" s="485"/>
      <c r="T22" s="485"/>
      <c r="U22" s="529"/>
    </row>
    <row r="23" spans="1:21" ht="31.5" customHeight="1" x14ac:dyDescent="0.25">
      <c r="A23" s="526"/>
      <c r="B23" s="467" t="s">
        <v>1608</v>
      </c>
      <c r="C23" s="920" t="s">
        <v>1589</v>
      </c>
      <c r="D23" s="744"/>
      <c r="E23" s="911"/>
      <c r="F23" s="530">
        <f>+'AC-10'!F23</f>
        <v>0</v>
      </c>
      <c r="G23" s="919">
        <f>+'AC-10'!F24</f>
        <v>0</v>
      </c>
      <c r="H23" s="911"/>
      <c r="I23" s="919">
        <f>+'AC-10'!F25</f>
        <v>0</v>
      </c>
      <c r="J23" s="911"/>
      <c r="K23" s="919">
        <f>+'AC-10'!F26</f>
        <v>0</v>
      </c>
      <c r="L23" s="926"/>
      <c r="M23" s="919">
        <f>+'AC-10'!F27</f>
        <v>0</v>
      </c>
      <c r="N23" s="911"/>
      <c r="O23" s="919">
        <v>0</v>
      </c>
      <c r="P23" s="911"/>
      <c r="Q23" s="485"/>
      <c r="R23" s="528"/>
      <c r="S23" s="485"/>
      <c r="T23" s="485"/>
      <c r="U23" s="529"/>
    </row>
    <row r="24" spans="1:21" ht="31.5" customHeight="1" x14ac:dyDescent="0.25">
      <c r="A24" s="526"/>
      <c r="B24" s="472" t="s">
        <v>1609</v>
      </c>
      <c r="C24" s="910" t="s">
        <v>1592</v>
      </c>
      <c r="D24" s="744"/>
      <c r="E24" s="911"/>
      <c r="F24" s="530">
        <f>+'IDP-04'!F23</f>
        <v>8</v>
      </c>
      <c r="G24" s="918">
        <f>+'IDP-04'!F24</f>
        <v>7</v>
      </c>
      <c r="H24" s="911"/>
      <c r="I24" s="918">
        <f>+'IDP-04'!F25</f>
        <v>0</v>
      </c>
      <c r="J24" s="911"/>
      <c r="K24" s="918">
        <f>+'IDP-04'!F26</f>
        <v>7</v>
      </c>
      <c r="L24" s="744"/>
      <c r="M24" s="918">
        <f>+'IDP-04'!F27</f>
        <v>0</v>
      </c>
      <c r="N24" s="911"/>
      <c r="O24" s="918">
        <v>0</v>
      </c>
      <c r="P24" s="911"/>
      <c r="Q24" s="485"/>
      <c r="R24" s="528"/>
      <c r="S24" s="485"/>
      <c r="T24" s="485"/>
      <c r="U24" s="529"/>
    </row>
    <row r="25" spans="1:21" ht="31.5" customHeight="1" x14ac:dyDescent="0.25">
      <c r="A25" s="526"/>
      <c r="B25" s="473" t="s">
        <v>1610</v>
      </c>
      <c r="C25" s="920" t="s">
        <v>1594</v>
      </c>
      <c r="D25" s="744"/>
      <c r="E25" s="911"/>
      <c r="F25" s="530">
        <f>'GD-07'!F24</f>
        <v>2</v>
      </c>
      <c r="G25" s="918">
        <f>'GD-07'!F25</f>
        <v>2</v>
      </c>
      <c r="H25" s="911"/>
      <c r="I25" s="918">
        <f>'GD-07'!F26</f>
        <v>0</v>
      </c>
      <c r="J25" s="911"/>
      <c r="K25" s="918">
        <f>'GD-07'!F27</f>
        <v>0</v>
      </c>
      <c r="L25" s="744"/>
      <c r="M25" s="918">
        <f>'GD-07'!F28</f>
        <v>2</v>
      </c>
      <c r="N25" s="911"/>
      <c r="O25" s="918">
        <v>0</v>
      </c>
      <c r="P25" s="911"/>
      <c r="Q25" s="485"/>
      <c r="R25" s="528"/>
      <c r="S25" s="485"/>
      <c r="T25" s="485"/>
      <c r="U25" s="529"/>
    </row>
    <row r="26" spans="1:21" ht="31.5" customHeight="1" x14ac:dyDescent="0.25">
      <c r="A26" s="526"/>
      <c r="B26" s="473" t="s">
        <v>1611</v>
      </c>
      <c r="C26" s="920" t="s">
        <v>1595</v>
      </c>
      <c r="D26" s="744"/>
      <c r="E26" s="911"/>
      <c r="F26" s="530">
        <f>+'GC-08'!F23</f>
        <v>1</v>
      </c>
      <c r="G26" s="918">
        <f>+'GC-08'!F24</f>
        <v>1</v>
      </c>
      <c r="H26" s="911"/>
      <c r="I26" s="918"/>
      <c r="J26" s="911"/>
      <c r="K26" s="918">
        <f>+'GC-08'!F26</f>
        <v>0</v>
      </c>
      <c r="L26" s="744"/>
      <c r="M26" s="918">
        <f>+'GC-08'!F27</f>
        <v>1</v>
      </c>
      <c r="N26" s="911"/>
      <c r="O26" s="918">
        <v>0</v>
      </c>
      <c r="P26" s="911"/>
      <c r="Q26" s="485"/>
      <c r="R26" s="528"/>
      <c r="S26" s="485"/>
      <c r="T26" s="485"/>
      <c r="U26" s="529"/>
    </row>
    <row r="27" spans="1:21" ht="31.5" customHeight="1" x14ac:dyDescent="0.25">
      <c r="A27" s="526"/>
      <c r="B27" s="473" t="s">
        <v>1612</v>
      </c>
      <c r="C27" s="920" t="s">
        <v>1596</v>
      </c>
      <c r="D27" s="744"/>
      <c r="E27" s="911"/>
      <c r="F27" s="530">
        <f>+'GJ-09'!F23</f>
        <v>0</v>
      </c>
      <c r="G27" s="919">
        <f>+'GJ-09'!F24</f>
        <v>0</v>
      </c>
      <c r="H27" s="911"/>
      <c r="I27" s="919">
        <f>+'GJ-09'!F25</f>
        <v>0</v>
      </c>
      <c r="J27" s="911"/>
      <c r="K27" s="919">
        <f>+'GJ-09'!F26</f>
        <v>0</v>
      </c>
      <c r="L27" s="926"/>
      <c r="M27" s="919">
        <f>+'GJ-09'!F27</f>
        <v>0</v>
      </c>
      <c r="N27" s="911"/>
      <c r="O27" s="919">
        <v>0</v>
      </c>
      <c r="P27" s="911"/>
      <c r="Q27" s="485"/>
      <c r="R27" s="528"/>
      <c r="S27" s="485"/>
      <c r="T27" s="485"/>
      <c r="U27" s="529"/>
    </row>
    <row r="28" spans="1:21" ht="31.5" customHeight="1" x14ac:dyDescent="0.25">
      <c r="A28" s="526"/>
      <c r="B28" s="473" t="s">
        <v>1613</v>
      </c>
      <c r="C28" s="910" t="s">
        <v>1597</v>
      </c>
      <c r="D28" s="744"/>
      <c r="E28" s="911"/>
      <c r="F28" s="530">
        <f>'GRF-11'!F23</f>
        <v>7</v>
      </c>
      <c r="G28" s="919">
        <f>+'GRF-11'!F24</f>
        <v>7</v>
      </c>
      <c r="H28" s="911"/>
      <c r="I28" s="919">
        <f>+'GRF-11'!F25</f>
        <v>0</v>
      </c>
      <c r="J28" s="911"/>
      <c r="K28" s="918">
        <f>'GRF-11'!F26</f>
        <v>0</v>
      </c>
      <c r="L28" s="744"/>
      <c r="M28" s="919">
        <f>+'GRF-11'!F27</f>
        <v>7</v>
      </c>
      <c r="N28" s="911"/>
      <c r="O28" s="919">
        <v>0</v>
      </c>
      <c r="P28" s="911"/>
      <c r="Q28" s="485"/>
      <c r="R28" s="528"/>
      <c r="S28" s="485"/>
      <c r="T28" s="485"/>
      <c r="U28" s="529"/>
    </row>
    <row r="29" spans="1:21" ht="31.5" customHeight="1" x14ac:dyDescent="0.25">
      <c r="A29" s="526"/>
      <c r="B29" s="473" t="s">
        <v>1614</v>
      </c>
      <c r="C29" s="910" t="s">
        <v>1598</v>
      </c>
      <c r="D29" s="744"/>
      <c r="E29" s="911"/>
      <c r="F29" s="530">
        <f>'GT-12'!F23</f>
        <v>90</v>
      </c>
      <c r="G29" s="918">
        <f>'GT-12'!F24</f>
        <v>53</v>
      </c>
      <c r="H29" s="911"/>
      <c r="I29" s="919">
        <f>'GT-12'!F25</f>
        <v>0</v>
      </c>
      <c r="J29" s="911"/>
      <c r="K29" s="918">
        <f>'GT-12'!F26</f>
        <v>0</v>
      </c>
      <c r="L29" s="744"/>
      <c r="M29" s="919">
        <f>'GT-12'!F27</f>
        <v>53</v>
      </c>
      <c r="N29" s="911"/>
      <c r="O29" s="919">
        <f>'GT-12'!F28</f>
        <v>0</v>
      </c>
      <c r="P29" s="911"/>
      <c r="Q29" s="485"/>
      <c r="R29" s="528"/>
      <c r="S29" s="485"/>
      <c r="T29" s="485"/>
      <c r="U29" s="529"/>
    </row>
    <row r="30" spans="1:21" ht="31.5" customHeight="1" x14ac:dyDescent="0.25">
      <c r="A30" s="526"/>
      <c r="B30" s="473" t="s">
        <v>1615</v>
      </c>
      <c r="C30" s="910" t="s">
        <v>1599</v>
      </c>
      <c r="D30" s="744"/>
      <c r="E30" s="911"/>
      <c r="F30" s="530">
        <f>+'GTH-13'!F23</f>
        <v>23</v>
      </c>
      <c r="G30" s="918">
        <f>+'GTH-13'!F24</f>
        <v>18</v>
      </c>
      <c r="H30" s="911"/>
      <c r="I30" s="919">
        <f>+'GTH-13'!F25</f>
        <v>0</v>
      </c>
      <c r="J30" s="911"/>
      <c r="K30" s="919">
        <f>+'GTH-13'!F26</f>
        <v>2</v>
      </c>
      <c r="L30" s="926"/>
      <c r="M30" s="919">
        <f>+'GTH-13'!F27</f>
        <v>16</v>
      </c>
      <c r="N30" s="911"/>
      <c r="O30" s="919"/>
      <c r="P30" s="911"/>
      <c r="Q30" s="485"/>
      <c r="R30" s="528"/>
      <c r="S30" s="485"/>
      <c r="T30" s="485"/>
      <c r="U30" s="529"/>
    </row>
    <row r="31" spans="1:21" ht="31.5" customHeight="1" x14ac:dyDescent="0.25">
      <c r="A31" s="526"/>
      <c r="B31" s="473" t="s">
        <v>1616</v>
      </c>
      <c r="C31" s="910" t="s">
        <v>1600</v>
      </c>
      <c r="D31" s="744"/>
      <c r="E31" s="911"/>
      <c r="F31" s="530">
        <f>'GF-14'!F23</f>
        <v>13</v>
      </c>
      <c r="G31" s="919">
        <f>'GF-14'!F24</f>
        <v>14</v>
      </c>
      <c r="H31" s="911"/>
      <c r="I31" s="919">
        <f>'GF-14'!F25</f>
        <v>0</v>
      </c>
      <c r="J31" s="911"/>
      <c r="K31" s="919">
        <f>'GF-14'!F26</f>
        <v>0</v>
      </c>
      <c r="L31" s="926"/>
      <c r="M31" s="919">
        <f>'GF-14'!F27</f>
        <v>14</v>
      </c>
      <c r="N31" s="911"/>
      <c r="O31" s="919"/>
      <c r="P31" s="911"/>
      <c r="Q31" s="485"/>
      <c r="R31" s="528"/>
      <c r="S31" s="485"/>
      <c r="T31" s="485"/>
      <c r="U31" s="529"/>
    </row>
    <row r="32" spans="1:21" ht="31.5" customHeight="1" x14ac:dyDescent="0.25">
      <c r="A32" s="526"/>
      <c r="B32" s="473" t="s">
        <v>1617</v>
      </c>
      <c r="C32" s="910" t="s">
        <v>1601</v>
      </c>
      <c r="D32" s="744"/>
      <c r="E32" s="911"/>
      <c r="F32" s="530">
        <f>+'CID-15'!F23</f>
        <v>0</v>
      </c>
      <c r="G32" s="919">
        <f>+'CID-15'!F24</f>
        <v>0</v>
      </c>
      <c r="H32" s="911"/>
      <c r="I32" s="919">
        <f>+'CID-15'!F25</f>
        <v>0</v>
      </c>
      <c r="J32" s="911"/>
      <c r="K32" s="919">
        <f>+'CID-15'!F26</f>
        <v>0</v>
      </c>
      <c r="L32" s="926"/>
      <c r="M32" s="919">
        <f>+'CID-15'!F27</f>
        <v>0</v>
      </c>
      <c r="N32" s="911"/>
      <c r="O32" s="919"/>
      <c r="P32" s="911"/>
      <c r="Q32" s="485"/>
      <c r="R32" s="528"/>
      <c r="S32" s="485"/>
      <c r="T32" s="485"/>
      <c r="U32" s="529"/>
    </row>
    <row r="33" spans="1:21" ht="31.5" customHeight="1" x14ac:dyDescent="0.25">
      <c r="A33" s="526"/>
      <c r="B33" s="474" t="s">
        <v>1618</v>
      </c>
      <c r="C33" s="910" t="s">
        <v>1602</v>
      </c>
      <c r="D33" s="744"/>
      <c r="E33" s="911"/>
      <c r="F33" s="530">
        <f>+'EC-16'!F23</f>
        <v>0</v>
      </c>
      <c r="G33" s="919">
        <f>+'EC-16'!F24</f>
        <v>0</v>
      </c>
      <c r="H33" s="911"/>
      <c r="I33" s="919">
        <f>+'EC-16'!F25</f>
        <v>0</v>
      </c>
      <c r="J33" s="911"/>
      <c r="K33" s="919">
        <f>+'EC-16'!F26</f>
        <v>0</v>
      </c>
      <c r="L33" s="926"/>
      <c r="M33" s="919">
        <f>+'EC-16'!F27</f>
        <v>0</v>
      </c>
      <c r="N33" s="911"/>
      <c r="O33" s="919"/>
      <c r="P33" s="911"/>
      <c r="Q33" s="485"/>
      <c r="R33" s="528"/>
      <c r="S33" s="485"/>
      <c r="T33" s="485"/>
      <c r="U33" s="529"/>
    </row>
    <row r="34" spans="1:21" ht="33" customHeight="1" x14ac:dyDescent="0.25">
      <c r="A34" s="526"/>
      <c r="B34" s="474" t="s">
        <v>1619</v>
      </c>
      <c r="C34" s="912" t="s">
        <v>1603</v>
      </c>
      <c r="D34" s="913"/>
      <c r="E34" s="914"/>
      <c r="F34" s="531">
        <f>+'MIC-03'!F23</f>
        <v>0</v>
      </c>
      <c r="G34" s="923">
        <f>+'MIC-03'!F24</f>
        <v>0</v>
      </c>
      <c r="H34" s="924"/>
      <c r="I34" s="923">
        <f>+'MIC-03'!F25</f>
        <v>0</v>
      </c>
      <c r="J34" s="924"/>
      <c r="K34" s="923">
        <f>+'MIC-03'!F26</f>
        <v>0</v>
      </c>
      <c r="L34" s="927"/>
      <c r="M34" s="923">
        <f>+'MIC-03'!F27</f>
        <v>0</v>
      </c>
      <c r="N34" s="924"/>
      <c r="O34" s="923"/>
      <c r="P34" s="924"/>
      <c r="Q34" s="485"/>
      <c r="R34" s="528"/>
      <c r="S34" s="485"/>
      <c r="T34" s="485"/>
      <c r="U34" s="529"/>
    </row>
    <row r="35" spans="1:21" ht="31.5" customHeight="1" x14ac:dyDescent="0.25">
      <c r="A35" s="526"/>
      <c r="B35" s="6"/>
      <c r="C35" s="532" t="s">
        <v>1634</v>
      </c>
      <c r="D35" s="533"/>
      <c r="E35" s="533"/>
      <c r="F35" s="534">
        <f>SUM(F21:F34)</f>
        <v>145</v>
      </c>
      <c r="G35" s="925">
        <f>SUM(G21:H34)</f>
        <v>103</v>
      </c>
      <c r="H35" s="924"/>
      <c r="I35" s="925">
        <f>SUM(I21:J34)</f>
        <v>0</v>
      </c>
      <c r="J35" s="924"/>
      <c r="K35" s="925">
        <f>SUM(K21:L34)</f>
        <v>9</v>
      </c>
      <c r="L35" s="924"/>
      <c r="M35" s="925">
        <f>SUM(M21:N34)</f>
        <v>94</v>
      </c>
      <c r="N35" s="924"/>
      <c r="O35" s="925">
        <f>SUM(O21:P34)</f>
        <v>0</v>
      </c>
      <c r="P35" s="924"/>
      <c r="Q35" s="485"/>
      <c r="R35" s="528"/>
      <c r="S35" s="485"/>
      <c r="T35" s="485"/>
      <c r="U35" s="529"/>
    </row>
    <row r="36" spans="1:21" ht="43.5" customHeight="1" x14ac:dyDescent="0.25">
      <c r="A36" s="535"/>
      <c r="B36" s="915" t="s">
        <v>1635</v>
      </c>
      <c r="C36" s="916"/>
      <c r="D36" s="916"/>
      <c r="E36" s="917"/>
      <c r="F36" s="536"/>
      <c r="G36" s="921"/>
      <c r="H36" s="917"/>
      <c r="I36" s="921"/>
      <c r="J36" s="917"/>
      <c r="K36" s="921"/>
      <c r="L36" s="917"/>
      <c r="M36" s="921"/>
      <c r="N36" s="917"/>
      <c r="O36" s="921"/>
      <c r="P36" s="917"/>
      <c r="Q36" s="537"/>
      <c r="R36" s="538"/>
      <c r="S36" s="538"/>
      <c r="T36" s="922"/>
      <c r="U36" s="846"/>
    </row>
    <row r="37" spans="1:21" ht="44.25" customHeight="1" x14ac:dyDescent="0.25">
      <c r="A37" s="485"/>
      <c r="B37" s="485"/>
      <c r="C37" s="485"/>
      <c r="D37" s="485"/>
      <c r="E37" s="485"/>
      <c r="F37" s="485"/>
      <c r="G37" s="485"/>
      <c r="H37" s="485"/>
      <c r="I37" s="485"/>
      <c r="J37" s="485"/>
      <c r="K37" s="485"/>
      <c r="L37" s="485"/>
      <c r="M37" s="485"/>
      <c r="N37" s="485"/>
      <c r="O37" s="485"/>
      <c r="P37" s="485"/>
      <c r="Q37" s="485"/>
      <c r="R37" s="485"/>
      <c r="S37" s="485"/>
      <c r="T37" s="485"/>
      <c r="U37" s="485"/>
    </row>
    <row r="38" spans="1:21" ht="15.75" customHeight="1" x14ac:dyDescent="0.25">
      <c r="A38" s="504"/>
      <c r="B38" s="504"/>
      <c r="C38" s="504"/>
      <c r="D38" s="504"/>
      <c r="E38" s="504"/>
      <c r="F38" s="504"/>
      <c r="G38" s="504"/>
      <c r="H38" s="504"/>
      <c r="I38" s="504"/>
      <c r="J38" s="504"/>
      <c r="K38" s="504"/>
      <c r="L38" s="504"/>
      <c r="M38" s="504"/>
      <c r="N38" s="504"/>
      <c r="O38" s="504"/>
      <c r="P38" s="504"/>
      <c r="Q38" s="504"/>
      <c r="R38" s="504"/>
      <c r="S38" s="504"/>
      <c r="T38" s="504"/>
      <c r="U38" s="504"/>
    </row>
    <row r="39" spans="1:21" ht="15.75" customHeight="1" x14ac:dyDescent="0.25">
      <c r="A39" s="6"/>
      <c r="B39" s="6"/>
      <c r="C39" s="6"/>
      <c r="D39" s="6"/>
      <c r="E39" s="6"/>
      <c r="F39" s="6"/>
      <c r="G39" s="6"/>
      <c r="H39" s="6"/>
      <c r="I39" s="6"/>
      <c r="J39" s="6"/>
      <c r="K39" s="6"/>
      <c r="L39" s="6"/>
      <c r="M39" s="6"/>
      <c r="N39" s="6"/>
      <c r="O39" s="6"/>
      <c r="P39" s="6"/>
      <c r="Q39" s="6"/>
      <c r="R39" s="6"/>
      <c r="S39" s="6"/>
      <c r="T39" s="6"/>
      <c r="U39" s="6"/>
    </row>
    <row r="40" spans="1:21" ht="15.75" customHeight="1" x14ac:dyDescent="0.25">
      <c r="A40" s="6"/>
      <c r="B40" s="6"/>
      <c r="C40" s="6"/>
      <c r="D40" s="6"/>
      <c r="E40" s="6"/>
      <c r="F40" s="6"/>
      <c r="G40" s="6"/>
      <c r="H40" s="6"/>
      <c r="I40" s="6"/>
      <c r="J40" s="6"/>
      <c r="K40" s="6"/>
      <c r="L40" s="6"/>
      <c r="M40" s="6"/>
      <c r="N40" s="6"/>
      <c r="O40" s="6"/>
      <c r="P40" s="6"/>
      <c r="Q40" s="6"/>
      <c r="R40" s="6"/>
      <c r="S40" s="6"/>
      <c r="T40" s="6"/>
      <c r="U40" s="6"/>
    </row>
    <row r="41" spans="1:21" ht="15.75" customHeight="1" x14ac:dyDescent="0.25">
      <c r="A41" s="6"/>
      <c r="B41" s="6"/>
      <c r="C41" s="6"/>
      <c r="D41" s="6"/>
      <c r="E41" s="6"/>
      <c r="F41" s="6"/>
      <c r="G41" s="6"/>
      <c r="H41" s="6"/>
      <c r="I41" s="6"/>
      <c r="J41" s="6"/>
      <c r="K41" s="6"/>
      <c r="L41" s="6"/>
      <c r="M41" s="6"/>
      <c r="N41" s="6"/>
      <c r="O41" s="6"/>
      <c r="P41" s="6"/>
      <c r="Q41" s="6"/>
      <c r="R41" s="6"/>
      <c r="S41" s="6"/>
      <c r="T41" s="6"/>
      <c r="U41" s="6"/>
    </row>
    <row r="42" spans="1:21" ht="15.75" customHeight="1" x14ac:dyDescent="0.25">
      <c r="A42" s="6"/>
      <c r="B42" s="6"/>
      <c r="C42" s="6"/>
      <c r="D42" s="6"/>
      <c r="E42" s="6"/>
      <c r="F42" s="6"/>
      <c r="G42" s="6"/>
      <c r="H42" s="6"/>
      <c r="I42" s="6"/>
      <c r="J42" s="6"/>
      <c r="K42" s="6"/>
      <c r="L42" s="6"/>
      <c r="M42" s="6"/>
      <c r="N42" s="6"/>
      <c r="O42" s="6"/>
      <c r="P42" s="6"/>
      <c r="Q42" s="6"/>
      <c r="R42" s="6"/>
      <c r="S42" s="6"/>
      <c r="T42" s="6"/>
      <c r="U42" s="6"/>
    </row>
    <row r="43" spans="1:21" ht="15.75" customHeight="1" x14ac:dyDescent="0.25">
      <c r="F43" s="6"/>
    </row>
    <row r="44" spans="1:21" ht="15.75" customHeight="1" x14ac:dyDescent="0.25">
      <c r="F44" s="6"/>
    </row>
    <row r="45" spans="1:21" ht="15.75" customHeight="1" x14ac:dyDescent="0.25">
      <c r="F45" s="6"/>
    </row>
    <row r="46" spans="1:21" ht="15.75" customHeight="1" x14ac:dyDescent="0.25">
      <c r="F46" s="6"/>
    </row>
    <row r="47" spans="1:21" ht="15.75" customHeight="1" x14ac:dyDescent="0.25">
      <c r="F47" s="6"/>
    </row>
    <row r="48" spans="1:21" ht="15.75" customHeight="1" x14ac:dyDescent="0.25">
      <c r="F48" s="6"/>
    </row>
    <row r="49" spans="6:6" ht="15.75" customHeight="1" x14ac:dyDescent="0.25">
      <c r="F49" s="6"/>
    </row>
    <row r="50" spans="6:6" ht="15.75" customHeight="1" x14ac:dyDescent="0.25">
      <c r="F50" s="6"/>
    </row>
    <row r="51" spans="6:6" ht="15.75" customHeight="1" x14ac:dyDescent="0.25">
      <c r="F51" s="6"/>
    </row>
    <row r="52" spans="6:6" ht="15.75" customHeight="1" x14ac:dyDescent="0.25">
      <c r="F52" s="6"/>
    </row>
    <row r="53" spans="6:6" ht="15.75" customHeight="1" x14ac:dyDescent="0.25">
      <c r="F53" s="6"/>
    </row>
    <row r="54" spans="6:6" ht="15.75" customHeight="1" x14ac:dyDescent="0.25">
      <c r="F54" s="6"/>
    </row>
    <row r="55" spans="6:6" ht="15.75" customHeight="1" x14ac:dyDescent="0.25">
      <c r="F55" s="6"/>
    </row>
    <row r="56" spans="6:6" ht="15.75" customHeight="1" x14ac:dyDescent="0.25">
      <c r="F56" s="6"/>
    </row>
    <row r="57" spans="6:6" ht="15.75" customHeight="1" x14ac:dyDescent="0.25">
      <c r="F57" s="6"/>
    </row>
    <row r="58" spans="6:6" ht="15.75" customHeight="1" x14ac:dyDescent="0.25">
      <c r="F58" s="6"/>
    </row>
    <row r="59" spans="6:6" ht="15.75" customHeight="1" x14ac:dyDescent="0.25">
      <c r="F59" s="6"/>
    </row>
    <row r="60" spans="6:6" ht="15.75" customHeight="1" x14ac:dyDescent="0.25">
      <c r="F60" s="6"/>
    </row>
    <row r="61" spans="6:6" ht="15.75" customHeight="1" x14ac:dyDescent="0.25">
      <c r="F61" s="6"/>
    </row>
    <row r="62" spans="6:6" ht="15.75" customHeight="1" x14ac:dyDescent="0.25">
      <c r="F62" s="6"/>
    </row>
    <row r="63" spans="6:6" ht="15.75" customHeight="1" x14ac:dyDescent="0.25">
      <c r="F63" s="6"/>
    </row>
    <row r="64" spans="6:6" ht="15.75" customHeight="1" x14ac:dyDescent="0.25">
      <c r="F64" s="6"/>
    </row>
    <row r="65" spans="6:6" ht="15.75" customHeight="1" x14ac:dyDescent="0.25">
      <c r="F65" s="6"/>
    </row>
    <row r="66" spans="6:6" ht="15.75" customHeight="1" x14ac:dyDescent="0.25">
      <c r="F66" s="6"/>
    </row>
    <row r="67" spans="6:6" ht="15.75" customHeight="1" x14ac:dyDescent="0.25">
      <c r="F67" s="6"/>
    </row>
    <row r="68" spans="6:6" ht="15.75" customHeight="1" x14ac:dyDescent="0.25">
      <c r="F68" s="6"/>
    </row>
    <row r="69" spans="6:6" ht="15.75" customHeight="1" x14ac:dyDescent="0.25">
      <c r="F69" s="6"/>
    </row>
    <row r="70" spans="6:6" ht="15.75" customHeight="1" x14ac:dyDescent="0.25">
      <c r="F70" s="6"/>
    </row>
    <row r="71" spans="6:6" ht="15.75" customHeight="1" x14ac:dyDescent="0.25">
      <c r="F71" s="6"/>
    </row>
    <row r="72" spans="6:6" ht="15.75" customHeight="1" x14ac:dyDescent="0.25">
      <c r="F72" s="6"/>
    </row>
    <row r="73" spans="6:6" ht="15.75" customHeight="1" x14ac:dyDescent="0.25">
      <c r="F73" s="6"/>
    </row>
    <row r="74" spans="6:6" ht="15.75" customHeight="1" x14ac:dyDescent="0.25">
      <c r="F74" s="6"/>
    </row>
    <row r="75" spans="6:6" ht="15.75" customHeight="1" x14ac:dyDescent="0.25">
      <c r="F75" s="6"/>
    </row>
    <row r="76" spans="6:6" ht="15.75" customHeight="1" x14ac:dyDescent="0.25">
      <c r="F76" s="6"/>
    </row>
    <row r="77" spans="6:6" ht="15.75" customHeight="1" x14ac:dyDescent="0.25">
      <c r="F77" s="6"/>
    </row>
    <row r="78" spans="6:6" ht="15.75" customHeight="1" x14ac:dyDescent="0.25">
      <c r="F78" s="6"/>
    </row>
    <row r="79" spans="6:6" ht="15.75" customHeight="1" x14ac:dyDescent="0.25">
      <c r="F79" s="6"/>
    </row>
    <row r="80" spans="6:6" ht="15.75" customHeight="1" x14ac:dyDescent="0.25">
      <c r="F80" s="6"/>
    </row>
    <row r="81" spans="6:6" ht="15.75" customHeight="1" x14ac:dyDescent="0.25">
      <c r="F81" s="6"/>
    </row>
    <row r="82" spans="6:6" ht="15.75" customHeight="1" x14ac:dyDescent="0.25">
      <c r="F82" s="6"/>
    </row>
    <row r="83" spans="6:6" ht="15.75" customHeight="1" x14ac:dyDescent="0.25">
      <c r="F83" s="6"/>
    </row>
    <row r="84" spans="6:6" ht="15.75" customHeight="1" x14ac:dyDescent="0.25">
      <c r="F84" s="6"/>
    </row>
    <row r="85" spans="6:6" ht="15.75" customHeight="1" x14ac:dyDescent="0.25">
      <c r="F85" s="6"/>
    </row>
    <row r="86" spans="6:6" ht="15.75" customHeight="1" x14ac:dyDescent="0.25">
      <c r="F86" s="6"/>
    </row>
    <row r="87" spans="6:6" ht="15.75" customHeight="1" x14ac:dyDescent="0.25">
      <c r="F87" s="6"/>
    </row>
    <row r="88" spans="6:6" ht="15.75" customHeight="1" x14ac:dyDescent="0.25">
      <c r="F88" s="6"/>
    </row>
    <row r="89" spans="6:6" ht="15.75" customHeight="1" x14ac:dyDescent="0.25">
      <c r="F89" s="6"/>
    </row>
    <row r="90" spans="6:6" ht="15.75" customHeight="1" x14ac:dyDescent="0.25">
      <c r="F90" s="6"/>
    </row>
    <row r="91" spans="6:6" ht="15.75" customHeight="1" x14ac:dyDescent="0.25">
      <c r="F91" s="6"/>
    </row>
    <row r="92" spans="6:6" ht="15.75" customHeight="1" x14ac:dyDescent="0.25">
      <c r="F92" s="6"/>
    </row>
    <row r="93" spans="6:6" ht="15.75" customHeight="1" x14ac:dyDescent="0.25">
      <c r="F93" s="6"/>
    </row>
    <row r="94" spans="6:6" ht="15.75" customHeight="1" x14ac:dyDescent="0.25">
      <c r="F94" s="6"/>
    </row>
    <row r="95" spans="6:6" ht="15.75" customHeight="1" x14ac:dyDescent="0.25">
      <c r="F95" s="6"/>
    </row>
    <row r="96" spans="6:6" ht="15.75" customHeight="1" x14ac:dyDescent="0.25">
      <c r="F96" s="6"/>
    </row>
    <row r="97" spans="6:6" ht="15.75" customHeight="1" x14ac:dyDescent="0.25">
      <c r="F97" s="6"/>
    </row>
    <row r="98" spans="6:6" ht="15.75" customHeight="1" x14ac:dyDescent="0.25">
      <c r="F98" s="6"/>
    </row>
    <row r="99" spans="6:6" ht="15.75" customHeight="1" x14ac:dyDescent="0.25">
      <c r="F99" s="6"/>
    </row>
    <row r="100" spans="6:6" ht="15.75" customHeight="1" x14ac:dyDescent="0.25">
      <c r="F100" s="6"/>
    </row>
    <row r="101" spans="6:6" ht="15.75" customHeight="1" x14ac:dyDescent="0.25">
      <c r="F101" s="6"/>
    </row>
    <row r="102" spans="6:6" ht="15.75" customHeight="1" x14ac:dyDescent="0.25">
      <c r="F102" s="6"/>
    </row>
    <row r="103" spans="6:6" ht="15.75" customHeight="1" x14ac:dyDescent="0.25">
      <c r="F103" s="6"/>
    </row>
    <row r="104" spans="6:6" ht="15.75" customHeight="1" x14ac:dyDescent="0.25">
      <c r="F104" s="6"/>
    </row>
    <row r="105" spans="6:6" ht="15.75" customHeight="1" x14ac:dyDescent="0.25">
      <c r="F105" s="6"/>
    </row>
    <row r="106" spans="6:6" ht="15.75" customHeight="1" x14ac:dyDescent="0.25">
      <c r="F106" s="6"/>
    </row>
    <row r="107" spans="6:6" ht="15.75" customHeight="1" x14ac:dyDescent="0.25">
      <c r="F107" s="6"/>
    </row>
    <row r="108" spans="6:6" ht="15.75" customHeight="1" x14ac:dyDescent="0.25">
      <c r="F108" s="6"/>
    </row>
    <row r="109" spans="6:6" ht="15.75" customHeight="1" x14ac:dyDescent="0.25">
      <c r="F109" s="6"/>
    </row>
    <row r="110" spans="6:6" ht="15.75" customHeight="1" x14ac:dyDescent="0.25">
      <c r="F110" s="6"/>
    </row>
    <row r="111" spans="6:6" ht="15.75" customHeight="1" x14ac:dyDescent="0.25">
      <c r="F111" s="6"/>
    </row>
    <row r="112" spans="6:6" ht="15.75" customHeight="1" x14ac:dyDescent="0.25">
      <c r="F112" s="6"/>
    </row>
    <row r="113" spans="6:6" ht="15.75" customHeight="1" x14ac:dyDescent="0.25">
      <c r="F113" s="6"/>
    </row>
    <row r="114" spans="6:6" ht="15.75" customHeight="1" x14ac:dyDescent="0.25">
      <c r="F114" s="6"/>
    </row>
    <row r="115" spans="6:6" ht="15.75" customHeight="1" x14ac:dyDescent="0.25">
      <c r="F115" s="6"/>
    </row>
    <row r="116" spans="6:6" ht="15.75" customHeight="1" x14ac:dyDescent="0.25">
      <c r="F116" s="6"/>
    </row>
    <row r="117" spans="6:6" ht="15.75" customHeight="1" x14ac:dyDescent="0.25">
      <c r="F117" s="6"/>
    </row>
    <row r="118" spans="6:6" ht="15.75" customHeight="1" x14ac:dyDescent="0.25">
      <c r="F118" s="6"/>
    </row>
    <row r="119" spans="6:6" ht="15.75" customHeight="1" x14ac:dyDescent="0.25">
      <c r="F119" s="6"/>
    </row>
    <row r="120" spans="6:6" ht="15.75" customHeight="1" x14ac:dyDescent="0.25">
      <c r="F120" s="6"/>
    </row>
    <row r="121" spans="6:6" ht="15.75" customHeight="1" x14ac:dyDescent="0.25">
      <c r="F121" s="6"/>
    </row>
    <row r="122" spans="6:6" ht="15.75" customHeight="1" x14ac:dyDescent="0.25">
      <c r="F122" s="6"/>
    </row>
    <row r="123" spans="6:6" ht="15.75" customHeight="1" x14ac:dyDescent="0.25">
      <c r="F123" s="6"/>
    </row>
    <row r="124" spans="6:6" ht="15.75" customHeight="1" x14ac:dyDescent="0.25">
      <c r="F124" s="6"/>
    </row>
    <row r="125" spans="6:6" ht="15.75" customHeight="1" x14ac:dyDescent="0.25">
      <c r="F125" s="6"/>
    </row>
    <row r="126" spans="6:6" ht="15.75" customHeight="1" x14ac:dyDescent="0.25">
      <c r="F126" s="6"/>
    </row>
    <row r="127" spans="6:6" ht="15.75" customHeight="1" x14ac:dyDescent="0.25">
      <c r="F127" s="6"/>
    </row>
    <row r="128" spans="6:6" ht="15.75" customHeight="1" x14ac:dyDescent="0.25">
      <c r="F128" s="6"/>
    </row>
    <row r="129" spans="6:6" ht="15.75" customHeight="1" x14ac:dyDescent="0.25">
      <c r="F129" s="6"/>
    </row>
    <row r="130" spans="6:6" ht="15.75" customHeight="1" x14ac:dyDescent="0.25">
      <c r="F130" s="6"/>
    </row>
    <row r="131" spans="6:6" ht="15.75" customHeight="1" x14ac:dyDescent="0.25">
      <c r="F131" s="6"/>
    </row>
    <row r="132" spans="6:6" ht="15.75" customHeight="1" x14ac:dyDescent="0.25">
      <c r="F132" s="6"/>
    </row>
    <row r="133" spans="6:6" ht="15.75" customHeight="1" x14ac:dyDescent="0.25">
      <c r="F133" s="6"/>
    </row>
    <row r="134" spans="6:6" ht="15.75" customHeight="1" x14ac:dyDescent="0.25">
      <c r="F134" s="6"/>
    </row>
    <row r="135" spans="6:6" ht="15.75" customHeight="1" x14ac:dyDescent="0.25">
      <c r="F135" s="6"/>
    </row>
    <row r="136" spans="6:6" ht="15.75" customHeight="1" x14ac:dyDescent="0.25">
      <c r="F136" s="6"/>
    </row>
    <row r="137" spans="6:6" ht="15.75" customHeight="1" x14ac:dyDescent="0.25">
      <c r="F137" s="6"/>
    </row>
    <row r="138" spans="6:6" ht="15.75" customHeight="1" x14ac:dyDescent="0.25">
      <c r="F138" s="6"/>
    </row>
    <row r="139" spans="6:6" ht="15.75" customHeight="1" x14ac:dyDescent="0.25">
      <c r="F139" s="6"/>
    </row>
    <row r="140" spans="6:6" ht="15.75" customHeight="1" x14ac:dyDescent="0.25">
      <c r="F140" s="6"/>
    </row>
    <row r="141" spans="6:6" ht="15.75" customHeight="1" x14ac:dyDescent="0.25">
      <c r="F141" s="6"/>
    </row>
    <row r="142" spans="6:6" ht="15.75" customHeight="1" x14ac:dyDescent="0.25">
      <c r="F142" s="6"/>
    </row>
    <row r="143" spans="6:6" ht="15.75" customHeight="1" x14ac:dyDescent="0.25">
      <c r="F143" s="6"/>
    </row>
    <row r="144" spans="6:6" ht="15.75" customHeight="1" x14ac:dyDescent="0.25">
      <c r="F144" s="6"/>
    </row>
    <row r="145" spans="6:6" ht="15.75" customHeight="1" x14ac:dyDescent="0.25">
      <c r="F145" s="6"/>
    </row>
    <row r="146" spans="6:6" ht="15.75" customHeight="1" x14ac:dyDescent="0.25">
      <c r="F146" s="6"/>
    </row>
    <row r="147" spans="6:6" ht="15.75" customHeight="1" x14ac:dyDescent="0.25">
      <c r="F147" s="6"/>
    </row>
    <row r="148" spans="6:6" ht="15.75" customHeight="1" x14ac:dyDescent="0.25">
      <c r="F148" s="6"/>
    </row>
    <row r="149" spans="6:6" ht="15.75" customHeight="1" x14ac:dyDescent="0.25">
      <c r="F149" s="6"/>
    </row>
    <row r="150" spans="6:6" ht="15.75" customHeight="1" x14ac:dyDescent="0.25">
      <c r="F150" s="6"/>
    </row>
    <row r="151" spans="6:6" ht="15.75" customHeight="1" x14ac:dyDescent="0.25">
      <c r="F151" s="6"/>
    </row>
    <row r="152" spans="6:6" ht="15.75" customHeight="1" x14ac:dyDescent="0.25">
      <c r="F152" s="6"/>
    </row>
    <row r="153" spans="6:6" ht="15.75" customHeight="1" x14ac:dyDescent="0.25">
      <c r="F153" s="6"/>
    </row>
    <row r="154" spans="6:6" ht="15.75" customHeight="1" x14ac:dyDescent="0.25">
      <c r="F154" s="6"/>
    </row>
    <row r="155" spans="6:6" ht="15.75" customHeight="1" x14ac:dyDescent="0.25">
      <c r="F155" s="6"/>
    </row>
    <row r="156" spans="6:6" ht="15.75" customHeight="1" x14ac:dyDescent="0.25">
      <c r="F156" s="6"/>
    </row>
    <row r="157" spans="6:6" ht="15.75" customHeight="1" x14ac:dyDescent="0.25">
      <c r="F157" s="6"/>
    </row>
    <row r="158" spans="6:6" ht="15.75" customHeight="1" x14ac:dyDescent="0.25">
      <c r="F158" s="6"/>
    </row>
    <row r="159" spans="6:6" ht="15.75" customHeight="1" x14ac:dyDescent="0.25">
      <c r="F159" s="6"/>
    </row>
    <row r="160" spans="6:6" ht="15.75" customHeight="1" x14ac:dyDescent="0.25">
      <c r="F160" s="6"/>
    </row>
    <row r="161" spans="6:6" ht="15.75" customHeight="1" x14ac:dyDescent="0.25">
      <c r="F161" s="6"/>
    </row>
    <row r="162" spans="6:6" ht="15.75" customHeight="1" x14ac:dyDescent="0.25">
      <c r="F162" s="6"/>
    </row>
    <row r="163" spans="6:6" ht="15.75" customHeight="1" x14ac:dyDescent="0.25">
      <c r="F163" s="6"/>
    </row>
    <row r="164" spans="6:6" ht="15.75" customHeight="1" x14ac:dyDescent="0.25">
      <c r="F164" s="6"/>
    </row>
    <row r="165" spans="6:6" ht="15.75" customHeight="1" x14ac:dyDescent="0.25">
      <c r="F165" s="6"/>
    </row>
    <row r="166" spans="6:6" ht="15.75" customHeight="1" x14ac:dyDescent="0.25">
      <c r="F166" s="6"/>
    </row>
    <row r="167" spans="6:6" ht="15.75" customHeight="1" x14ac:dyDescent="0.25">
      <c r="F167" s="6"/>
    </row>
    <row r="168" spans="6:6" ht="15.75" customHeight="1" x14ac:dyDescent="0.25">
      <c r="F168" s="6"/>
    </row>
    <row r="169" spans="6:6" ht="15.75" customHeight="1" x14ac:dyDescent="0.25">
      <c r="F169" s="6"/>
    </row>
    <row r="170" spans="6:6" ht="15.75" customHeight="1" x14ac:dyDescent="0.25">
      <c r="F170" s="6"/>
    </row>
    <row r="171" spans="6:6" ht="15.75" customHeight="1" x14ac:dyDescent="0.25">
      <c r="F171" s="6"/>
    </row>
    <row r="172" spans="6:6" ht="15.75" customHeight="1" x14ac:dyDescent="0.25">
      <c r="F172" s="6"/>
    </row>
    <row r="173" spans="6:6" ht="15.75" customHeight="1" x14ac:dyDescent="0.25">
      <c r="F173" s="6"/>
    </row>
    <row r="174" spans="6:6" ht="15.75" customHeight="1" x14ac:dyDescent="0.25">
      <c r="F174" s="6"/>
    </row>
    <row r="175" spans="6:6" ht="15.75" customHeight="1" x14ac:dyDescent="0.25">
      <c r="F175" s="6"/>
    </row>
    <row r="176" spans="6:6" ht="15.75" customHeight="1" x14ac:dyDescent="0.25">
      <c r="F176" s="6"/>
    </row>
    <row r="177" spans="6:6" ht="15.75" customHeight="1" x14ac:dyDescent="0.25">
      <c r="F177" s="6"/>
    </row>
    <row r="178" spans="6:6" ht="15.75" customHeight="1" x14ac:dyDescent="0.25">
      <c r="F178" s="6"/>
    </row>
    <row r="179" spans="6:6" ht="15.75" customHeight="1" x14ac:dyDescent="0.25">
      <c r="F179" s="6"/>
    </row>
    <row r="180" spans="6:6" ht="15.75" customHeight="1" x14ac:dyDescent="0.25">
      <c r="F180" s="6"/>
    </row>
    <row r="181" spans="6:6" ht="15.75" customHeight="1" x14ac:dyDescent="0.25">
      <c r="F181" s="6"/>
    </row>
    <row r="182" spans="6:6" ht="15.75" customHeight="1" x14ac:dyDescent="0.25">
      <c r="F182" s="6"/>
    </row>
    <row r="183" spans="6:6" ht="15.75" customHeight="1" x14ac:dyDescent="0.25">
      <c r="F183" s="6"/>
    </row>
    <row r="184" spans="6:6" ht="15.75" customHeight="1" x14ac:dyDescent="0.25">
      <c r="F184" s="6"/>
    </row>
    <row r="185" spans="6:6" ht="15.75" customHeight="1" x14ac:dyDescent="0.25">
      <c r="F185" s="6"/>
    </row>
    <row r="186" spans="6:6" ht="15.75" customHeight="1" x14ac:dyDescent="0.25">
      <c r="F186" s="6"/>
    </row>
    <row r="187" spans="6:6" ht="15.75" customHeight="1" x14ac:dyDescent="0.25">
      <c r="F187" s="6"/>
    </row>
    <row r="188" spans="6:6" ht="15.75" customHeight="1" x14ac:dyDescent="0.25">
      <c r="F188" s="6"/>
    </row>
    <row r="189" spans="6:6" ht="15.75" customHeight="1" x14ac:dyDescent="0.25">
      <c r="F189" s="6"/>
    </row>
    <row r="190" spans="6:6" ht="15.75" customHeight="1" x14ac:dyDescent="0.25">
      <c r="F190" s="6"/>
    </row>
    <row r="191" spans="6:6" ht="15.75" customHeight="1" x14ac:dyDescent="0.25">
      <c r="F191" s="6"/>
    </row>
    <row r="192" spans="6:6" ht="15.75" customHeight="1" x14ac:dyDescent="0.25">
      <c r="F192" s="6"/>
    </row>
    <row r="193" spans="6:6" ht="15.75" customHeight="1" x14ac:dyDescent="0.25">
      <c r="F193" s="6"/>
    </row>
    <row r="194" spans="6:6" ht="15.75" customHeight="1" x14ac:dyDescent="0.25">
      <c r="F194" s="6"/>
    </row>
    <row r="195" spans="6:6" ht="15.75" customHeight="1" x14ac:dyDescent="0.25">
      <c r="F195" s="6"/>
    </row>
    <row r="196" spans="6:6" ht="15.75" customHeight="1" x14ac:dyDescent="0.25">
      <c r="F196" s="6"/>
    </row>
    <row r="197" spans="6:6" ht="15.75" customHeight="1" x14ac:dyDescent="0.25">
      <c r="F197" s="6"/>
    </row>
    <row r="198" spans="6:6" ht="15.75" customHeight="1" x14ac:dyDescent="0.25">
      <c r="F198" s="6"/>
    </row>
    <row r="199" spans="6:6" ht="15.75" customHeight="1" x14ac:dyDescent="0.25">
      <c r="F199" s="6"/>
    </row>
    <row r="200" spans="6:6" ht="15.75" customHeight="1" x14ac:dyDescent="0.25">
      <c r="F200" s="6"/>
    </row>
    <row r="201" spans="6:6" ht="15.75" customHeight="1" x14ac:dyDescent="0.25">
      <c r="F201" s="6"/>
    </row>
    <row r="202" spans="6:6" ht="15.75" customHeight="1" x14ac:dyDescent="0.25">
      <c r="F202" s="6"/>
    </row>
    <row r="203" spans="6:6" ht="15.75" customHeight="1" x14ac:dyDescent="0.25">
      <c r="F203" s="6"/>
    </row>
    <row r="204" spans="6:6" ht="15.75" customHeight="1" x14ac:dyDescent="0.25">
      <c r="F204" s="6"/>
    </row>
    <row r="205" spans="6:6" ht="15.75" customHeight="1" x14ac:dyDescent="0.25">
      <c r="F205" s="6"/>
    </row>
    <row r="206" spans="6:6" ht="15.75" customHeight="1" x14ac:dyDescent="0.25">
      <c r="F206" s="6"/>
    </row>
    <row r="207" spans="6:6" ht="15.75" customHeight="1" x14ac:dyDescent="0.25">
      <c r="F207" s="6"/>
    </row>
    <row r="208" spans="6:6" ht="15.75" customHeight="1" x14ac:dyDescent="0.25">
      <c r="F208" s="6"/>
    </row>
    <row r="209" spans="6:6" ht="15.75" customHeight="1" x14ac:dyDescent="0.25">
      <c r="F209" s="6"/>
    </row>
    <row r="210" spans="6:6" ht="15.75" customHeight="1" x14ac:dyDescent="0.25">
      <c r="F210" s="6"/>
    </row>
    <row r="211" spans="6:6" ht="15.75" customHeight="1" x14ac:dyDescent="0.25">
      <c r="F211" s="6"/>
    </row>
    <row r="212" spans="6:6" ht="15.75" customHeight="1" x14ac:dyDescent="0.25">
      <c r="F212" s="6"/>
    </row>
    <row r="213" spans="6:6" ht="15.75" customHeight="1" x14ac:dyDescent="0.25">
      <c r="F213" s="6"/>
    </row>
    <row r="214" spans="6:6" ht="15.75" customHeight="1" x14ac:dyDescent="0.25">
      <c r="F214" s="6"/>
    </row>
    <row r="215" spans="6:6" ht="15.75" customHeight="1" x14ac:dyDescent="0.25">
      <c r="F215" s="6"/>
    </row>
    <row r="216" spans="6:6" ht="15.75" customHeight="1" x14ac:dyDescent="0.25">
      <c r="F216" s="6"/>
    </row>
    <row r="217" spans="6:6" ht="15.75" customHeight="1" x14ac:dyDescent="0.25">
      <c r="F217" s="6"/>
    </row>
    <row r="218" spans="6:6" ht="15.75" customHeight="1" x14ac:dyDescent="0.25">
      <c r="F218" s="6"/>
    </row>
    <row r="219" spans="6:6" ht="15.75" customHeight="1" x14ac:dyDescent="0.25">
      <c r="F219" s="6"/>
    </row>
    <row r="220" spans="6:6" ht="15.75" customHeight="1" x14ac:dyDescent="0.25">
      <c r="F220" s="6"/>
    </row>
    <row r="221" spans="6:6" ht="15.75" customHeight="1" x14ac:dyDescent="0.25">
      <c r="F221" s="6"/>
    </row>
    <row r="222" spans="6:6" ht="15.75" customHeight="1" x14ac:dyDescent="0.25">
      <c r="F222" s="6"/>
    </row>
    <row r="223" spans="6:6" ht="15.75" customHeight="1" x14ac:dyDescent="0.25">
      <c r="F223" s="6"/>
    </row>
    <row r="224" spans="6:6" ht="15.75" customHeight="1" x14ac:dyDescent="0.25">
      <c r="F224" s="6"/>
    </row>
    <row r="225" spans="6:6" ht="15.75" customHeight="1" x14ac:dyDescent="0.25">
      <c r="F225" s="6"/>
    </row>
    <row r="226" spans="6:6" ht="15.75" customHeight="1" x14ac:dyDescent="0.25">
      <c r="F226" s="6"/>
    </row>
    <row r="227" spans="6:6" ht="15.75" customHeight="1" x14ac:dyDescent="0.25">
      <c r="F227" s="6"/>
    </row>
    <row r="228" spans="6:6" ht="15.75" customHeight="1" x14ac:dyDescent="0.25">
      <c r="F228" s="6"/>
    </row>
    <row r="229" spans="6:6" ht="15.75" customHeight="1" x14ac:dyDescent="0.25">
      <c r="F229" s="6"/>
    </row>
    <row r="230" spans="6:6" ht="15.75" customHeight="1" x14ac:dyDescent="0.25">
      <c r="F230" s="6"/>
    </row>
    <row r="231" spans="6:6" ht="15.75" customHeight="1" x14ac:dyDescent="0.25">
      <c r="F231" s="6"/>
    </row>
    <row r="232" spans="6:6" ht="15.75" customHeight="1" x14ac:dyDescent="0.25">
      <c r="F232" s="6"/>
    </row>
    <row r="233" spans="6:6" ht="15.75" customHeight="1" x14ac:dyDescent="0.25">
      <c r="F233" s="6"/>
    </row>
    <row r="234" spans="6:6" ht="15.75" customHeight="1" x14ac:dyDescent="0.25">
      <c r="F234" s="6"/>
    </row>
    <row r="235" spans="6:6" ht="15.75" customHeight="1" x14ac:dyDescent="0.25">
      <c r="F235" s="6"/>
    </row>
    <row r="236" spans="6:6" ht="15.75" customHeight="1" x14ac:dyDescent="0.25">
      <c r="F236" s="6"/>
    </row>
    <row r="237" spans="6:6" ht="15.75" customHeight="1" x14ac:dyDescent="0.25">
      <c r="F237" s="6"/>
    </row>
    <row r="238" spans="6:6" ht="15.75" customHeight="1" x14ac:dyDescent="0.25">
      <c r="F238" s="6"/>
    </row>
    <row r="239" spans="6:6" ht="15.75" customHeight="1" x14ac:dyDescent="0.25">
      <c r="F239" s="6"/>
    </row>
    <row r="240" spans="6:6" ht="15.75" customHeight="1" x14ac:dyDescent="0.25">
      <c r="F240" s="6"/>
    </row>
    <row r="241" spans="6:6" ht="15.75" customHeight="1" x14ac:dyDescent="0.25">
      <c r="F241" s="6"/>
    </row>
    <row r="242" spans="6:6" ht="15.75" customHeight="1" x14ac:dyDescent="0.25">
      <c r="F242" s="6"/>
    </row>
    <row r="243" spans="6:6" ht="15.75" customHeight="1" x14ac:dyDescent="0.25">
      <c r="F243" s="6"/>
    </row>
    <row r="244" spans="6:6" ht="15.75" customHeight="1" x14ac:dyDescent="0.25">
      <c r="F244" s="6"/>
    </row>
    <row r="245" spans="6:6" ht="15.75" customHeight="1" x14ac:dyDescent="0.25">
      <c r="F245" s="6"/>
    </row>
    <row r="246" spans="6:6" ht="15.75" customHeight="1" x14ac:dyDescent="0.25">
      <c r="F246" s="6"/>
    </row>
    <row r="247" spans="6:6" ht="15.75" customHeight="1" x14ac:dyDescent="0.25">
      <c r="F247" s="6"/>
    </row>
    <row r="248" spans="6:6" ht="15.75" customHeight="1" x14ac:dyDescent="0.25">
      <c r="F248" s="6"/>
    </row>
    <row r="249" spans="6:6" ht="15.75" customHeight="1" x14ac:dyDescent="0.25">
      <c r="F249" s="6"/>
    </row>
    <row r="250" spans="6:6" ht="15.75" customHeight="1" x14ac:dyDescent="0.25">
      <c r="F250" s="6"/>
    </row>
    <row r="251" spans="6:6" ht="15.75" customHeight="1" x14ac:dyDescent="0.25">
      <c r="F251" s="6"/>
    </row>
    <row r="252" spans="6:6" ht="15.75" customHeight="1" x14ac:dyDescent="0.25">
      <c r="F252" s="6"/>
    </row>
    <row r="253" spans="6:6" ht="15.75" customHeight="1" x14ac:dyDescent="0.25">
      <c r="F253" s="6"/>
    </row>
    <row r="254" spans="6:6" ht="15.75" customHeight="1" x14ac:dyDescent="0.25">
      <c r="F254" s="6"/>
    </row>
    <row r="255" spans="6:6" ht="15.75" customHeight="1" x14ac:dyDescent="0.25">
      <c r="F255" s="6"/>
    </row>
    <row r="256" spans="6:6" ht="15.75" customHeight="1" x14ac:dyDescent="0.25">
      <c r="F256" s="6"/>
    </row>
    <row r="257" spans="6:6" ht="15.75" customHeight="1" x14ac:dyDescent="0.25">
      <c r="F257" s="6"/>
    </row>
    <row r="258" spans="6:6" ht="15.75" customHeight="1" x14ac:dyDescent="0.25">
      <c r="F258" s="6"/>
    </row>
    <row r="259" spans="6:6" ht="15.75" customHeight="1" x14ac:dyDescent="0.25">
      <c r="F259" s="6"/>
    </row>
    <row r="260" spans="6:6" ht="15.75" customHeight="1" x14ac:dyDescent="0.25">
      <c r="F260" s="6"/>
    </row>
    <row r="261" spans="6:6" ht="15.75" customHeight="1" x14ac:dyDescent="0.25">
      <c r="F261" s="6"/>
    </row>
    <row r="262" spans="6:6" ht="15.75" customHeight="1" x14ac:dyDescent="0.25">
      <c r="F262" s="6"/>
    </row>
    <row r="263" spans="6:6" ht="15.75" customHeight="1" x14ac:dyDescent="0.25">
      <c r="F263" s="6"/>
    </row>
    <row r="264" spans="6:6" ht="15.75" customHeight="1" x14ac:dyDescent="0.25">
      <c r="F264" s="6"/>
    </row>
    <row r="265" spans="6:6" ht="15.75" customHeight="1" x14ac:dyDescent="0.25">
      <c r="F265" s="6"/>
    </row>
    <row r="266" spans="6:6" ht="15.75" customHeight="1" x14ac:dyDescent="0.25">
      <c r="F266" s="6"/>
    </row>
    <row r="267" spans="6:6" ht="15.75" customHeight="1" x14ac:dyDescent="0.25">
      <c r="F267" s="6"/>
    </row>
    <row r="268" spans="6:6" ht="15.75" customHeight="1" x14ac:dyDescent="0.25">
      <c r="F268" s="6"/>
    </row>
    <row r="269" spans="6:6" ht="15.75" customHeight="1" x14ac:dyDescent="0.25">
      <c r="F269" s="6"/>
    </row>
    <row r="270" spans="6:6" ht="15.75" customHeight="1" x14ac:dyDescent="0.25">
      <c r="F270" s="6"/>
    </row>
    <row r="271" spans="6:6" ht="15.75" customHeight="1" x14ac:dyDescent="0.25">
      <c r="F271" s="6"/>
    </row>
    <row r="272" spans="6:6" ht="15.75" customHeight="1" x14ac:dyDescent="0.25">
      <c r="F272" s="6"/>
    </row>
    <row r="273" spans="6:6" ht="15.75" customHeight="1" x14ac:dyDescent="0.25">
      <c r="F273" s="6"/>
    </row>
    <row r="274" spans="6:6" ht="15.75" customHeight="1" x14ac:dyDescent="0.25">
      <c r="F274" s="6"/>
    </row>
    <row r="275" spans="6:6" ht="15.75" customHeight="1" x14ac:dyDescent="0.25">
      <c r="F275" s="6"/>
    </row>
    <row r="276" spans="6:6" ht="15.75" customHeight="1" x14ac:dyDescent="0.25">
      <c r="F276" s="6"/>
    </row>
    <row r="277" spans="6:6" ht="15.75" customHeight="1" x14ac:dyDescent="0.25">
      <c r="F277" s="6"/>
    </row>
    <row r="278" spans="6:6" ht="15.75" customHeight="1" x14ac:dyDescent="0.25">
      <c r="F278" s="6"/>
    </row>
    <row r="279" spans="6:6" ht="15.75" customHeight="1" x14ac:dyDescent="0.25">
      <c r="F279" s="6"/>
    </row>
    <row r="280" spans="6:6" ht="15.75" customHeight="1" x14ac:dyDescent="0.25">
      <c r="F280" s="6"/>
    </row>
    <row r="281" spans="6:6" ht="15.75" customHeight="1" x14ac:dyDescent="0.25">
      <c r="F281" s="6"/>
    </row>
    <row r="282" spans="6:6" ht="15.75" customHeight="1" x14ac:dyDescent="0.25">
      <c r="F282" s="6"/>
    </row>
    <row r="283" spans="6:6" ht="15.75" customHeight="1" x14ac:dyDescent="0.25">
      <c r="F283" s="6"/>
    </row>
    <row r="284" spans="6:6" ht="15.75" customHeight="1" x14ac:dyDescent="0.25">
      <c r="F284" s="6"/>
    </row>
    <row r="285" spans="6:6" ht="15.75" customHeight="1" x14ac:dyDescent="0.25">
      <c r="F285" s="6"/>
    </row>
    <row r="286" spans="6:6" ht="15.75" customHeight="1" x14ac:dyDescent="0.25">
      <c r="F286" s="6"/>
    </row>
    <row r="287" spans="6:6" ht="15.75" customHeight="1" x14ac:dyDescent="0.25">
      <c r="F287" s="6"/>
    </row>
    <row r="288" spans="6:6" ht="15.75" customHeight="1" x14ac:dyDescent="0.25">
      <c r="F288" s="6"/>
    </row>
    <row r="289" spans="6:6" ht="15.75" customHeight="1" x14ac:dyDescent="0.25">
      <c r="F289" s="6"/>
    </row>
    <row r="290" spans="6:6" ht="15.75" customHeight="1" x14ac:dyDescent="0.25">
      <c r="F290" s="6"/>
    </row>
    <row r="291" spans="6:6" ht="15.75" customHeight="1" x14ac:dyDescent="0.25">
      <c r="F291" s="6"/>
    </row>
    <row r="292" spans="6:6" ht="15.75" customHeight="1" x14ac:dyDescent="0.25">
      <c r="F292" s="6"/>
    </row>
    <row r="293" spans="6:6" ht="15.75" customHeight="1" x14ac:dyDescent="0.25">
      <c r="F293" s="6"/>
    </row>
    <row r="294" spans="6:6" ht="15.75" customHeight="1" x14ac:dyDescent="0.25">
      <c r="F294" s="6"/>
    </row>
    <row r="295" spans="6:6" ht="15.75" customHeight="1" x14ac:dyDescent="0.25">
      <c r="F295" s="6"/>
    </row>
    <row r="296" spans="6:6" ht="15.75" customHeight="1" x14ac:dyDescent="0.25">
      <c r="F296" s="6"/>
    </row>
    <row r="297" spans="6:6" ht="15.75" customHeight="1" x14ac:dyDescent="0.25">
      <c r="F297" s="6"/>
    </row>
    <row r="298" spans="6:6" ht="15.75" customHeight="1" x14ac:dyDescent="0.25">
      <c r="F298" s="6"/>
    </row>
    <row r="299" spans="6:6" ht="15.75" customHeight="1" x14ac:dyDescent="0.25">
      <c r="F299" s="6"/>
    </row>
    <row r="300" spans="6:6" ht="15.75" customHeight="1" x14ac:dyDescent="0.25">
      <c r="F300" s="6"/>
    </row>
    <row r="301" spans="6:6" ht="15.75" customHeight="1" x14ac:dyDescent="0.25">
      <c r="F301" s="6"/>
    </row>
    <row r="302" spans="6:6" ht="15.75" customHeight="1" x14ac:dyDescent="0.25">
      <c r="F302" s="6"/>
    </row>
    <row r="303" spans="6:6" ht="15.75" customHeight="1" x14ac:dyDescent="0.25">
      <c r="F303" s="6"/>
    </row>
    <row r="304" spans="6:6" ht="15.75" customHeight="1" x14ac:dyDescent="0.25">
      <c r="F304" s="6"/>
    </row>
    <row r="305" spans="6:6" ht="15.75" customHeight="1" x14ac:dyDescent="0.25">
      <c r="F305" s="6"/>
    </row>
    <row r="306" spans="6:6" ht="15.75" customHeight="1" x14ac:dyDescent="0.25">
      <c r="F306" s="6"/>
    </row>
    <row r="307" spans="6:6" ht="15.75" customHeight="1" x14ac:dyDescent="0.25">
      <c r="F307" s="6"/>
    </row>
    <row r="308" spans="6:6" ht="15.75" customHeight="1" x14ac:dyDescent="0.25">
      <c r="F308" s="6"/>
    </row>
    <row r="309" spans="6:6" ht="15.75" customHeight="1" x14ac:dyDescent="0.25">
      <c r="F309" s="6"/>
    </row>
    <row r="310" spans="6:6" ht="15.75" customHeight="1" x14ac:dyDescent="0.25">
      <c r="F310" s="6"/>
    </row>
    <row r="311" spans="6:6" ht="15.75" customHeight="1" x14ac:dyDescent="0.25">
      <c r="F311" s="6"/>
    </row>
    <row r="312" spans="6:6" ht="15.75" customHeight="1" x14ac:dyDescent="0.25">
      <c r="F312" s="6"/>
    </row>
    <row r="313" spans="6:6" ht="15.75" customHeight="1" x14ac:dyDescent="0.25">
      <c r="F313" s="6"/>
    </row>
    <row r="314" spans="6:6" ht="15.75" customHeight="1" x14ac:dyDescent="0.25">
      <c r="F314" s="6"/>
    </row>
    <row r="315" spans="6:6" ht="15.75" customHeight="1" x14ac:dyDescent="0.25">
      <c r="F315" s="6"/>
    </row>
    <row r="316" spans="6:6" ht="15.75" customHeight="1" x14ac:dyDescent="0.25">
      <c r="F316" s="6"/>
    </row>
    <row r="317" spans="6:6" ht="15.75" customHeight="1" x14ac:dyDescent="0.25">
      <c r="F317" s="6"/>
    </row>
    <row r="318" spans="6:6" ht="15.75" customHeight="1" x14ac:dyDescent="0.25">
      <c r="F318" s="6"/>
    </row>
    <row r="319" spans="6:6" ht="15.75" customHeight="1" x14ac:dyDescent="0.25">
      <c r="F319" s="6"/>
    </row>
    <row r="320" spans="6:6" ht="15.75" customHeight="1" x14ac:dyDescent="0.25">
      <c r="F320" s="6"/>
    </row>
    <row r="321" spans="6:6" ht="15.75" customHeight="1" x14ac:dyDescent="0.25">
      <c r="F321" s="6"/>
    </row>
    <row r="322" spans="6:6" ht="15.75" customHeight="1" x14ac:dyDescent="0.25">
      <c r="F322" s="6"/>
    </row>
    <row r="323" spans="6:6" ht="15.75" customHeight="1" x14ac:dyDescent="0.25">
      <c r="F323" s="6"/>
    </row>
    <row r="324" spans="6:6" ht="15.75" customHeight="1" x14ac:dyDescent="0.25">
      <c r="F324" s="6"/>
    </row>
    <row r="325" spans="6:6" ht="15.75" customHeight="1" x14ac:dyDescent="0.25">
      <c r="F325" s="6"/>
    </row>
    <row r="326" spans="6:6" ht="15.75" customHeight="1" x14ac:dyDescent="0.25">
      <c r="F326" s="6"/>
    </row>
    <row r="327" spans="6:6" ht="15.75" customHeight="1" x14ac:dyDescent="0.25">
      <c r="F327" s="6"/>
    </row>
    <row r="328" spans="6:6" ht="15.75" customHeight="1" x14ac:dyDescent="0.25">
      <c r="F328" s="6"/>
    </row>
    <row r="329" spans="6:6" ht="15.75" customHeight="1" x14ac:dyDescent="0.25">
      <c r="F329" s="6"/>
    </row>
    <row r="330" spans="6:6" ht="15.75" customHeight="1" x14ac:dyDescent="0.25">
      <c r="F330" s="6"/>
    </row>
    <row r="331" spans="6:6" ht="15.75" customHeight="1" x14ac:dyDescent="0.25">
      <c r="F331" s="6"/>
    </row>
    <row r="332" spans="6:6" ht="15.75" customHeight="1" x14ac:dyDescent="0.25">
      <c r="F332" s="6"/>
    </row>
    <row r="333" spans="6:6" ht="15.75" customHeight="1" x14ac:dyDescent="0.25">
      <c r="F333" s="6"/>
    </row>
    <row r="334" spans="6:6" ht="15.75" customHeight="1" x14ac:dyDescent="0.25">
      <c r="F334" s="6"/>
    </row>
    <row r="335" spans="6:6" ht="15.75" customHeight="1" x14ac:dyDescent="0.25">
      <c r="F335" s="6"/>
    </row>
    <row r="336" spans="6:6" ht="15.75" customHeight="1" x14ac:dyDescent="0.25">
      <c r="F336" s="6"/>
    </row>
    <row r="337" spans="6:6" ht="15.75" customHeight="1" x14ac:dyDescent="0.25">
      <c r="F337" s="6"/>
    </row>
    <row r="338" spans="6:6" ht="15.75" customHeight="1" x14ac:dyDescent="0.25">
      <c r="F338" s="6"/>
    </row>
    <row r="339" spans="6:6" ht="15.75" customHeight="1" x14ac:dyDescent="0.25">
      <c r="F339" s="6"/>
    </row>
    <row r="340" spans="6:6" ht="15.75" customHeight="1" x14ac:dyDescent="0.25">
      <c r="F340" s="6"/>
    </row>
    <row r="341" spans="6:6" ht="15.75" customHeight="1" x14ac:dyDescent="0.25">
      <c r="F341" s="6"/>
    </row>
    <row r="342" spans="6:6" ht="15.75" customHeight="1" x14ac:dyDescent="0.25">
      <c r="F342" s="6"/>
    </row>
    <row r="343" spans="6:6" ht="15.75" customHeight="1" x14ac:dyDescent="0.25">
      <c r="F343" s="6"/>
    </row>
    <row r="344" spans="6:6" ht="15.75" customHeight="1" x14ac:dyDescent="0.25">
      <c r="F344" s="6"/>
    </row>
    <row r="345" spans="6:6" ht="15.75" customHeight="1" x14ac:dyDescent="0.25">
      <c r="F345" s="6"/>
    </row>
    <row r="346" spans="6:6" ht="15.75" customHeight="1" x14ac:dyDescent="0.25">
      <c r="F346" s="6"/>
    </row>
    <row r="347" spans="6:6" ht="15.75" customHeight="1" x14ac:dyDescent="0.25">
      <c r="F347" s="6"/>
    </row>
    <row r="348" spans="6:6" ht="15.75" customHeight="1" x14ac:dyDescent="0.25">
      <c r="F348" s="6"/>
    </row>
    <row r="349" spans="6:6" ht="15.75" customHeight="1" x14ac:dyDescent="0.25">
      <c r="F349" s="6"/>
    </row>
    <row r="350" spans="6:6" ht="15.75" customHeight="1" x14ac:dyDescent="0.25">
      <c r="F350" s="6"/>
    </row>
    <row r="351" spans="6:6" ht="15.75" customHeight="1" x14ac:dyDescent="0.25">
      <c r="F351" s="6"/>
    </row>
    <row r="352" spans="6:6" ht="15.75" customHeight="1" x14ac:dyDescent="0.25">
      <c r="F352" s="6"/>
    </row>
    <row r="353" spans="6:6" ht="15.75" customHeight="1" x14ac:dyDescent="0.25">
      <c r="F353" s="6"/>
    </row>
    <row r="354" spans="6:6" ht="15.75" customHeight="1" x14ac:dyDescent="0.25">
      <c r="F354" s="6"/>
    </row>
    <row r="355" spans="6:6" ht="15.75" customHeight="1" x14ac:dyDescent="0.25">
      <c r="F355" s="6"/>
    </row>
    <row r="356" spans="6:6" ht="15.75" customHeight="1" x14ac:dyDescent="0.25">
      <c r="F356" s="6"/>
    </row>
    <row r="357" spans="6:6" ht="15.75" customHeight="1" x14ac:dyDescent="0.25">
      <c r="F357" s="6"/>
    </row>
    <row r="358" spans="6:6" ht="15.75" customHeight="1" x14ac:dyDescent="0.25">
      <c r="F358" s="6"/>
    </row>
    <row r="359" spans="6:6" ht="15.75" customHeight="1" x14ac:dyDescent="0.25">
      <c r="F359" s="6"/>
    </row>
    <row r="360" spans="6:6" ht="15.75" customHeight="1" x14ac:dyDescent="0.25">
      <c r="F360" s="6"/>
    </row>
    <row r="361" spans="6:6" ht="15.75" customHeight="1" x14ac:dyDescent="0.25">
      <c r="F361" s="6"/>
    </row>
    <row r="362" spans="6:6" ht="15.75" customHeight="1" x14ac:dyDescent="0.25">
      <c r="F362" s="6"/>
    </row>
    <row r="363" spans="6:6" ht="15.75" customHeight="1" x14ac:dyDescent="0.25">
      <c r="F363" s="6"/>
    </row>
    <row r="364" spans="6:6" ht="15.75" customHeight="1" x14ac:dyDescent="0.25">
      <c r="F364" s="6"/>
    </row>
    <row r="365" spans="6:6" ht="15.75" customHeight="1" x14ac:dyDescent="0.25">
      <c r="F365" s="6"/>
    </row>
    <row r="366" spans="6:6" ht="15.75" customHeight="1" x14ac:dyDescent="0.25">
      <c r="F366" s="6"/>
    </row>
    <row r="367" spans="6:6" ht="15.75" customHeight="1" x14ac:dyDescent="0.25">
      <c r="F367" s="6"/>
    </row>
    <row r="368" spans="6:6" ht="15.75" customHeight="1" x14ac:dyDescent="0.25">
      <c r="F368" s="6"/>
    </row>
    <row r="369" spans="6:6" ht="15.75" customHeight="1" x14ac:dyDescent="0.25">
      <c r="F369" s="6"/>
    </row>
    <row r="370" spans="6:6" ht="15.75" customHeight="1" x14ac:dyDescent="0.25">
      <c r="F370" s="6"/>
    </row>
    <row r="371" spans="6:6" ht="15.75" customHeight="1" x14ac:dyDescent="0.25">
      <c r="F371" s="6"/>
    </row>
    <row r="372" spans="6:6" ht="15.75" customHeight="1" x14ac:dyDescent="0.25">
      <c r="F372" s="6"/>
    </row>
    <row r="373" spans="6:6" ht="15.75" customHeight="1" x14ac:dyDescent="0.25">
      <c r="F373" s="6"/>
    </row>
    <row r="374" spans="6:6" ht="15.75" customHeight="1" x14ac:dyDescent="0.25">
      <c r="F374" s="6"/>
    </row>
    <row r="375" spans="6:6" ht="15.75" customHeight="1" x14ac:dyDescent="0.25">
      <c r="F375" s="6"/>
    </row>
    <row r="376" spans="6:6" ht="15.75" customHeight="1" x14ac:dyDescent="0.25">
      <c r="F376" s="6"/>
    </row>
    <row r="377" spans="6:6" ht="15.75" customHeight="1" x14ac:dyDescent="0.25">
      <c r="F377" s="6"/>
    </row>
    <row r="378" spans="6:6" ht="15.75" customHeight="1" x14ac:dyDescent="0.25">
      <c r="F378" s="6"/>
    </row>
    <row r="379" spans="6:6" ht="15.75" customHeight="1" x14ac:dyDescent="0.25">
      <c r="F379" s="6"/>
    </row>
    <row r="380" spans="6:6" ht="15.75" customHeight="1" x14ac:dyDescent="0.25">
      <c r="F380" s="6"/>
    </row>
    <row r="381" spans="6:6" ht="15.75" customHeight="1" x14ac:dyDescent="0.25">
      <c r="F381" s="6"/>
    </row>
    <row r="382" spans="6:6" ht="15.75" customHeight="1" x14ac:dyDescent="0.25">
      <c r="F382" s="6"/>
    </row>
    <row r="383" spans="6:6" ht="15.75" customHeight="1" x14ac:dyDescent="0.25">
      <c r="F383" s="6"/>
    </row>
    <row r="384" spans="6:6" ht="15.75" customHeight="1" x14ac:dyDescent="0.25">
      <c r="F384" s="6"/>
    </row>
    <row r="385" spans="6:6" ht="15.75" customHeight="1" x14ac:dyDescent="0.25">
      <c r="F385" s="6"/>
    </row>
    <row r="386" spans="6:6" ht="15.75" customHeight="1" x14ac:dyDescent="0.25">
      <c r="F386" s="6"/>
    </row>
    <row r="387" spans="6:6" ht="15.75" customHeight="1" x14ac:dyDescent="0.25">
      <c r="F387" s="6"/>
    </row>
    <row r="388" spans="6:6" ht="15.75" customHeight="1" x14ac:dyDescent="0.25">
      <c r="F388" s="6"/>
    </row>
    <row r="389" spans="6:6" ht="15.75" customHeight="1" x14ac:dyDescent="0.25">
      <c r="F389" s="6"/>
    </row>
    <row r="390" spans="6:6" ht="15.75" customHeight="1" x14ac:dyDescent="0.25">
      <c r="F390" s="6"/>
    </row>
    <row r="391" spans="6:6" ht="15.75" customHeight="1" x14ac:dyDescent="0.25">
      <c r="F391" s="6"/>
    </row>
    <row r="392" spans="6:6" ht="15.75" customHeight="1" x14ac:dyDescent="0.25">
      <c r="F392" s="6"/>
    </row>
    <row r="393" spans="6:6" ht="15.75" customHeight="1" x14ac:dyDescent="0.25">
      <c r="F393" s="6"/>
    </row>
    <row r="394" spans="6:6" ht="15.75" customHeight="1" x14ac:dyDescent="0.25">
      <c r="F394" s="6"/>
    </row>
    <row r="395" spans="6:6" ht="15.75" customHeight="1" x14ac:dyDescent="0.25">
      <c r="F395" s="6"/>
    </row>
    <row r="396" spans="6:6" ht="15.75" customHeight="1" x14ac:dyDescent="0.25">
      <c r="F396" s="6"/>
    </row>
    <row r="397" spans="6:6" ht="15.75" customHeight="1" x14ac:dyDescent="0.25">
      <c r="F397" s="6"/>
    </row>
    <row r="398" spans="6:6" ht="15.75" customHeight="1" x14ac:dyDescent="0.25">
      <c r="F398" s="6"/>
    </row>
    <row r="399" spans="6:6" ht="15.75" customHeight="1" x14ac:dyDescent="0.25">
      <c r="F399" s="6"/>
    </row>
    <row r="400" spans="6:6" ht="15.75" customHeight="1" x14ac:dyDescent="0.25">
      <c r="F400" s="6"/>
    </row>
    <row r="401" spans="6:6" ht="15.75" customHeight="1" x14ac:dyDescent="0.25">
      <c r="F401" s="6"/>
    </row>
    <row r="402" spans="6:6" ht="15.75" customHeight="1" x14ac:dyDescent="0.25">
      <c r="F402" s="6"/>
    </row>
    <row r="403" spans="6:6" ht="15.75" customHeight="1" x14ac:dyDescent="0.25">
      <c r="F403" s="6"/>
    </row>
    <row r="404" spans="6:6" ht="15.75" customHeight="1" x14ac:dyDescent="0.25">
      <c r="F404" s="6"/>
    </row>
    <row r="405" spans="6:6" ht="15.75" customHeight="1" x14ac:dyDescent="0.25">
      <c r="F405" s="6"/>
    </row>
    <row r="406" spans="6:6" ht="15.75" customHeight="1" x14ac:dyDescent="0.25">
      <c r="F406" s="6"/>
    </row>
    <row r="407" spans="6:6" ht="15.75" customHeight="1" x14ac:dyDescent="0.25">
      <c r="F407" s="6"/>
    </row>
    <row r="408" spans="6:6" ht="15.75" customHeight="1" x14ac:dyDescent="0.25">
      <c r="F408" s="6"/>
    </row>
    <row r="409" spans="6:6" ht="15.75" customHeight="1" x14ac:dyDescent="0.25">
      <c r="F409" s="6"/>
    </row>
    <row r="410" spans="6:6" ht="15.75" customHeight="1" x14ac:dyDescent="0.25">
      <c r="F410" s="6"/>
    </row>
    <row r="411" spans="6:6" ht="15.75" customHeight="1" x14ac:dyDescent="0.25">
      <c r="F411" s="6"/>
    </row>
    <row r="412" spans="6:6" ht="15.75" customHeight="1" x14ac:dyDescent="0.25">
      <c r="F412" s="6"/>
    </row>
    <row r="413" spans="6:6" ht="15.75" customHeight="1" x14ac:dyDescent="0.25">
      <c r="F413" s="6"/>
    </row>
    <row r="414" spans="6:6" ht="15.75" customHeight="1" x14ac:dyDescent="0.25">
      <c r="F414" s="6"/>
    </row>
    <row r="415" spans="6:6" ht="15.75" customHeight="1" x14ac:dyDescent="0.25">
      <c r="F415" s="6"/>
    </row>
    <row r="416" spans="6:6" ht="15.75" customHeight="1" x14ac:dyDescent="0.25">
      <c r="F416" s="6"/>
    </row>
    <row r="417" spans="6:6" ht="15.75" customHeight="1" x14ac:dyDescent="0.25">
      <c r="F417" s="6"/>
    </row>
    <row r="418" spans="6:6" ht="15.75" customHeight="1" x14ac:dyDescent="0.25">
      <c r="F418" s="6"/>
    </row>
    <row r="419" spans="6:6" ht="15.75" customHeight="1" x14ac:dyDescent="0.25">
      <c r="F419" s="6"/>
    </row>
    <row r="420" spans="6:6" ht="15.75" customHeight="1" x14ac:dyDescent="0.25">
      <c r="F420" s="6"/>
    </row>
    <row r="421" spans="6:6" ht="15.75" customHeight="1" x14ac:dyDescent="0.25">
      <c r="F421" s="6"/>
    </row>
    <row r="422" spans="6:6" ht="15.75" customHeight="1" x14ac:dyDescent="0.25">
      <c r="F422" s="6"/>
    </row>
    <row r="423" spans="6:6" ht="15.75" customHeight="1" x14ac:dyDescent="0.25">
      <c r="F423" s="6"/>
    </row>
    <row r="424" spans="6:6" ht="15.75" customHeight="1" x14ac:dyDescent="0.25">
      <c r="F424" s="6"/>
    </row>
    <row r="425" spans="6:6" ht="15.75" customHeight="1" x14ac:dyDescent="0.25">
      <c r="F425" s="6"/>
    </row>
    <row r="426" spans="6:6" ht="15.75" customHeight="1" x14ac:dyDescent="0.25">
      <c r="F426" s="6"/>
    </row>
    <row r="427" spans="6:6" ht="15.75" customHeight="1" x14ac:dyDescent="0.25">
      <c r="F427" s="6"/>
    </row>
    <row r="428" spans="6:6" ht="15.75" customHeight="1" x14ac:dyDescent="0.25">
      <c r="F428" s="6"/>
    </row>
    <row r="429" spans="6:6" ht="15.75" customHeight="1" x14ac:dyDescent="0.25">
      <c r="F429" s="6"/>
    </row>
    <row r="430" spans="6:6" ht="15.75" customHeight="1" x14ac:dyDescent="0.25">
      <c r="F430" s="6"/>
    </row>
    <row r="431" spans="6:6" ht="15.75" customHeight="1" x14ac:dyDescent="0.25">
      <c r="F431" s="6"/>
    </row>
    <row r="432" spans="6:6" ht="15.75" customHeight="1" x14ac:dyDescent="0.25">
      <c r="F432" s="6"/>
    </row>
    <row r="433" spans="6:6" ht="15.75" customHeight="1" x14ac:dyDescent="0.25">
      <c r="F433" s="6"/>
    </row>
    <row r="434" spans="6:6" ht="15.75" customHeight="1" x14ac:dyDescent="0.25">
      <c r="F434" s="6"/>
    </row>
    <row r="435" spans="6:6" ht="15.75" customHeight="1" x14ac:dyDescent="0.25">
      <c r="F435" s="6"/>
    </row>
    <row r="436" spans="6:6" ht="15.75" customHeight="1" x14ac:dyDescent="0.25">
      <c r="F436" s="6"/>
    </row>
    <row r="437" spans="6:6" ht="15.75" customHeight="1" x14ac:dyDescent="0.25">
      <c r="F437" s="6"/>
    </row>
    <row r="438" spans="6:6" ht="15.75" customHeight="1" x14ac:dyDescent="0.25">
      <c r="F438" s="6"/>
    </row>
    <row r="439" spans="6:6" ht="15.75" customHeight="1" x14ac:dyDescent="0.25">
      <c r="F439" s="6"/>
    </row>
    <row r="440" spans="6:6" ht="15.75" customHeight="1" x14ac:dyDescent="0.25">
      <c r="F440" s="6"/>
    </row>
    <row r="441" spans="6:6" ht="15.75" customHeight="1" x14ac:dyDescent="0.25">
      <c r="F441" s="6"/>
    </row>
    <row r="442" spans="6:6" ht="15.75" customHeight="1" x14ac:dyDescent="0.25">
      <c r="F442" s="6"/>
    </row>
    <row r="443" spans="6:6" ht="15.75" customHeight="1" x14ac:dyDescent="0.25">
      <c r="F443" s="6"/>
    </row>
    <row r="444" spans="6:6" ht="15.75" customHeight="1" x14ac:dyDescent="0.25">
      <c r="F444" s="6"/>
    </row>
    <row r="445" spans="6:6" ht="15.75" customHeight="1" x14ac:dyDescent="0.25">
      <c r="F445" s="6"/>
    </row>
    <row r="446" spans="6:6" ht="15.75" customHeight="1" x14ac:dyDescent="0.25">
      <c r="F446" s="6"/>
    </row>
    <row r="447" spans="6:6" ht="15.75" customHeight="1" x14ac:dyDescent="0.25">
      <c r="F447" s="6"/>
    </row>
    <row r="448" spans="6:6" ht="15.75" customHeight="1" x14ac:dyDescent="0.25">
      <c r="F448" s="6"/>
    </row>
    <row r="449" spans="6:6" ht="15.75" customHeight="1" x14ac:dyDescent="0.25">
      <c r="F449" s="6"/>
    </row>
    <row r="450" spans="6:6" ht="15.75" customHeight="1" x14ac:dyDescent="0.25">
      <c r="F450" s="6"/>
    </row>
    <row r="451" spans="6:6" ht="15.75" customHeight="1" x14ac:dyDescent="0.25">
      <c r="F451" s="6"/>
    </row>
    <row r="452" spans="6:6" ht="15.75" customHeight="1" x14ac:dyDescent="0.25">
      <c r="F452" s="6"/>
    </row>
    <row r="453" spans="6:6" ht="15.75" customHeight="1" x14ac:dyDescent="0.25">
      <c r="F453" s="6"/>
    </row>
    <row r="454" spans="6:6" ht="15.75" customHeight="1" x14ac:dyDescent="0.25">
      <c r="F454" s="6"/>
    </row>
    <row r="455" spans="6:6" ht="15.75" customHeight="1" x14ac:dyDescent="0.25">
      <c r="F455" s="6"/>
    </row>
    <row r="456" spans="6:6" ht="15.75" customHeight="1" x14ac:dyDescent="0.25">
      <c r="F456" s="6"/>
    </row>
    <row r="457" spans="6:6" ht="15.75" customHeight="1" x14ac:dyDescent="0.25">
      <c r="F457" s="6"/>
    </row>
    <row r="458" spans="6:6" ht="15.75" customHeight="1" x14ac:dyDescent="0.25">
      <c r="F458" s="6"/>
    </row>
    <row r="459" spans="6:6" ht="15.75" customHeight="1" x14ac:dyDescent="0.25">
      <c r="F459" s="6"/>
    </row>
    <row r="460" spans="6:6" ht="15.75" customHeight="1" x14ac:dyDescent="0.25">
      <c r="F460" s="6"/>
    </row>
    <row r="461" spans="6:6" ht="15.75" customHeight="1" x14ac:dyDescent="0.25">
      <c r="F461" s="6"/>
    </row>
    <row r="462" spans="6:6" ht="15.75" customHeight="1" x14ac:dyDescent="0.25">
      <c r="F462" s="6"/>
    </row>
    <row r="463" spans="6:6" ht="15.75" customHeight="1" x14ac:dyDescent="0.25">
      <c r="F463" s="6"/>
    </row>
    <row r="464" spans="6:6" ht="15.75" customHeight="1" x14ac:dyDescent="0.25">
      <c r="F464" s="6"/>
    </row>
    <row r="465" spans="6:6" ht="15.75" customHeight="1" x14ac:dyDescent="0.25">
      <c r="F465" s="6"/>
    </row>
    <row r="466" spans="6:6" ht="15.75" customHeight="1" x14ac:dyDescent="0.25">
      <c r="F466" s="6"/>
    </row>
    <row r="467" spans="6:6" ht="15.75" customHeight="1" x14ac:dyDescent="0.25">
      <c r="F467" s="6"/>
    </row>
    <row r="468" spans="6:6" ht="15.75" customHeight="1" x14ac:dyDescent="0.25">
      <c r="F468" s="6"/>
    </row>
    <row r="469" spans="6:6" ht="15.75" customHeight="1" x14ac:dyDescent="0.25">
      <c r="F469" s="6"/>
    </row>
    <row r="470" spans="6:6" ht="15.75" customHeight="1" x14ac:dyDescent="0.25">
      <c r="F470" s="6"/>
    </row>
    <row r="471" spans="6:6" ht="15.75" customHeight="1" x14ac:dyDescent="0.25">
      <c r="F471" s="6"/>
    </row>
    <row r="472" spans="6:6" ht="15.75" customHeight="1" x14ac:dyDescent="0.25">
      <c r="F472" s="6"/>
    </row>
    <row r="473" spans="6:6" ht="15.75" customHeight="1" x14ac:dyDescent="0.25">
      <c r="F473" s="6"/>
    </row>
    <row r="474" spans="6:6" ht="15.75" customHeight="1" x14ac:dyDescent="0.25">
      <c r="F474" s="6"/>
    </row>
    <row r="475" spans="6:6" ht="15.75" customHeight="1" x14ac:dyDescent="0.25">
      <c r="F475" s="6"/>
    </row>
    <row r="476" spans="6:6" ht="15.75" customHeight="1" x14ac:dyDescent="0.25">
      <c r="F476" s="6"/>
    </row>
    <row r="477" spans="6:6" ht="15.75" customHeight="1" x14ac:dyDescent="0.25">
      <c r="F477" s="6"/>
    </row>
    <row r="478" spans="6:6" ht="15.75" customHeight="1" x14ac:dyDescent="0.25">
      <c r="F478" s="6"/>
    </row>
    <row r="479" spans="6:6" ht="15.75" customHeight="1" x14ac:dyDescent="0.25">
      <c r="F479" s="6"/>
    </row>
    <row r="480" spans="6:6" ht="15.75" customHeight="1" x14ac:dyDescent="0.25">
      <c r="F480" s="6"/>
    </row>
    <row r="481" spans="6:6" ht="15.75" customHeight="1" x14ac:dyDescent="0.25">
      <c r="F481" s="6"/>
    </row>
    <row r="482" spans="6:6" ht="15.75" customHeight="1" x14ac:dyDescent="0.25">
      <c r="F482" s="6"/>
    </row>
    <row r="483" spans="6:6" ht="15.75" customHeight="1" x14ac:dyDescent="0.25">
      <c r="F483" s="6"/>
    </row>
    <row r="484" spans="6:6" ht="15.75" customHeight="1" x14ac:dyDescent="0.25">
      <c r="F484" s="6"/>
    </row>
    <row r="485" spans="6:6" ht="15.75" customHeight="1" x14ac:dyDescent="0.25">
      <c r="F485" s="6"/>
    </row>
    <row r="486" spans="6:6" ht="15.75" customHeight="1" x14ac:dyDescent="0.25">
      <c r="F486" s="6"/>
    </row>
    <row r="487" spans="6:6" ht="15.75" customHeight="1" x14ac:dyDescent="0.25">
      <c r="F487" s="6"/>
    </row>
    <row r="488" spans="6:6" ht="15.75" customHeight="1" x14ac:dyDescent="0.25">
      <c r="F488" s="6"/>
    </row>
    <row r="489" spans="6:6" ht="15.75" customHeight="1" x14ac:dyDescent="0.25">
      <c r="F489" s="6"/>
    </row>
    <row r="490" spans="6:6" ht="15.75" customHeight="1" x14ac:dyDescent="0.25">
      <c r="F490" s="6"/>
    </row>
    <row r="491" spans="6:6" ht="15.75" customHeight="1" x14ac:dyDescent="0.25">
      <c r="F491" s="6"/>
    </row>
    <row r="492" spans="6:6" ht="15.75" customHeight="1" x14ac:dyDescent="0.25">
      <c r="F492" s="6"/>
    </row>
    <row r="493" spans="6:6" ht="15.75" customHeight="1" x14ac:dyDescent="0.25">
      <c r="F493" s="6"/>
    </row>
    <row r="494" spans="6:6" ht="15.75" customHeight="1" x14ac:dyDescent="0.25">
      <c r="F494" s="6"/>
    </row>
    <row r="495" spans="6:6" ht="15.75" customHeight="1" x14ac:dyDescent="0.25">
      <c r="F495" s="6"/>
    </row>
    <row r="496" spans="6:6" ht="15.75" customHeight="1" x14ac:dyDescent="0.25">
      <c r="F496" s="6"/>
    </row>
    <row r="497" spans="6:6" ht="15.75" customHeight="1" x14ac:dyDescent="0.25">
      <c r="F497" s="6"/>
    </row>
    <row r="498" spans="6:6" ht="15.75" customHeight="1" x14ac:dyDescent="0.25">
      <c r="F498" s="6"/>
    </row>
    <row r="499" spans="6:6" ht="15.75" customHeight="1" x14ac:dyDescent="0.25">
      <c r="F499" s="6"/>
    </row>
    <row r="500" spans="6:6" ht="15.75" customHeight="1" x14ac:dyDescent="0.25">
      <c r="F500" s="6"/>
    </row>
    <row r="501" spans="6:6" ht="15.75" customHeight="1" x14ac:dyDescent="0.25">
      <c r="F501" s="6"/>
    </row>
    <row r="502" spans="6:6" ht="15.75" customHeight="1" x14ac:dyDescent="0.25">
      <c r="F502" s="6"/>
    </row>
    <row r="503" spans="6:6" ht="15.75" customHeight="1" x14ac:dyDescent="0.25">
      <c r="F503" s="6"/>
    </row>
    <row r="504" spans="6:6" ht="15.75" customHeight="1" x14ac:dyDescent="0.25">
      <c r="F504" s="6"/>
    </row>
    <row r="505" spans="6:6" ht="15.75" customHeight="1" x14ac:dyDescent="0.25">
      <c r="F505" s="6"/>
    </row>
    <row r="506" spans="6:6" ht="15.75" customHeight="1" x14ac:dyDescent="0.25">
      <c r="F506" s="6"/>
    </row>
    <row r="507" spans="6:6" ht="15.75" customHeight="1" x14ac:dyDescent="0.25">
      <c r="F507" s="6"/>
    </row>
    <row r="508" spans="6:6" ht="15.75" customHeight="1" x14ac:dyDescent="0.25">
      <c r="F508" s="6"/>
    </row>
    <row r="509" spans="6:6" ht="15.75" customHeight="1" x14ac:dyDescent="0.25">
      <c r="F509" s="6"/>
    </row>
    <row r="510" spans="6:6" ht="15.75" customHeight="1" x14ac:dyDescent="0.25">
      <c r="F510" s="6"/>
    </row>
    <row r="511" spans="6:6" ht="15.75" customHeight="1" x14ac:dyDescent="0.25">
      <c r="F511" s="6"/>
    </row>
    <row r="512" spans="6:6" ht="15.75" customHeight="1" x14ac:dyDescent="0.25">
      <c r="F512" s="6"/>
    </row>
    <row r="513" spans="6:6" ht="15.75" customHeight="1" x14ac:dyDescent="0.25">
      <c r="F513" s="6"/>
    </row>
    <row r="514" spans="6:6" ht="15.75" customHeight="1" x14ac:dyDescent="0.25">
      <c r="F514" s="6"/>
    </row>
    <row r="515" spans="6:6" ht="15.75" customHeight="1" x14ac:dyDescent="0.25">
      <c r="F515" s="6"/>
    </row>
    <row r="516" spans="6:6" ht="15.75" customHeight="1" x14ac:dyDescent="0.25">
      <c r="F516" s="6"/>
    </row>
    <row r="517" spans="6:6" ht="15.75" customHeight="1" x14ac:dyDescent="0.25">
      <c r="F517" s="6"/>
    </row>
    <row r="518" spans="6:6" ht="15.75" customHeight="1" x14ac:dyDescent="0.25">
      <c r="F518" s="6"/>
    </row>
    <row r="519" spans="6:6" ht="15.75" customHeight="1" x14ac:dyDescent="0.25">
      <c r="F519" s="6"/>
    </row>
    <row r="520" spans="6:6" ht="15.75" customHeight="1" x14ac:dyDescent="0.25">
      <c r="F520" s="6"/>
    </row>
    <row r="521" spans="6:6" ht="15.75" customHeight="1" x14ac:dyDescent="0.25">
      <c r="F521" s="6"/>
    </row>
    <row r="522" spans="6:6" ht="15.75" customHeight="1" x14ac:dyDescent="0.25">
      <c r="F522" s="6"/>
    </row>
    <row r="523" spans="6:6" ht="15.75" customHeight="1" x14ac:dyDescent="0.25">
      <c r="F523" s="6"/>
    </row>
    <row r="524" spans="6:6" ht="15.75" customHeight="1" x14ac:dyDescent="0.25">
      <c r="F524" s="6"/>
    </row>
    <row r="525" spans="6:6" ht="15.75" customHeight="1" x14ac:dyDescent="0.25">
      <c r="F525" s="6"/>
    </row>
    <row r="526" spans="6:6" ht="15.75" customHeight="1" x14ac:dyDescent="0.25">
      <c r="F526" s="6"/>
    </row>
    <row r="527" spans="6:6" ht="15.75" customHeight="1" x14ac:dyDescent="0.25">
      <c r="F527" s="6"/>
    </row>
    <row r="528" spans="6:6" ht="15.75" customHeight="1" x14ac:dyDescent="0.25">
      <c r="F528" s="6"/>
    </row>
    <row r="529" spans="6:6" ht="15.75" customHeight="1" x14ac:dyDescent="0.25">
      <c r="F529" s="6"/>
    </row>
    <row r="530" spans="6:6" ht="15.75" customHeight="1" x14ac:dyDescent="0.25">
      <c r="F530" s="6"/>
    </row>
    <row r="531" spans="6:6" ht="15.75" customHeight="1" x14ac:dyDescent="0.25">
      <c r="F531" s="6"/>
    </row>
    <row r="532" spans="6:6" ht="15.75" customHeight="1" x14ac:dyDescent="0.25">
      <c r="F532" s="6"/>
    </row>
    <row r="533" spans="6:6" ht="15.75" customHeight="1" x14ac:dyDescent="0.25">
      <c r="F533" s="6"/>
    </row>
    <row r="534" spans="6:6" ht="15.75" customHeight="1" x14ac:dyDescent="0.25">
      <c r="F534" s="6"/>
    </row>
    <row r="535" spans="6:6" ht="15.75" customHeight="1" x14ac:dyDescent="0.25">
      <c r="F535" s="6"/>
    </row>
    <row r="536" spans="6:6" ht="15.75" customHeight="1" x14ac:dyDescent="0.25">
      <c r="F536" s="6"/>
    </row>
    <row r="537" spans="6:6" ht="15.75" customHeight="1" x14ac:dyDescent="0.25">
      <c r="F537" s="6"/>
    </row>
    <row r="538" spans="6:6" ht="15.75" customHeight="1" x14ac:dyDescent="0.25">
      <c r="F538" s="6"/>
    </row>
    <row r="539" spans="6:6" ht="15.75" customHeight="1" x14ac:dyDescent="0.25">
      <c r="F539" s="6"/>
    </row>
    <row r="540" spans="6:6" ht="15.75" customHeight="1" x14ac:dyDescent="0.25">
      <c r="F540" s="6"/>
    </row>
    <row r="541" spans="6:6" ht="15.75" customHeight="1" x14ac:dyDescent="0.25">
      <c r="F541" s="6"/>
    </row>
    <row r="542" spans="6:6" ht="15.75" customHeight="1" x14ac:dyDescent="0.25">
      <c r="F542" s="6"/>
    </row>
    <row r="543" spans="6:6" ht="15.75" customHeight="1" x14ac:dyDescent="0.25">
      <c r="F543" s="6"/>
    </row>
    <row r="544" spans="6:6" ht="15.75" customHeight="1" x14ac:dyDescent="0.25">
      <c r="F544" s="6"/>
    </row>
    <row r="545" spans="6:6" ht="15.75" customHeight="1" x14ac:dyDescent="0.25">
      <c r="F545" s="6"/>
    </row>
    <row r="546" spans="6:6" ht="15.75" customHeight="1" x14ac:dyDescent="0.25">
      <c r="F546" s="6"/>
    </row>
    <row r="547" spans="6:6" ht="15.75" customHeight="1" x14ac:dyDescent="0.25">
      <c r="F547" s="6"/>
    </row>
    <row r="548" spans="6:6" ht="15.75" customHeight="1" x14ac:dyDescent="0.25">
      <c r="F548" s="6"/>
    </row>
    <row r="549" spans="6:6" ht="15.75" customHeight="1" x14ac:dyDescent="0.25">
      <c r="F549" s="6"/>
    </row>
    <row r="550" spans="6:6" ht="15.75" customHeight="1" x14ac:dyDescent="0.25">
      <c r="F550" s="6"/>
    </row>
    <row r="551" spans="6:6" ht="15.75" customHeight="1" x14ac:dyDescent="0.25">
      <c r="F551" s="6"/>
    </row>
    <row r="552" spans="6:6" ht="15.75" customHeight="1" x14ac:dyDescent="0.25">
      <c r="F552" s="6"/>
    </row>
    <row r="553" spans="6:6" ht="15.75" customHeight="1" x14ac:dyDescent="0.25">
      <c r="F553" s="6"/>
    </row>
    <row r="554" spans="6:6" ht="15.75" customHeight="1" x14ac:dyDescent="0.25">
      <c r="F554" s="6"/>
    </row>
    <row r="555" spans="6:6" ht="15.75" customHeight="1" x14ac:dyDescent="0.25">
      <c r="F555" s="6"/>
    </row>
    <row r="556" spans="6:6" ht="15.75" customHeight="1" x14ac:dyDescent="0.25">
      <c r="F556" s="6"/>
    </row>
    <row r="557" spans="6:6" ht="15.75" customHeight="1" x14ac:dyDescent="0.25">
      <c r="F557" s="6"/>
    </row>
    <row r="558" spans="6:6" ht="15.75" customHeight="1" x14ac:dyDescent="0.25">
      <c r="F558" s="6"/>
    </row>
    <row r="559" spans="6:6" ht="15.75" customHeight="1" x14ac:dyDescent="0.25">
      <c r="F559" s="6"/>
    </row>
    <row r="560" spans="6:6" ht="15.75" customHeight="1" x14ac:dyDescent="0.25">
      <c r="F560" s="6"/>
    </row>
    <row r="561" spans="6:6" ht="15.75" customHeight="1" x14ac:dyDescent="0.25">
      <c r="F561" s="6"/>
    </row>
    <row r="562" spans="6:6" ht="15.75" customHeight="1" x14ac:dyDescent="0.25">
      <c r="F562" s="6"/>
    </row>
    <row r="563" spans="6:6" ht="15.75" customHeight="1" x14ac:dyDescent="0.25">
      <c r="F563" s="6"/>
    </row>
    <row r="564" spans="6:6" ht="15.75" customHeight="1" x14ac:dyDescent="0.25">
      <c r="F564" s="6"/>
    </row>
    <row r="565" spans="6:6" ht="15.75" customHeight="1" x14ac:dyDescent="0.25">
      <c r="F565" s="6"/>
    </row>
    <row r="566" spans="6:6" ht="15.75" customHeight="1" x14ac:dyDescent="0.25">
      <c r="F566" s="6"/>
    </row>
    <row r="567" spans="6:6" ht="15.75" customHeight="1" x14ac:dyDescent="0.25">
      <c r="F567" s="6"/>
    </row>
    <row r="568" spans="6:6" ht="15.75" customHeight="1" x14ac:dyDescent="0.25">
      <c r="F568" s="6"/>
    </row>
    <row r="569" spans="6:6" ht="15.75" customHeight="1" x14ac:dyDescent="0.25">
      <c r="F569" s="6"/>
    </row>
    <row r="570" spans="6:6" ht="15.75" customHeight="1" x14ac:dyDescent="0.25">
      <c r="F570" s="6"/>
    </row>
    <row r="571" spans="6:6" ht="15.75" customHeight="1" x14ac:dyDescent="0.25">
      <c r="F571" s="6"/>
    </row>
    <row r="572" spans="6:6" ht="15.75" customHeight="1" x14ac:dyDescent="0.25">
      <c r="F572" s="6"/>
    </row>
    <row r="573" spans="6:6" ht="15.75" customHeight="1" x14ac:dyDescent="0.25">
      <c r="F573" s="6"/>
    </row>
    <row r="574" spans="6:6" ht="15.75" customHeight="1" x14ac:dyDescent="0.25">
      <c r="F574" s="6"/>
    </row>
    <row r="575" spans="6:6" ht="15.75" customHeight="1" x14ac:dyDescent="0.25">
      <c r="F575" s="6"/>
    </row>
    <row r="576" spans="6:6" ht="15.75" customHeight="1" x14ac:dyDescent="0.25">
      <c r="F576" s="6"/>
    </row>
    <row r="577" spans="6:6" ht="15.75" customHeight="1" x14ac:dyDescent="0.25">
      <c r="F577" s="6"/>
    </row>
    <row r="578" spans="6:6" ht="15.75" customHeight="1" x14ac:dyDescent="0.25">
      <c r="F578" s="6"/>
    </row>
    <row r="579" spans="6:6" ht="15.75" customHeight="1" x14ac:dyDescent="0.25">
      <c r="F579" s="6"/>
    </row>
    <row r="580" spans="6:6" ht="15.75" customHeight="1" x14ac:dyDescent="0.25">
      <c r="F580" s="6"/>
    </row>
    <row r="581" spans="6:6" ht="15.75" customHeight="1" x14ac:dyDescent="0.25">
      <c r="F581" s="6"/>
    </row>
    <row r="582" spans="6:6" ht="15.75" customHeight="1" x14ac:dyDescent="0.25">
      <c r="F582" s="6"/>
    </row>
    <row r="583" spans="6:6" ht="15.75" customHeight="1" x14ac:dyDescent="0.25">
      <c r="F583" s="6"/>
    </row>
    <row r="584" spans="6:6" ht="15.75" customHeight="1" x14ac:dyDescent="0.25">
      <c r="F584" s="6"/>
    </row>
    <row r="585" spans="6:6" ht="15.75" customHeight="1" x14ac:dyDescent="0.25">
      <c r="F585" s="6"/>
    </row>
    <row r="586" spans="6:6" ht="15.75" customHeight="1" x14ac:dyDescent="0.25">
      <c r="F586" s="6"/>
    </row>
    <row r="587" spans="6:6" ht="15.75" customHeight="1" x14ac:dyDescent="0.25">
      <c r="F587" s="6"/>
    </row>
    <row r="588" spans="6:6" ht="15.75" customHeight="1" x14ac:dyDescent="0.25">
      <c r="F588" s="6"/>
    </row>
    <row r="589" spans="6:6" ht="15.75" customHeight="1" x14ac:dyDescent="0.25">
      <c r="F589" s="6"/>
    </row>
    <row r="590" spans="6:6" ht="15.75" customHeight="1" x14ac:dyDescent="0.25">
      <c r="F590" s="6"/>
    </row>
    <row r="591" spans="6:6" ht="15.75" customHeight="1" x14ac:dyDescent="0.25">
      <c r="F591" s="6"/>
    </row>
    <row r="592" spans="6:6" ht="15.75" customHeight="1" x14ac:dyDescent="0.25">
      <c r="F592" s="6"/>
    </row>
    <row r="593" spans="6:6" ht="15.75" customHeight="1" x14ac:dyDescent="0.25">
      <c r="F593" s="6"/>
    </row>
    <row r="594" spans="6:6" ht="15.75" customHeight="1" x14ac:dyDescent="0.25">
      <c r="F594" s="6"/>
    </row>
    <row r="595" spans="6:6" ht="15.75" customHeight="1" x14ac:dyDescent="0.25">
      <c r="F595" s="6"/>
    </row>
    <row r="596" spans="6:6" ht="15.75" customHeight="1" x14ac:dyDescent="0.25">
      <c r="F596" s="6"/>
    </row>
    <row r="597" spans="6:6" ht="15.75" customHeight="1" x14ac:dyDescent="0.25">
      <c r="F597" s="6"/>
    </row>
    <row r="598" spans="6:6" ht="15.75" customHeight="1" x14ac:dyDescent="0.25">
      <c r="F598" s="6"/>
    </row>
    <row r="599" spans="6:6" ht="15.75" customHeight="1" x14ac:dyDescent="0.25">
      <c r="F599" s="6"/>
    </row>
    <row r="600" spans="6:6" ht="15.75" customHeight="1" x14ac:dyDescent="0.25">
      <c r="F600" s="6"/>
    </row>
    <row r="601" spans="6:6" ht="15.75" customHeight="1" x14ac:dyDescent="0.25">
      <c r="F601" s="6"/>
    </row>
    <row r="602" spans="6:6" ht="15.75" customHeight="1" x14ac:dyDescent="0.25">
      <c r="F602" s="6"/>
    </row>
    <row r="603" spans="6:6" ht="15.75" customHeight="1" x14ac:dyDescent="0.25">
      <c r="F603" s="6"/>
    </row>
    <row r="604" spans="6:6" ht="15.75" customHeight="1" x14ac:dyDescent="0.25">
      <c r="F604" s="6"/>
    </row>
    <row r="605" spans="6:6" ht="15.75" customHeight="1" x14ac:dyDescent="0.25">
      <c r="F605" s="6"/>
    </row>
    <row r="606" spans="6:6" ht="15.75" customHeight="1" x14ac:dyDescent="0.25">
      <c r="F606" s="6"/>
    </row>
    <row r="607" spans="6:6" ht="15.75" customHeight="1" x14ac:dyDescent="0.25">
      <c r="F607" s="6"/>
    </row>
    <row r="608" spans="6:6" ht="15.75" customHeight="1" x14ac:dyDescent="0.25">
      <c r="F608" s="6"/>
    </row>
    <row r="609" spans="6:6" ht="15.75" customHeight="1" x14ac:dyDescent="0.25">
      <c r="F609" s="6"/>
    </row>
    <row r="610" spans="6:6" ht="15.75" customHeight="1" x14ac:dyDescent="0.25">
      <c r="F610" s="6"/>
    </row>
    <row r="611" spans="6:6" ht="15.75" customHeight="1" x14ac:dyDescent="0.25">
      <c r="F611" s="6"/>
    </row>
    <row r="612" spans="6:6" ht="15.75" customHeight="1" x14ac:dyDescent="0.25">
      <c r="F612" s="6"/>
    </row>
    <row r="613" spans="6:6" ht="15.75" customHeight="1" x14ac:dyDescent="0.25">
      <c r="F613" s="6"/>
    </row>
    <row r="614" spans="6:6" ht="15.75" customHeight="1" x14ac:dyDescent="0.25">
      <c r="F614" s="6"/>
    </row>
    <row r="615" spans="6:6" ht="15.75" customHeight="1" x14ac:dyDescent="0.25">
      <c r="F615" s="6"/>
    </row>
    <row r="616" spans="6:6" ht="15.75" customHeight="1" x14ac:dyDescent="0.25">
      <c r="F616" s="6"/>
    </row>
    <row r="617" spans="6:6" ht="15.75" customHeight="1" x14ac:dyDescent="0.25">
      <c r="F617" s="6"/>
    </row>
    <row r="618" spans="6:6" ht="15.75" customHeight="1" x14ac:dyDescent="0.25">
      <c r="F618" s="6"/>
    </row>
    <row r="619" spans="6:6" ht="15.75" customHeight="1" x14ac:dyDescent="0.25">
      <c r="F619" s="6"/>
    </row>
    <row r="620" spans="6:6" ht="15.75" customHeight="1" x14ac:dyDescent="0.25">
      <c r="F620" s="6"/>
    </row>
    <row r="621" spans="6:6" ht="15.75" customHeight="1" x14ac:dyDescent="0.25">
      <c r="F621" s="6"/>
    </row>
    <row r="622" spans="6:6" ht="15.75" customHeight="1" x14ac:dyDescent="0.25">
      <c r="F622" s="6"/>
    </row>
    <row r="623" spans="6:6" ht="15.75" customHeight="1" x14ac:dyDescent="0.25">
      <c r="F623" s="6"/>
    </row>
    <row r="624" spans="6:6" ht="15.75" customHeight="1" x14ac:dyDescent="0.25">
      <c r="F624" s="6"/>
    </row>
    <row r="625" spans="6:6" ht="15.75" customHeight="1" x14ac:dyDescent="0.25">
      <c r="F625" s="6"/>
    </row>
    <row r="626" spans="6:6" ht="15.75" customHeight="1" x14ac:dyDescent="0.25">
      <c r="F626" s="6"/>
    </row>
    <row r="627" spans="6:6" ht="15.75" customHeight="1" x14ac:dyDescent="0.25">
      <c r="F627" s="6"/>
    </row>
    <row r="628" spans="6:6" ht="15.75" customHeight="1" x14ac:dyDescent="0.25">
      <c r="F628" s="6"/>
    </row>
    <row r="629" spans="6:6" ht="15.75" customHeight="1" x14ac:dyDescent="0.25">
      <c r="F629" s="6"/>
    </row>
    <row r="630" spans="6:6" ht="15.75" customHeight="1" x14ac:dyDescent="0.25">
      <c r="F630" s="6"/>
    </row>
    <row r="631" spans="6:6" ht="15.75" customHeight="1" x14ac:dyDescent="0.25">
      <c r="F631" s="6"/>
    </row>
    <row r="632" spans="6:6" ht="15.75" customHeight="1" x14ac:dyDescent="0.25">
      <c r="F632" s="6"/>
    </row>
    <row r="633" spans="6:6" ht="15.75" customHeight="1" x14ac:dyDescent="0.25">
      <c r="F633" s="6"/>
    </row>
    <row r="634" spans="6:6" ht="15.75" customHeight="1" x14ac:dyDescent="0.25">
      <c r="F634" s="6"/>
    </row>
    <row r="635" spans="6:6" ht="15.75" customHeight="1" x14ac:dyDescent="0.25">
      <c r="F635" s="6"/>
    </row>
    <row r="636" spans="6:6" ht="15.75" customHeight="1" x14ac:dyDescent="0.25">
      <c r="F636" s="6"/>
    </row>
    <row r="637" spans="6:6" ht="15.75" customHeight="1" x14ac:dyDescent="0.25">
      <c r="F637" s="6"/>
    </row>
    <row r="638" spans="6:6" ht="15.75" customHeight="1" x14ac:dyDescent="0.25">
      <c r="F638" s="6"/>
    </row>
    <row r="639" spans="6:6" ht="15.75" customHeight="1" x14ac:dyDescent="0.25">
      <c r="F639" s="6"/>
    </row>
    <row r="640" spans="6:6" ht="15.75" customHeight="1" x14ac:dyDescent="0.25">
      <c r="F640" s="6"/>
    </row>
    <row r="641" spans="6:6" ht="15.75" customHeight="1" x14ac:dyDescent="0.25">
      <c r="F641" s="6"/>
    </row>
    <row r="642" spans="6:6" ht="15.75" customHeight="1" x14ac:dyDescent="0.25">
      <c r="F642" s="6"/>
    </row>
    <row r="643" spans="6:6" ht="15.75" customHeight="1" x14ac:dyDescent="0.25">
      <c r="F643" s="6"/>
    </row>
    <row r="644" spans="6:6" ht="15.75" customHeight="1" x14ac:dyDescent="0.25">
      <c r="F644" s="6"/>
    </row>
    <row r="645" spans="6:6" ht="15.75" customHeight="1" x14ac:dyDescent="0.25">
      <c r="F645" s="6"/>
    </row>
    <row r="646" spans="6:6" ht="15.75" customHeight="1" x14ac:dyDescent="0.25">
      <c r="F646" s="6"/>
    </row>
    <row r="647" spans="6:6" ht="15.75" customHeight="1" x14ac:dyDescent="0.25">
      <c r="F647" s="6"/>
    </row>
    <row r="648" spans="6:6" ht="15.75" customHeight="1" x14ac:dyDescent="0.25">
      <c r="F648" s="6"/>
    </row>
    <row r="649" spans="6:6" ht="15.75" customHeight="1" x14ac:dyDescent="0.25">
      <c r="F649" s="6"/>
    </row>
    <row r="650" spans="6:6" ht="15.75" customHeight="1" x14ac:dyDescent="0.25">
      <c r="F650" s="6"/>
    </row>
    <row r="651" spans="6:6" ht="15.75" customHeight="1" x14ac:dyDescent="0.25">
      <c r="F651" s="6"/>
    </row>
    <row r="652" spans="6:6" ht="15.75" customHeight="1" x14ac:dyDescent="0.25">
      <c r="F652" s="6"/>
    </row>
    <row r="653" spans="6:6" ht="15.75" customHeight="1" x14ac:dyDescent="0.25">
      <c r="F653" s="6"/>
    </row>
    <row r="654" spans="6:6" ht="15.75" customHeight="1" x14ac:dyDescent="0.25">
      <c r="F654" s="6"/>
    </row>
    <row r="655" spans="6:6" ht="15.75" customHeight="1" x14ac:dyDescent="0.25">
      <c r="F655" s="6"/>
    </row>
    <row r="656" spans="6:6" ht="15.75" customHeight="1" x14ac:dyDescent="0.25">
      <c r="F656" s="6"/>
    </row>
    <row r="657" spans="6:6" ht="15.75" customHeight="1" x14ac:dyDescent="0.25">
      <c r="F657" s="6"/>
    </row>
    <row r="658" spans="6:6" ht="15.75" customHeight="1" x14ac:dyDescent="0.25">
      <c r="F658" s="6"/>
    </row>
    <row r="659" spans="6:6" ht="15.75" customHeight="1" x14ac:dyDescent="0.25">
      <c r="F659" s="6"/>
    </row>
    <row r="660" spans="6:6" ht="15.75" customHeight="1" x14ac:dyDescent="0.25">
      <c r="F660" s="6"/>
    </row>
    <row r="661" spans="6:6" ht="15.75" customHeight="1" x14ac:dyDescent="0.25">
      <c r="F661" s="6"/>
    </row>
    <row r="662" spans="6:6" ht="15.75" customHeight="1" x14ac:dyDescent="0.25">
      <c r="F662" s="6"/>
    </row>
    <row r="663" spans="6:6" ht="15.75" customHeight="1" x14ac:dyDescent="0.25">
      <c r="F663" s="6"/>
    </row>
    <row r="664" spans="6:6" ht="15.75" customHeight="1" x14ac:dyDescent="0.25">
      <c r="F664" s="6"/>
    </row>
    <row r="665" spans="6:6" ht="15.75" customHeight="1" x14ac:dyDescent="0.25">
      <c r="F665" s="6"/>
    </row>
    <row r="666" spans="6:6" ht="15.75" customHeight="1" x14ac:dyDescent="0.25">
      <c r="F666" s="6"/>
    </row>
    <row r="667" spans="6:6" ht="15.75" customHeight="1" x14ac:dyDescent="0.25">
      <c r="F667" s="6"/>
    </row>
    <row r="668" spans="6:6" ht="15.75" customHeight="1" x14ac:dyDescent="0.25">
      <c r="F668" s="6"/>
    </row>
    <row r="669" spans="6:6" ht="15.75" customHeight="1" x14ac:dyDescent="0.25">
      <c r="F669" s="6"/>
    </row>
    <row r="670" spans="6:6" ht="15.75" customHeight="1" x14ac:dyDescent="0.25">
      <c r="F670" s="6"/>
    </row>
    <row r="671" spans="6:6" ht="15.75" customHeight="1" x14ac:dyDescent="0.25">
      <c r="F671" s="6"/>
    </row>
    <row r="672" spans="6:6" ht="15.75" customHeight="1" x14ac:dyDescent="0.25">
      <c r="F672" s="6"/>
    </row>
    <row r="673" spans="6:6" ht="15.75" customHeight="1" x14ac:dyDescent="0.25">
      <c r="F673" s="6"/>
    </row>
    <row r="674" spans="6:6" ht="15.75" customHeight="1" x14ac:dyDescent="0.25">
      <c r="F674" s="6"/>
    </row>
    <row r="675" spans="6:6" ht="15.75" customHeight="1" x14ac:dyDescent="0.25">
      <c r="F675" s="6"/>
    </row>
    <row r="676" spans="6:6" ht="15.75" customHeight="1" x14ac:dyDescent="0.25">
      <c r="F676" s="6"/>
    </row>
    <row r="677" spans="6:6" ht="15.75" customHeight="1" x14ac:dyDescent="0.25">
      <c r="F677" s="6"/>
    </row>
    <row r="678" spans="6:6" ht="15.75" customHeight="1" x14ac:dyDescent="0.25">
      <c r="F678" s="6"/>
    </row>
    <row r="679" spans="6:6" ht="15.75" customHeight="1" x14ac:dyDescent="0.25">
      <c r="F679" s="6"/>
    </row>
    <row r="680" spans="6:6" ht="15.75" customHeight="1" x14ac:dyDescent="0.25">
      <c r="F680" s="6"/>
    </row>
    <row r="681" spans="6:6" ht="15.75" customHeight="1" x14ac:dyDescent="0.25">
      <c r="F681" s="6"/>
    </row>
    <row r="682" spans="6:6" ht="15.75" customHeight="1" x14ac:dyDescent="0.25">
      <c r="F682" s="6"/>
    </row>
    <row r="683" spans="6:6" ht="15.75" customHeight="1" x14ac:dyDescent="0.25">
      <c r="F683" s="6"/>
    </row>
    <row r="684" spans="6:6" ht="15.75" customHeight="1" x14ac:dyDescent="0.25">
      <c r="F684" s="6"/>
    </row>
    <row r="685" spans="6:6" ht="15.75" customHeight="1" x14ac:dyDescent="0.25">
      <c r="F685" s="6"/>
    </row>
    <row r="686" spans="6:6" ht="15.75" customHeight="1" x14ac:dyDescent="0.25">
      <c r="F686" s="6"/>
    </row>
    <row r="687" spans="6:6" ht="15.75" customHeight="1" x14ac:dyDescent="0.25">
      <c r="F687" s="6"/>
    </row>
    <row r="688" spans="6:6" ht="15.75" customHeight="1" x14ac:dyDescent="0.25">
      <c r="F688" s="6"/>
    </row>
    <row r="689" spans="6:6" ht="15.75" customHeight="1" x14ac:dyDescent="0.25">
      <c r="F689" s="6"/>
    </row>
    <row r="690" spans="6:6" ht="15.75" customHeight="1" x14ac:dyDescent="0.25">
      <c r="F690" s="6"/>
    </row>
    <row r="691" spans="6:6" ht="15.75" customHeight="1" x14ac:dyDescent="0.25">
      <c r="F691" s="6"/>
    </row>
    <row r="692" spans="6:6" ht="15.75" customHeight="1" x14ac:dyDescent="0.25">
      <c r="F692" s="6"/>
    </row>
    <row r="693" spans="6:6" ht="15.75" customHeight="1" x14ac:dyDescent="0.25">
      <c r="F693" s="6"/>
    </row>
    <row r="694" spans="6:6" ht="15.75" customHeight="1" x14ac:dyDescent="0.25">
      <c r="F694" s="6"/>
    </row>
    <row r="695" spans="6:6" ht="15.75" customHeight="1" x14ac:dyDescent="0.25">
      <c r="F695" s="6"/>
    </row>
    <row r="696" spans="6:6" ht="15.75" customHeight="1" x14ac:dyDescent="0.25">
      <c r="F696" s="6"/>
    </row>
    <row r="697" spans="6:6" ht="15.75" customHeight="1" x14ac:dyDescent="0.25">
      <c r="F697" s="6"/>
    </row>
    <row r="698" spans="6:6" ht="15.75" customHeight="1" x14ac:dyDescent="0.25">
      <c r="F698" s="6"/>
    </row>
    <row r="699" spans="6:6" ht="15.75" customHeight="1" x14ac:dyDescent="0.25">
      <c r="F699" s="6"/>
    </row>
    <row r="700" spans="6:6" ht="15.75" customHeight="1" x14ac:dyDescent="0.25">
      <c r="F700" s="6"/>
    </row>
    <row r="701" spans="6:6" ht="15.75" customHeight="1" x14ac:dyDescent="0.25">
      <c r="F701" s="6"/>
    </row>
    <row r="702" spans="6:6" ht="15.75" customHeight="1" x14ac:dyDescent="0.25">
      <c r="F702" s="6"/>
    </row>
    <row r="703" spans="6:6" ht="15.75" customHeight="1" x14ac:dyDescent="0.25">
      <c r="F703" s="6"/>
    </row>
    <row r="704" spans="6:6" ht="15.75" customHeight="1" x14ac:dyDescent="0.25">
      <c r="F704" s="6"/>
    </row>
    <row r="705" spans="6:6" ht="15.75" customHeight="1" x14ac:dyDescent="0.25">
      <c r="F705" s="6"/>
    </row>
    <row r="706" spans="6:6" ht="15.75" customHeight="1" x14ac:dyDescent="0.25">
      <c r="F706" s="6"/>
    </row>
    <row r="707" spans="6:6" ht="15.75" customHeight="1" x14ac:dyDescent="0.25">
      <c r="F707" s="6"/>
    </row>
    <row r="708" spans="6:6" ht="15.75" customHeight="1" x14ac:dyDescent="0.25">
      <c r="F708" s="6"/>
    </row>
    <row r="709" spans="6:6" ht="15.75" customHeight="1" x14ac:dyDescent="0.25">
      <c r="F709" s="6"/>
    </row>
    <row r="710" spans="6:6" ht="15.75" customHeight="1" x14ac:dyDescent="0.25">
      <c r="F710" s="6"/>
    </row>
    <row r="711" spans="6:6" ht="15.75" customHeight="1" x14ac:dyDescent="0.25">
      <c r="F711" s="6"/>
    </row>
    <row r="712" spans="6:6" ht="15.75" customHeight="1" x14ac:dyDescent="0.25">
      <c r="F712" s="6"/>
    </row>
    <row r="713" spans="6:6" ht="15.75" customHeight="1" x14ac:dyDescent="0.25">
      <c r="F713" s="6"/>
    </row>
    <row r="714" spans="6:6" ht="15.75" customHeight="1" x14ac:dyDescent="0.25">
      <c r="F714" s="6"/>
    </row>
    <row r="715" spans="6:6" ht="15.75" customHeight="1" x14ac:dyDescent="0.25">
      <c r="F715" s="6"/>
    </row>
    <row r="716" spans="6:6" ht="15.75" customHeight="1" x14ac:dyDescent="0.25">
      <c r="F716" s="6"/>
    </row>
    <row r="717" spans="6:6" ht="15.75" customHeight="1" x14ac:dyDescent="0.25">
      <c r="F717" s="6"/>
    </row>
    <row r="718" spans="6:6" ht="15.75" customHeight="1" x14ac:dyDescent="0.25">
      <c r="F718" s="6"/>
    </row>
    <row r="719" spans="6:6" ht="15.75" customHeight="1" x14ac:dyDescent="0.25">
      <c r="F719" s="6"/>
    </row>
    <row r="720" spans="6:6" ht="15.75" customHeight="1" x14ac:dyDescent="0.25">
      <c r="F720" s="6"/>
    </row>
    <row r="721" spans="6:6" ht="15.75" customHeight="1" x14ac:dyDescent="0.25">
      <c r="F721" s="6"/>
    </row>
    <row r="722" spans="6:6" ht="15.75" customHeight="1" x14ac:dyDescent="0.25">
      <c r="F722" s="6"/>
    </row>
    <row r="723" spans="6:6" ht="15.75" customHeight="1" x14ac:dyDescent="0.25">
      <c r="F723" s="6"/>
    </row>
    <row r="724" spans="6:6" ht="15.75" customHeight="1" x14ac:dyDescent="0.25">
      <c r="F724" s="6"/>
    </row>
    <row r="725" spans="6:6" ht="15.75" customHeight="1" x14ac:dyDescent="0.25">
      <c r="F725" s="6"/>
    </row>
    <row r="726" spans="6:6" ht="15.75" customHeight="1" x14ac:dyDescent="0.25">
      <c r="F726" s="6"/>
    </row>
    <row r="727" spans="6:6" ht="15.75" customHeight="1" x14ac:dyDescent="0.25">
      <c r="F727" s="6"/>
    </row>
    <row r="728" spans="6:6" ht="15.75" customHeight="1" x14ac:dyDescent="0.25">
      <c r="F728" s="6"/>
    </row>
    <row r="729" spans="6:6" ht="15.75" customHeight="1" x14ac:dyDescent="0.25">
      <c r="F729" s="6"/>
    </row>
    <row r="730" spans="6:6" ht="15.75" customHeight="1" x14ac:dyDescent="0.25">
      <c r="F730" s="6"/>
    </row>
    <row r="731" spans="6:6" ht="15.75" customHeight="1" x14ac:dyDescent="0.25">
      <c r="F731" s="6"/>
    </row>
    <row r="732" spans="6:6" ht="15.75" customHeight="1" x14ac:dyDescent="0.25">
      <c r="F732" s="6"/>
    </row>
    <row r="733" spans="6:6" ht="15.75" customHeight="1" x14ac:dyDescent="0.25">
      <c r="F733" s="6"/>
    </row>
    <row r="734" spans="6:6" ht="15.75" customHeight="1" x14ac:dyDescent="0.25">
      <c r="F734" s="6"/>
    </row>
    <row r="735" spans="6:6" ht="15.75" customHeight="1" x14ac:dyDescent="0.25">
      <c r="F735" s="6"/>
    </row>
    <row r="736" spans="6:6" ht="15.75" customHeight="1" x14ac:dyDescent="0.25">
      <c r="F736" s="6"/>
    </row>
    <row r="737" spans="6:6" ht="15.75" customHeight="1" x14ac:dyDescent="0.25">
      <c r="F737" s="6"/>
    </row>
    <row r="738" spans="6:6" ht="15.75" customHeight="1" x14ac:dyDescent="0.25">
      <c r="F738" s="6"/>
    </row>
    <row r="739" spans="6:6" ht="15.75" customHeight="1" x14ac:dyDescent="0.25">
      <c r="F739" s="6"/>
    </row>
    <row r="740" spans="6:6" ht="15.75" customHeight="1" x14ac:dyDescent="0.25">
      <c r="F740" s="6"/>
    </row>
    <row r="741" spans="6:6" ht="15.75" customHeight="1" x14ac:dyDescent="0.25">
      <c r="F741" s="6"/>
    </row>
    <row r="742" spans="6:6" ht="15.75" customHeight="1" x14ac:dyDescent="0.25">
      <c r="F742" s="6"/>
    </row>
    <row r="743" spans="6:6" ht="15.75" customHeight="1" x14ac:dyDescent="0.25">
      <c r="F743" s="6"/>
    </row>
    <row r="744" spans="6:6" ht="15.75" customHeight="1" x14ac:dyDescent="0.25">
      <c r="F744" s="6"/>
    </row>
    <row r="745" spans="6:6" ht="15.75" customHeight="1" x14ac:dyDescent="0.25">
      <c r="F745" s="6"/>
    </row>
    <row r="746" spans="6:6" ht="15.75" customHeight="1" x14ac:dyDescent="0.25">
      <c r="F746" s="6"/>
    </row>
    <row r="747" spans="6:6" ht="15.75" customHeight="1" x14ac:dyDescent="0.25">
      <c r="F747" s="6"/>
    </row>
    <row r="748" spans="6:6" ht="15.75" customHeight="1" x14ac:dyDescent="0.25">
      <c r="F748" s="6"/>
    </row>
    <row r="749" spans="6:6" ht="15.75" customHeight="1" x14ac:dyDescent="0.25">
      <c r="F749" s="6"/>
    </row>
    <row r="750" spans="6:6" ht="15.75" customHeight="1" x14ac:dyDescent="0.25">
      <c r="F750" s="6"/>
    </row>
    <row r="751" spans="6:6" ht="15.75" customHeight="1" x14ac:dyDescent="0.25">
      <c r="F751" s="6"/>
    </row>
    <row r="752" spans="6:6" ht="15.75" customHeight="1" x14ac:dyDescent="0.25">
      <c r="F752" s="6"/>
    </row>
    <row r="753" spans="6:6" ht="15.75" customHeight="1" x14ac:dyDescent="0.25">
      <c r="F753" s="6"/>
    </row>
    <row r="754" spans="6:6" ht="15.75" customHeight="1" x14ac:dyDescent="0.25">
      <c r="F754" s="6"/>
    </row>
    <row r="755" spans="6:6" ht="15.75" customHeight="1" x14ac:dyDescent="0.25">
      <c r="F755" s="6"/>
    </row>
    <row r="756" spans="6:6" ht="15.75" customHeight="1" x14ac:dyDescent="0.25">
      <c r="F756" s="6"/>
    </row>
    <row r="757" spans="6:6" ht="15.75" customHeight="1" x14ac:dyDescent="0.25">
      <c r="F757" s="6"/>
    </row>
    <row r="758" spans="6:6" ht="15.75" customHeight="1" x14ac:dyDescent="0.25">
      <c r="F758" s="6"/>
    </row>
    <row r="759" spans="6:6" ht="15.75" customHeight="1" x14ac:dyDescent="0.25">
      <c r="F759" s="6"/>
    </row>
    <row r="760" spans="6:6" ht="15.75" customHeight="1" x14ac:dyDescent="0.25">
      <c r="F760" s="6"/>
    </row>
    <row r="761" spans="6:6" ht="15.75" customHeight="1" x14ac:dyDescent="0.25">
      <c r="F761" s="6"/>
    </row>
    <row r="762" spans="6:6" ht="15.75" customHeight="1" x14ac:dyDescent="0.25">
      <c r="F762" s="6"/>
    </row>
    <row r="763" spans="6:6" ht="15.75" customHeight="1" x14ac:dyDescent="0.25">
      <c r="F763" s="6"/>
    </row>
    <row r="764" spans="6:6" ht="15.75" customHeight="1" x14ac:dyDescent="0.25">
      <c r="F764" s="6"/>
    </row>
    <row r="765" spans="6:6" ht="15.75" customHeight="1" x14ac:dyDescent="0.25">
      <c r="F765" s="6"/>
    </row>
    <row r="766" spans="6:6" ht="15.75" customHeight="1" x14ac:dyDescent="0.25">
      <c r="F766" s="6"/>
    </row>
    <row r="767" spans="6:6" ht="15.75" customHeight="1" x14ac:dyDescent="0.25">
      <c r="F767" s="6"/>
    </row>
    <row r="768" spans="6:6" ht="15.75" customHeight="1" x14ac:dyDescent="0.25">
      <c r="F768" s="6"/>
    </row>
    <row r="769" spans="6:6" ht="15.75" customHeight="1" x14ac:dyDescent="0.25">
      <c r="F769" s="6"/>
    </row>
    <row r="770" spans="6:6" ht="15.75" customHeight="1" x14ac:dyDescent="0.25">
      <c r="F770" s="6"/>
    </row>
    <row r="771" spans="6:6" ht="15.75" customHeight="1" x14ac:dyDescent="0.25">
      <c r="F771" s="6"/>
    </row>
    <row r="772" spans="6:6" ht="15.75" customHeight="1" x14ac:dyDescent="0.25">
      <c r="F772" s="6"/>
    </row>
    <row r="773" spans="6:6" ht="15.75" customHeight="1" x14ac:dyDescent="0.25">
      <c r="F773" s="6"/>
    </row>
    <row r="774" spans="6:6" ht="15.75" customHeight="1" x14ac:dyDescent="0.25">
      <c r="F774" s="6"/>
    </row>
    <row r="775" spans="6:6" ht="15.75" customHeight="1" x14ac:dyDescent="0.25">
      <c r="F775" s="6"/>
    </row>
    <row r="776" spans="6:6" ht="15.75" customHeight="1" x14ac:dyDescent="0.25">
      <c r="F776" s="6"/>
    </row>
    <row r="777" spans="6:6" ht="15.75" customHeight="1" x14ac:dyDescent="0.25">
      <c r="F777" s="6"/>
    </row>
    <row r="778" spans="6:6" ht="15.75" customHeight="1" x14ac:dyDescent="0.25">
      <c r="F778" s="6"/>
    </row>
    <row r="779" spans="6:6" ht="15.75" customHeight="1" x14ac:dyDescent="0.25">
      <c r="F779" s="6"/>
    </row>
    <row r="780" spans="6:6" ht="15.75" customHeight="1" x14ac:dyDescent="0.25">
      <c r="F780" s="6"/>
    </row>
    <row r="781" spans="6:6" ht="15.75" customHeight="1" x14ac:dyDescent="0.25">
      <c r="F781" s="6"/>
    </row>
    <row r="782" spans="6:6" ht="15.75" customHeight="1" x14ac:dyDescent="0.25">
      <c r="F782" s="6"/>
    </row>
    <row r="783" spans="6:6" ht="15.75" customHeight="1" x14ac:dyDescent="0.25">
      <c r="F783" s="6"/>
    </row>
    <row r="784" spans="6:6" ht="15.75" customHeight="1" x14ac:dyDescent="0.25">
      <c r="F784" s="6"/>
    </row>
    <row r="785" spans="6:6" ht="15.75" customHeight="1" x14ac:dyDescent="0.25">
      <c r="F785" s="6"/>
    </row>
    <row r="786" spans="6:6" ht="15.75" customHeight="1" x14ac:dyDescent="0.25">
      <c r="F786" s="6"/>
    </row>
    <row r="787" spans="6:6" ht="15.75" customHeight="1" x14ac:dyDescent="0.25">
      <c r="F787" s="6"/>
    </row>
    <row r="788" spans="6:6" ht="15.75" customHeight="1" x14ac:dyDescent="0.25">
      <c r="F788" s="6"/>
    </row>
    <row r="789" spans="6:6" ht="15.75" customHeight="1" x14ac:dyDescent="0.25">
      <c r="F789" s="6"/>
    </row>
    <row r="790" spans="6:6" ht="15.75" customHeight="1" x14ac:dyDescent="0.25">
      <c r="F790" s="6"/>
    </row>
    <row r="791" spans="6:6" ht="15.75" customHeight="1" x14ac:dyDescent="0.25">
      <c r="F791" s="6"/>
    </row>
    <row r="792" spans="6:6" ht="15.75" customHeight="1" x14ac:dyDescent="0.25">
      <c r="F792" s="6"/>
    </row>
    <row r="793" spans="6:6" ht="15.75" customHeight="1" x14ac:dyDescent="0.25">
      <c r="F793" s="6"/>
    </row>
    <row r="794" spans="6:6" ht="15.75" customHeight="1" x14ac:dyDescent="0.25">
      <c r="F794" s="6"/>
    </row>
    <row r="795" spans="6:6" ht="15.75" customHeight="1" x14ac:dyDescent="0.25">
      <c r="F795" s="6"/>
    </row>
    <row r="796" spans="6:6" ht="15.75" customHeight="1" x14ac:dyDescent="0.25">
      <c r="F796" s="6"/>
    </row>
    <row r="797" spans="6:6" ht="15.75" customHeight="1" x14ac:dyDescent="0.25">
      <c r="F797" s="6"/>
    </row>
    <row r="798" spans="6:6" ht="15.75" customHeight="1" x14ac:dyDescent="0.25">
      <c r="F798" s="6"/>
    </row>
    <row r="799" spans="6:6" ht="15.75" customHeight="1" x14ac:dyDescent="0.25">
      <c r="F799" s="6"/>
    </row>
    <row r="800" spans="6:6" ht="15.75" customHeight="1" x14ac:dyDescent="0.25">
      <c r="F800" s="6"/>
    </row>
    <row r="801" spans="6:6" ht="15.75" customHeight="1" x14ac:dyDescent="0.25">
      <c r="F801" s="6"/>
    </row>
    <row r="802" spans="6:6" ht="15.75" customHeight="1" x14ac:dyDescent="0.25">
      <c r="F802" s="6"/>
    </row>
    <row r="803" spans="6:6" ht="15.75" customHeight="1" x14ac:dyDescent="0.25">
      <c r="F803" s="6"/>
    </row>
    <row r="804" spans="6:6" ht="15.75" customHeight="1" x14ac:dyDescent="0.25">
      <c r="F804" s="6"/>
    </row>
    <row r="805" spans="6:6" ht="15.75" customHeight="1" x14ac:dyDescent="0.25">
      <c r="F805" s="6"/>
    </row>
    <row r="806" spans="6:6" ht="15.75" customHeight="1" x14ac:dyDescent="0.25">
      <c r="F806" s="6"/>
    </row>
    <row r="807" spans="6:6" ht="15.75" customHeight="1" x14ac:dyDescent="0.25">
      <c r="F807" s="6"/>
    </row>
    <row r="808" spans="6:6" ht="15.75" customHeight="1" x14ac:dyDescent="0.25">
      <c r="F808" s="6"/>
    </row>
    <row r="809" spans="6:6" ht="15.75" customHeight="1" x14ac:dyDescent="0.25">
      <c r="F809" s="6"/>
    </row>
    <row r="810" spans="6:6" ht="15.75" customHeight="1" x14ac:dyDescent="0.25">
      <c r="F810" s="6"/>
    </row>
    <row r="811" spans="6:6" ht="15.75" customHeight="1" x14ac:dyDescent="0.25">
      <c r="F811" s="6"/>
    </row>
    <row r="812" spans="6:6" ht="15.75" customHeight="1" x14ac:dyDescent="0.25">
      <c r="F812" s="6"/>
    </row>
    <row r="813" spans="6:6" ht="15.75" customHeight="1" x14ac:dyDescent="0.25">
      <c r="F813" s="6"/>
    </row>
    <row r="814" spans="6:6" ht="15.75" customHeight="1" x14ac:dyDescent="0.25">
      <c r="F814" s="6"/>
    </row>
    <row r="815" spans="6:6" ht="15.75" customHeight="1" x14ac:dyDescent="0.25">
      <c r="F815" s="6"/>
    </row>
    <row r="816" spans="6:6" ht="15.75" customHeight="1" x14ac:dyDescent="0.25">
      <c r="F816" s="6"/>
    </row>
    <row r="817" spans="6:6" ht="15.75" customHeight="1" x14ac:dyDescent="0.25">
      <c r="F817" s="6"/>
    </row>
    <row r="818" spans="6:6" ht="15.75" customHeight="1" x14ac:dyDescent="0.25">
      <c r="F818" s="6"/>
    </row>
    <row r="819" spans="6:6" ht="15.75" customHeight="1" x14ac:dyDescent="0.25">
      <c r="F819" s="6"/>
    </row>
    <row r="820" spans="6:6" ht="15.75" customHeight="1" x14ac:dyDescent="0.25">
      <c r="F820" s="6"/>
    </row>
    <row r="821" spans="6:6" ht="15.75" customHeight="1" x14ac:dyDescent="0.25">
      <c r="F821" s="6"/>
    </row>
    <row r="822" spans="6:6" ht="15.75" customHeight="1" x14ac:dyDescent="0.25">
      <c r="F822" s="6"/>
    </row>
    <row r="823" spans="6:6" ht="15.75" customHeight="1" x14ac:dyDescent="0.25">
      <c r="F823" s="6"/>
    </row>
    <row r="824" spans="6:6" ht="15.75" customHeight="1" x14ac:dyDescent="0.25">
      <c r="F824" s="6"/>
    </row>
    <row r="825" spans="6:6" ht="15.75" customHeight="1" x14ac:dyDescent="0.25">
      <c r="F825" s="6"/>
    </row>
    <row r="826" spans="6:6" ht="15.75" customHeight="1" x14ac:dyDescent="0.25">
      <c r="F826" s="6"/>
    </row>
    <row r="827" spans="6:6" ht="15.75" customHeight="1" x14ac:dyDescent="0.25">
      <c r="F827" s="6"/>
    </row>
    <row r="828" spans="6:6" ht="15.75" customHeight="1" x14ac:dyDescent="0.25">
      <c r="F828" s="6"/>
    </row>
    <row r="829" spans="6:6" ht="15.75" customHeight="1" x14ac:dyDescent="0.25">
      <c r="F829" s="6"/>
    </row>
    <row r="830" spans="6:6" ht="15.75" customHeight="1" x14ac:dyDescent="0.25">
      <c r="F830" s="6"/>
    </row>
    <row r="831" spans="6:6" ht="15.75" customHeight="1" x14ac:dyDescent="0.25">
      <c r="F831" s="6"/>
    </row>
    <row r="832" spans="6:6" ht="15.75" customHeight="1" x14ac:dyDescent="0.25">
      <c r="F832" s="6"/>
    </row>
    <row r="833" spans="6:6" ht="15.75" customHeight="1" x14ac:dyDescent="0.25">
      <c r="F833" s="6"/>
    </row>
    <row r="834" spans="6:6" ht="15.75" customHeight="1" x14ac:dyDescent="0.25">
      <c r="F834" s="6"/>
    </row>
    <row r="835" spans="6:6" ht="15.75" customHeight="1" x14ac:dyDescent="0.25">
      <c r="F835" s="6"/>
    </row>
    <row r="836" spans="6:6" ht="15.75" customHeight="1" x14ac:dyDescent="0.25">
      <c r="F836" s="6"/>
    </row>
    <row r="837" spans="6:6" ht="15.75" customHeight="1" x14ac:dyDescent="0.25">
      <c r="F837" s="6"/>
    </row>
    <row r="838" spans="6:6" ht="15.75" customHeight="1" x14ac:dyDescent="0.25">
      <c r="F838" s="6"/>
    </row>
    <row r="839" spans="6:6" ht="15.75" customHeight="1" x14ac:dyDescent="0.25">
      <c r="F839" s="6"/>
    </row>
    <row r="840" spans="6:6" ht="15.75" customHeight="1" x14ac:dyDescent="0.25">
      <c r="F840" s="6"/>
    </row>
    <row r="841" spans="6:6" ht="15.75" customHeight="1" x14ac:dyDescent="0.25">
      <c r="F841" s="6"/>
    </row>
    <row r="842" spans="6:6" ht="15.75" customHeight="1" x14ac:dyDescent="0.25">
      <c r="F842" s="6"/>
    </row>
    <row r="843" spans="6:6" ht="15.75" customHeight="1" x14ac:dyDescent="0.25">
      <c r="F843" s="6"/>
    </row>
    <row r="844" spans="6:6" ht="15.75" customHeight="1" x14ac:dyDescent="0.25">
      <c r="F844" s="6"/>
    </row>
    <row r="845" spans="6:6" ht="15.75" customHeight="1" x14ac:dyDescent="0.25">
      <c r="F845" s="6"/>
    </row>
    <row r="846" spans="6:6" ht="15.75" customHeight="1" x14ac:dyDescent="0.25">
      <c r="F846" s="6"/>
    </row>
    <row r="847" spans="6:6" ht="15.75" customHeight="1" x14ac:dyDescent="0.25">
      <c r="F847" s="6"/>
    </row>
    <row r="848" spans="6:6" ht="15.75" customHeight="1" x14ac:dyDescent="0.25">
      <c r="F848" s="6"/>
    </row>
    <row r="849" spans="6:6" ht="15.75" customHeight="1" x14ac:dyDescent="0.25">
      <c r="F849" s="6"/>
    </row>
    <row r="850" spans="6:6" ht="15.75" customHeight="1" x14ac:dyDescent="0.25">
      <c r="F850" s="6"/>
    </row>
    <row r="851" spans="6:6" ht="15.75" customHeight="1" x14ac:dyDescent="0.25">
      <c r="F851" s="6"/>
    </row>
    <row r="852" spans="6:6" ht="15.75" customHeight="1" x14ac:dyDescent="0.25">
      <c r="F852" s="6"/>
    </row>
    <row r="853" spans="6:6" ht="15.75" customHeight="1" x14ac:dyDescent="0.25">
      <c r="F853" s="6"/>
    </row>
    <row r="854" spans="6:6" ht="15.75" customHeight="1" x14ac:dyDescent="0.25">
      <c r="F854" s="6"/>
    </row>
    <row r="855" spans="6:6" ht="15.75" customHeight="1" x14ac:dyDescent="0.25">
      <c r="F855" s="6"/>
    </row>
    <row r="856" spans="6:6" ht="15.75" customHeight="1" x14ac:dyDescent="0.25">
      <c r="F856" s="6"/>
    </row>
    <row r="857" spans="6:6" ht="15.75" customHeight="1" x14ac:dyDescent="0.25">
      <c r="F857" s="6"/>
    </row>
    <row r="858" spans="6:6" ht="15.75" customHeight="1" x14ac:dyDescent="0.25">
      <c r="F858" s="6"/>
    </row>
    <row r="859" spans="6:6" ht="15.75" customHeight="1" x14ac:dyDescent="0.25">
      <c r="F859" s="6"/>
    </row>
    <row r="860" spans="6:6" ht="15.75" customHeight="1" x14ac:dyDescent="0.25">
      <c r="F860" s="6"/>
    </row>
    <row r="861" spans="6:6" ht="15.75" customHeight="1" x14ac:dyDescent="0.25">
      <c r="F861" s="6"/>
    </row>
    <row r="862" spans="6:6" ht="15.75" customHeight="1" x14ac:dyDescent="0.25">
      <c r="F862" s="6"/>
    </row>
    <row r="863" spans="6:6" ht="15.75" customHeight="1" x14ac:dyDescent="0.25">
      <c r="F863" s="6"/>
    </row>
    <row r="864" spans="6:6" ht="15.75" customHeight="1" x14ac:dyDescent="0.25">
      <c r="F864" s="6"/>
    </row>
    <row r="865" spans="6:6" ht="15.75" customHeight="1" x14ac:dyDescent="0.25">
      <c r="F865" s="6"/>
    </row>
    <row r="866" spans="6:6" ht="15.75" customHeight="1" x14ac:dyDescent="0.25">
      <c r="F866" s="6"/>
    </row>
    <row r="867" spans="6:6" ht="15.75" customHeight="1" x14ac:dyDescent="0.25">
      <c r="F867" s="6"/>
    </row>
    <row r="868" spans="6:6" ht="15.75" customHeight="1" x14ac:dyDescent="0.25">
      <c r="F868" s="6"/>
    </row>
    <row r="869" spans="6:6" ht="15.75" customHeight="1" x14ac:dyDescent="0.25">
      <c r="F869" s="6"/>
    </row>
    <row r="870" spans="6:6" ht="15.75" customHeight="1" x14ac:dyDescent="0.25">
      <c r="F870" s="6"/>
    </row>
    <row r="871" spans="6:6" ht="15.75" customHeight="1" x14ac:dyDescent="0.25">
      <c r="F871" s="6"/>
    </row>
    <row r="872" spans="6:6" ht="15.75" customHeight="1" x14ac:dyDescent="0.25">
      <c r="F872" s="6"/>
    </row>
    <row r="873" spans="6:6" ht="15.75" customHeight="1" x14ac:dyDescent="0.25">
      <c r="F873" s="6"/>
    </row>
    <row r="874" spans="6:6" ht="15.75" customHeight="1" x14ac:dyDescent="0.25">
      <c r="F874" s="6"/>
    </row>
    <row r="875" spans="6:6" ht="15.75" customHeight="1" x14ac:dyDescent="0.25">
      <c r="F875" s="6"/>
    </row>
    <row r="876" spans="6:6" ht="15.75" customHeight="1" x14ac:dyDescent="0.25">
      <c r="F876" s="6"/>
    </row>
    <row r="877" spans="6:6" ht="15.75" customHeight="1" x14ac:dyDescent="0.25">
      <c r="F877" s="6"/>
    </row>
    <row r="878" spans="6:6" ht="15.75" customHeight="1" x14ac:dyDescent="0.25">
      <c r="F878" s="6"/>
    </row>
    <row r="879" spans="6:6" ht="15.75" customHeight="1" x14ac:dyDescent="0.25">
      <c r="F879" s="6"/>
    </row>
    <row r="880" spans="6:6" ht="15.75" customHeight="1" x14ac:dyDescent="0.25">
      <c r="F880" s="6"/>
    </row>
    <row r="881" spans="6:6" ht="15.75" customHeight="1" x14ac:dyDescent="0.25">
      <c r="F881" s="6"/>
    </row>
    <row r="882" spans="6:6" ht="15.75" customHeight="1" x14ac:dyDescent="0.25">
      <c r="F882" s="6"/>
    </row>
    <row r="883" spans="6:6" ht="15.75" customHeight="1" x14ac:dyDescent="0.25">
      <c r="F883" s="6"/>
    </row>
    <row r="884" spans="6:6" ht="15.75" customHeight="1" x14ac:dyDescent="0.25">
      <c r="F884" s="6"/>
    </row>
    <row r="885" spans="6:6" ht="15.75" customHeight="1" x14ac:dyDescent="0.25">
      <c r="F885" s="6"/>
    </row>
    <row r="886" spans="6:6" ht="15.75" customHeight="1" x14ac:dyDescent="0.25">
      <c r="F886" s="6"/>
    </row>
    <row r="887" spans="6:6" ht="15.75" customHeight="1" x14ac:dyDescent="0.25">
      <c r="F887" s="6"/>
    </row>
    <row r="888" spans="6:6" ht="15.75" customHeight="1" x14ac:dyDescent="0.25">
      <c r="F888" s="6"/>
    </row>
    <row r="889" spans="6:6" ht="15.75" customHeight="1" x14ac:dyDescent="0.25">
      <c r="F889" s="6"/>
    </row>
    <row r="890" spans="6:6" ht="15.75" customHeight="1" x14ac:dyDescent="0.25">
      <c r="F890" s="6"/>
    </row>
    <row r="891" spans="6:6" ht="15.75" customHeight="1" x14ac:dyDescent="0.25">
      <c r="F891" s="6"/>
    </row>
    <row r="892" spans="6:6" ht="15.75" customHeight="1" x14ac:dyDescent="0.25">
      <c r="F892" s="6"/>
    </row>
    <row r="893" spans="6:6" ht="15.75" customHeight="1" x14ac:dyDescent="0.25">
      <c r="F893" s="6"/>
    </row>
    <row r="894" spans="6:6" ht="15.75" customHeight="1" x14ac:dyDescent="0.25">
      <c r="F894" s="6"/>
    </row>
    <row r="895" spans="6:6" ht="15.75" customHeight="1" x14ac:dyDescent="0.25">
      <c r="F895" s="6"/>
    </row>
    <row r="896" spans="6:6" ht="15.75" customHeight="1" x14ac:dyDescent="0.25">
      <c r="F896" s="6"/>
    </row>
    <row r="897" spans="6:6" ht="15.75" customHeight="1" x14ac:dyDescent="0.25">
      <c r="F897" s="6"/>
    </row>
    <row r="898" spans="6:6" ht="15.75" customHeight="1" x14ac:dyDescent="0.25">
      <c r="F898" s="6"/>
    </row>
    <row r="899" spans="6:6" ht="15.75" customHeight="1" x14ac:dyDescent="0.25">
      <c r="F899" s="6"/>
    </row>
    <row r="900" spans="6:6" ht="15.75" customHeight="1" x14ac:dyDescent="0.25">
      <c r="F900" s="6"/>
    </row>
    <row r="901" spans="6:6" ht="15.75" customHeight="1" x14ac:dyDescent="0.25">
      <c r="F901" s="6"/>
    </row>
    <row r="902" spans="6:6" ht="15.75" customHeight="1" x14ac:dyDescent="0.25">
      <c r="F902" s="6"/>
    </row>
    <row r="903" spans="6:6" ht="15.75" customHeight="1" x14ac:dyDescent="0.25">
      <c r="F903" s="6"/>
    </row>
    <row r="904" spans="6:6" ht="15.75" customHeight="1" x14ac:dyDescent="0.25">
      <c r="F904" s="6"/>
    </row>
    <row r="905" spans="6:6" ht="15.75" customHeight="1" x14ac:dyDescent="0.25">
      <c r="F905" s="6"/>
    </row>
    <row r="906" spans="6:6" ht="15.75" customHeight="1" x14ac:dyDescent="0.25">
      <c r="F906" s="6"/>
    </row>
    <row r="907" spans="6:6" ht="15.75" customHeight="1" x14ac:dyDescent="0.25">
      <c r="F907" s="6"/>
    </row>
    <row r="908" spans="6:6" ht="15.75" customHeight="1" x14ac:dyDescent="0.25">
      <c r="F908" s="6"/>
    </row>
    <row r="909" spans="6:6" ht="15.75" customHeight="1" x14ac:dyDescent="0.25">
      <c r="F909" s="6"/>
    </row>
    <row r="910" spans="6:6" ht="15.75" customHeight="1" x14ac:dyDescent="0.25">
      <c r="F910" s="6"/>
    </row>
    <row r="911" spans="6:6" ht="15.75" customHeight="1" x14ac:dyDescent="0.25">
      <c r="F911" s="6"/>
    </row>
    <row r="912" spans="6:6" ht="15.75" customHeight="1" x14ac:dyDescent="0.25">
      <c r="F912" s="6"/>
    </row>
    <row r="913" spans="6:6" ht="15.75" customHeight="1" x14ac:dyDescent="0.25">
      <c r="F913" s="6"/>
    </row>
    <row r="914" spans="6:6" ht="15.75" customHeight="1" x14ac:dyDescent="0.25">
      <c r="F914" s="6"/>
    </row>
    <row r="915" spans="6:6" ht="15.75" customHeight="1" x14ac:dyDescent="0.25">
      <c r="F915" s="6"/>
    </row>
    <row r="916" spans="6:6" ht="15.75" customHeight="1" x14ac:dyDescent="0.25">
      <c r="F916" s="6"/>
    </row>
    <row r="917" spans="6:6" ht="15.75" customHeight="1" x14ac:dyDescent="0.25">
      <c r="F917" s="6"/>
    </row>
    <row r="918" spans="6:6" ht="15.75" customHeight="1" x14ac:dyDescent="0.25">
      <c r="F918" s="6"/>
    </row>
    <row r="919" spans="6:6" ht="15.75" customHeight="1" x14ac:dyDescent="0.25">
      <c r="F919" s="6"/>
    </row>
    <row r="920" spans="6:6" ht="15.75" customHeight="1" x14ac:dyDescent="0.25">
      <c r="F920" s="6"/>
    </row>
    <row r="921" spans="6:6" ht="15.75" customHeight="1" x14ac:dyDescent="0.25">
      <c r="F921" s="6"/>
    </row>
    <row r="922" spans="6:6" ht="15.75" customHeight="1" x14ac:dyDescent="0.25">
      <c r="F922" s="6"/>
    </row>
    <row r="923" spans="6:6" ht="15.75" customHeight="1" x14ac:dyDescent="0.25">
      <c r="F923" s="6"/>
    </row>
    <row r="924" spans="6:6" ht="15.75" customHeight="1" x14ac:dyDescent="0.25">
      <c r="F924" s="6"/>
    </row>
    <row r="925" spans="6:6" ht="15.75" customHeight="1" x14ac:dyDescent="0.25">
      <c r="F925" s="6"/>
    </row>
    <row r="926" spans="6:6" ht="15.75" customHeight="1" x14ac:dyDescent="0.25">
      <c r="F926" s="6"/>
    </row>
    <row r="927" spans="6:6" ht="15.75" customHeight="1" x14ac:dyDescent="0.25">
      <c r="F927" s="6"/>
    </row>
    <row r="928" spans="6:6" ht="15.75" customHeight="1" x14ac:dyDescent="0.25">
      <c r="F928" s="6"/>
    </row>
    <row r="929" spans="6:6" ht="15.75" customHeight="1" x14ac:dyDescent="0.25">
      <c r="F929" s="6"/>
    </row>
    <row r="930" spans="6:6" ht="15.75" customHeight="1" x14ac:dyDescent="0.25">
      <c r="F930" s="6"/>
    </row>
    <row r="931" spans="6:6" ht="15.75" customHeight="1" x14ac:dyDescent="0.25">
      <c r="F931" s="6"/>
    </row>
    <row r="932" spans="6:6" ht="15.75" customHeight="1" x14ac:dyDescent="0.25">
      <c r="F932" s="6"/>
    </row>
    <row r="933" spans="6:6" ht="15.75" customHeight="1" x14ac:dyDescent="0.25">
      <c r="F933" s="6"/>
    </row>
    <row r="934" spans="6:6" ht="15.75" customHeight="1" x14ac:dyDescent="0.25">
      <c r="F934" s="6"/>
    </row>
    <row r="935" spans="6:6" ht="15.75" customHeight="1" x14ac:dyDescent="0.25">
      <c r="F935" s="6"/>
    </row>
    <row r="936" spans="6:6" ht="15.75" customHeight="1" x14ac:dyDescent="0.25">
      <c r="F936" s="6"/>
    </row>
    <row r="937" spans="6:6" ht="15.75" customHeight="1" x14ac:dyDescent="0.25">
      <c r="F937" s="6"/>
    </row>
    <row r="938" spans="6:6" ht="15.75" customHeight="1" x14ac:dyDescent="0.25">
      <c r="F938" s="6"/>
    </row>
    <row r="939" spans="6:6" ht="15.75" customHeight="1" x14ac:dyDescent="0.25">
      <c r="F939" s="6"/>
    </row>
    <row r="940" spans="6:6" ht="15.75" customHeight="1" x14ac:dyDescent="0.25">
      <c r="F940" s="6"/>
    </row>
    <row r="941" spans="6:6" ht="15.75" customHeight="1" x14ac:dyDescent="0.25">
      <c r="F941" s="6"/>
    </row>
    <row r="942" spans="6:6" ht="15.75" customHeight="1" x14ac:dyDescent="0.25">
      <c r="F942" s="6"/>
    </row>
    <row r="943" spans="6:6" ht="15.75" customHeight="1" x14ac:dyDescent="0.25">
      <c r="F943" s="6"/>
    </row>
    <row r="944" spans="6:6" ht="15.75" customHeight="1" x14ac:dyDescent="0.25">
      <c r="F944" s="6"/>
    </row>
    <row r="945" spans="6:6" ht="15.75" customHeight="1" x14ac:dyDescent="0.25">
      <c r="F945" s="6"/>
    </row>
    <row r="946" spans="6:6" ht="15.75" customHeight="1" x14ac:dyDescent="0.25">
      <c r="F946" s="6"/>
    </row>
    <row r="947" spans="6:6" ht="15.75" customHeight="1" x14ac:dyDescent="0.25">
      <c r="F947" s="6"/>
    </row>
    <row r="948" spans="6:6" ht="15.75" customHeight="1" x14ac:dyDescent="0.25">
      <c r="F948" s="6"/>
    </row>
    <row r="949" spans="6:6" ht="15.75" customHeight="1" x14ac:dyDescent="0.25">
      <c r="F949" s="6"/>
    </row>
    <row r="950" spans="6:6" ht="15.75" customHeight="1" x14ac:dyDescent="0.25">
      <c r="F950" s="6"/>
    </row>
    <row r="951" spans="6:6" ht="15.75" customHeight="1" x14ac:dyDescent="0.25">
      <c r="F951" s="6"/>
    </row>
    <row r="952" spans="6:6" ht="15.75" customHeight="1" x14ac:dyDescent="0.25">
      <c r="F952" s="6"/>
    </row>
    <row r="953" spans="6:6" ht="15.75" customHeight="1" x14ac:dyDescent="0.25">
      <c r="F953" s="6"/>
    </row>
    <row r="954" spans="6:6" ht="15.75" customHeight="1" x14ac:dyDescent="0.25">
      <c r="F954" s="6"/>
    </row>
    <row r="955" spans="6:6" ht="15.75" customHeight="1" x14ac:dyDescent="0.25">
      <c r="F955" s="6"/>
    </row>
    <row r="956" spans="6:6" ht="15.75" customHeight="1" x14ac:dyDescent="0.25">
      <c r="F956" s="6"/>
    </row>
    <row r="957" spans="6:6" ht="15.75" customHeight="1" x14ac:dyDescent="0.25">
      <c r="F957" s="6"/>
    </row>
    <row r="958" spans="6:6" ht="15.75" customHeight="1" x14ac:dyDescent="0.25">
      <c r="F958" s="6"/>
    </row>
    <row r="959" spans="6:6" ht="15.75" customHeight="1" x14ac:dyDescent="0.25">
      <c r="F959" s="6"/>
    </row>
    <row r="960" spans="6:6" ht="15.75" customHeight="1" x14ac:dyDescent="0.25">
      <c r="F960" s="6"/>
    </row>
    <row r="961" spans="6:6" ht="15.75" customHeight="1" x14ac:dyDescent="0.25">
      <c r="F961" s="6"/>
    </row>
    <row r="962" spans="6:6" ht="15.75" customHeight="1" x14ac:dyDescent="0.25">
      <c r="F962" s="6"/>
    </row>
    <row r="963" spans="6:6" ht="15.75" customHeight="1" x14ac:dyDescent="0.25">
      <c r="F963" s="6"/>
    </row>
    <row r="964" spans="6:6" ht="15.75" customHeight="1" x14ac:dyDescent="0.25">
      <c r="F964" s="6"/>
    </row>
    <row r="965" spans="6:6" ht="15.75" customHeight="1" x14ac:dyDescent="0.25">
      <c r="F965" s="6"/>
    </row>
    <row r="966" spans="6:6" ht="15.75" customHeight="1" x14ac:dyDescent="0.25">
      <c r="F966" s="6"/>
    </row>
    <row r="967" spans="6:6" ht="15.75" customHeight="1" x14ac:dyDescent="0.25">
      <c r="F967" s="6"/>
    </row>
    <row r="968" spans="6:6" ht="15.75" customHeight="1" x14ac:dyDescent="0.25">
      <c r="F968" s="6"/>
    </row>
    <row r="969" spans="6:6" ht="15.75" customHeight="1" x14ac:dyDescent="0.25">
      <c r="F969" s="6"/>
    </row>
    <row r="970" spans="6:6" ht="15.75" customHeight="1" x14ac:dyDescent="0.25">
      <c r="F970" s="6"/>
    </row>
    <row r="971" spans="6:6" ht="15.75" customHeight="1" x14ac:dyDescent="0.25">
      <c r="F971" s="6"/>
    </row>
    <row r="972" spans="6:6" ht="15.75" customHeight="1" x14ac:dyDescent="0.25">
      <c r="F972" s="6"/>
    </row>
    <row r="973" spans="6:6" ht="15.75" customHeight="1" x14ac:dyDescent="0.25">
      <c r="F973" s="6"/>
    </row>
    <row r="974" spans="6:6" ht="15.75" customHeight="1" x14ac:dyDescent="0.25">
      <c r="F974" s="6"/>
    </row>
    <row r="975" spans="6:6" ht="15.75" customHeight="1" x14ac:dyDescent="0.25">
      <c r="F975" s="6"/>
    </row>
    <row r="976" spans="6:6" ht="15.75" customHeight="1" x14ac:dyDescent="0.25">
      <c r="F976" s="6"/>
    </row>
    <row r="977" spans="6:6" ht="15.75" customHeight="1" x14ac:dyDescent="0.25">
      <c r="F977" s="6"/>
    </row>
    <row r="978" spans="6:6" ht="15.75" customHeight="1" x14ac:dyDescent="0.25">
      <c r="F978" s="6"/>
    </row>
    <row r="979" spans="6:6" ht="15.75" customHeight="1" x14ac:dyDescent="0.25">
      <c r="F979" s="6"/>
    </row>
    <row r="980" spans="6:6" ht="15.75" customHeight="1" x14ac:dyDescent="0.25">
      <c r="F980" s="6"/>
    </row>
    <row r="981" spans="6:6" ht="15.75" customHeight="1" x14ac:dyDescent="0.25">
      <c r="F981" s="6"/>
    </row>
    <row r="982" spans="6:6" ht="15.75" customHeight="1" x14ac:dyDescent="0.25">
      <c r="F982" s="6"/>
    </row>
    <row r="983" spans="6:6" ht="15.75" customHeight="1" x14ac:dyDescent="0.25">
      <c r="F983" s="6"/>
    </row>
    <row r="984" spans="6:6" ht="15.75" customHeight="1" x14ac:dyDescent="0.25">
      <c r="F984" s="6"/>
    </row>
    <row r="985" spans="6:6" ht="15.75" customHeight="1" x14ac:dyDescent="0.25">
      <c r="F985" s="6"/>
    </row>
    <row r="986" spans="6:6" ht="15.75" customHeight="1" x14ac:dyDescent="0.25">
      <c r="F986" s="6"/>
    </row>
    <row r="987" spans="6:6" ht="15.75" customHeight="1" x14ac:dyDescent="0.25">
      <c r="F987" s="6"/>
    </row>
    <row r="988" spans="6:6" ht="15.75" customHeight="1" x14ac:dyDescent="0.25">
      <c r="F988" s="6"/>
    </row>
    <row r="989" spans="6:6" ht="15.75" customHeight="1" x14ac:dyDescent="0.25">
      <c r="F989" s="6"/>
    </row>
    <row r="990" spans="6:6" ht="15.75" customHeight="1" x14ac:dyDescent="0.25">
      <c r="F990" s="6"/>
    </row>
    <row r="991" spans="6:6" ht="15.75" customHeight="1" x14ac:dyDescent="0.25">
      <c r="F991" s="6"/>
    </row>
    <row r="992" spans="6:6" ht="15.75" customHeight="1" x14ac:dyDescent="0.25">
      <c r="F992" s="6"/>
    </row>
    <row r="993" spans="6:6" ht="15.75" customHeight="1" x14ac:dyDescent="0.25">
      <c r="F993" s="6"/>
    </row>
    <row r="994" spans="6:6" ht="15.75" customHeight="1" x14ac:dyDescent="0.25">
      <c r="F994" s="6"/>
    </row>
    <row r="995" spans="6:6" ht="15.75" customHeight="1" x14ac:dyDescent="0.25">
      <c r="F995" s="6"/>
    </row>
    <row r="996" spans="6:6" ht="15.75" customHeight="1" x14ac:dyDescent="0.25">
      <c r="F996" s="6"/>
    </row>
    <row r="997" spans="6:6" ht="15.75" customHeight="1" x14ac:dyDescent="0.25">
      <c r="F997" s="6"/>
    </row>
    <row r="998" spans="6:6" ht="15.75" customHeight="1" x14ac:dyDescent="0.25">
      <c r="F998" s="6"/>
    </row>
    <row r="999" spans="6:6" ht="15.75" customHeight="1" x14ac:dyDescent="0.25">
      <c r="F999" s="6"/>
    </row>
    <row r="1000" spans="6:6" ht="15.75" customHeight="1" x14ac:dyDescent="0.25">
      <c r="F1000" s="6"/>
    </row>
  </sheetData>
  <mergeCells count="122">
    <mergeCell ref="A1:U1"/>
    <mergeCell ref="H2:N2"/>
    <mergeCell ref="P2:R2"/>
    <mergeCell ref="S2:U2"/>
    <mergeCell ref="H3:N3"/>
    <mergeCell ref="P3:R3"/>
    <mergeCell ref="S3:U3"/>
    <mergeCell ref="H4:N4"/>
    <mergeCell ref="A6:U6"/>
    <mergeCell ref="B8:E8"/>
    <mergeCell ref="B9:D9"/>
    <mergeCell ref="B10:D10"/>
    <mergeCell ref="B11:D11"/>
    <mergeCell ref="B12:D12"/>
    <mergeCell ref="K20:L20"/>
    <mergeCell ref="M20:N20"/>
    <mergeCell ref="K21:L21"/>
    <mergeCell ref="M21:N21"/>
    <mergeCell ref="O21:P21"/>
    <mergeCell ref="K22:L22"/>
    <mergeCell ref="M22:N22"/>
    <mergeCell ref="O22:P22"/>
    <mergeCell ref="B13:D13"/>
    <mergeCell ref="B14:D14"/>
    <mergeCell ref="B15:D15"/>
    <mergeCell ref="B16:D16"/>
    <mergeCell ref="T17:U17"/>
    <mergeCell ref="A18:U18"/>
    <mergeCell ref="C20:E20"/>
    <mergeCell ref="O20:P20"/>
    <mergeCell ref="G20:H20"/>
    <mergeCell ref="I20:J20"/>
    <mergeCell ref="C21:E21"/>
    <mergeCell ref="G21:H21"/>
    <mergeCell ref="I21:J21"/>
    <mergeCell ref="G22:H22"/>
    <mergeCell ref="I22:J22"/>
    <mergeCell ref="C22:E22"/>
    <mergeCell ref="C23:E23"/>
    <mergeCell ref="I23:J23"/>
    <mergeCell ref="K23:L23"/>
    <mergeCell ref="M23:N23"/>
    <mergeCell ref="O23:P23"/>
    <mergeCell ref="C24:E24"/>
    <mergeCell ref="K26:L26"/>
    <mergeCell ref="M26:N26"/>
    <mergeCell ref="K27:L27"/>
    <mergeCell ref="I30:J30"/>
    <mergeCell ref="K30:L30"/>
    <mergeCell ref="I31:J31"/>
    <mergeCell ref="K31:L31"/>
    <mergeCell ref="M31:N31"/>
    <mergeCell ref="O31:P31"/>
    <mergeCell ref="O32:P32"/>
    <mergeCell ref="G23:H23"/>
    <mergeCell ref="G24:H24"/>
    <mergeCell ref="I24:J24"/>
    <mergeCell ref="K24:L24"/>
    <mergeCell ref="M30:N30"/>
    <mergeCell ref="O30:P30"/>
    <mergeCell ref="I29:J29"/>
    <mergeCell ref="K29:L29"/>
    <mergeCell ref="M29:N29"/>
    <mergeCell ref="O29:P29"/>
    <mergeCell ref="M24:N24"/>
    <mergeCell ref="O24:P24"/>
    <mergeCell ref="I32:J32"/>
    <mergeCell ref="I33:J33"/>
    <mergeCell ref="K33:L33"/>
    <mergeCell ref="M33:N33"/>
    <mergeCell ref="O33:P33"/>
    <mergeCell ref="I34:J34"/>
    <mergeCell ref="K34:L34"/>
    <mergeCell ref="K32:L32"/>
    <mergeCell ref="M32:N32"/>
    <mergeCell ref="I36:J36"/>
    <mergeCell ref="K36:L36"/>
    <mergeCell ref="M36:N36"/>
    <mergeCell ref="O36:P36"/>
    <mergeCell ref="T36:U36"/>
    <mergeCell ref="G34:H34"/>
    <mergeCell ref="G35:H35"/>
    <mergeCell ref="I35:J35"/>
    <mergeCell ref="K35:L35"/>
    <mergeCell ref="M35:N35"/>
    <mergeCell ref="O35:P35"/>
    <mergeCell ref="G36:H36"/>
    <mergeCell ref="M34:N34"/>
    <mergeCell ref="O34:P34"/>
    <mergeCell ref="M27:N27"/>
    <mergeCell ref="O27:P27"/>
    <mergeCell ref="K28:L28"/>
    <mergeCell ref="M28:N28"/>
    <mergeCell ref="O28:P28"/>
    <mergeCell ref="C25:E25"/>
    <mergeCell ref="G25:H25"/>
    <mergeCell ref="I25:J25"/>
    <mergeCell ref="K25:L25"/>
    <mergeCell ref="M25:N25"/>
    <mergeCell ref="O25:P25"/>
    <mergeCell ref="C26:E26"/>
    <mergeCell ref="O26:P26"/>
    <mergeCell ref="G26:H26"/>
    <mergeCell ref="I26:J26"/>
    <mergeCell ref="C27:E27"/>
    <mergeCell ref="G27:H27"/>
    <mergeCell ref="I27:J27"/>
    <mergeCell ref="G28:H28"/>
    <mergeCell ref="I28:J28"/>
    <mergeCell ref="C28:E28"/>
    <mergeCell ref="C33:E33"/>
    <mergeCell ref="C34:E34"/>
    <mergeCell ref="B36:E36"/>
    <mergeCell ref="G29:H29"/>
    <mergeCell ref="G30:H30"/>
    <mergeCell ref="C31:E31"/>
    <mergeCell ref="G31:H31"/>
    <mergeCell ref="C32:E32"/>
    <mergeCell ref="G32:H32"/>
    <mergeCell ref="G33:H33"/>
    <mergeCell ref="C29:E29"/>
    <mergeCell ref="C30:E30"/>
  </mergeCells>
  <hyperlinks>
    <hyperlink ref="B21" location="DIC-01!A1" display="DIC-01" xr:uid="{00000000-0004-0000-0300-000000000000}"/>
    <hyperlink ref="B22" location="DIP-02!A1" display="DIP-02" xr:uid="{00000000-0004-0000-0300-000001000000}"/>
    <hyperlink ref="B23" location="AC-10!A1" display="AC-10" xr:uid="{00000000-0004-0000-0300-000002000000}"/>
    <hyperlink ref="B24" location="IDP-04!A1" display="IDP-04" xr:uid="{00000000-0004-0000-0300-000003000000}"/>
    <hyperlink ref="B25" location="GD-07!A1" display="GD-07" xr:uid="{00000000-0004-0000-0300-000004000000}"/>
    <hyperlink ref="B26" location="GC-08!A1" display="GC-08" xr:uid="{00000000-0004-0000-0300-000005000000}"/>
    <hyperlink ref="B27" location="GJ-09!A1" display="GJ-09" xr:uid="{00000000-0004-0000-0300-000006000000}"/>
    <hyperlink ref="B28" location="GRF-11!A1" display="GRF-11" xr:uid="{00000000-0004-0000-0300-000007000000}"/>
    <hyperlink ref="B29" location="null!A1" display="GT-12" xr:uid="{00000000-0004-0000-0300-000008000000}"/>
    <hyperlink ref="B30" location="GTH-13!A1" display="GTH-13" xr:uid="{00000000-0004-0000-0300-000009000000}"/>
    <hyperlink ref="B31" location="GF-14!A1" display="GF-14" xr:uid="{00000000-0004-0000-0300-00000A000000}"/>
    <hyperlink ref="B32" location="CID-15!A1" display="CID-15" xr:uid="{00000000-0004-0000-0300-00000B000000}"/>
    <hyperlink ref="B33" location="EC-16!A1" display="EC-16" xr:uid="{00000000-0004-0000-0300-00000C000000}"/>
    <hyperlink ref="B34" location="MIC-03!A1" display="MIC-03" xr:uid="{00000000-0004-0000-0300-00000D000000}"/>
  </hyperlink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A1000"/>
  <sheetViews>
    <sheetView showGridLines="0" topLeftCell="A17" workbookViewId="0"/>
  </sheetViews>
  <sheetFormatPr baseColWidth="10" defaultColWidth="14.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34.28515625" customWidth="1"/>
    <col min="8" max="8" width="37.7109375" customWidth="1"/>
    <col min="9" max="9" width="14" customWidth="1"/>
    <col min="10" max="10" width="23"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54" customWidth="1"/>
    <col min="19" max="19" width="130.42578125" customWidth="1"/>
    <col min="20" max="20" width="76" customWidth="1"/>
    <col min="21" max="21" width="50.140625" customWidth="1"/>
    <col min="22" max="22" width="18.42578125" customWidth="1"/>
    <col min="23" max="23" width="19.42578125" customWidth="1"/>
    <col min="24" max="24" width="33.7109375" customWidth="1"/>
    <col min="25" max="25" width="31.140625" customWidth="1"/>
    <col min="27" max="27" width="11" customWidth="1"/>
  </cols>
  <sheetData>
    <row r="1" spans="1:27" ht="44.25" hidden="1" customHeight="1" x14ac:dyDescent="0.35">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row>
    <row r="2" spans="1:27" ht="25.5" hidden="1" x14ac:dyDescent="0.25">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x14ac:dyDescent="0.25">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x14ac:dyDescent="0.25">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x14ac:dyDescent="0.25">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x14ac:dyDescent="0.25">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x14ac:dyDescent="0.25">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x14ac:dyDescent="0.25">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x14ac:dyDescent="0.25">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x14ac:dyDescent="0.25">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x14ac:dyDescent="0.25">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x14ac:dyDescent="0.25">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x14ac:dyDescent="0.25">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x14ac:dyDescent="0.25">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x14ac:dyDescent="0.25">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x14ac:dyDescent="0.35">
      <c r="A16" s="1"/>
      <c r="B16" s="6"/>
      <c r="C16" s="6"/>
      <c r="D16" s="6"/>
      <c r="E16" s="27"/>
      <c r="F16" s="6"/>
      <c r="G16" s="27"/>
      <c r="H16" s="27"/>
      <c r="I16" s="8"/>
      <c r="J16" s="8"/>
      <c r="K16" s="8"/>
      <c r="L16" s="8"/>
      <c r="M16" s="7"/>
      <c r="N16" s="8"/>
      <c r="O16" s="8"/>
      <c r="P16" s="8"/>
      <c r="Q16" s="8"/>
      <c r="R16" s="8"/>
      <c r="S16" s="8"/>
      <c r="T16" s="28"/>
      <c r="U16" s="28"/>
      <c r="V16" s="28"/>
      <c r="W16" s="6"/>
      <c r="X16" s="29"/>
      <c r="Y16" s="29"/>
      <c r="Z16" s="6"/>
    </row>
    <row r="17" spans="1:27" ht="50.25" customHeight="1" x14ac:dyDescent="0.25">
      <c r="A17" s="839"/>
      <c r="B17" s="840"/>
      <c r="C17" s="841"/>
      <c r="D17" s="847" t="s">
        <v>50</v>
      </c>
      <c r="E17" s="840"/>
      <c r="F17" s="840"/>
      <c r="G17" s="840"/>
      <c r="H17" s="840"/>
      <c r="I17" s="840"/>
      <c r="J17" s="840"/>
      <c r="K17" s="840"/>
      <c r="L17" s="840"/>
      <c r="M17" s="840"/>
      <c r="N17" s="840"/>
      <c r="O17" s="840"/>
      <c r="P17" s="840"/>
      <c r="Q17" s="840"/>
      <c r="R17" s="840"/>
      <c r="S17" s="840"/>
      <c r="T17" s="840"/>
      <c r="U17" s="840"/>
      <c r="V17" s="840"/>
      <c r="W17" s="841"/>
      <c r="X17" s="539" t="s">
        <v>51</v>
      </c>
      <c r="Z17" s="6"/>
    </row>
    <row r="18" spans="1:27" ht="27.75" customHeight="1" x14ac:dyDescent="0.25">
      <c r="A18" s="842"/>
      <c r="B18" s="753"/>
      <c r="C18" s="843"/>
      <c r="D18" s="842"/>
      <c r="E18" s="753"/>
      <c r="F18" s="753"/>
      <c r="G18" s="753"/>
      <c r="H18" s="753"/>
      <c r="I18" s="753"/>
      <c r="J18" s="753"/>
      <c r="K18" s="753"/>
      <c r="L18" s="753"/>
      <c r="M18" s="753"/>
      <c r="N18" s="753"/>
      <c r="O18" s="753"/>
      <c r="P18" s="753"/>
      <c r="Q18" s="753"/>
      <c r="R18" s="753"/>
      <c r="S18" s="753"/>
      <c r="T18" s="753"/>
      <c r="U18" s="753"/>
      <c r="V18" s="753"/>
      <c r="W18" s="843"/>
      <c r="X18" s="540" t="s">
        <v>1636</v>
      </c>
      <c r="Z18" s="6"/>
    </row>
    <row r="19" spans="1:27" ht="49.5" customHeight="1" x14ac:dyDescent="0.25">
      <c r="A19" s="842"/>
      <c r="B19" s="753"/>
      <c r="C19" s="843"/>
      <c r="D19" s="842"/>
      <c r="E19" s="753"/>
      <c r="F19" s="753"/>
      <c r="G19" s="753"/>
      <c r="H19" s="753"/>
      <c r="I19" s="753"/>
      <c r="J19" s="753"/>
      <c r="K19" s="753"/>
      <c r="L19" s="753"/>
      <c r="M19" s="753"/>
      <c r="N19" s="753"/>
      <c r="O19" s="753"/>
      <c r="P19" s="753"/>
      <c r="Q19" s="753"/>
      <c r="R19" s="753"/>
      <c r="S19" s="753"/>
      <c r="T19" s="753"/>
      <c r="U19" s="753"/>
      <c r="V19" s="753"/>
      <c r="W19" s="843"/>
      <c r="X19" s="541" t="s">
        <v>1637</v>
      </c>
      <c r="Z19" s="6"/>
    </row>
    <row r="20" spans="1:27" ht="27.75" customHeight="1" x14ac:dyDescent="0.25">
      <c r="A20" s="844"/>
      <c r="B20" s="845"/>
      <c r="C20" s="846"/>
      <c r="D20" s="844"/>
      <c r="E20" s="845"/>
      <c r="F20" s="845"/>
      <c r="G20" s="845"/>
      <c r="H20" s="845"/>
      <c r="I20" s="845"/>
      <c r="J20" s="845"/>
      <c r="K20" s="845"/>
      <c r="L20" s="845"/>
      <c r="M20" s="845"/>
      <c r="N20" s="845"/>
      <c r="O20" s="845"/>
      <c r="P20" s="845"/>
      <c r="Q20" s="845"/>
      <c r="R20" s="845"/>
      <c r="S20" s="845"/>
      <c r="T20" s="845"/>
      <c r="U20" s="845"/>
      <c r="V20" s="845"/>
      <c r="W20" s="846"/>
      <c r="X20" s="542" t="s">
        <v>54</v>
      </c>
      <c r="Z20" s="6"/>
    </row>
    <row r="21" spans="1:27" ht="36.75" customHeight="1" x14ac:dyDescent="0.25">
      <c r="A21" s="543"/>
      <c r="B21" s="544"/>
      <c r="C21" s="544"/>
      <c r="D21" s="544"/>
      <c r="E21" s="545"/>
      <c r="F21" s="546"/>
      <c r="G21" s="547"/>
      <c r="H21" s="547"/>
      <c r="I21" s="546"/>
      <c r="J21" s="546"/>
      <c r="K21" s="546"/>
      <c r="L21" s="548"/>
      <c r="M21" s="548"/>
      <c r="N21" s="548"/>
      <c r="O21" s="548"/>
      <c r="P21" s="548"/>
      <c r="Q21" s="546"/>
      <c r="R21" s="546"/>
      <c r="S21" s="546"/>
      <c r="T21" s="549"/>
      <c r="U21" s="549"/>
      <c r="V21" s="549"/>
      <c r="W21" s="546"/>
      <c r="X21" s="547"/>
      <c r="Y21" s="6"/>
      <c r="Z21" s="6"/>
      <c r="AA21" s="6"/>
    </row>
    <row r="22" spans="1:27" ht="63" customHeight="1" x14ac:dyDescent="0.25">
      <c r="A22" s="957" t="s">
        <v>1638</v>
      </c>
      <c r="B22" s="884"/>
      <c r="C22" s="885"/>
      <c r="D22" s="550"/>
      <c r="E22" s="958" t="str">
        <f>CONCATENATE("INFORME DE SEGUIMIENTO DEL PROCESO ",A23)</f>
        <v>INFORME DE SEGUIMIENTO DEL PROCESO DIVULGACIÓN Y COMUNICACIÓN</v>
      </c>
      <c r="F22" s="850"/>
      <c r="G22" s="547"/>
      <c r="H22" s="959" t="s">
        <v>1639</v>
      </c>
      <c r="I22" s="849"/>
      <c r="J22" s="850"/>
      <c r="K22" s="551"/>
      <c r="L22" s="548"/>
      <c r="M22" s="548"/>
      <c r="N22" s="548"/>
      <c r="O22" s="548"/>
      <c r="P22" s="548"/>
      <c r="Q22" s="552"/>
      <c r="R22" s="552"/>
      <c r="S22" s="552"/>
      <c r="T22" s="552"/>
      <c r="U22" s="552"/>
      <c r="V22" s="552"/>
      <c r="W22" s="552"/>
      <c r="X22" s="553"/>
      <c r="Y22" s="6"/>
      <c r="Z22" s="6"/>
      <c r="AA22" s="6"/>
    </row>
    <row r="23" spans="1:27" ht="53.25" customHeight="1" x14ac:dyDescent="0.25">
      <c r="A23" s="951" t="s">
        <v>7</v>
      </c>
      <c r="B23" s="884"/>
      <c r="C23" s="885"/>
      <c r="D23" s="550"/>
      <c r="E23" s="554" t="s">
        <v>1640</v>
      </c>
      <c r="F23" s="555">
        <f>COUNTA(E32:E37)</f>
        <v>1</v>
      </c>
      <c r="G23" s="547"/>
      <c r="H23" s="952" t="s">
        <v>1641</v>
      </c>
      <c r="I23" s="953"/>
      <c r="J23" s="556">
        <f>COUNTIF(I31:I32,"Acción correctiva")</f>
        <v>1</v>
      </c>
      <c r="K23" s="548"/>
      <c r="L23" s="548"/>
      <c r="M23" s="548"/>
      <c r="N23" s="548"/>
      <c r="O23" s="548"/>
      <c r="P23" s="548"/>
      <c r="Q23" s="552"/>
      <c r="R23" s="552"/>
      <c r="S23" s="552"/>
      <c r="T23" s="552"/>
      <c r="U23" s="553"/>
      <c r="V23" s="553"/>
      <c r="W23" s="550"/>
      <c r="X23" s="553"/>
    </row>
    <row r="24" spans="1:27" ht="48.75" customHeight="1" x14ac:dyDescent="0.35">
      <c r="A24" s="557"/>
      <c r="B24" s="550"/>
      <c r="C24" s="550"/>
      <c r="D24" s="558"/>
      <c r="E24" s="559" t="s">
        <v>1561</v>
      </c>
      <c r="F24" s="560">
        <f>COUNTA(H32:H37)</f>
        <v>1</v>
      </c>
      <c r="G24" s="561"/>
      <c r="H24" s="954" t="s">
        <v>1642</v>
      </c>
      <c r="I24" s="955"/>
      <c r="J24" s="556">
        <f>COUNTIF(I32,"Acción Preventiva y/o de mejora")</f>
        <v>0</v>
      </c>
      <c r="K24" s="548"/>
      <c r="L24" s="548"/>
      <c r="M24" s="548"/>
      <c r="N24" s="548"/>
      <c r="O24" s="548"/>
      <c r="P24" s="548"/>
      <c r="Q24" s="552"/>
      <c r="R24" s="548"/>
      <c r="S24" s="548"/>
      <c r="T24" s="548"/>
      <c r="U24" s="553"/>
      <c r="V24" s="553"/>
      <c r="W24" s="550"/>
      <c r="X24" s="553"/>
    </row>
    <row r="25" spans="1:27" ht="53.25" customHeight="1" x14ac:dyDescent="0.35">
      <c r="A25" s="557"/>
      <c r="B25" s="550"/>
      <c r="C25" s="550"/>
      <c r="D25" s="562"/>
      <c r="E25" s="559" t="s">
        <v>1563</v>
      </c>
      <c r="F25" s="560">
        <f>COUNTIF(W32:W37, "Vencida")</f>
        <v>0</v>
      </c>
      <c r="G25" s="561"/>
      <c r="H25" s="956"/>
      <c r="I25" s="796"/>
      <c r="J25" s="563"/>
      <c r="K25" s="548"/>
      <c r="L25" s="548"/>
      <c r="M25" s="548"/>
      <c r="N25" s="548"/>
      <c r="O25" s="548"/>
      <c r="P25" s="548"/>
      <c r="Q25" s="552"/>
      <c r="R25" s="548"/>
      <c r="S25" s="548"/>
      <c r="T25" s="548"/>
      <c r="U25" s="553"/>
      <c r="V25" s="553"/>
      <c r="W25" s="550"/>
      <c r="X25" s="564"/>
    </row>
    <row r="26" spans="1:27" ht="48.75" customHeight="1" x14ac:dyDescent="0.35">
      <c r="A26" s="557"/>
      <c r="B26" s="550"/>
      <c r="C26" s="550"/>
      <c r="D26" s="558"/>
      <c r="E26" s="559" t="s">
        <v>1565</v>
      </c>
      <c r="F26" s="560">
        <f>COUNTIF(W32:W37, "En ejecución")</f>
        <v>0</v>
      </c>
      <c r="G26" s="561"/>
      <c r="H26" s="956"/>
      <c r="I26" s="796"/>
      <c r="J26" s="565"/>
      <c r="K26" s="563"/>
      <c r="L26" s="548"/>
      <c r="M26" s="548"/>
      <c r="N26" s="548"/>
      <c r="O26" s="548"/>
      <c r="P26" s="548"/>
      <c r="Q26" s="552"/>
      <c r="R26" s="548"/>
      <c r="S26" s="548"/>
      <c r="T26" s="548"/>
      <c r="U26" s="553"/>
      <c r="V26" s="553"/>
      <c r="W26" s="550"/>
      <c r="X26" s="564"/>
    </row>
    <row r="27" spans="1:27" ht="51" customHeight="1" x14ac:dyDescent="0.35">
      <c r="A27" s="557"/>
      <c r="B27" s="550"/>
      <c r="C27" s="550"/>
      <c r="D27" s="562"/>
      <c r="E27" s="566" t="s">
        <v>1567</v>
      </c>
      <c r="F27" s="556">
        <f>COUNTIF(W32:W37,"Cerrada")</f>
        <v>1</v>
      </c>
      <c r="G27" s="561"/>
      <c r="H27" s="567"/>
      <c r="I27" s="568"/>
      <c r="J27" s="552"/>
      <c r="K27" s="552"/>
      <c r="L27" s="548"/>
      <c r="M27" s="548"/>
      <c r="N27" s="548"/>
      <c r="O27" s="548"/>
      <c r="P27" s="548"/>
      <c r="Q27" s="552"/>
      <c r="R27" s="548"/>
      <c r="S27" s="548"/>
      <c r="T27" s="548"/>
      <c r="U27" s="553"/>
      <c r="V27" s="553"/>
      <c r="W27" s="550"/>
      <c r="X27" s="564"/>
    </row>
    <row r="28" spans="1:27" ht="51" customHeight="1" x14ac:dyDescent="0.35">
      <c r="A28" s="557"/>
      <c r="B28" s="550"/>
      <c r="C28" s="550"/>
      <c r="D28" s="562"/>
      <c r="E28" s="499"/>
      <c r="F28" s="500"/>
      <c r="G28" s="561"/>
      <c r="H28" s="567"/>
      <c r="I28" s="568"/>
      <c r="J28" s="552"/>
      <c r="K28" s="552"/>
      <c r="L28" s="548"/>
      <c r="M28" s="548"/>
      <c r="N28" s="548"/>
      <c r="O28" s="548"/>
      <c r="P28" s="548"/>
      <c r="Q28" s="552"/>
      <c r="R28" s="548"/>
      <c r="S28" s="548"/>
      <c r="T28" s="548"/>
      <c r="U28" s="553"/>
      <c r="V28" s="553"/>
      <c r="W28" s="550"/>
      <c r="X28" s="564"/>
      <c r="Y28" s="6"/>
      <c r="Z28" s="6"/>
      <c r="AA28" s="6"/>
    </row>
    <row r="29" spans="1:27" ht="41.25" customHeight="1" x14ac:dyDescent="0.35">
      <c r="A29" s="557"/>
      <c r="B29" s="550"/>
      <c r="C29" s="550"/>
      <c r="D29" s="550"/>
      <c r="E29" s="569"/>
      <c r="F29" s="570"/>
      <c r="G29" s="561"/>
      <c r="H29" s="567"/>
      <c r="I29" s="571"/>
      <c r="J29" s="572"/>
      <c r="K29" s="571"/>
      <c r="L29" s="572"/>
      <c r="M29" s="573"/>
      <c r="N29" s="574"/>
      <c r="O29" s="574"/>
      <c r="P29" s="574"/>
      <c r="Q29" s="574"/>
      <c r="R29" s="546"/>
      <c r="S29" s="546"/>
      <c r="T29" s="546"/>
      <c r="U29" s="546"/>
      <c r="V29" s="546"/>
      <c r="W29" s="546"/>
      <c r="X29" s="546"/>
      <c r="Y29" s="6"/>
      <c r="Z29" s="6"/>
    </row>
    <row r="30" spans="1:27" ht="45" customHeight="1" x14ac:dyDescent="0.25">
      <c r="A30" s="848" t="s">
        <v>56</v>
      </c>
      <c r="B30" s="849"/>
      <c r="C30" s="849"/>
      <c r="D30" s="849"/>
      <c r="E30" s="849"/>
      <c r="F30" s="849"/>
      <c r="G30" s="850"/>
      <c r="H30" s="851" t="s">
        <v>57</v>
      </c>
      <c r="I30" s="849"/>
      <c r="J30" s="849"/>
      <c r="K30" s="849"/>
      <c r="L30" s="849"/>
      <c r="M30" s="849"/>
      <c r="N30" s="850"/>
      <c r="O30" s="852" t="s">
        <v>58</v>
      </c>
      <c r="P30" s="849"/>
      <c r="Q30" s="849"/>
      <c r="R30" s="849"/>
      <c r="S30" s="850"/>
      <c r="T30" s="853" t="s">
        <v>59</v>
      </c>
      <c r="U30" s="849"/>
      <c r="V30" s="849"/>
      <c r="W30" s="849"/>
      <c r="X30" s="850"/>
      <c r="Y30" s="38"/>
      <c r="Z30" s="39"/>
      <c r="AA30" s="40"/>
    </row>
    <row r="31" spans="1:27" ht="63" customHeight="1" x14ac:dyDescent="0.25">
      <c r="A31" s="41" t="s">
        <v>60</v>
      </c>
      <c r="B31" s="42" t="s">
        <v>2</v>
      </c>
      <c r="C31" s="42" t="s">
        <v>61</v>
      </c>
      <c r="D31" s="42" t="s">
        <v>62</v>
      </c>
      <c r="E31" s="42" t="s">
        <v>63</v>
      </c>
      <c r="F31" s="42" t="s">
        <v>64</v>
      </c>
      <c r="G31" s="43" t="s">
        <v>65</v>
      </c>
      <c r="H31" s="44" t="s">
        <v>66</v>
      </c>
      <c r="I31" s="42" t="s">
        <v>4</v>
      </c>
      <c r="J31" s="42" t="s">
        <v>67</v>
      </c>
      <c r="K31" s="45" t="s">
        <v>68</v>
      </c>
      <c r="L31" s="45" t="s">
        <v>69</v>
      </c>
      <c r="M31" s="45" t="s">
        <v>70</v>
      </c>
      <c r="N31" s="46" t="s">
        <v>71</v>
      </c>
      <c r="O31" s="889" t="s">
        <v>72</v>
      </c>
      <c r="P31" s="884"/>
      <c r="Q31" s="884"/>
      <c r="R31" s="890"/>
      <c r="S31" s="46" t="s">
        <v>73</v>
      </c>
      <c r="T31" s="48" t="s">
        <v>72</v>
      </c>
      <c r="U31" s="45" t="s">
        <v>73</v>
      </c>
      <c r="V31" s="45" t="s">
        <v>6</v>
      </c>
      <c r="W31" s="45" t="s">
        <v>74</v>
      </c>
      <c r="X31" s="46" t="s">
        <v>75</v>
      </c>
      <c r="Y31" s="49"/>
      <c r="Z31" s="6"/>
      <c r="AA31" s="6"/>
    </row>
    <row r="32" spans="1:27" ht="231" customHeight="1" x14ac:dyDescent="0.25">
      <c r="A32" s="380">
        <v>1</v>
      </c>
      <c r="B32" s="380" t="s">
        <v>23</v>
      </c>
      <c r="C32" s="380" t="s">
        <v>8</v>
      </c>
      <c r="D32" s="381">
        <v>43432</v>
      </c>
      <c r="E32" s="380" t="s">
        <v>1370</v>
      </c>
      <c r="F32" s="380" t="s">
        <v>24</v>
      </c>
      <c r="G32" s="380" t="s">
        <v>1371</v>
      </c>
      <c r="H32" s="382" t="s">
        <v>1372</v>
      </c>
      <c r="I32" s="87" t="s">
        <v>11</v>
      </c>
      <c r="J32" s="87" t="s">
        <v>1373</v>
      </c>
      <c r="K32" s="66" t="s">
        <v>1374</v>
      </c>
      <c r="L32" s="67">
        <v>44099</v>
      </c>
      <c r="M32" s="67">
        <v>44099</v>
      </c>
      <c r="N32" s="67">
        <v>44196</v>
      </c>
      <c r="O32" s="878" t="s">
        <v>1643</v>
      </c>
      <c r="P32" s="744"/>
      <c r="Q32" s="744"/>
      <c r="R32" s="745"/>
      <c r="S32" s="383" t="s">
        <v>1376</v>
      </c>
      <c r="T32" s="82" t="s">
        <v>1644</v>
      </c>
      <c r="U32" s="26" t="s">
        <v>1378</v>
      </c>
      <c r="V32" s="66" t="s">
        <v>13</v>
      </c>
      <c r="W32" s="66" t="s">
        <v>25</v>
      </c>
      <c r="X32" s="82" t="s">
        <v>1645</v>
      </c>
      <c r="Y32" s="162"/>
      <c r="Z32" s="162"/>
      <c r="AA32" s="162"/>
    </row>
    <row r="33" spans="1:26" ht="15.75" customHeight="1" x14ac:dyDescent="0.25">
      <c r="A33" s="6"/>
      <c r="B33" s="6"/>
      <c r="C33" s="6"/>
      <c r="D33" s="6"/>
      <c r="E33" s="29"/>
      <c r="F33" s="6"/>
      <c r="G33" s="29"/>
      <c r="H33" s="29"/>
      <c r="I33" s="6"/>
      <c r="J33" s="6"/>
      <c r="K33" s="6"/>
      <c r="L33" s="6"/>
      <c r="M33" s="6"/>
      <c r="N33" s="6"/>
      <c r="O33" s="6"/>
      <c r="P33" s="6"/>
      <c r="Q33" s="6"/>
      <c r="R33" s="6"/>
      <c r="S33" s="6"/>
      <c r="T33" s="28"/>
      <c r="U33" s="28"/>
      <c r="V33" s="28"/>
      <c r="W33" s="157"/>
      <c r="X33" s="29"/>
      <c r="Y33" s="6"/>
      <c r="Z33" s="6"/>
    </row>
    <row r="34" spans="1:26" ht="15.75" customHeight="1" x14ac:dyDescent="0.25">
      <c r="A34" s="6"/>
      <c r="B34" s="6"/>
      <c r="C34" s="6"/>
      <c r="D34" s="6"/>
      <c r="E34" s="29"/>
      <c r="F34" s="6"/>
      <c r="G34" s="29"/>
      <c r="H34" s="29"/>
      <c r="I34" s="6"/>
      <c r="J34" s="6"/>
      <c r="K34" s="6"/>
      <c r="L34" s="6"/>
      <c r="M34" s="6"/>
      <c r="N34" s="6"/>
      <c r="O34" s="6"/>
      <c r="P34" s="6"/>
      <c r="Q34" s="6"/>
      <c r="R34" s="6"/>
      <c r="S34" s="6"/>
      <c r="T34" s="28"/>
      <c r="U34" s="28"/>
      <c r="V34" s="28"/>
      <c r="W34" s="157"/>
      <c r="X34" s="29"/>
      <c r="Y34" s="6"/>
      <c r="Z34" s="6"/>
    </row>
    <row r="35" spans="1:26" ht="15.75" customHeight="1" x14ac:dyDescent="0.25">
      <c r="A35" s="6"/>
      <c r="B35" s="6"/>
      <c r="C35" s="6"/>
      <c r="D35" s="6"/>
      <c r="E35" s="29"/>
      <c r="F35" s="6"/>
      <c r="G35" s="29"/>
      <c r="H35" s="29"/>
      <c r="I35" s="6"/>
      <c r="J35" s="6"/>
      <c r="K35" s="6"/>
      <c r="L35" s="6"/>
      <c r="M35" s="6"/>
      <c r="N35" s="6"/>
      <c r="O35" s="6"/>
      <c r="P35" s="6"/>
      <c r="Q35" s="6"/>
      <c r="R35" s="6"/>
      <c r="S35" s="6"/>
      <c r="T35" s="28"/>
      <c r="U35" s="28"/>
      <c r="V35" s="28"/>
      <c r="W35" s="157"/>
      <c r="X35" s="29"/>
      <c r="Y35" s="6"/>
      <c r="Z35" s="6"/>
    </row>
    <row r="36" spans="1:26" ht="15.75" customHeight="1" x14ac:dyDescent="0.25">
      <c r="A36" s="6"/>
      <c r="B36" s="6"/>
      <c r="C36" s="6"/>
      <c r="D36" s="6"/>
      <c r="E36" s="29"/>
      <c r="F36" s="6"/>
      <c r="G36" s="29"/>
      <c r="H36" s="29"/>
      <c r="I36" s="6"/>
      <c r="J36" s="6"/>
      <c r="K36" s="6"/>
      <c r="L36" s="6"/>
      <c r="M36" s="6"/>
      <c r="N36" s="6"/>
      <c r="O36" s="6"/>
      <c r="P36" s="6"/>
      <c r="Q36" s="6"/>
      <c r="R36" s="6"/>
      <c r="S36" s="6"/>
      <c r="T36" s="28"/>
      <c r="U36" s="28"/>
      <c r="V36" s="28"/>
      <c r="W36" s="157"/>
      <c r="X36" s="29"/>
      <c r="Y36" s="6"/>
      <c r="Z36" s="6"/>
    </row>
    <row r="37" spans="1:26" ht="15.75" customHeight="1" x14ac:dyDescent="0.25">
      <c r="A37" s="6"/>
      <c r="B37" s="6"/>
      <c r="C37" s="6"/>
      <c r="D37" s="6"/>
      <c r="E37" s="29"/>
      <c r="F37" s="6"/>
      <c r="G37" s="29"/>
      <c r="H37" s="29"/>
      <c r="I37" s="6"/>
      <c r="J37" s="6"/>
      <c r="K37" s="6"/>
      <c r="L37" s="6"/>
      <c r="M37" s="6"/>
      <c r="N37" s="6"/>
      <c r="O37" s="6"/>
      <c r="P37" s="6"/>
      <c r="Q37" s="6"/>
      <c r="R37" s="6"/>
      <c r="S37" s="6"/>
      <c r="T37" s="28"/>
      <c r="U37" s="28"/>
      <c r="V37" s="28"/>
      <c r="W37" s="157"/>
      <c r="X37" s="29"/>
      <c r="Y37" s="6"/>
      <c r="Z37" s="6"/>
    </row>
    <row r="38" spans="1:26" ht="15.75" customHeight="1" x14ac:dyDescent="0.25">
      <c r="A38" s="6"/>
      <c r="B38" s="6"/>
      <c r="C38" s="6"/>
      <c r="D38" s="6"/>
      <c r="E38" s="29"/>
      <c r="F38" s="6"/>
      <c r="G38" s="29"/>
      <c r="H38" s="29"/>
      <c r="I38" s="6"/>
      <c r="J38" s="6"/>
      <c r="K38" s="6"/>
      <c r="L38" s="6"/>
      <c r="M38" s="6"/>
      <c r="N38" s="6"/>
      <c r="O38" s="6"/>
      <c r="P38" s="6"/>
      <c r="Q38" s="6"/>
      <c r="R38" s="6"/>
      <c r="S38" s="6"/>
      <c r="T38" s="28"/>
      <c r="U38" s="28"/>
      <c r="V38" s="28"/>
      <c r="W38" s="157"/>
      <c r="X38" s="29"/>
      <c r="Y38" s="6"/>
      <c r="Z38" s="6"/>
    </row>
    <row r="39" spans="1:26" ht="15.75" customHeight="1" x14ac:dyDescent="0.25">
      <c r="A39" s="6"/>
      <c r="B39" s="6"/>
      <c r="C39" s="6"/>
      <c r="D39" s="6"/>
      <c r="E39" s="29"/>
      <c r="F39" s="6"/>
      <c r="G39" s="29"/>
      <c r="H39" s="29"/>
      <c r="I39" s="6"/>
      <c r="J39" s="6"/>
      <c r="K39" s="6"/>
      <c r="L39" s="6"/>
      <c r="M39" s="6"/>
      <c r="N39" s="6"/>
      <c r="O39" s="6"/>
      <c r="P39" s="6"/>
      <c r="Q39" s="6"/>
      <c r="R39" s="6"/>
      <c r="S39" s="6"/>
      <c r="T39" s="28"/>
      <c r="U39" s="28"/>
      <c r="V39" s="28"/>
      <c r="W39" s="157"/>
      <c r="X39" s="29"/>
      <c r="Y39" s="6"/>
      <c r="Z39" s="6"/>
    </row>
    <row r="40" spans="1:26" ht="15.75" customHeight="1" x14ac:dyDescent="0.25">
      <c r="A40" s="6"/>
      <c r="B40" s="6"/>
      <c r="C40" s="6"/>
      <c r="D40" s="6"/>
      <c r="E40" s="29"/>
      <c r="F40" s="6"/>
      <c r="G40" s="29"/>
      <c r="H40" s="29"/>
      <c r="I40" s="6"/>
      <c r="J40" s="6"/>
      <c r="K40" s="6"/>
      <c r="L40" s="6"/>
      <c r="M40" s="6"/>
      <c r="N40" s="6"/>
      <c r="O40" s="6"/>
      <c r="P40" s="6"/>
      <c r="Q40" s="6"/>
      <c r="R40" s="6"/>
      <c r="S40" s="6"/>
      <c r="T40" s="28"/>
      <c r="U40" s="28"/>
      <c r="V40" s="28"/>
      <c r="W40" s="157"/>
      <c r="X40" s="29"/>
      <c r="Y40" s="6"/>
      <c r="Z40" s="6"/>
    </row>
    <row r="41" spans="1:26" ht="15.75" customHeight="1" x14ac:dyDescent="0.25">
      <c r="A41" s="6"/>
      <c r="B41" s="6"/>
      <c r="C41" s="6"/>
      <c r="D41" s="6"/>
      <c r="E41" s="29"/>
      <c r="F41" s="6"/>
      <c r="G41" s="29"/>
      <c r="H41" s="29"/>
      <c r="I41" s="6"/>
      <c r="J41" s="6"/>
      <c r="K41" s="6"/>
      <c r="L41" s="6"/>
      <c r="M41" s="6"/>
      <c r="N41" s="6"/>
      <c r="O41" s="6"/>
      <c r="P41" s="6"/>
      <c r="Q41" s="6"/>
      <c r="R41" s="6"/>
      <c r="S41" s="6"/>
      <c r="T41" s="28"/>
      <c r="U41" s="28"/>
      <c r="V41" s="28"/>
      <c r="W41" s="157"/>
      <c r="X41" s="29"/>
      <c r="Y41" s="6"/>
      <c r="Z41" s="6"/>
    </row>
    <row r="42" spans="1:26" ht="15.75" customHeight="1" x14ac:dyDescent="0.25">
      <c r="A42" s="6"/>
      <c r="B42" s="6"/>
      <c r="C42" s="6"/>
      <c r="D42" s="6"/>
      <c r="E42" s="29"/>
      <c r="F42" s="6"/>
      <c r="G42" s="29"/>
      <c r="H42" s="29"/>
      <c r="I42" s="6"/>
      <c r="J42" s="6"/>
      <c r="K42" s="6"/>
      <c r="L42" s="6"/>
      <c r="M42" s="6"/>
      <c r="N42" s="6"/>
      <c r="O42" s="6"/>
      <c r="P42" s="6"/>
      <c r="Q42" s="6"/>
      <c r="R42" s="6"/>
      <c r="S42" s="6"/>
      <c r="T42" s="28"/>
      <c r="U42" s="28"/>
      <c r="V42" s="28"/>
      <c r="W42" s="157"/>
      <c r="X42" s="29"/>
      <c r="Y42" s="6"/>
      <c r="Z42" s="6"/>
    </row>
    <row r="43" spans="1:26" ht="15.75" customHeight="1" x14ac:dyDescent="0.25">
      <c r="A43" s="6"/>
      <c r="B43" s="6"/>
      <c r="C43" s="6"/>
      <c r="D43" s="6"/>
      <c r="E43" s="29"/>
      <c r="F43" s="6"/>
      <c r="G43" s="29"/>
      <c r="H43" s="29"/>
      <c r="I43" s="6"/>
      <c r="J43" s="6"/>
      <c r="K43" s="6"/>
      <c r="L43" s="6"/>
      <c r="M43" s="6"/>
      <c r="N43" s="6"/>
      <c r="O43" s="6"/>
      <c r="P43" s="6"/>
      <c r="Q43" s="6"/>
      <c r="R43" s="6"/>
      <c r="S43" s="6"/>
      <c r="T43" s="28"/>
      <c r="U43" s="28"/>
      <c r="V43" s="28"/>
      <c r="W43" s="157"/>
      <c r="X43" s="29"/>
      <c r="Y43" s="6"/>
      <c r="Z43" s="6"/>
    </row>
    <row r="44" spans="1:26" ht="15.75" customHeight="1" x14ac:dyDescent="0.25">
      <c r="A44" s="6"/>
      <c r="B44" s="6"/>
      <c r="C44" s="6"/>
      <c r="D44" s="6"/>
      <c r="E44" s="29"/>
      <c r="F44" s="6"/>
      <c r="G44" s="29"/>
      <c r="H44" s="29"/>
      <c r="I44" s="6"/>
      <c r="J44" s="6"/>
      <c r="K44" s="6"/>
      <c r="L44" s="6"/>
      <c r="M44" s="6"/>
      <c r="N44" s="6"/>
      <c r="O44" s="6"/>
      <c r="P44" s="6"/>
      <c r="Q44" s="6"/>
      <c r="R44" s="6"/>
      <c r="S44" s="6"/>
      <c r="T44" s="28"/>
      <c r="U44" s="28"/>
      <c r="V44" s="28"/>
      <c r="W44" s="157"/>
      <c r="X44" s="29"/>
      <c r="Y44" s="6"/>
      <c r="Z44" s="6"/>
    </row>
    <row r="45" spans="1:26" ht="15.75" customHeight="1" x14ac:dyDescent="0.25">
      <c r="A45" s="6"/>
      <c r="B45" s="6"/>
      <c r="C45" s="6"/>
      <c r="D45" s="6"/>
      <c r="E45" s="29"/>
      <c r="F45" s="6"/>
      <c r="G45" s="29"/>
      <c r="H45" s="29"/>
      <c r="I45" s="6"/>
      <c r="J45" s="6"/>
      <c r="K45" s="6"/>
      <c r="L45" s="6"/>
      <c r="M45" s="6"/>
      <c r="N45" s="6"/>
      <c r="O45" s="6"/>
      <c r="P45" s="6"/>
      <c r="Q45" s="6"/>
      <c r="R45" s="6"/>
      <c r="S45" s="6"/>
      <c r="T45" s="28"/>
      <c r="U45" s="28"/>
      <c r="V45" s="28"/>
      <c r="W45" s="157"/>
      <c r="X45" s="29"/>
      <c r="Y45" s="6"/>
      <c r="Z45" s="6"/>
    </row>
    <row r="46" spans="1:26" ht="15.75" customHeight="1" x14ac:dyDescent="0.25">
      <c r="A46" s="6"/>
      <c r="B46" s="6"/>
      <c r="C46" s="6"/>
      <c r="D46" s="6"/>
      <c r="E46" s="29"/>
      <c r="F46" s="6"/>
      <c r="G46" s="29"/>
      <c r="H46" s="29"/>
      <c r="I46" s="6"/>
      <c r="J46" s="6"/>
      <c r="K46" s="6"/>
      <c r="L46" s="6"/>
      <c r="M46" s="6"/>
      <c r="N46" s="6"/>
      <c r="O46" s="6"/>
      <c r="P46" s="6"/>
      <c r="Q46" s="6"/>
      <c r="R46" s="6"/>
      <c r="S46" s="6"/>
      <c r="T46" s="28"/>
      <c r="U46" s="28"/>
      <c r="V46" s="28"/>
      <c r="W46" s="157"/>
      <c r="X46" s="29"/>
      <c r="Y46" s="6"/>
      <c r="Z46" s="6"/>
    </row>
    <row r="47" spans="1:26" ht="15.75" customHeight="1" x14ac:dyDescent="0.25">
      <c r="A47" s="6"/>
      <c r="B47" s="6"/>
      <c r="C47" s="6"/>
      <c r="D47" s="6"/>
      <c r="E47" s="29"/>
      <c r="F47" s="6"/>
      <c r="G47" s="29"/>
      <c r="H47" s="29"/>
      <c r="I47" s="6"/>
      <c r="J47" s="6"/>
      <c r="K47" s="6"/>
      <c r="L47" s="6"/>
      <c r="M47" s="6"/>
      <c r="N47" s="6"/>
      <c r="O47" s="6"/>
      <c r="P47" s="6"/>
      <c r="Q47" s="6"/>
      <c r="R47" s="6"/>
      <c r="S47" s="6"/>
      <c r="T47" s="28"/>
      <c r="U47" s="28"/>
      <c r="V47" s="28"/>
      <c r="W47" s="157"/>
      <c r="X47" s="29"/>
      <c r="Y47" s="6"/>
      <c r="Z47" s="6"/>
    </row>
    <row r="48" spans="1:26" ht="15.75" customHeight="1" x14ac:dyDescent="0.25">
      <c r="A48" s="6"/>
      <c r="B48" s="6"/>
      <c r="C48" s="6"/>
      <c r="D48" s="6"/>
      <c r="E48" s="29"/>
      <c r="F48" s="6"/>
      <c r="G48" s="29"/>
      <c r="H48" s="29"/>
      <c r="I48" s="6"/>
      <c r="J48" s="6"/>
      <c r="K48" s="6"/>
      <c r="L48" s="6"/>
      <c r="M48" s="6"/>
      <c r="N48" s="6"/>
      <c r="O48" s="6"/>
      <c r="P48" s="6"/>
      <c r="Q48" s="6"/>
      <c r="R48" s="6"/>
      <c r="S48" s="6"/>
      <c r="T48" s="28"/>
      <c r="U48" s="28"/>
      <c r="V48" s="28"/>
      <c r="W48" s="157"/>
      <c r="X48" s="29"/>
      <c r="Y48" s="6"/>
      <c r="Z48" s="6"/>
    </row>
    <row r="49" spans="1:26" ht="15.75" customHeight="1" x14ac:dyDescent="0.25">
      <c r="A49" s="6"/>
      <c r="B49" s="6"/>
      <c r="C49" s="6"/>
      <c r="D49" s="6"/>
      <c r="E49" s="29"/>
      <c r="F49" s="6"/>
      <c r="G49" s="29"/>
      <c r="H49" s="29"/>
      <c r="I49" s="6"/>
      <c r="J49" s="6"/>
      <c r="K49" s="6"/>
      <c r="L49" s="6"/>
      <c r="M49" s="6"/>
      <c r="N49" s="6"/>
      <c r="O49" s="6"/>
      <c r="P49" s="6"/>
      <c r="Q49" s="6"/>
      <c r="R49" s="6"/>
      <c r="S49" s="6"/>
      <c r="T49" s="28"/>
      <c r="U49" s="28"/>
      <c r="V49" s="28"/>
      <c r="W49" s="157"/>
      <c r="X49" s="29"/>
      <c r="Y49" s="6"/>
      <c r="Z49" s="6"/>
    </row>
    <row r="50" spans="1:26" ht="15.75" customHeight="1" x14ac:dyDescent="0.25">
      <c r="A50" s="6"/>
      <c r="B50" s="6"/>
      <c r="C50" s="6"/>
      <c r="D50" s="6"/>
      <c r="E50" s="29"/>
      <c r="F50" s="6"/>
      <c r="G50" s="29"/>
      <c r="H50" s="29"/>
      <c r="I50" s="6"/>
      <c r="J50" s="6"/>
      <c r="K50" s="6"/>
      <c r="L50" s="6"/>
      <c r="M50" s="6"/>
      <c r="N50" s="6"/>
      <c r="O50" s="6"/>
      <c r="P50" s="6"/>
      <c r="Q50" s="6"/>
      <c r="R50" s="6"/>
      <c r="S50" s="6"/>
      <c r="T50" s="28"/>
      <c r="U50" s="28"/>
      <c r="V50" s="28"/>
      <c r="W50" s="157"/>
      <c r="X50" s="29"/>
      <c r="Y50" s="6"/>
      <c r="Z50" s="6"/>
    </row>
    <row r="51" spans="1:26" ht="15.75" customHeight="1" x14ac:dyDescent="0.25">
      <c r="A51" s="6"/>
      <c r="B51" s="6"/>
      <c r="C51" s="6"/>
      <c r="D51" s="6"/>
      <c r="E51" s="29"/>
      <c r="F51" s="6"/>
      <c r="G51" s="29"/>
      <c r="H51" s="29"/>
      <c r="I51" s="6"/>
      <c r="J51" s="6"/>
      <c r="K51" s="6"/>
      <c r="L51" s="6"/>
      <c r="M51" s="6"/>
      <c r="N51" s="6"/>
      <c r="O51" s="6"/>
      <c r="P51" s="6"/>
      <c r="Q51" s="6"/>
      <c r="R51" s="6"/>
      <c r="S51" s="6"/>
      <c r="T51" s="28"/>
      <c r="U51" s="28"/>
      <c r="V51" s="28"/>
      <c r="W51" s="157"/>
      <c r="X51" s="29"/>
      <c r="Y51" s="6"/>
      <c r="Z51" s="6"/>
    </row>
    <row r="52" spans="1:26" ht="15.75" customHeight="1" x14ac:dyDescent="0.25">
      <c r="A52" s="6"/>
      <c r="B52" s="6"/>
      <c r="C52" s="6"/>
      <c r="D52" s="6"/>
      <c r="E52" s="29"/>
      <c r="F52" s="6"/>
      <c r="G52" s="29"/>
      <c r="H52" s="29"/>
      <c r="I52" s="6"/>
      <c r="J52" s="6"/>
      <c r="K52" s="6"/>
      <c r="L52" s="6"/>
      <c r="M52" s="6"/>
      <c r="N52" s="6"/>
      <c r="O52" s="6"/>
      <c r="P52" s="6"/>
      <c r="Q52" s="6"/>
      <c r="R52" s="6"/>
      <c r="S52" s="6"/>
      <c r="T52" s="28"/>
      <c r="U52" s="28"/>
      <c r="V52" s="28"/>
      <c r="W52" s="157"/>
      <c r="X52" s="29"/>
      <c r="Y52" s="6"/>
      <c r="Z52" s="6"/>
    </row>
    <row r="53" spans="1:26" ht="15.75" customHeight="1" x14ac:dyDescent="0.25">
      <c r="A53" s="6"/>
      <c r="B53" s="6"/>
      <c r="C53" s="6"/>
      <c r="D53" s="6"/>
      <c r="E53" s="29"/>
      <c r="F53" s="6"/>
      <c r="G53" s="29"/>
      <c r="H53" s="29"/>
      <c r="I53" s="6"/>
      <c r="J53" s="6"/>
      <c r="K53" s="6"/>
      <c r="L53" s="6"/>
      <c r="M53" s="6"/>
      <c r="N53" s="6"/>
      <c r="O53" s="6"/>
      <c r="P53" s="6"/>
      <c r="Q53" s="6"/>
      <c r="R53" s="6"/>
      <c r="S53" s="6"/>
      <c r="T53" s="28"/>
      <c r="U53" s="28"/>
      <c r="V53" s="28"/>
      <c r="W53" s="157"/>
      <c r="X53" s="29"/>
      <c r="Y53" s="6"/>
      <c r="Z53" s="6"/>
    </row>
    <row r="54" spans="1:26" ht="15.75" customHeight="1" x14ac:dyDescent="0.25">
      <c r="A54" s="6"/>
      <c r="B54" s="6"/>
      <c r="C54" s="6"/>
      <c r="D54" s="6"/>
      <c r="E54" s="29"/>
      <c r="F54" s="6"/>
      <c r="G54" s="29"/>
      <c r="H54" s="29"/>
      <c r="I54" s="6"/>
      <c r="J54" s="6"/>
      <c r="K54" s="6"/>
      <c r="L54" s="6"/>
      <c r="M54" s="6"/>
      <c r="N54" s="6"/>
      <c r="O54" s="6"/>
      <c r="P54" s="6"/>
      <c r="Q54" s="6"/>
      <c r="R54" s="6"/>
      <c r="S54" s="6"/>
      <c r="T54" s="28"/>
      <c r="U54" s="28"/>
      <c r="V54" s="28"/>
      <c r="W54" s="157"/>
      <c r="X54" s="29"/>
      <c r="Y54" s="6"/>
      <c r="Z54" s="6"/>
    </row>
    <row r="55" spans="1:26" ht="15.75" customHeight="1" x14ac:dyDescent="0.25">
      <c r="A55" s="6"/>
      <c r="B55" s="6"/>
      <c r="C55" s="6"/>
      <c r="D55" s="6"/>
      <c r="E55" s="29"/>
      <c r="F55" s="6"/>
      <c r="G55" s="29"/>
      <c r="H55" s="29"/>
      <c r="I55" s="6"/>
      <c r="J55" s="6"/>
      <c r="K55" s="6"/>
      <c r="L55" s="6"/>
      <c r="M55" s="6"/>
      <c r="N55" s="6"/>
      <c r="O55" s="6"/>
      <c r="P55" s="6"/>
      <c r="Q55" s="6"/>
      <c r="R55" s="6"/>
      <c r="S55" s="6"/>
      <c r="T55" s="28"/>
      <c r="U55" s="28"/>
      <c r="V55" s="28"/>
      <c r="W55" s="157"/>
      <c r="X55" s="29"/>
      <c r="Y55" s="6"/>
      <c r="Z55" s="6"/>
    </row>
    <row r="56" spans="1:26" ht="15.75" customHeight="1" x14ac:dyDescent="0.25">
      <c r="A56" s="6"/>
      <c r="B56" s="6"/>
      <c r="C56" s="6"/>
      <c r="D56" s="6"/>
      <c r="E56" s="29"/>
      <c r="F56" s="6"/>
      <c r="G56" s="29"/>
      <c r="H56" s="29"/>
      <c r="I56" s="6"/>
      <c r="J56" s="6"/>
      <c r="K56" s="6"/>
      <c r="L56" s="6"/>
      <c r="M56" s="6"/>
      <c r="N56" s="6"/>
      <c r="O56" s="6"/>
      <c r="P56" s="6"/>
      <c r="Q56" s="6"/>
      <c r="R56" s="6"/>
      <c r="S56" s="6"/>
      <c r="T56" s="28"/>
      <c r="U56" s="28"/>
      <c r="V56" s="28"/>
      <c r="W56" s="157"/>
      <c r="X56" s="29"/>
      <c r="Y56" s="6"/>
      <c r="Z56" s="6"/>
    </row>
    <row r="57" spans="1:26" ht="15.75" customHeight="1" x14ac:dyDescent="0.25">
      <c r="A57" s="6"/>
      <c r="B57" s="6"/>
      <c r="C57" s="6"/>
      <c r="D57" s="6"/>
      <c r="E57" s="29"/>
      <c r="F57" s="6"/>
      <c r="G57" s="29"/>
      <c r="H57" s="29"/>
      <c r="I57" s="6"/>
      <c r="J57" s="6"/>
      <c r="K57" s="6"/>
      <c r="L57" s="6"/>
      <c r="M57" s="6"/>
      <c r="N57" s="6"/>
      <c r="O57" s="6"/>
      <c r="P57" s="6"/>
      <c r="Q57" s="6"/>
      <c r="R57" s="6"/>
      <c r="S57" s="6"/>
      <c r="T57" s="28"/>
      <c r="U57" s="28"/>
      <c r="V57" s="28"/>
      <c r="W57" s="157"/>
      <c r="X57" s="29"/>
      <c r="Y57" s="6"/>
      <c r="Z57" s="6"/>
    </row>
    <row r="58" spans="1:26" ht="15.75" customHeight="1" x14ac:dyDescent="0.25">
      <c r="A58" s="6"/>
      <c r="B58" s="6"/>
      <c r="C58" s="6"/>
      <c r="D58" s="6"/>
      <c r="E58" s="29"/>
      <c r="F58" s="6"/>
      <c r="G58" s="29"/>
      <c r="H58" s="29"/>
      <c r="I58" s="6"/>
      <c r="J58" s="6"/>
      <c r="K58" s="6"/>
      <c r="L58" s="6"/>
      <c r="M58" s="6"/>
      <c r="N58" s="6"/>
      <c r="O58" s="6"/>
      <c r="P58" s="6"/>
      <c r="Q58" s="6"/>
      <c r="R58" s="6"/>
      <c r="S58" s="6"/>
      <c r="T58" s="28"/>
      <c r="U58" s="28"/>
      <c r="V58" s="28"/>
      <c r="W58" s="157"/>
      <c r="X58" s="29"/>
      <c r="Y58" s="6"/>
      <c r="Z58" s="6"/>
    </row>
    <row r="59" spans="1:26" ht="15.75" customHeight="1" x14ac:dyDescent="0.25">
      <c r="A59" s="6"/>
      <c r="B59" s="6"/>
      <c r="C59" s="6"/>
      <c r="D59" s="6"/>
      <c r="E59" s="29"/>
      <c r="F59" s="6"/>
      <c r="G59" s="29"/>
      <c r="H59" s="29"/>
      <c r="I59" s="6"/>
      <c r="J59" s="6"/>
      <c r="K59" s="6"/>
      <c r="L59" s="6"/>
      <c r="M59" s="6"/>
      <c r="N59" s="6"/>
      <c r="O59" s="6"/>
      <c r="P59" s="6"/>
      <c r="Q59" s="6"/>
      <c r="R59" s="6"/>
      <c r="S59" s="6"/>
      <c r="T59" s="28"/>
      <c r="U59" s="28"/>
      <c r="V59" s="28"/>
      <c r="W59" s="157"/>
      <c r="X59" s="29"/>
      <c r="Y59" s="6"/>
      <c r="Z59" s="6"/>
    </row>
    <row r="60" spans="1:26" ht="15.75" customHeight="1" x14ac:dyDescent="0.25">
      <c r="A60" s="6"/>
      <c r="B60" s="6"/>
      <c r="C60" s="6"/>
      <c r="D60" s="6"/>
      <c r="E60" s="29"/>
      <c r="F60" s="6"/>
      <c r="G60" s="29"/>
      <c r="H60" s="29"/>
      <c r="I60" s="6"/>
      <c r="J60" s="6"/>
      <c r="K60" s="6"/>
      <c r="L60" s="6"/>
      <c r="M60" s="6"/>
      <c r="N60" s="6"/>
      <c r="O60" s="6"/>
      <c r="P60" s="6"/>
      <c r="Q60" s="6"/>
      <c r="R60" s="6"/>
      <c r="S60" s="6"/>
      <c r="T60" s="28"/>
      <c r="U60" s="28"/>
      <c r="V60" s="28"/>
      <c r="W60" s="157"/>
      <c r="X60" s="29"/>
      <c r="Y60" s="6"/>
      <c r="Z60" s="6"/>
    </row>
    <row r="61" spans="1:26" ht="15.75" customHeight="1" x14ac:dyDescent="0.25">
      <c r="A61" s="6"/>
      <c r="B61" s="6"/>
      <c r="C61" s="6"/>
      <c r="D61" s="6"/>
      <c r="E61" s="29"/>
      <c r="F61" s="6"/>
      <c r="G61" s="29"/>
      <c r="H61" s="29"/>
      <c r="I61" s="6"/>
      <c r="J61" s="6"/>
      <c r="K61" s="6"/>
      <c r="L61" s="6"/>
      <c r="M61" s="6"/>
      <c r="N61" s="6"/>
      <c r="O61" s="6"/>
      <c r="P61" s="6"/>
      <c r="Q61" s="6"/>
      <c r="R61" s="6"/>
      <c r="S61" s="6"/>
      <c r="T61" s="28"/>
      <c r="U61" s="28"/>
      <c r="V61" s="28"/>
      <c r="W61" s="157"/>
      <c r="X61" s="29"/>
      <c r="Y61" s="6"/>
      <c r="Z61" s="6"/>
    </row>
    <row r="62" spans="1:26" ht="15.75" customHeight="1" x14ac:dyDescent="0.25">
      <c r="A62" s="6"/>
      <c r="B62" s="6"/>
      <c r="C62" s="6"/>
      <c r="D62" s="6"/>
      <c r="E62" s="29"/>
      <c r="F62" s="6"/>
      <c r="G62" s="29"/>
      <c r="H62" s="29"/>
      <c r="I62" s="6"/>
      <c r="J62" s="6"/>
      <c r="K62" s="6"/>
      <c r="L62" s="6"/>
      <c r="M62" s="6"/>
      <c r="N62" s="6"/>
      <c r="O62" s="6"/>
      <c r="P62" s="6"/>
      <c r="Q62" s="6"/>
      <c r="R62" s="6"/>
      <c r="S62" s="6"/>
      <c r="T62" s="28"/>
      <c r="U62" s="28"/>
      <c r="V62" s="28"/>
      <c r="W62" s="157"/>
      <c r="X62" s="29"/>
      <c r="Y62" s="6"/>
      <c r="Z62" s="6"/>
    </row>
    <row r="63" spans="1:26" ht="15.75" customHeight="1" x14ac:dyDescent="0.25">
      <c r="A63" s="6"/>
      <c r="B63" s="6"/>
      <c r="C63" s="6"/>
      <c r="D63" s="6"/>
      <c r="E63" s="29"/>
      <c r="F63" s="6"/>
      <c r="G63" s="29"/>
      <c r="H63" s="29"/>
      <c r="I63" s="6"/>
      <c r="J63" s="6"/>
      <c r="K63" s="6"/>
      <c r="L63" s="6"/>
      <c r="M63" s="6"/>
      <c r="N63" s="6"/>
      <c r="O63" s="6"/>
      <c r="P63" s="6"/>
      <c r="Q63" s="6"/>
      <c r="R63" s="6"/>
      <c r="S63" s="6"/>
      <c r="T63" s="28"/>
      <c r="U63" s="28"/>
      <c r="V63" s="28"/>
      <c r="W63" s="157"/>
      <c r="X63" s="29"/>
      <c r="Y63" s="6"/>
      <c r="Z63" s="6"/>
    </row>
    <row r="64" spans="1:26" ht="15.75" customHeight="1" x14ac:dyDescent="0.25">
      <c r="A64" s="6"/>
      <c r="B64" s="6"/>
      <c r="C64" s="6"/>
      <c r="D64" s="6"/>
      <c r="E64" s="29"/>
      <c r="F64" s="6"/>
      <c r="G64" s="29"/>
      <c r="H64" s="29"/>
      <c r="I64" s="6"/>
      <c r="J64" s="6"/>
      <c r="K64" s="6"/>
      <c r="L64" s="6"/>
      <c r="M64" s="6"/>
      <c r="N64" s="6"/>
      <c r="O64" s="6"/>
      <c r="P64" s="6"/>
      <c r="Q64" s="6"/>
      <c r="R64" s="6"/>
      <c r="S64" s="6"/>
      <c r="T64" s="28"/>
      <c r="U64" s="28"/>
      <c r="V64" s="28"/>
      <c r="W64" s="157"/>
      <c r="X64" s="29"/>
      <c r="Y64" s="6"/>
      <c r="Z64" s="6"/>
    </row>
    <row r="65" spans="1:26" ht="15.75" customHeight="1" x14ac:dyDescent="0.25">
      <c r="A65" s="6"/>
      <c r="B65" s="6"/>
      <c r="C65" s="6"/>
      <c r="D65" s="6"/>
      <c r="E65" s="29"/>
      <c r="F65" s="6"/>
      <c r="G65" s="29"/>
      <c r="H65" s="29"/>
      <c r="I65" s="6"/>
      <c r="J65" s="6"/>
      <c r="K65" s="6"/>
      <c r="L65" s="6"/>
      <c r="M65" s="6"/>
      <c r="N65" s="6"/>
      <c r="O65" s="6"/>
      <c r="P65" s="6"/>
      <c r="Q65" s="6"/>
      <c r="R65" s="6"/>
      <c r="S65" s="6"/>
      <c r="T65" s="28"/>
      <c r="U65" s="28"/>
      <c r="V65" s="28"/>
      <c r="W65" s="157"/>
      <c r="X65" s="29"/>
      <c r="Y65" s="6"/>
      <c r="Z65" s="6"/>
    </row>
    <row r="66" spans="1:26" ht="15.75" customHeight="1" x14ac:dyDescent="0.25">
      <c r="A66" s="6"/>
      <c r="B66" s="6"/>
      <c r="C66" s="6"/>
      <c r="D66" s="6"/>
      <c r="E66" s="29"/>
      <c r="F66" s="6"/>
      <c r="G66" s="29"/>
      <c r="H66" s="29"/>
      <c r="I66" s="6"/>
      <c r="J66" s="6"/>
      <c r="K66" s="6"/>
      <c r="L66" s="6"/>
      <c r="M66" s="6"/>
      <c r="N66" s="6"/>
      <c r="O66" s="6"/>
      <c r="P66" s="6"/>
      <c r="Q66" s="6"/>
      <c r="R66" s="6"/>
      <c r="S66" s="6"/>
      <c r="T66" s="28"/>
      <c r="U66" s="28"/>
      <c r="V66" s="28"/>
      <c r="W66" s="157"/>
      <c r="X66" s="29"/>
      <c r="Y66" s="6"/>
      <c r="Z66" s="6"/>
    </row>
    <row r="67" spans="1:26" ht="15.75" customHeight="1" x14ac:dyDescent="0.25">
      <c r="A67" s="6"/>
      <c r="B67" s="6"/>
      <c r="C67" s="6"/>
      <c r="D67" s="6"/>
      <c r="E67" s="29"/>
      <c r="F67" s="6"/>
      <c r="G67" s="29"/>
      <c r="H67" s="29"/>
      <c r="I67" s="6"/>
      <c r="J67" s="6"/>
      <c r="K67" s="6"/>
      <c r="L67" s="6"/>
      <c r="M67" s="6"/>
      <c r="N67" s="6"/>
      <c r="O67" s="6"/>
      <c r="P67" s="6"/>
      <c r="Q67" s="6"/>
      <c r="R67" s="6"/>
      <c r="S67" s="6"/>
      <c r="T67" s="28"/>
      <c r="U67" s="28"/>
      <c r="V67" s="28"/>
      <c r="W67" s="157"/>
      <c r="X67" s="29"/>
      <c r="Y67" s="6"/>
      <c r="Z67" s="6"/>
    </row>
    <row r="68" spans="1:26" ht="15.75" customHeight="1" x14ac:dyDescent="0.25">
      <c r="A68" s="6"/>
      <c r="B68" s="6"/>
      <c r="C68" s="6"/>
      <c r="D68" s="6"/>
      <c r="E68" s="29"/>
      <c r="F68" s="6"/>
      <c r="G68" s="29"/>
      <c r="H68" s="29"/>
      <c r="I68" s="6"/>
      <c r="J68" s="6"/>
      <c r="K68" s="6"/>
      <c r="L68" s="6"/>
      <c r="M68" s="6"/>
      <c r="N68" s="6"/>
      <c r="O68" s="6"/>
      <c r="P68" s="6"/>
      <c r="Q68" s="6"/>
      <c r="R68" s="6"/>
      <c r="S68" s="6"/>
      <c r="T68" s="28"/>
      <c r="U68" s="28"/>
      <c r="V68" s="28"/>
      <c r="W68" s="157"/>
      <c r="X68" s="29"/>
      <c r="Y68" s="6"/>
      <c r="Z68" s="6"/>
    </row>
    <row r="69" spans="1:26" ht="15.75" customHeight="1" x14ac:dyDescent="0.25">
      <c r="A69" s="6"/>
      <c r="B69" s="6"/>
      <c r="C69" s="6"/>
      <c r="D69" s="6"/>
      <c r="E69" s="29"/>
      <c r="F69" s="6"/>
      <c r="G69" s="29"/>
      <c r="H69" s="29"/>
      <c r="I69" s="6"/>
      <c r="J69" s="6"/>
      <c r="K69" s="6"/>
      <c r="L69" s="6"/>
      <c r="M69" s="6"/>
      <c r="N69" s="6"/>
      <c r="O69" s="6"/>
      <c r="P69" s="6"/>
      <c r="Q69" s="6"/>
      <c r="R69" s="6"/>
      <c r="S69" s="6"/>
      <c r="T69" s="28"/>
      <c r="U69" s="28"/>
      <c r="V69" s="28"/>
      <c r="W69" s="157"/>
      <c r="X69" s="29"/>
      <c r="Y69" s="6"/>
      <c r="Z69" s="6"/>
    </row>
    <row r="70" spans="1:26" ht="15.75" customHeight="1" x14ac:dyDescent="0.25">
      <c r="A70" s="6"/>
      <c r="B70" s="6"/>
      <c r="C70" s="6"/>
      <c r="D70" s="6"/>
      <c r="E70" s="29"/>
      <c r="F70" s="6"/>
      <c r="G70" s="29"/>
      <c r="H70" s="29"/>
      <c r="I70" s="6"/>
      <c r="J70" s="6"/>
      <c r="K70" s="6"/>
      <c r="L70" s="6"/>
      <c r="M70" s="6"/>
      <c r="N70" s="6"/>
      <c r="O70" s="6"/>
      <c r="P70" s="6"/>
      <c r="Q70" s="6"/>
      <c r="R70" s="6"/>
      <c r="S70" s="6"/>
      <c r="T70" s="28"/>
      <c r="U70" s="28"/>
      <c r="V70" s="28"/>
      <c r="W70" s="157"/>
      <c r="X70" s="29"/>
      <c r="Y70" s="6"/>
      <c r="Z70" s="6"/>
    </row>
    <row r="71" spans="1:26" ht="15.75" customHeight="1" x14ac:dyDescent="0.25">
      <c r="A71" s="6"/>
      <c r="B71" s="6"/>
      <c r="C71" s="6"/>
      <c r="D71" s="6"/>
      <c r="E71" s="29"/>
      <c r="F71" s="6"/>
      <c r="G71" s="29"/>
      <c r="H71" s="29"/>
      <c r="I71" s="6"/>
      <c r="J71" s="6"/>
      <c r="K71" s="6"/>
      <c r="L71" s="6"/>
      <c r="M71" s="6"/>
      <c r="N71" s="6"/>
      <c r="O71" s="6"/>
      <c r="P71" s="6"/>
      <c r="Q71" s="6"/>
      <c r="R71" s="6"/>
      <c r="S71" s="6"/>
      <c r="T71" s="28"/>
      <c r="U71" s="28"/>
      <c r="V71" s="28"/>
      <c r="W71" s="157"/>
      <c r="X71" s="29"/>
      <c r="Y71" s="6"/>
      <c r="Z71" s="6"/>
    </row>
    <row r="72" spans="1:26" ht="15.75" customHeight="1" x14ac:dyDescent="0.25">
      <c r="A72" s="6"/>
      <c r="B72" s="6"/>
      <c r="C72" s="6"/>
      <c r="D72" s="6"/>
      <c r="E72" s="29"/>
      <c r="F72" s="6"/>
      <c r="G72" s="29"/>
      <c r="H72" s="29"/>
      <c r="I72" s="6"/>
      <c r="J72" s="6"/>
      <c r="K72" s="6"/>
      <c r="L72" s="6"/>
      <c r="M72" s="6"/>
      <c r="N72" s="6"/>
      <c r="O72" s="6"/>
      <c r="P72" s="6"/>
      <c r="Q72" s="6"/>
      <c r="R72" s="6"/>
      <c r="S72" s="6"/>
      <c r="T72" s="28"/>
      <c r="U72" s="28"/>
      <c r="V72" s="28"/>
      <c r="W72" s="157"/>
      <c r="X72" s="29"/>
      <c r="Y72" s="6"/>
      <c r="Z72" s="6"/>
    </row>
    <row r="73" spans="1:26" ht="15.75" customHeight="1" x14ac:dyDescent="0.25">
      <c r="A73" s="6"/>
      <c r="B73" s="6"/>
      <c r="C73" s="6"/>
      <c r="D73" s="6"/>
      <c r="E73" s="29"/>
      <c r="F73" s="6"/>
      <c r="G73" s="29"/>
      <c r="H73" s="29"/>
      <c r="I73" s="6"/>
      <c r="J73" s="6"/>
      <c r="K73" s="6"/>
      <c r="L73" s="6"/>
      <c r="M73" s="6"/>
      <c r="N73" s="6"/>
      <c r="O73" s="6"/>
      <c r="P73" s="6"/>
      <c r="Q73" s="6"/>
      <c r="R73" s="6"/>
      <c r="S73" s="6"/>
      <c r="T73" s="28"/>
      <c r="U73" s="28"/>
      <c r="V73" s="28"/>
      <c r="W73" s="157"/>
      <c r="X73" s="29"/>
      <c r="Y73" s="6"/>
      <c r="Z73" s="6"/>
    </row>
    <row r="74" spans="1:26" ht="15.75" customHeight="1" x14ac:dyDescent="0.25">
      <c r="A74" s="6"/>
      <c r="B74" s="6"/>
      <c r="C74" s="6"/>
      <c r="D74" s="6"/>
      <c r="E74" s="29"/>
      <c r="F74" s="6"/>
      <c r="G74" s="29"/>
      <c r="H74" s="29"/>
      <c r="I74" s="6"/>
      <c r="J74" s="6"/>
      <c r="K74" s="6"/>
      <c r="L74" s="6"/>
      <c r="M74" s="6"/>
      <c r="N74" s="6"/>
      <c r="O74" s="6"/>
      <c r="P74" s="6"/>
      <c r="Q74" s="6"/>
      <c r="R74" s="6"/>
      <c r="S74" s="6"/>
      <c r="T74" s="28"/>
      <c r="U74" s="28"/>
      <c r="V74" s="28"/>
      <c r="W74" s="157"/>
      <c r="X74" s="29"/>
      <c r="Y74" s="6"/>
      <c r="Z74" s="6"/>
    </row>
    <row r="75" spans="1:26" ht="15.75" customHeight="1" x14ac:dyDescent="0.25">
      <c r="A75" s="6"/>
      <c r="B75" s="6"/>
      <c r="C75" s="6"/>
      <c r="D75" s="6"/>
      <c r="E75" s="29"/>
      <c r="F75" s="6"/>
      <c r="G75" s="29"/>
      <c r="H75" s="29"/>
      <c r="I75" s="6"/>
      <c r="J75" s="6"/>
      <c r="K75" s="6"/>
      <c r="L75" s="6"/>
      <c r="M75" s="6"/>
      <c r="N75" s="6"/>
      <c r="O75" s="6"/>
      <c r="P75" s="6"/>
      <c r="Q75" s="6"/>
      <c r="R75" s="6"/>
      <c r="S75" s="6"/>
      <c r="T75" s="28"/>
      <c r="U75" s="28"/>
      <c r="V75" s="28"/>
      <c r="W75" s="157"/>
      <c r="X75" s="29"/>
      <c r="Y75" s="6"/>
      <c r="Z75" s="6"/>
    </row>
    <row r="76" spans="1:26" ht="15.75" customHeight="1" x14ac:dyDescent="0.25">
      <c r="A76" s="6"/>
      <c r="B76" s="6"/>
      <c r="C76" s="6"/>
      <c r="D76" s="6"/>
      <c r="E76" s="29"/>
      <c r="F76" s="6"/>
      <c r="G76" s="29"/>
      <c r="H76" s="29"/>
      <c r="I76" s="6"/>
      <c r="J76" s="6"/>
      <c r="K76" s="6"/>
      <c r="L76" s="6"/>
      <c r="M76" s="6"/>
      <c r="N76" s="6"/>
      <c r="O76" s="6"/>
      <c r="P76" s="6"/>
      <c r="Q76" s="6"/>
      <c r="R76" s="6"/>
      <c r="S76" s="6"/>
      <c r="T76" s="28"/>
      <c r="U76" s="28"/>
      <c r="V76" s="28"/>
      <c r="W76" s="157"/>
      <c r="X76" s="29"/>
      <c r="Y76" s="6"/>
      <c r="Z76" s="6"/>
    </row>
    <row r="77" spans="1:26" ht="15.75" customHeight="1" x14ac:dyDescent="0.25">
      <c r="A77" s="6"/>
      <c r="B77" s="6"/>
      <c r="C77" s="6"/>
      <c r="D77" s="6"/>
      <c r="E77" s="29"/>
      <c r="F77" s="6"/>
      <c r="G77" s="29"/>
      <c r="H77" s="29"/>
      <c r="I77" s="6"/>
      <c r="J77" s="6"/>
      <c r="K77" s="6"/>
      <c r="L77" s="6"/>
      <c r="M77" s="6"/>
      <c r="N77" s="6"/>
      <c r="O77" s="6"/>
      <c r="P77" s="6"/>
      <c r="Q77" s="6"/>
      <c r="R77" s="6"/>
      <c r="S77" s="6"/>
      <c r="T77" s="28"/>
      <c r="U77" s="28"/>
      <c r="V77" s="28"/>
      <c r="W77" s="157"/>
      <c r="X77" s="29"/>
      <c r="Y77" s="6"/>
      <c r="Z77" s="6"/>
    </row>
    <row r="78" spans="1:26" ht="15.75" customHeight="1" x14ac:dyDescent="0.25">
      <c r="A78" s="6"/>
      <c r="B78" s="6"/>
      <c r="C78" s="6"/>
      <c r="D78" s="6"/>
      <c r="E78" s="29"/>
      <c r="F78" s="6"/>
      <c r="G78" s="29"/>
      <c r="H78" s="29"/>
      <c r="I78" s="6"/>
      <c r="J78" s="6"/>
      <c r="K78" s="6"/>
      <c r="L78" s="6"/>
      <c r="M78" s="6"/>
      <c r="N78" s="6"/>
      <c r="O78" s="6"/>
      <c r="P78" s="6"/>
      <c r="Q78" s="6"/>
      <c r="R78" s="6"/>
      <c r="S78" s="6"/>
      <c r="T78" s="28"/>
      <c r="U78" s="28"/>
      <c r="V78" s="28"/>
      <c r="W78" s="157"/>
      <c r="X78" s="29"/>
      <c r="Y78" s="6"/>
      <c r="Z78" s="6"/>
    </row>
    <row r="79" spans="1:26" ht="15.75" customHeight="1" x14ac:dyDescent="0.25">
      <c r="A79" s="6"/>
      <c r="B79" s="6"/>
      <c r="C79" s="6"/>
      <c r="D79" s="6"/>
      <c r="E79" s="29"/>
      <c r="F79" s="6"/>
      <c r="G79" s="29"/>
      <c r="H79" s="29"/>
      <c r="I79" s="6"/>
      <c r="J79" s="6"/>
      <c r="K79" s="6"/>
      <c r="L79" s="6"/>
      <c r="M79" s="6"/>
      <c r="N79" s="6"/>
      <c r="O79" s="6"/>
      <c r="P79" s="6"/>
      <c r="Q79" s="6"/>
      <c r="R79" s="6"/>
      <c r="S79" s="6"/>
      <c r="T79" s="28"/>
      <c r="U79" s="28"/>
      <c r="V79" s="28"/>
      <c r="W79" s="157"/>
      <c r="X79" s="29"/>
      <c r="Y79" s="6"/>
      <c r="Z79" s="6"/>
    </row>
    <row r="80" spans="1:26" ht="15.75" customHeight="1" x14ac:dyDescent="0.25">
      <c r="A80" s="6"/>
      <c r="B80" s="6"/>
      <c r="C80" s="6"/>
      <c r="D80" s="6"/>
      <c r="E80" s="29"/>
      <c r="F80" s="6"/>
      <c r="G80" s="29"/>
      <c r="H80" s="29"/>
      <c r="I80" s="6"/>
      <c r="J80" s="6"/>
      <c r="K80" s="6"/>
      <c r="L80" s="6"/>
      <c r="M80" s="6"/>
      <c r="N80" s="6"/>
      <c r="O80" s="6"/>
      <c r="P80" s="6"/>
      <c r="Q80" s="6"/>
      <c r="R80" s="6"/>
      <c r="S80" s="6"/>
      <c r="T80" s="28"/>
      <c r="U80" s="28"/>
      <c r="V80" s="28"/>
      <c r="W80" s="157"/>
      <c r="X80" s="29"/>
      <c r="Y80" s="6"/>
      <c r="Z80" s="6"/>
    </row>
    <row r="81" spans="1:26" ht="15.75" customHeight="1" x14ac:dyDescent="0.25">
      <c r="A81" s="6"/>
      <c r="B81" s="6"/>
      <c r="C81" s="6"/>
      <c r="D81" s="6"/>
      <c r="E81" s="29"/>
      <c r="F81" s="6"/>
      <c r="G81" s="29"/>
      <c r="H81" s="29"/>
      <c r="I81" s="6"/>
      <c r="J81" s="6"/>
      <c r="K81" s="6"/>
      <c r="L81" s="6"/>
      <c r="M81" s="6"/>
      <c r="N81" s="6"/>
      <c r="O81" s="6"/>
      <c r="P81" s="6"/>
      <c r="Q81" s="6"/>
      <c r="R81" s="6"/>
      <c r="S81" s="6"/>
      <c r="T81" s="28"/>
      <c r="U81" s="28"/>
      <c r="V81" s="28"/>
      <c r="W81" s="157"/>
      <c r="X81" s="29"/>
      <c r="Y81" s="6"/>
      <c r="Z81" s="6"/>
    </row>
    <row r="82" spans="1:26" ht="15.75" customHeight="1" x14ac:dyDescent="0.25">
      <c r="A82" s="6"/>
      <c r="B82" s="6"/>
      <c r="C82" s="6"/>
      <c r="D82" s="6"/>
      <c r="E82" s="29"/>
      <c r="F82" s="6"/>
      <c r="G82" s="29"/>
      <c r="H82" s="29"/>
      <c r="I82" s="6"/>
      <c r="J82" s="6"/>
      <c r="K82" s="6"/>
      <c r="L82" s="6"/>
      <c r="M82" s="6"/>
      <c r="N82" s="6"/>
      <c r="O82" s="6"/>
      <c r="P82" s="6"/>
      <c r="Q82" s="6"/>
      <c r="R82" s="6"/>
      <c r="S82" s="6"/>
      <c r="T82" s="28"/>
      <c r="U82" s="28"/>
      <c r="V82" s="28"/>
      <c r="W82" s="157"/>
      <c r="X82" s="29"/>
      <c r="Y82" s="6"/>
      <c r="Z82" s="6"/>
    </row>
    <row r="83" spans="1:26" ht="15.75" customHeight="1" x14ac:dyDescent="0.25">
      <c r="A83" s="6"/>
      <c r="B83" s="6"/>
      <c r="C83" s="6"/>
      <c r="D83" s="6"/>
      <c r="E83" s="29"/>
      <c r="F83" s="6"/>
      <c r="G83" s="29"/>
      <c r="H83" s="29"/>
      <c r="I83" s="6"/>
      <c r="J83" s="6"/>
      <c r="K83" s="6"/>
      <c r="L83" s="6"/>
      <c r="M83" s="6"/>
      <c r="N83" s="6"/>
      <c r="O83" s="6"/>
      <c r="P83" s="6"/>
      <c r="Q83" s="6"/>
      <c r="R83" s="6"/>
      <c r="S83" s="6"/>
      <c r="T83" s="28"/>
      <c r="U83" s="28"/>
      <c r="V83" s="28"/>
      <c r="W83" s="157"/>
      <c r="X83" s="29"/>
      <c r="Y83" s="6"/>
      <c r="Z83" s="6"/>
    </row>
    <row r="84" spans="1:26" ht="15.75" customHeight="1" x14ac:dyDescent="0.25">
      <c r="A84" s="6"/>
      <c r="B84" s="6"/>
      <c r="C84" s="6"/>
      <c r="D84" s="6"/>
      <c r="E84" s="29"/>
      <c r="F84" s="6"/>
      <c r="G84" s="29"/>
      <c r="H84" s="29"/>
      <c r="I84" s="6"/>
      <c r="J84" s="6"/>
      <c r="K84" s="6"/>
      <c r="L84" s="6"/>
      <c r="M84" s="6"/>
      <c r="N84" s="6"/>
      <c r="O84" s="6"/>
      <c r="P84" s="6"/>
      <c r="Q84" s="6"/>
      <c r="R84" s="6"/>
      <c r="S84" s="6"/>
      <c r="T84" s="28"/>
      <c r="U84" s="28"/>
      <c r="V84" s="28"/>
      <c r="W84" s="157"/>
      <c r="X84" s="29"/>
      <c r="Y84" s="6"/>
      <c r="Z84" s="6"/>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157"/>
      <c r="X85" s="6"/>
      <c r="Y85" s="6"/>
      <c r="Z85" s="6"/>
    </row>
    <row r="86" spans="1:26" ht="15.75" customHeight="1" x14ac:dyDescent="0.25">
      <c r="O86" s="6"/>
      <c r="P86" s="6"/>
      <c r="Q86" s="6"/>
      <c r="V86" s="6"/>
      <c r="W86" s="157"/>
    </row>
    <row r="87" spans="1:26" ht="15.75" customHeight="1" x14ac:dyDescent="0.25">
      <c r="O87" s="6"/>
      <c r="P87" s="6"/>
      <c r="Q87" s="6"/>
      <c r="V87" s="6"/>
      <c r="W87" s="157"/>
    </row>
    <row r="88" spans="1:26" ht="15.75" customHeight="1" x14ac:dyDescent="0.25">
      <c r="O88" s="6"/>
      <c r="P88" s="6"/>
      <c r="Q88" s="6"/>
      <c r="V88" s="6"/>
      <c r="W88" s="157"/>
    </row>
    <row r="89" spans="1:26" ht="15.75" customHeight="1" x14ac:dyDescent="0.25">
      <c r="O89" s="6"/>
      <c r="P89" s="6"/>
      <c r="Q89" s="6"/>
      <c r="V89" s="6"/>
      <c r="W89" s="157"/>
    </row>
    <row r="90" spans="1:26" ht="15.75" customHeight="1" x14ac:dyDescent="0.25">
      <c r="O90" s="6"/>
      <c r="P90" s="6"/>
      <c r="Q90" s="6"/>
      <c r="V90" s="6"/>
      <c r="W90" s="157"/>
    </row>
    <row r="91" spans="1:26" ht="15.75" customHeight="1" x14ac:dyDescent="0.25">
      <c r="O91" s="6"/>
      <c r="P91" s="6"/>
      <c r="Q91" s="6"/>
      <c r="V91" s="6"/>
      <c r="W91" s="157"/>
    </row>
    <row r="92" spans="1:26" ht="15.75" customHeight="1" x14ac:dyDescent="0.25">
      <c r="O92" s="6"/>
      <c r="P92" s="6"/>
      <c r="Q92" s="6"/>
      <c r="V92" s="6"/>
      <c r="W92" s="157"/>
    </row>
    <row r="93" spans="1:26" ht="15.75" customHeight="1" x14ac:dyDescent="0.25">
      <c r="O93" s="6"/>
      <c r="P93" s="6"/>
      <c r="Q93" s="6"/>
      <c r="V93" s="6"/>
      <c r="W93" s="157"/>
    </row>
    <row r="94" spans="1:26" ht="15.75" customHeight="1" x14ac:dyDescent="0.25">
      <c r="O94" s="6"/>
      <c r="P94" s="6"/>
      <c r="Q94" s="6"/>
      <c r="V94" s="6"/>
      <c r="W94" s="157"/>
    </row>
    <row r="95" spans="1:26" ht="15.75" customHeight="1" x14ac:dyDescent="0.25">
      <c r="O95" s="6"/>
      <c r="P95" s="6"/>
      <c r="Q95" s="6"/>
      <c r="V95" s="6"/>
      <c r="W95" s="157"/>
    </row>
    <row r="96" spans="1:26" ht="15.75" customHeight="1" x14ac:dyDescent="0.25">
      <c r="O96" s="6"/>
      <c r="P96" s="6"/>
      <c r="Q96" s="6"/>
      <c r="V96" s="6"/>
      <c r="W96" s="157"/>
    </row>
    <row r="97" spans="15:23" ht="15.75" customHeight="1" x14ac:dyDescent="0.25">
      <c r="O97" s="6"/>
      <c r="P97" s="6"/>
      <c r="Q97" s="6"/>
      <c r="V97" s="6"/>
      <c r="W97" s="157"/>
    </row>
    <row r="98" spans="15:23" ht="15.75" customHeight="1" x14ac:dyDescent="0.25">
      <c r="O98" s="6"/>
      <c r="P98" s="6"/>
      <c r="Q98" s="6"/>
      <c r="V98" s="6"/>
      <c r="W98" s="157"/>
    </row>
    <row r="99" spans="15:23" ht="15.75" customHeight="1" x14ac:dyDescent="0.25">
      <c r="O99" s="6"/>
      <c r="P99" s="6"/>
      <c r="Q99" s="6"/>
      <c r="V99" s="6"/>
      <c r="W99" s="157"/>
    </row>
    <row r="100" spans="15:23" ht="15.75" customHeight="1" x14ac:dyDescent="0.25">
      <c r="O100" s="6"/>
      <c r="P100" s="6"/>
      <c r="Q100" s="6"/>
      <c r="V100" s="6"/>
      <c r="W100" s="157"/>
    </row>
    <row r="101" spans="15:23" ht="15.75" customHeight="1" x14ac:dyDescent="0.25">
      <c r="O101" s="6"/>
      <c r="P101" s="6"/>
      <c r="Q101" s="6"/>
      <c r="V101" s="6"/>
      <c r="W101" s="157"/>
    </row>
    <row r="102" spans="15:23" ht="15.75" customHeight="1" x14ac:dyDescent="0.25">
      <c r="O102" s="6"/>
      <c r="P102" s="6"/>
      <c r="Q102" s="6"/>
      <c r="V102" s="6"/>
      <c r="W102" s="157"/>
    </row>
    <row r="103" spans="15:23" ht="15.75" customHeight="1" x14ac:dyDescent="0.25">
      <c r="O103" s="6"/>
      <c r="P103" s="6"/>
      <c r="Q103" s="6"/>
      <c r="V103" s="6"/>
      <c r="W103" s="157"/>
    </row>
    <row r="104" spans="15:23" ht="15.75" customHeight="1" x14ac:dyDescent="0.25">
      <c r="O104" s="6"/>
      <c r="P104" s="6"/>
      <c r="Q104" s="6"/>
      <c r="V104" s="6"/>
      <c r="W104" s="157"/>
    </row>
    <row r="105" spans="15:23" ht="15.75" customHeight="1" x14ac:dyDescent="0.25">
      <c r="O105" s="6"/>
      <c r="P105" s="6"/>
      <c r="Q105" s="6"/>
      <c r="V105" s="6"/>
      <c r="W105" s="157"/>
    </row>
    <row r="106" spans="15:23" ht="15.75" customHeight="1" x14ac:dyDescent="0.25">
      <c r="O106" s="6"/>
      <c r="P106" s="6"/>
      <c r="Q106" s="6"/>
      <c r="V106" s="6"/>
      <c r="W106" s="157"/>
    </row>
    <row r="107" spans="15:23" ht="15.75" customHeight="1" x14ac:dyDescent="0.25">
      <c r="O107" s="6"/>
      <c r="P107" s="6"/>
      <c r="Q107" s="6"/>
      <c r="V107" s="6"/>
      <c r="W107" s="157"/>
    </row>
    <row r="108" spans="15:23" ht="15.75" customHeight="1" x14ac:dyDescent="0.25">
      <c r="O108" s="6"/>
      <c r="P108" s="6"/>
      <c r="Q108" s="6"/>
      <c r="V108" s="6"/>
      <c r="W108" s="157"/>
    </row>
    <row r="109" spans="15:23" ht="15.75" customHeight="1" x14ac:dyDescent="0.25">
      <c r="O109" s="6"/>
      <c r="P109" s="6"/>
      <c r="Q109" s="6"/>
      <c r="V109" s="6"/>
      <c r="W109" s="157"/>
    </row>
    <row r="110" spans="15:23" ht="15.75" customHeight="1" x14ac:dyDescent="0.25">
      <c r="O110" s="6"/>
      <c r="P110" s="6"/>
      <c r="Q110" s="6"/>
      <c r="V110" s="6"/>
      <c r="W110" s="157"/>
    </row>
    <row r="111" spans="15:23" ht="15.75" customHeight="1" x14ac:dyDescent="0.25">
      <c r="O111" s="6"/>
      <c r="P111" s="6"/>
      <c r="Q111" s="6"/>
      <c r="V111" s="6"/>
      <c r="W111" s="157"/>
    </row>
    <row r="112" spans="15:23" ht="15.75" customHeight="1" x14ac:dyDescent="0.25">
      <c r="O112" s="6"/>
      <c r="P112" s="6"/>
      <c r="Q112" s="6"/>
      <c r="V112" s="6"/>
      <c r="W112" s="157"/>
    </row>
    <row r="113" spans="15:23" ht="15.75" customHeight="1" x14ac:dyDescent="0.25">
      <c r="O113" s="6"/>
      <c r="P113" s="6"/>
      <c r="Q113" s="6"/>
      <c r="V113" s="6"/>
      <c r="W113" s="157"/>
    </row>
    <row r="114" spans="15:23" ht="15.75" customHeight="1" x14ac:dyDescent="0.25">
      <c r="O114" s="6"/>
      <c r="P114" s="6"/>
      <c r="Q114" s="6"/>
      <c r="V114" s="6"/>
      <c r="W114" s="157"/>
    </row>
    <row r="115" spans="15:23" ht="15.75" customHeight="1" x14ac:dyDescent="0.25">
      <c r="O115" s="6"/>
      <c r="P115" s="6"/>
      <c r="Q115" s="6"/>
      <c r="V115" s="6"/>
      <c r="W115" s="157"/>
    </row>
    <row r="116" spans="15:23" ht="15.75" customHeight="1" x14ac:dyDescent="0.25">
      <c r="O116" s="6"/>
      <c r="P116" s="6"/>
      <c r="Q116" s="6"/>
      <c r="V116" s="6"/>
      <c r="W116" s="157"/>
    </row>
    <row r="117" spans="15:23" ht="15.75" customHeight="1" x14ac:dyDescent="0.25">
      <c r="O117" s="6"/>
      <c r="P117" s="6"/>
      <c r="Q117" s="6"/>
      <c r="V117" s="6"/>
      <c r="W117" s="157"/>
    </row>
    <row r="118" spans="15:23" ht="15.75" customHeight="1" x14ac:dyDescent="0.25">
      <c r="O118" s="6"/>
      <c r="P118" s="6"/>
      <c r="Q118" s="6"/>
      <c r="V118" s="6"/>
      <c r="W118" s="157"/>
    </row>
    <row r="119" spans="15:23" ht="15.75" customHeight="1" x14ac:dyDescent="0.25">
      <c r="O119" s="6"/>
      <c r="P119" s="6"/>
      <c r="Q119" s="6"/>
      <c r="V119" s="6"/>
      <c r="W119" s="157"/>
    </row>
    <row r="120" spans="15:23" ht="15.75" customHeight="1" x14ac:dyDescent="0.25">
      <c r="O120" s="6"/>
      <c r="P120" s="6"/>
      <c r="Q120" s="6"/>
      <c r="V120" s="6"/>
      <c r="W120" s="157"/>
    </row>
    <row r="121" spans="15:23" ht="15.75" customHeight="1" x14ac:dyDescent="0.25">
      <c r="O121" s="6"/>
      <c r="P121" s="6"/>
      <c r="Q121" s="6"/>
      <c r="V121" s="6"/>
      <c r="W121" s="157"/>
    </row>
    <row r="122" spans="15:23" ht="15.75" customHeight="1" x14ac:dyDescent="0.25">
      <c r="O122" s="6"/>
      <c r="P122" s="6"/>
      <c r="Q122" s="6"/>
      <c r="V122" s="6"/>
      <c r="W122" s="157"/>
    </row>
    <row r="123" spans="15:23" ht="15.75" customHeight="1" x14ac:dyDescent="0.25">
      <c r="O123" s="6"/>
      <c r="P123" s="6"/>
      <c r="Q123" s="6"/>
      <c r="V123" s="6"/>
      <c r="W123" s="157"/>
    </row>
    <row r="124" spans="15:23" ht="15.75" customHeight="1" x14ac:dyDescent="0.25">
      <c r="O124" s="6"/>
      <c r="P124" s="6"/>
      <c r="Q124" s="6"/>
      <c r="V124" s="6"/>
      <c r="W124" s="157"/>
    </row>
    <row r="125" spans="15:23" ht="15.75" customHeight="1" x14ac:dyDescent="0.25">
      <c r="O125" s="6"/>
      <c r="P125" s="6"/>
      <c r="Q125" s="6"/>
      <c r="V125" s="6"/>
      <c r="W125" s="157"/>
    </row>
    <row r="126" spans="15:23" ht="15.75" customHeight="1" x14ac:dyDescent="0.25">
      <c r="O126" s="6"/>
      <c r="P126" s="6"/>
      <c r="Q126" s="6"/>
      <c r="V126" s="6"/>
      <c r="W126" s="157"/>
    </row>
    <row r="127" spans="15:23" ht="15.75" customHeight="1" x14ac:dyDescent="0.25">
      <c r="O127" s="6"/>
      <c r="P127" s="6"/>
      <c r="Q127" s="6"/>
      <c r="V127" s="6"/>
      <c r="W127" s="157"/>
    </row>
    <row r="128" spans="15:23" ht="15.75" customHeight="1" x14ac:dyDescent="0.25">
      <c r="O128" s="6"/>
      <c r="P128" s="6"/>
      <c r="Q128" s="6"/>
      <c r="V128" s="6"/>
      <c r="W128" s="157"/>
    </row>
    <row r="129" spans="15:23" ht="15.75" customHeight="1" x14ac:dyDescent="0.25">
      <c r="O129" s="6"/>
      <c r="P129" s="6"/>
      <c r="Q129" s="6"/>
      <c r="V129" s="6"/>
      <c r="W129" s="157"/>
    </row>
    <row r="130" spans="15:23" ht="15.75" customHeight="1" x14ac:dyDescent="0.25">
      <c r="O130" s="6"/>
      <c r="P130" s="6"/>
      <c r="Q130" s="6"/>
      <c r="V130" s="6"/>
      <c r="W130" s="157"/>
    </row>
    <row r="131" spans="15:23" ht="15.75" customHeight="1" x14ac:dyDescent="0.25">
      <c r="O131" s="6"/>
      <c r="P131" s="6"/>
      <c r="Q131" s="6"/>
      <c r="V131" s="6"/>
      <c r="W131" s="157"/>
    </row>
    <row r="132" spans="15:23" ht="15.75" customHeight="1" x14ac:dyDescent="0.25">
      <c r="O132" s="6"/>
      <c r="P132" s="6"/>
      <c r="Q132" s="6"/>
      <c r="V132" s="6"/>
      <c r="W132" s="157"/>
    </row>
    <row r="133" spans="15:23" ht="15.75" customHeight="1" x14ac:dyDescent="0.25">
      <c r="O133" s="6"/>
      <c r="P133" s="6"/>
      <c r="Q133" s="6"/>
      <c r="V133" s="6"/>
      <c r="W133" s="157"/>
    </row>
    <row r="134" spans="15:23" ht="15.75" customHeight="1" x14ac:dyDescent="0.25">
      <c r="O134" s="6"/>
      <c r="P134" s="6"/>
      <c r="Q134" s="6"/>
      <c r="V134" s="6"/>
      <c r="W134" s="157"/>
    </row>
    <row r="135" spans="15:23" ht="15.75" customHeight="1" x14ac:dyDescent="0.25">
      <c r="O135" s="6"/>
      <c r="P135" s="6"/>
      <c r="Q135" s="6"/>
      <c r="V135" s="6"/>
      <c r="W135" s="157"/>
    </row>
    <row r="136" spans="15:23" ht="15.75" customHeight="1" x14ac:dyDescent="0.25">
      <c r="O136" s="6"/>
      <c r="P136" s="6"/>
      <c r="Q136" s="6"/>
      <c r="V136" s="6"/>
      <c r="W136" s="157"/>
    </row>
    <row r="137" spans="15:23" ht="15.75" customHeight="1" x14ac:dyDescent="0.25">
      <c r="O137" s="6"/>
      <c r="P137" s="6"/>
      <c r="Q137" s="6"/>
      <c r="V137" s="6"/>
      <c r="W137" s="157"/>
    </row>
    <row r="138" spans="15:23" ht="15.75" customHeight="1" x14ac:dyDescent="0.25">
      <c r="O138" s="6"/>
      <c r="P138" s="6"/>
      <c r="Q138" s="6"/>
      <c r="V138" s="6"/>
      <c r="W138" s="157"/>
    </row>
    <row r="139" spans="15:23" ht="15.75" customHeight="1" x14ac:dyDescent="0.25">
      <c r="O139" s="6"/>
      <c r="P139" s="6"/>
      <c r="Q139" s="6"/>
      <c r="V139" s="6"/>
      <c r="W139" s="157"/>
    </row>
    <row r="140" spans="15:23" ht="15.75" customHeight="1" x14ac:dyDescent="0.25">
      <c r="O140" s="6"/>
      <c r="P140" s="6"/>
      <c r="Q140" s="6"/>
      <c r="V140" s="6"/>
      <c r="W140" s="157"/>
    </row>
    <row r="141" spans="15:23" ht="15.75" customHeight="1" x14ac:dyDescent="0.25">
      <c r="O141" s="6"/>
      <c r="P141" s="6"/>
      <c r="Q141" s="6"/>
      <c r="V141" s="6"/>
      <c r="W141" s="157"/>
    </row>
    <row r="142" spans="15:23" ht="15.75" customHeight="1" x14ac:dyDescent="0.25">
      <c r="O142" s="6"/>
      <c r="P142" s="6"/>
      <c r="Q142" s="6"/>
      <c r="V142" s="6"/>
      <c r="W142" s="157"/>
    </row>
    <row r="143" spans="15:23" ht="15.75" customHeight="1" x14ac:dyDescent="0.25">
      <c r="O143" s="6"/>
      <c r="P143" s="6"/>
      <c r="Q143" s="6"/>
      <c r="V143" s="6"/>
      <c r="W143" s="157"/>
    </row>
    <row r="144" spans="15:23" ht="15.75" customHeight="1" x14ac:dyDescent="0.25">
      <c r="O144" s="6"/>
      <c r="P144" s="6"/>
      <c r="Q144" s="6"/>
      <c r="V144" s="6"/>
      <c r="W144" s="157"/>
    </row>
    <row r="145" spans="15:23" ht="15.75" customHeight="1" x14ac:dyDescent="0.25">
      <c r="O145" s="6"/>
      <c r="P145" s="6"/>
      <c r="Q145" s="6"/>
      <c r="V145" s="6"/>
      <c r="W145" s="157"/>
    </row>
    <row r="146" spans="15:23" ht="15.75" customHeight="1" x14ac:dyDescent="0.25">
      <c r="O146" s="6"/>
      <c r="P146" s="6"/>
      <c r="Q146" s="6"/>
      <c r="V146" s="6"/>
      <c r="W146" s="157"/>
    </row>
    <row r="147" spans="15:23" ht="15.75" customHeight="1" x14ac:dyDescent="0.25">
      <c r="O147" s="6"/>
      <c r="P147" s="6"/>
      <c r="Q147" s="6"/>
      <c r="V147" s="6"/>
      <c r="W147" s="157"/>
    </row>
    <row r="148" spans="15:23" ht="15.75" customHeight="1" x14ac:dyDescent="0.25">
      <c r="O148" s="6"/>
      <c r="P148" s="6"/>
      <c r="Q148" s="6"/>
      <c r="V148" s="6"/>
      <c r="W148" s="157"/>
    </row>
    <row r="149" spans="15:23" ht="15.75" customHeight="1" x14ac:dyDescent="0.25">
      <c r="O149" s="6"/>
      <c r="P149" s="6"/>
      <c r="Q149" s="6"/>
      <c r="V149" s="6"/>
      <c r="W149" s="157"/>
    </row>
    <row r="150" spans="15:23" ht="15.75" customHeight="1" x14ac:dyDescent="0.25">
      <c r="O150" s="6"/>
      <c r="P150" s="6"/>
      <c r="Q150" s="6"/>
      <c r="V150" s="6"/>
      <c r="W150" s="157"/>
    </row>
    <row r="151" spans="15:23" ht="15.75" customHeight="1" x14ac:dyDescent="0.25">
      <c r="O151" s="6"/>
      <c r="P151" s="6"/>
      <c r="Q151" s="6"/>
      <c r="V151" s="6"/>
      <c r="W151" s="157"/>
    </row>
    <row r="152" spans="15:23" ht="15.75" customHeight="1" x14ac:dyDescent="0.25">
      <c r="O152" s="6"/>
      <c r="P152" s="6"/>
      <c r="Q152" s="6"/>
      <c r="V152" s="6"/>
      <c r="W152" s="157"/>
    </row>
    <row r="153" spans="15:23" ht="15.75" customHeight="1" x14ac:dyDescent="0.25">
      <c r="O153" s="6"/>
      <c r="P153" s="6"/>
      <c r="Q153" s="6"/>
      <c r="V153" s="6"/>
      <c r="W153" s="157"/>
    </row>
    <row r="154" spans="15:23" ht="15.75" customHeight="1" x14ac:dyDescent="0.25">
      <c r="O154" s="6"/>
      <c r="P154" s="6"/>
      <c r="Q154" s="6"/>
      <c r="V154" s="6"/>
      <c r="W154" s="157"/>
    </row>
    <row r="155" spans="15:23" ht="15.75" customHeight="1" x14ac:dyDescent="0.25">
      <c r="O155" s="6"/>
      <c r="P155" s="6"/>
      <c r="Q155" s="6"/>
      <c r="V155" s="6"/>
      <c r="W155" s="157"/>
    </row>
    <row r="156" spans="15:23" ht="15.75" customHeight="1" x14ac:dyDescent="0.25">
      <c r="O156" s="6"/>
      <c r="P156" s="6"/>
      <c r="Q156" s="6"/>
      <c r="V156" s="6"/>
      <c r="W156" s="157"/>
    </row>
    <row r="157" spans="15:23" ht="15.75" customHeight="1" x14ac:dyDescent="0.25">
      <c r="O157" s="6"/>
      <c r="P157" s="6"/>
      <c r="Q157" s="6"/>
      <c r="V157" s="6"/>
      <c r="W157" s="157"/>
    </row>
    <row r="158" spans="15:23" ht="15.75" customHeight="1" x14ac:dyDescent="0.25">
      <c r="O158" s="6"/>
      <c r="P158" s="6"/>
      <c r="Q158" s="6"/>
      <c r="V158" s="6"/>
      <c r="W158" s="157"/>
    </row>
    <row r="159" spans="15:23" ht="15.75" customHeight="1" x14ac:dyDescent="0.25">
      <c r="O159" s="6"/>
      <c r="P159" s="6"/>
      <c r="Q159" s="6"/>
      <c r="V159" s="6"/>
      <c r="W159" s="157"/>
    </row>
    <row r="160" spans="15:23" ht="15.75" customHeight="1" x14ac:dyDescent="0.25">
      <c r="O160" s="6"/>
      <c r="P160" s="6"/>
      <c r="Q160" s="6"/>
      <c r="V160" s="6"/>
      <c r="W160" s="157"/>
    </row>
    <row r="161" spans="15:23" ht="15.75" customHeight="1" x14ac:dyDescent="0.25">
      <c r="O161" s="6"/>
      <c r="P161" s="6"/>
      <c r="Q161" s="6"/>
      <c r="V161" s="6"/>
      <c r="W161" s="157"/>
    </row>
    <row r="162" spans="15:23" ht="15.75" customHeight="1" x14ac:dyDescent="0.25">
      <c r="O162" s="6"/>
      <c r="P162" s="6"/>
      <c r="Q162" s="6"/>
      <c r="V162" s="6"/>
      <c r="W162" s="157"/>
    </row>
    <row r="163" spans="15:23" ht="15.75" customHeight="1" x14ac:dyDescent="0.25">
      <c r="O163" s="6"/>
      <c r="P163" s="6"/>
      <c r="Q163" s="6"/>
      <c r="V163" s="6"/>
      <c r="W163" s="157"/>
    </row>
    <row r="164" spans="15:23" ht="15.75" customHeight="1" x14ac:dyDescent="0.25">
      <c r="O164" s="6"/>
      <c r="P164" s="6"/>
      <c r="Q164" s="6"/>
      <c r="V164" s="6"/>
      <c r="W164" s="157"/>
    </row>
    <row r="165" spans="15:23" ht="15.75" customHeight="1" x14ac:dyDescent="0.25">
      <c r="O165" s="6"/>
      <c r="P165" s="6"/>
      <c r="Q165" s="6"/>
      <c r="V165" s="6"/>
      <c r="W165" s="157"/>
    </row>
    <row r="166" spans="15:23" ht="15.75" customHeight="1" x14ac:dyDescent="0.25">
      <c r="O166" s="6"/>
      <c r="P166" s="6"/>
      <c r="Q166" s="6"/>
      <c r="V166" s="6"/>
      <c r="W166" s="157"/>
    </row>
    <row r="167" spans="15:23" ht="15.75" customHeight="1" x14ac:dyDescent="0.25">
      <c r="O167" s="6"/>
      <c r="P167" s="6"/>
      <c r="Q167" s="6"/>
      <c r="V167" s="6"/>
      <c r="W167" s="157"/>
    </row>
    <row r="168" spans="15:23" ht="15.75" customHeight="1" x14ac:dyDescent="0.25">
      <c r="O168" s="6"/>
      <c r="P168" s="6"/>
      <c r="Q168" s="6"/>
      <c r="V168" s="6"/>
      <c r="W168" s="157"/>
    </row>
    <row r="169" spans="15:23" ht="15.75" customHeight="1" x14ac:dyDescent="0.25">
      <c r="O169" s="6"/>
      <c r="P169" s="6"/>
      <c r="Q169" s="6"/>
      <c r="V169" s="6"/>
      <c r="W169" s="157"/>
    </row>
    <row r="170" spans="15:23" ht="15.75" customHeight="1" x14ac:dyDescent="0.25">
      <c r="O170" s="6"/>
      <c r="P170" s="6"/>
      <c r="Q170" s="6"/>
      <c r="V170" s="6"/>
      <c r="W170" s="157"/>
    </row>
    <row r="171" spans="15:23" ht="15.75" customHeight="1" x14ac:dyDescent="0.25">
      <c r="O171" s="6"/>
      <c r="P171" s="6"/>
      <c r="Q171" s="6"/>
      <c r="V171" s="6"/>
      <c r="W171" s="157"/>
    </row>
    <row r="172" spans="15:23" ht="15.75" customHeight="1" x14ac:dyDescent="0.25">
      <c r="O172" s="6"/>
      <c r="P172" s="6"/>
      <c r="Q172" s="6"/>
      <c r="V172" s="6"/>
      <c r="W172" s="157"/>
    </row>
    <row r="173" spans="15:23" ht="15.75" customHeight="1" x14ac:dyDescent="0.25">
      <c r="O173" s="6"/>
      <c r="P173" s="6"/>
      <c r="Q173" s="6"/>
      <c r="V173" s="6"/>
      <c r="W173" s="157"/>
    </row>
    <row r="174" spans="15:23" ht="15.75" customHeight="1" x14ac:dyDescent="0.25">
      <c r="O174" s="6"/>
      <c r="P174" s="6"/>
      <c r="Q174" s="6"/>
      <c r="V174" s="6"/>
      <c r="W174" s="157"/>
    </row>
    <row r="175" spans="15:23" ht="15.75" customHeight="1" x14ac:dyDescent="0.25">
      <c r="O175" s="6"/>
      <c r="P175" s="6"/>
      <c r="Q175" s="6"/>
      <c r="V175" s="6"/>
      <c r="W175" s="157"/>
    </row>
    <row r="176" spans="15:23" ht="15.75" customHeight="1" x14ac:dyDescent="0.25">
      <c r="O176" s="6"/>
      <c r="P176" s="6"/>
      <c r="Q176" s="6"/>
      <c r="V176" s="6"/>
      <c r="W176" s="157"/>
    </row>
    <row r="177" spans="15:23" ht="15.75" customHeight="1" x14ac:dyDescent="0.25">
      <c r="O177" s="6"/>
      <c r="P177" s="6"/>
      <c r="Q177" s="6"/>
      <c r="V177" s="6"/>
      <c r="W177" s="157"/>
    </row>
    <row r="178" spans="15:23" ht="15.75" customHeight="1" x14ac:dyDescent="0.25">
      <c r="O178" s="6"/>
      <c r="P178" s="6"/>
      <c r="Q178" s="6"/>
      <c r="V178" s="6"/>
      <c r="W178" s="157"/>
    </row>
    <row r="179" spans="15:23" ht="15.75" customHeight="1" x14ac:dyDescent="0.25">
      <c r="O179" s="6"/>
      <c r="P179" s="6"/>
      <c r="Q179" s="6"/>
      <c r="V179" s="6"/>
      <c r="W179" s="157"/>
    </row>
    <row r="180" spans="15:23" ht="15.75" customHeight="1" x14ac:dyDescent="0.25">
      <c r="O180" s="6"/>
      <c r="P180" s="6"/>
      <c r="Q180" s="6"/>
      <c r="V180" s="6"/>
      <c r="W180" s="157"/>
    </row>
    <row r="181" spans="15:23" ht="15.75" customHeight="1" x14ac:dyDescent="0.25">
      <c r="O181" s="6"/>
      <c r="P181" s="6"/>
      <c r="Q181" s="6"/>
      <c r="V181" s="6"/>
      <c r="W181" s="157"/>
    </row>
    <row r="182" spans="15:23" ht="15.75" customHeight="1" x14ac:dyDescent="0.25">
      <c r="O182" s="6"/>
      <c r="P182" s="6"/>
      <c r="Q182" s="6"/>
      <c r="V182" s="6"/>
      <c r="W182" s="157"/>
    </row>
    <row r="183" spans="15:23" ht="15.75" customHeight="1" x14ac:dyDescent="0.25">
      <c r="O183" s="6"/>
      <c r="P183" s="6"/>
      <c r="Q183" s="6"/>
      <c r="V183" s="6"/>
      <c r="W183" s="157"/>
    </row>
    <row r="184" spans="15:23" ht="15.75" customHeight="1" x14ac:dyDescent="0.25">
      <c r="O184" s="6"/>
      <c r="P184" s="6"/>
      <c r="Q184" s="6"/>
      <c r="V184" s="6"/>
      <c r="W184" s="157"/>
    </row>
    <row r="185" spans="15:23" ht="15.75" customHeight="1" x14ac:dyDescent="0.25">
      <c r="O185" s="6"/>
      <c r="P185" s="6"/>
      <c r="Q185" s="6"/>
      <c r="V185" s="6"/>
      <c r="W185" s="157"/>
    </row>
    <row r="186" spans="15:23" ht="15.75" customHeight="1" x14ac:dyDescent="0.25">
      <c r="O186" s="6"/>
      <c r="P186" s="6"/>
      <c r="Q186" s="6"/>
      <c r="V186" s="6"/>
      <c r="W186" s="157"/>
    </row>
    <row r="187" spans="15:23" ht="15.75" customHeight="1" x14ac:dyDescent="0.25">
      <c r="O187" s="6"/>
      <c r="P187" s="6"/>
      <c r="Q187" s="6"/>
      <c r="V187" s="6"/>
      <c r="W187" s="157"/>
    </row>
    <row r="188" spans="15:23" ht="15.75" customHeight="1" x14ac:dyDescent="0.25">
      <c r="O188" s="6"/>
      <c r="P188" s="6"/>
      <c r="Q188" s="6"/>
      <c r="V188" s="6"/>
      <c r="W188" s="157"/>
    </row>
    <row r="189" spans="15:23" ht="15.75" customHeight="1" x14ac:dyDescent="0.25">
      <c r="O189" s="6"/>
      <c r="P189" s="6"/>
      <c r="Q189" s="6"/>
      <c r="V189" s="6"/>
      <c r="W189" s="157"/>
    </row>
    <row r="190" spans="15:23" ht="15.75" customHeight="1" x14ac:dyDescent="0.25">
      <c r="O190" s="6"/>
      <c r="P190" s="6"/>
      <c r="Q190" s="6"/>
      <c r="V190" s="6"/>
      <c r="W190" s="157"/>
    </row>
    <row r="191" spans="15:23" ht="15.75" customHeight="1" x14ac:dyDescent="0.25">
      <c r="O191" s="6"/>
      <c r="P191" s="6"/>
      <c r="Q191" s="6"/>
      <c r="V191" s="6"/>
      <c r="W191" s="157"/>
    </row>
    <row r="192" spans="15:23" ht="15.75" customHeight="1" x14ac:dyDescent="0.25">
      <c r="O192" s="6"/>
      <c r="P192" s="6"/>
      <c r="Q192" s="6"/>
      <c r="V192" s="6"/>
      <c r="W192" s="157"/>
    </row>
    <row r="193" spans="15:23" ht="15.75" customHeight="1" x14ac:dyDescent="0.25">
      <c r="O193" s="6"/>
      <c r="P193" s="6"/>
      <c r="Q193" s="6"/>
      <c r="V193" s="6"/>
      <c r="W193" s="157"/>
    </row>
    <row r="194" spans="15:23" ht="15.75" customHeight="1" x14ac:dyDescent="0.25">
      <c r="O194" s="6"/>
      <c r="P194" s="6"/>
      <c r="Q194" s="6"/>
      <c r="V194" s="6"/>
      <c r="W194" s="157"/>
    </row>
    <row r="195" spans="15:23" ht="15.75" customHeight="1" x14ac:dyDescent="0.25">
      <c r="O195" s="6"/>
      <c r="P195" s="6"/>
      <c r="Q195" s="6"/>
      <c r="V195" s="6"/>
      <c r="W195" s="157"/>
    </row>
    <row r="196" spans="15:23" ht="15.75" customHeight="1" x14ac:dyDescent="0.25">
      <c r="O196" s="6"/>
      <c r="P196" s="6"/>
      <c r="Q196" s="6"/>
      <c r="V196" s="6"/>
      <c r="W196" s="157"/>
    </row>
    <row r="197" spans="15:23" ht="15.75" customHeight="1" x14ac:dyDescent="0.25">
      <c r="O197" s="6"/>
      <c r="P197" s="6"/>
      <c r="Q197" s="6"/>
      <c r="V197" s="6"/>
      <c r="W197" s="157"/>
    </row>
    <row r="198" spans="15:23" ht="15.75" customHeight="1" x14ac:dyDescent="0.25">
      <c r="O198" s="6"/>
      <c r="P198" s="6"/>
      <c r="Q198" s="6"/>
      <c r="V198" s="6"/>
      <c r="W198" s="157"/>
    </row>
    <row r="199" spans="15:23" ht="15.75" customHeight="1" x14ac:dyDescent="0.25">
      <c r="O199" s="6"/>
      <c r="P199" s="6"/>
      <c r="Q199" s="6"/>
      <c r="V199" s="6"/>
      <c r="W199" s="157"/>
    </row>
    <row r="200" spans="15:23" ht="15.75" customHeight="1" x14ac:dyDescent="0.25">
      <c r="O200" s="6"/>
      <c r="P200" s="6"/>
      <c r="Q200" s="6"/>
      <c r="V200" s="6"/>
      <c r="W200" s="157"/>
    </row>
    <row r="201" spans="15:23" ht="15.75" customHeight="1" x14ac:dyDescent="0.25">
      <c r="O201" s="6"/>
      <c r="P201" s="6"/>
      <c r="Q201" s="6"/>
      <c r="V201" s="6"/>
      <c r="W201" s="157"/>
    </row>
    <row r="202" spans="15:23" ht="15.75" customHeight="1" x14ac:dyDescent="0.25">
      <c r="O202" s="6"/>
      <c r="P202" s="6"/>
      <c r="Q202" s="6"/>
      <c r="V202" s="6"/>
      <c r="W202" s="157"/>
    </row>
    <row r="203" spans="15:23" ht="15.75" customHeight="1" x14ac:dyDescent="0.25">
      <c r="O203" s="6"/>
      <c r="P203" s="6"/>
      <c r="Q203" s="6"/>
      <c r="V203" s="6"/>
      <c r="W203" s="157"/>
    </row>
    <row r="204" spans="15:23" ht="15.75" customHeight="1" x14ac:dyDescent="0.25">
      <c r="O204" s="6"/>
      <c r="P204" s="6"/>
      <c r="Q204" s="6"/>
      <c r="V204" s="6"/>
      <c r="W204" s="157"/>
    </row>
    <row r="205" spans="15:23" ht="15.75" customHeight="1" x14ac:dyDescent="0.25">
      <c r="O205" s="6"/>
      <c r="P205" s="6"/>
      <c r="Q205" s="6"/>
      <c r="V205" s="6"/>
      <c r="W205" s="157"/>
    </row>
    <row r="206" spans="15:23" ht="15.75" customHeight="1" x14ac:dyDescent="0.25">
      <c r="O206" s="6"/>
      <c r="P206" s="6"/>
      <c r="Q206" s="6"/>
      <c r="V206" s="6"/>
      <c r="W206" s="157"/>
    </row>
    <row r="207" spans="15:23" ht="15.75" customHeight="1" x14ac:dyDescent="0.25">
      <c r="O207" s="6"/>
      <c r="P207" s="6"/>
      <c r="Q207" s="6"/>
      <c r="V207" s="6"/>
      <c r="W207" s="157"/>
    </row>
    <row r="208" spans="15:23" ht="15.75" customHeight="1" x14ac:dyDescent="0.25">
      <c r="O208" s="6"/>
      <c r="P208" s="6"/>
      <c r="Q208" s="6"/>
      <c r="V208" s="6"/>
      <c r="W208" s="157"/>
    </row>
    <row r="209" spans="15:23" ht="15.75" customHeight="1" x14ac:dyDescent="0.25">
      <c r="O209" s="6"/>
      <c r="P209" s="6"/>
      <c r="Q209" s="6"/>
      <c r="V209" s="6"/>
      <c r="W209" s="157"/>
    </row>
    <row r="210" spans="15:23" ht="15.75" customHeight="1" x14ac:dyDescent="0.25">
      <c r="O210" s="6"/>
      <c r="P210" s="6"/>
      <c r="Q210" s="6"/>
      <c r="V210" s="6"/>
      <c r="W210" s="157"/>
    </row>
    <row r="211" spans="15:23" ht="15.75" customHeight="1" x14ac:dyDescent="0.25">
      <c r="O211" s="6"/>
      <c r="P211" s="6"/>
      <c r="Q211" s="6"/>
      <c r="V211" s="6"/>
      <c r="W211" s="157"/>
    </row>
    <row r="212" spans="15:23" ht="15.75" customHeight="1" x14ac:dyDescent="0.25">
      <c r="O212" s="6"/>
      <c r="P212" s="6"/>
      <c r="Q212" s="6"/>
      <c r="V212" s="6"/>
      <c r="W212" s="157"/>
    </row>
    <row r="213" spans="15:23" ht="15.75" customHeight="1" x14ac:dyDescent="0.25">
      <c r="O213" s="6"/>
      <c r="P213" s="6"/>
      <c r="Q213" s="6"/>
      <c r="V213" s="6"/>
      <c r="W213" s="157"/>
    </row>
    <row r="214" spans="15:23" ht="15.75" customHeight="1" x14ac:dyDescent="0.25">
      <c r="O214" s="6"/>
      <c r="P214" s="6"/>
      <c r="Q214" s="6"/>
      <c r="V214" s="6"/>
      <c r="W214" s="157"/>
    </row>
    <row r="215" spans="15:23" ht="15.75" customHeight="1" x14ac:dyDescent="0.25">
      <c r="O215" s="6"/>
      <c r="P215" s="6"/>
      <c r="Q215" s="6"/>
      <c r="V215" s="6"/>
      <c r="W215" s="157"/>
    </row>
    <row r="216" spans="15:23" ht="15.75" customHeight="1" x14ac:dyDescent="0.25">
      <c r="O216" s="6"/>
      <c r="P216" s="6"/>
      <c r="Q216" s="6"/>
      <c r="V216" s="6"/>
      <c r="W216" s="157"/>
    </row>
    <row r="217" spans="15:23" ht="15.75" customHeight="1" x14ac:dyDescent="0.25">
      <c r="O217" s="6"/>
      <c r="P217" s="6"/>
      <c r="Q217" s="6"/>
      <c r="V217" s="6"/>
      <c r="W217" s="157"/>
    </row>
    <row r="218" spans="15:23" ht="15.75" customHeight="1" x14ac:dyDescent="0.25">
      <c r="O218" s="6"/>
      <c r="P218" s="6"/>
      <c r="Q218" s="6"/>
      <c r="V218" s="6"/>
      <c r="W218" s="157"/>
    </row>
    <row r="219" spans="15:23" ht="15.75" customHeight="1" x14ac:dyDescent="0.25">
      <c r="O219" s="6"/>
      <c r="P219" s="6"/>
      <c r="Q219" s="6"/>
      <c r="V219" s="6"/>
      <c r="W219" s="157"/>
    </row>
    <row r="220" spans="15:23" ht="15.75" customHeight="1" x14ac:dyDescent="0.25">
      <c r="O220" s="6"/>
      <c r="P220" s="6"/>
      <c r="Q220" s="6"/>
      <c r="V220" s="6"/>
      <c r="W220" s="157"/>
    </row>
    <row r="221" spans="15:23" ht="15.75" customHeight="1" x14ac:dyDescent="0.25">
      <c r="O221" s="6"/>
      <c r="P221" s="6"/>
      <c r="Q221" s="6"/>
      <c r="V221" s="6"/>
      <c r="W221" s="157"/>
    </row>
    <row r="222" spans="15:23" ht="15.75" customHeight="1" x14ac:dyDescent="0.25">
      <c r="O222" s="6"/>
      <c r="P222" s="6"/>
      <c r="Q222" s="6"/>
      <c r="V222" s="6"/>
      <c r="W222" s="157"/>
    </row>
    <row r="223" spans="15:23" ht="15.75" customHeight="1" x14ac:dyDescent="0.25">
      <c r="O223" s="6"/>
      <c r="P223" s="6"/>
      <c r="Q223" s="6"/>
      <c r="V223" s="6"/>
      <c r="W223" s="157"/>
    </row>
    <row r="224" spans="15:23" ht="15.75" customHeight="1" x14ac:dyDescent="0.25">
      <c r="O224" s="6"/>
      <c r="P224" s="6"/>
      <c r="Q224" s="6"/>
      <c r="V224" s="6"/>
      <c r="W224" s="157"/>
    </row>
    <row r="225" spans="15:23" ht="15.75" customHeight="1" x14ac:dyDescent="0.25">
      <c r="O225" s="6"/>
      <c r="P225" s="6"/>
      <c r="Q225" s="6"/>
      <c r="V225" s="6"/>
      <c r="W225" s="157"/>
    </row>
    <row r="226" spans="15:23" ht="15.75" customHeight="1" x14ac:dyDescent="0.25">
      <c r="O226" s="6"/>
      <c r="P226" s="6"/>
      <c r="Q226" s="6"/>
      <c r="V226" s="6"/>
      <c r="W226" s="157"/>
    </row>
    <row r="227" spans="15:23" ht="15.75" customHeight="1" x14ac:dyDescent="0.25">
      <c r="O227" s="6"/>
      <c r="P227" s="6"/>
      <c r="Q227" s="6"/>
      <c r="V227" s="6"/>
      <c r="W227" s="157"/>
    </row>
    <row r="228" spans="15:23" ht="15.75" customHeight="1" x14ac:dyDescent="0.25">
      <c r="O228" s="6"/>
      <c r="P228" s="6"/>
      <c r="Q228" s="6"/>
      <c r="V228" s="6"/>
      <c r="W228" s="157"/>
    </row>
    <row r="229" spans="15:23" ht="15.75" customHeight="1" x14ac:dyDescent="0.25">
      <c r="O229" s="6"/>
      <c r="P229" s="6"/>
      <c r="Q229" s="6"/>
      <c r="V229" s="6"/>
      <c r="W229" s="157"/>
    </row>
    <row r="230" spans="15:23" ht="15.75" customHeight="1" x14ac:dyDescent="0.25">
      <c r="O230" s="6"/>
      <c r="P230" s="6"/>
      <c r="Q230" s="6"/>
      <c r="V230" s="6"/>
      <c r="W230" s="157"/>
    </row>
    <row r="231" spans="15:23" ht="15.75" customHeight="1" x14ac:dyDescent="0.25">
      <c r="O231" s="6"/>
      <c r="P231" s="6"/>
      <c r="Q231" s="6"/>
      <c r="V231" s="6"/>
      <c r="W231" s="157"/>
    </row>
    <row r="232" spans="15:23" ht="15.75" customHeight="1" x14ac:dyDescent="0.25">
      <c r="O232" s="6"/>
      <c r="P232" s="6"/>
      <c r="Q232" s="6"/>
      <c r="V232" s="6"/>
      <c r="W232" s="157"/>
    </row>
    <row r="233" spans="15:23" ht="15.75" customHeight="1" x14ac:dyDescent="0.25">
      <c r="O233" s="6"/>
      <c r="P233" s="6"/>
      <c r="Q233" s="6"/>
      <c r="V233" s="6"/>
    </row>
    <row r="234" spans="15:23" ht="15.75" customHeight="1" x14ac:dyDescent="0.25">
      <c r="O234" s="6"/>
      <c r="P234" s="6"/>
      <c r="Q234" s="6"/>
      <c r="V234" s="6"/>
    </row>
    <row r="235" spans="15:23" ht="15.75" customHeight="1" x14ac:dyDescent="0.25">
      <c r="O235" s="6"/>
      <c r="P235" s="6"/>
      <c r="Q235" s="6"/>
      <c r="V235" s="6"/>
    </row>
    <row r="236" spans="15:23" ht="15.75" customHeight="1" x14ac:dyDescent="0.25">
      <c r="O236" s="6"/>
      <c r="P236" s="6"/>
      <c r="Q236" s="6"/>
      <c r="V236" s="6"/>
    </row>
    <row r="237" spans="15:23" ht="15.75" customHeight="1" x14ac:dyDescent="0.25">
      <c r="O237" s="6"/>
      <c r="P237" s="6"/>
      <c r="Q237" s="6"/>
      <c r="V237" s="6"/>
    </row>
    <row r="238" spans="15:23" ht="15.75" customHeight="1" x14ac:dyDescent="0.25">
      <c r="O238" s="6"/>
      <c r="P238" s="6"/>
      <c r="Q238" s="6"/>
      <c r="V238" s="6"/>
    </row>
    <row r="239" spans="15:23" ht="15.75" customHeight="1" x14ac:dyDescent="0.25">
      <c r="O239" s="6"/>
      <c r="P239" s="6"/>
      <c r="Q239" s="6"/>
      <c r="V239" s="6"/>
    </row>
    <row r="240" spans="15:23" ht="15.75" customHeight="1" x14ac:dyDescent="0.25">
      <c r="O240" s="6"/>
      <c r="P240" s="6"/>
      <c r="Q240" s="6"/>
      <c r="V240" s="6"/>
    </row>
    <row r="241" spans="15:22" ht="15.75" customHeight="1" x14ac:dyDescent="0.25">
      <c r="O241" s="6"/>
      <c r="P241" s="6"/>
      <c r="Q241" s="6"/>
      <c r="V241" s="6"/>
    </row>
    <row r="242" spans="15:22" ht="15.75" customHeight="1" x14ac:dyDescent="0.25">
      <c r="O242" s="6"/>
      <c r="P242" s="6"/>
      <c r="Q242" s="6"/>
      <c r="V242" s="6"/>
    </row>
    <row r="243" spans="15:22" ht="15.75" customHeight="1" x14ac:dyDescent="0.25">
      <c r="O243" s="6"/>
      <c r="P243" s="6"/>
      <c r="Q243" s="6"/>
      <c r="V243" s="6"/>
    </row>
    <row r="244" spans="15:22" ht="15.75" customHeight="1" x14ac:dyDescent="0.25">
      <c r="O244" s="6"/>
      <c r="P244" s="6"/>
      <c r="Q244" s="6"/>
      <c r="V244" s="6"/>
    </row>
    <row r="245" spans="15:22" ht="15.75" customHeight="1" x14ac:dyDescent="0.25">
      <c r="O245" s="6"/>
      <c r="P245" s="6"/>
      <c r="Q245" s="6"/>
      <c r="V245" s="6"/>
    </row>
    <row r="246" spans="15:22" ht="15.75" customHeight="1" x14ac:dyDescent="0.25">
      <c r="O246" s="6"/>
      <c r="P246" s="6"/>
      <c r="Q246" s="6"/>
      <c r="V246" s="6"/>
    </row>
    <row r="247" spans="15:22" ht="15.75" customHeight="1" x14ac:dyDescent="0.25">
      <c r="O247" s="6"/>
      <c r="P247" s="6"/>
      <c r="Q247" s="6"/>
      <c r="V247" s="6"/>
    </row>
    <row r="248" spans="15:22" ht="15.75" customHeight="1" x14ac:dyDescent="0.25">
      <c r="O248" s="6"/>
      <c r="P248" s="6"/>
      <c r="Q248" s="6"/>
      <c r="V248" s="6"/>
    </row>
    <row r="249" spans="15:22" ht="15.75" customHeight="1" x14ac:dyDescent="0.25">
      <c r="O249" s="6"/>
      <c r="P249" s="6"/>
      <c r="Q249" s="6"/>
      <c r="V249" s="6"/>
    </row>
    <row r="250" spans="15:22" ht="15.75" customHeight="1" x14ac:dyDescent="0.25">
      <c r="O250" s="6"/>
      <c r="P250" s="6"/>
      <c r="Q250" s="6"/>
      <c r="V250" s="6"/>
    </row>
    <row r="251" spans="15:22" ht="15.75" customHeight="1" x14ac:dyDescent="0.25">
      <c r="O251" s="6"/>
      <c r="P251" s="6"/>
      <c r="Q251" s="6"/>
      <c r="V251" s="6"/>
    </row>
    <row r="252" spans="15:22" ht="15.75" customHeight="1" x14ac:dyDescent="0.25">
      <c r="O252" s="6"/>
      <c r="P252" s="6"/>
      <c r="Q252" s="6"/>
      <c r="V252" s="6"/>
    </row>
    <row r="253" spans="15:22" ht="15.75" customHeight="1" x14ac:dyDescent="0.25">
      <c r="O253" s="6"/>
      <c r="P253" s="6"/>
      <c r="Q253" s="6"/>
      <c r="V253" s="6"/>
    </row>
    <row r="254" spans="15:22" ht="15.75" customHeight="1" x14ac:dyDescent="0.25">
      <c r="O254" s="6"/>
      <c r="P254" s="6"/>
      <c r="Q254" s="6"/>
      <c r="V254" s="6"/>
    </row>
    <row r="255" spans="15:22" ht="15.75" customHeight="1" x14ac:dyDescent="0.25">
      <c r="O255" s="6"/>
      <c r="P255" s="6"/>
      <c r="Q255" s="6"/>
      <c r="V255" s="6"/>
    </row>
    <row r="256" spans="15:22" ht="15.75" customHeight="1" x14ac:dyDescent="0.25">
      <c r="O256" s="6"/>
      <c r="P256" s="6"/>
      <c r="Q256" s="6"/>
      <c r="V256" s="6"/>
    </row>
    <row r="257" spans="15:22" ht="15.75" customHeight="1" x14ac:dyDescent="0.25">
      <c r="O257" s="6"/>
      <c r="P257" s="6"/>
      <c r="Q257" s="6"/>
      <c r="V257" s="6"/>
    </row>
    <row r="258" spans="15:22" ht="15.75" customHeight="1" x14ac:dyDescent="0.25">
      <c r="O258" s="6"/>
      <c r="P258" s="6"/>
      <c r="Q258" s="6"/>
      <c r="V258" s="6"/>
    </row>
    <row r="259" spans="15:22" ht="15.75" customHeight="1" x14ac:dyDescent="0.25">
      <c r="O259" s="6"/>
      <c r="P259" s="6"/>
      <c r="Q259" s="6"/>
      <c r="V259" s="6"/>
    </row>
    <row r="260" spans="15:22" ht="15.75" customHeight="1" x14ac:dyDescent="0.25">
      <c r="O260" s="6"/>
      <c r="P260" s="6"/>
      <c r="Q260" s="6"/>
      <c r="V260" s="6"/>
    </row>
    <row r="261" spans="15:22" ht="15.75" customHeight="1" x14ac:dyDescent="0.25">
      <c r="O261" s="6"/>
      <c r="P261" s="6"/>
      <c r="Q261" s="6"/>
      <c r="V261" s="6"/>
    </row>
    <row r="262" spans="15:22" ht="15.75" customHeight="1" x14ac:dyDescent="0.25">
      <c r="O262" s="6"/>
      <c r="P262" s="6"/>
      <c r="Q262" s="6"/>
      <c r="V262" s="6"/>
    </row>
    <row r="263" spans="15:22" ht="15.75" customHeight="1" x14ac:dyDescent="0.25">
      <c r="O263" s="6"/>
      <c r="P263" s="6"/>
      <c r="Q263" s="6"/>
      <c r="V263" s="6"/>
    </row>
    <row r="264" spans="15:22" ht="15.75" customHeight="1" x14ac:dyDescent="0.25">
      <c r="O264" s="6"/>
      <c r="P264" s="6"/>
      <c r="Q264" s="6"/>
      <c r="V264" s="6"/>
    </row>
    <row r="265" spans="15:22" ht="15.75" customHeight="1" x14ac:dyDescent="0.25">
      <c r="O265" s="6"/>
      <c r="P265" s="6"/>
      <c r="Q265" s="6"/>
      <c r="V265" s="6"/>
    </row>
    <row r="266" spans="15:22" ht="15.75" customHeight="1" x14ac:dyDescent="0.25">
      <c r="O266" s="6"/>
      <c r="P266" s="6"/>
      <c r="Q266" s="6"/>
      <c r="V266" s="6"/>
    </row>
    <row r="267" spans="15:22" ht="15.75" customHeight="1" x14ac:dyDescent="0.25">
      <c r="O267" s="6"/>
      <c r="P267" s="6"/>
      <c r="Q267" s="6"/>
      <c r="V267" s="6"/>
    </row>
    <row r="268" spans="15:22" ht="15.75" customHeight="1" x14ac:dyDescent="0.25">
      <c r="O268" s="6"/>
      <c r="P268" s="6"/>
      <c r="Q268" s="6"/>
      <c r="V268" s="6"/>
    </row>
    <row r="269" spans="15:22" ht="15.75" customHeight="1" x14ac:dyDescent="0.25">
      <c r="O269" s="6"/>
      <c r="P269" s="6"/>
      <c r="Q269" s="6"/>
      <c r="V269" s="6"/>
    </row>
    <row r="270" spans="15:22" ht="15.75" customHeight="1" x14ac:dyDescent="0.25">
      <c r="O270" s="6"/>
      <c r="P270" s="6"/>
      <c r="Q270" s="6"/>
      <c r="V270" s="6"/>
    </row>
    <row r="271" spans="15:22" ht="15.75" customHeight="1" x14ac:dyDescent="0.25">
      <c r="O271" s="6"/>
      <c r="P271" s="6"/>
      <c r="Q271" s="6"/>
      <c r="V271" s="6"/>
    </row>
    <row r="272" spans="15:22" ht="15.75" customHeight="1" x14ac:dyDescent="0.25">
      <c r="O272" s="6"/>
      <c r="P272" s="6"/>
      <c r="Q272" s="6"/>
      <c r="V272" s="6"/>
    </row>
    <row r="273" spans="15:22" ht="15.75" customHeight="1" x14ac:dyDescent="0.25">
      <c r="O273" s="6"/>
      <c r="P273" s="6"/>
      <c r="Q273" s="6"/>
      <c r="V273" s="6"/>
    </row>
    <row r="274" spans="15:22" ht="15.75" customHeight="1" x14ac:dyDescent="0.25">
      <c r="O274" s="6"/>
      <c r="P274" s="6"/>
      <c r="Q274" s="6"/>
      <c r="V274" s="6"/>
    </row>
    <row r="275" spans="15:22" ht="15.75" customHeight="1" x14ac:dyDescent="0.25">
      <c r="O275" s="6"/>
      <c r="P275" s="6"/>
      <c r="Q275" s="6"/>
      <c r="V275" s="6"/>
    </row>
    <row r="276" spans="15:22" ht="15.75" customHeight="1" x14ac:dyDescent="0.25">
      <c r="O276" s="6"/>
      <c r="P276" s="6"/>
      <c r="Q276" s="6"/>
      <c r="V276" s="6"/>
    </row>
    <row r="277" spans="15:22" ht="15.75" customHeight="1" x14ac:dyDescent="0.25">
      <c r="O277" s="6"/>
      <c r="P277" s="6"/>
      <c r="Q277" s="6"/>
      <c r="V277" s="6"/>
    </row>
    <row r="278" spans="15:22" ht="15.75" customHeight="1" x14ac:dyDescent="0.25">
      <c r="O278" s="6"/>
      <c r="P278" s="6"/>
      <c r="Q278" s="6"/>
      <c r="V278" s="6"/>
    </row>
    <row r="279" spans="15:22" ht="15.75" customHeight="1" x14ac:dyDescent="0.25">
      <c r="O279" s="6"/>
      <c r="P279" s="6"/>
      <c r="Q279" s="6"/>
      <c r="V279" s="6"/>
    </row>
    <row r="280" spans="15:22" ht="15.75" customHeight="1" x14ac:dyDescent="0.25">
      <c r="O280" s="6"/>
      <c r="P280" s="6"/>
      <c r="Q280" s="6"/>
      <c r="V280" s="6"/>
    </row>
    <row r="281" spans="15:22" ht="15.75" customHeight="1" x14ac:dyDescent="0.25">
      <c r="O281" s="6"/>
      <c r="P281" s="6"/>
      <c r="Q281" s="6"/>
      <c r="V281" s="6"/>
    </row>
    <row r="282" spans="15:22" ht="15.75" customHeight="1" x14ac:dyDescent="0.25">
      <c r="O282" s="6"/>
      <c r="P282" s="6"/>
      <c r="Q282" s="6"/>
      <c r="V282" s="6"/>
    </row>
    <row r="283" spans="15:22" ht="15.75" customHeight="1" x14ac:dyDescent="0.25">
      <c r="O283" s="6"/>
      <c r="P283" s="6"/>
      <c r="Q283" s="6"/>
      <c r="V283" s="6"/>
    </row>
    <row r="284" spans="15:22" ht="15.75" customHeight="1" x14ac:dyDescent="0.25">
      <c r="O284" s="6"/>
      <c r="P284" s="6"/>
      <c r="Q284" s="6"/>
      <c r="V284" s="6"/>
    </row>
    <row r="285" spans="15:22" ht="15.75" customHeight="1" x14ac:dyDescent="0.25">
      <c r="O285" s="6"/>
      <c r="P285" s="6"/>
      <c r="Q285" s="6"/>
      <c r="V285" s="6"/>
    </row>
    <row r="286" spans="15:22" ht="15.75" customHeight="1" x14ac:dyDescent="0.25">
      <c r="O286" s="6"/>
      <c r="P286" s="6"/>
      <c r="Q286" s="6"/>
      <c r="V286" s="6"/>
    </row>
    <row r="287" spans="15:22" ht="15.75" customHeight="1" x14ac:dyDescent="0.25">
      <c r="O287" s="6"/>
      <c r="P287" s="6"/>
      <c r="Q287" s="6"/>
      <c r="V287" s="6"/>
    </row>
    <row r="288" spans="15:22" ht="15.75" customHeight="1" x14ac:dyDescent="0.25">
      <c r="O288" s="6"/>
      <c r="P288" s="6"/>
      <c r="Q288" s="6"/>
      <c r="V288" s="6"/>
    </row>
    <row r="289" spans="15:22" ht="15.75" customHeight="1" x14ac:dyDescent="0.25">
      <c r="O289" s="6"/>
      <c r="P289" s="6"/>
      <c r="Q289" s="6"/>
      <c r="V289" s="6"/>
    </row>
    <row r="290" spans="15:22" ht="15.75" customHeight="1" x14ac:dyDescent="0.25">
      <c r="O290" s="6"/>
      <c r="P290" s="6"/>
      <c r="Q290" s="6"/>
      <c r="V290" s="6"/>
    </row>
    <row r="291" spans="15:22" ht="15.75" customHeight="1" x14ac:dyDescent="0.25">
      <c r="O291" s="6"/>
      <c r="P291" s="6"/>
      <c r="Q291" s="6"/>
      <c r="V291" s="6"/>
    </row>
    <row r="292" spans="15:22" ht="15.75" customHeight="1" x14ac:dyDescent="0.25">
      <c r="O292" s="6"/>
      <c r="P292" s="6"/>
      <c r="Q292" s="6"/>
      <c r="V292" s="6"/>
    </row>
    <row r="293" spans="15:22" ht="15.75" customHeight="1" x14ac:dyDescent="0.25">
      <c r="O293" s="6"/>
      <c r="P293" s="6"/>
      <c r="Q293" s="6"/>
      <c r="V293" s="6"/>
    </row>
    <row r="294" spans="15:22" ht="15.75" customHeight="1" x14ac:dyDescent="0.25">
      <c r="O294" s="6"/>
      <c r="P294" s="6"/>
      <c r="Q294" s="6"/>
      <c r="V294" s="6"/>
    </row>
    <row r="295" spans="15:22" ht="15.75" customHeight="1" x14ac:dyDescent="0.25">
      <c r="O295" s="6"/>
      <c r="P295" s="6"/>
      <c r="Q295" s="6"/>
      <c r="V295" s="6"/>
    </row>
    <row r="296" spans="15:22" ht="15.75" customHeight="1" x14ac:dyDescent="0.25">
      <c r="O296" s="6"/>
      <c r="P296" s="6"/>
      <c r="Q296" s="6"/>
      <c r="V296" s="6"/>
    </row>
    <row r="297" spans="15:22" ht="15.75" customHeight="1" x14ac:dyDescent="0.25">
      <c r="O297" s="6"/>
      <c r="P297" s="6"/>
      <c r="Q297" s="6"/>
      <c r="V297" s="6"/>
    </row>
    <row r="298" spans="15:22" ht="15.75" customHeight="1" x14ac:dyDescent="0.25">
      <c r="O298" s="6"/>
      <c r="P298" s="6"/>
      <c r="Q298" s="6"/>
      <c r="V298" s="6"/>
    </row>
    <row r="299" spans="15:22" ht="15.75" customHeight="1" x14ac:dyDescent="0.25">
      <c r="O299" s="6"/>
      <c r="P299" s="6"/>
      <c r="Q299" s="6"/>
      <c r="V299" s="6"/>
    </row>
    <row r="300" spans="15:22" ht="15.75" customHeight="1" x14ac:dyDescent="0.25">
      <c r="O300" s="6"/>
      <c r="P300" s="6"/>
      <c r="Q300" s="6"/>
      <c r="V300" s="6"/>
    </row>
    <row r="301" spans="15:22" ht="15.75" customHeight="1" x14ac:dyDescent="0.25">
      <c r="O301" s="6"/>
      <c r="P301" s="6"/>
      <c r="Q301" s="6"/>
      <c r="V301" s="6"/>
    </row>
    <row r="302" spans="15:22" ht="15.75" customHeight="1" x14ac:dyDescent="0.25">
      <c r="O302" s="6"/>
      <c r="P302" s="6"/>
      <c r="Q302" s="6"/>
      <c r="V302" s="6"/>
    </row>
    <row r="303" spans="15:22" ht="15.75" customHeight="1" x14ac:dyDescent="0.25">
      <c r="O303" s="6"/>
      <c r="P303" s="6"/>
      <c r="Q303" s="6"/>
      <c r="V303" s="6"/>
    </row>
    <row r="304" spans="15:22" ht="15.75" customHeight="1" x14ac:dyDescent="0.25">
      <c r="O304" s="6"/>
      <c r="P304" s="6"/>
      <c r="Q304" s="6"/>
      <c r="V304" s="6"/>
    </row>
    <row r="305" spans="15:22" ht="15.75" customHeight="1" x14ac:dyDescent="0.25">
      <c r="O305" s="6"/>
      <c r="P305" s="6"/>
      <c r="Q305" s="6"/>
      <c r="V305" s="6"/>
    </row>
    <row r="306" spans="15:22" ht="15.75" customHeight="1" x14ac:dyDescent="0.25">
      <c r="O306" s="6"/>
      <c r="P306" s="6"/>
      <c r="Q306" s="6"/>
      <c r="V306" s="6"/>
    </row>
    <row r="307" spans="15:22" ht="15.75" customHeight="1" x14ac:dyDescent="0.25">
      <c r="O307" s="6"/>
      <c r="P307" s="6"/>
      <c r="Q307" s="6"/>
      <c r="V307" s="6"/>
    </row>
    <row r="308" spans="15:22" ht="15.75" customHeight="1" x14ac:dyDescent="0.25">
      <c r="O308" s="6"/>
      <c r="P308" s="6"/>
      <c r="Q308" s="6"/>
      <c r="V308" s="6"/>
    </row>
    <row r="309" spans="15:22" ht="15.75" customHeight="1" x14ac:dyDescent="0.25">
      <c r="O309" s="6"/>
      <c r="P309" s="6"/>
      <c r="Q309" s="6"/>
      <c r="V309" s="6"/>
    </row>
    <row r="310" spans="15:22" ht="15.75" customHeight="1" x14ac:dyDescent="0.25">
      <c r="O310" s="6"/>
      <c r="P310" s="6"/>
      <c r="Q310" s="6"/>
      <c r="V310" s="6"/>
    </row>
    <row r="311" spans="15:22" ht="15.75" customHeight="1" x14ac:dyDescent="0.25">
      <c r="O311" s="6"/>
      <c r="P311" s="6"/>
      <c r="Q311" s="6"/>
      <c r="V311" s="6"/>
    </row>
    <row r="312" spans="15:22" ht="15.75" customHeight="1" x14ac:dyDescent="0.25">
      <c r="O312" s="6"/>
      <c r="P312" s="6"/>
      <c r="Q312" s="6"/>
      <c r="V312" s="6"/>
    </row>
    <row r="313" spans="15:22" ht="15.75" customHeight="1" x14ac:dyDescent="0.25">
      <c r="O313" s="6"/>
      <c r="P313" s="6"/>
      <c r="Q313" s="6"/>
      <c r="V313" s="6"/>
    </row>
    <row r="314" spans="15:22" ht="15.75" customHeight="1" x14ac:dyDescent="0.25">
      <c r="O314" s="6"/>
      <c r="P314" s="6"/>
      <c r="Q314" s="6"/>
      <c r="V314" s="6"/>
    </row>
    <row r="315" spans="15:22" ht="15.75" customHeight="1" x14ac:dyDescent="0.25">
      <c r="O315" s="6"/>
      <c r="P315" s="6"/>
      <c r="Q315" s="6"/>
      <c r="V315" s="6"/>
    </row>
    <row r="316" spans="15:22" ht="15.75" customHeight="1" x14ac:dyDescent="0.25">
      <c r="O316" s="6"/>
      <c r="P316" s="6"/>
      <c r="Q316" s="6"/>
      <c r="V316" s="6"/>
    </row>
    <row r="317" spans="15:22" ht="15.75" customHeight="1" x14ac:dyDescent="0.25">
      <c r="O317" s="6"/>
      <c r="P317" s="6"/>
      <c r="Q317" s="6"/>
      <c r="V317" s="6"/>
    </row>
    <row r="318" spans="15:22" ht="15.75" customHeight="1" x14ac:dyDescent="0.25">
      <c r="O318" s="6"/>
      <c r="P318" s="6"/>
      <c r="Q318" s="6"/>
      <c r="V318" s="6"/>
    </row>
    <row r="319" spans="15:22" ht="15.75" customHeight="1" x14ac:dyDescent="0.25">
      <c r="O319" s="6"/>
      <c r="P319" s="6"/>
      <c r="Q319" s="6"/>
      <c r="V319" s="6"/>
    </row>
    <row r="320" spans="15:22" ht="15.75" customHeight="1" x14ac:dyDescent="0.25">
      <c r="O320" s="6"/>
      <c r="P320" s="6"/>
      <c r="Q320" s="6"/>
      <c r="V320" s="6"/>
    </row>
    <row r="321" spans="15:22" ht="15.75" customHeight="1" x14ac:dyDescent="0.25">
      <c r="O321" s="6"/>
      <c r="P321" s="6"/>
      <c r="Q321" s="6"/>
      <c r="V321" s="6"/>
    </row>
    <row r="322" spans="15:22" ht="15.75" customHeight="1" x14ac:dyDescent="0.25">
      <c r="O322" s="6"/>
      <c r="P322" s="6"/>
      <c r="Q322" s="6"/>
      <c r="V322" s="6"/>
    </row>
    <row r="323" spans="15:22" ht="15.75" customHeight="1" x14ac:dyDescent="0.25">
      <c r="O323" s="6"/>
      <c r="P323" s="6"/>
      <c r="Q323" s="6"/>
      <c r="V323" s="6"/>
    </row>
    <row r="324" spans="15:22" ht="15.75" customHeight="1" x14ac:dyDescent="0.25">
      <c r="O324" s="6"/>
      <c r="P324" s="6"/>
      <c r="Q324" s="6"/>
      <c r="V324" s="6"/>
    </row>
    <row r="325" spans="15:22" ht="15.75" customHeight="1" x14ac:dyDescent="0.25">
      <c r="O325" s="6"/>
      <c r="P325" s="6"/>
      <c r="Q325" s="6"/>
      <c r="V325" s="6"/>
    </row>
    <row r="326" spans="15:22" ht="15.75" customHeight="1" x14ac:dyDescent="0.25">
      <c r="O326" s="6"/>
      <c r="P326" s="6"/>
      <c r="Q326" s="6"/>
      <c r="V326" s="6"/>
    </row>
    <row r="327" spans="15:22" ht="15.75" customHeight="1" x14ac:dyDescent="0.25">
      <c r="O327" s="6"/>
      <c r="P327" s="6"/>
      <c r="Q327" s="6"/>
      <c r="V327" s="6"/>
    </row>
    <row r="328" spans="15:22" ht="15.75" customHeight="1" x14ac:dyDescent="0.25">
      <c r="O328" s="6"/>
      <c r="P328" s="6"/>
      <c r="Q328" s="6"/>
      <c r="V328" s="6"/>
    </row>
    <row r="329" spans="15:22" ht="15.75" customHeight="1" x14ac:dyDescent="0.25">
      <c r="O329" s="6"/>
      <c r="P329" s="6"/>
      <c r="Q329" s="6"/>
      <c r="V329" s="6"/>
    </row>
    <row r="330" spans="15:22" ht="15.75" customHeight="1" x14ac:dyDescent="0.25">
      <c r="O330" s="6"/>
      <c r="P330" s="6"/>
      <c r="Q330" s="6"/>
      <c r="V330" s="6"/>
    </row>
    <row r="331" spans="15:22" ht="15.75" customHeight="1" x14ac:dyDescent="0.25">
      <c r="O331" s="6"/>
      <c r="P331" s="6"/>
      <c r="Q331" s="6"/>
      <c r="V331" s="6"/>
    </row>
    <row r="332" spans="15:22" ht="15.75" customHeight="1" x14ac:dyDescent="0.25">
      <c r="O332" s="6"/>
      <c r="P332" s="6"/>
      <c r="Q332" s="6"/>
      <c r="V332" s="6"/>
    </row>
    <row r="333" spans="15:22" ht="15.75" customHeight="1" x14ac:dyDescent="0.25">
      <c r="O333" s="6"/>
      <c r="P333" s="6"/>
      <c r="Q333" s="6"/>
      <c r="V333" s="6"/>
    </row>
    <row r="334" spans="15:22" ht="15.75" customHeight="1" x14ac:dyDescent="0.25">
      <c r="O334" s="6"/>
      <c r="P334" s="6"/>
      <c r="Q334" s="6"/>
      <c r="V334" s="6"/>
    </row>
    <row r="335" spans="15:22" ht="15.75" customHeight="1" x14ac:dyDescent="0.25">
      <c r="O335" s="6"/>
      <c r="P335" s="6"/>
      <c r="Q335" s="6"/>
      <c r="V335" s="6"/>
    </row>
    <row r="336" spans="15:22" ht="15.75" customHeight="1" x14ac:dyDescent="0.25">
      <c r="O336" s="6"/>
      <c r="P336" s="6"/>
      <c r="Q336" s="6"/>
      <c r="V336" s="6"/>
    </row>
    <row r="337" spans="15:22" ht="15.75" customHeight="1" x14ac:dyDescent="0.25">
      <c r="O337" s="6"/>
      <c r="P337" s="6"/>
      <c r="Q337" s="6"/>
      <c r="V337" s="6"/>
    </row>
    <row r="338" spans="15:22" ht="15.75" customHeight="1" x14ac:dyDescent="0.25">
      <c r="O338" s="6"/>
      <c r="P338" s="6"/>
      <c r="Q338" s="6"/>
      <c r="V338" s="6"/>
    </row>
    <row r="339" spans="15:22" ht="15.75" customHeight="1" x14ac:dyDescent="0.25">
      <c r="O339" s="6"/>
      <c r="P339" s="6"/>
      <c r="Q339" s="6"/>
      <c r="V339" s="6"/>
    </row>
    <row r="340" spans="15:22" ht="15.75" customHeight="1" x14ac:dyDescent="0.25">
      <c r="O340" s="6"/>
      <c r="P340" s="6"/>
      <c r="Q340" s="6"/>
      <c r="V340" s="6"/>
    </row>
    <row r="341" spans="15:22" ht="15.75" customHeight="1" x14ac:dyDescent="0.25">
      <c r="O341" s="6"/>
      <c r="P341" s="6"/>
      <c r="Q341" s="6"/>
      <c r="V341" s="6"/>
    </row>
    <row r="342" spans="15:22" ht="15.75" customHeight="1" x14ac:dyDescent="0.25">
      <c r="O342" s="6"/>
      <c r="P342" s="6"/>
      <c r="Q342" s="6"/>
      <c r="V342" s="6"/>
    </row>
    <row r="343" spans="15:22" ht="15.75" customHeight="1" x14ac:dyDescent="0.25">
      <c r="O343" s="6"/>
      <c r="P343" s="6"/>
      <c r="Q343" s="6"/>
      <c r="V343" s="6"/>
    </row>
    <row r="344" spans="15:22" ht="15.75" customHeight="1" x14ac:dyDescent="0.25">
      <c r="O344" s="6"/>
      <c r="P344" s="6"/>
      <c r="Q344" s="6"/>
      <c r="V344" s="6"/>
    </row>
    <row r="345" spans="15:22" ht="15.75" customHeight="1" x14ac:dyDescent="0.25">
      <c r="O345" s="6"/>
      <c r="P345" s="6"/>
      <c r="Q345" s="6"/>
      <c r="V345" s="6"/>
    </row>
    <row r="346" spans="15:22" ht="15.75" customHeight="1" x14ac:dyDescent="0.25">
      <c r="O346" s="6"/>
      <c r="P346" s="6"/>
      <c r="Q346" s="6"/>
      <c r="V346" s="6"/>
    </row>
    <row r="347" spans="15:22" ht="15.75" customHeight="1" x14ac:dyDescent="0.25">
      <c r="O347" s="6"/>
      <c r="P347" s="6"/>
      <c r="Q347" s="6"/>
      <c r="V347" s="6"/>
    </row>
    <row r="348" spans="15:22" ht="15.75" customHeight="1" x14ac:dyDescent="0.25">
      <c r="O348" s="6"/>
      <c r="P348" s="6"/>
      <c r="Q348" s="6"/>
      <c r="V348" s="6"/>
    </row>
    <row r="349" spans="15:22" ht="15.75" customHeight="1" x14ac:dyDescent="0.25">
      <c r="O349" s="6"/>
      <c r="P349" s="6"/>
      <c r="Q349" s="6"/>
      <c r="V349" s="6"/>
    </row>
    <row r="350" spans="15:22" ht="15.75" customHeight="1" x14ac:dyDescent="0.25">
      <c r="O350" s="6"/>
      <c r="P350" s="6"/>
      <c r="Q350" s="6"/>
      <c r="V350" s="6"/>
    </row>
    <row r="351" spans="15:22" ht="15.75" customHeight="1" x14ac:dyDescent="0.25">
      <c r="O351" s="6"/>
      <c r="P351" s="6"/>
      <c r="Q351" s="6"/>
      <c r="V351" s="6"/>
    </row>
    <row r="352" spans="15:22" ht="15.75" customHeight="1" x14ac:dyDescent="0.25">
      <c r="O352" s="6"/>
      <c r="P352" s="6"/>
      <c r="Q352" s="6"/>
      <c r="V352" s="6"/>
    </row>
    <row r="353" spans="15:22" ht="15.75" customHeight="1" x14ac:dyDescent="0.25">
      <c r="O353" s="6"/>
      <c r="P353" s="6"/>
      <c r="Q353" s="6"/>
      <c r="V353" s="6"/>
    </row>
    <row r="354" spans="15:22" ht="15.75" customHeight="1" x14ac:dyDescent="0.25">
      <c r="O354" s="6"/>
      <c r="P354" s="6"/>
      <c r="Q354" s="6"/>
      <c r="V354" s="6"/>
    </row>
    <row r="355" spans="15:22" ht="15.75" customHeight="1" x14ac:dyDescent="0.25">
      <c r="O355" s="6"/>
      <c r="P355" s="6"/>
      <c r="Q355" s="6"/>
      <c r="V355" s="6"/>
    </row>
    <row r="356" spans="15:22" ht="15.75" customHeight="1" x14ac:dyDescent="0.25">
      <c r="O356" s="6"/>
      <c r="P356" s="6"/>
      <c r="Q356" s="6"/>
      <c r="V356" s="6"/>
    </row>
    <row r="357" spans="15:22" ht="15.75" customHeight="1" x14ac:dyDescent="0.25">
      <c r="O357" s="6"/>
      <c r="P357" s="6"/>
      <c r="Q357" s="6"/>
      <c r="V357" s="6"/>
    </row>
    <row r="358" spans="15:22" ht="15.75" customHeight="1" x14ac:dyDescent="0.25">
      <c r="O358" s="6"/>
      <c r="P358" s="6"/>
      <c r="Q358" s="6"/>
      <c r="V358" s="6"/>
    </row>
    <row r="359" spans="15:22" ht="15.75" customHeight="1" x14ac:dyDescent="0.25">
      <c r="O359" s="6"/>
      <c r="P359" s="6"/>
      <c r="Q359" s="6"/>
      <c r="V359" s="6"/>
    </row>
    <row r="360" spans="15:22" ht="15.75" customHeight="1" x14ac:dyDescent="0.25">
      <c r="O360" s="6"/>
      <c r="P360" s="6"/>
      <c r="Q360" s="6"/>
      <c r="V360" s="6"/>
    </row>
    <row r="361" spans="15:22" ht="15.75" customHeight="1" x14ac:dyDescent="0.25">
      <c r="O361" s="6"/>
      <c r="P361" s="6"/>
      <c r="Q361" s="6"/>
      <c r="V361" s="6"/>
    </row>
    <row r="362" spans="15:22" ht="15.75" customHeight="1" x14ac:dyDescent="0.25">
      <c r="O362" s="6"/>
      <c r="P362" s="6"/>
      <c r="Q362" s="6"/>
      <c r="V362" s="6"/>
    </row>
    <row r="363" spans="15:22" ht="15.75" customHeight="1" x14ac:dyDescent="0.25">
      <c r="O363" s="6"/>
      <c r="P363" s="6"/>
      <c r="Q363" s="6"/>
      <c r="V363" s="6"/>
    </row>
    <row r="364" spans="15:22" ht="15.75" customHeight="1" x14ac:dyDescent="0.25">
      <c r="O364" s="6"/>
      <c r="P364" s="6"/>
      <c r="Q364" s="6"/>
      <c r="V364" s="6"/>
    </row>
    <row r="365" spans="15:22" ht="15.75" customHeight="1" x14ac:dyDescent="0.25">
      <c r="O365" s="6"/>
      <c r="P365" s="6"/>
      <c r="Q365" s="6"/>
      <c r="V365" s="6"/>
    </row>
    <row r="366" spans="15:22" ht="15.75" customHeight="1" x14ac:dyDescent="0.25">
      <c r="O366" s="6"/>
      <c r="P366" s="6"/>
      <c r="Q366" s="6"/>
      <c r="V366" s="6"/>
    </row>
    <row r="367" spans="15:22" ht="15.75" customHeight="1" x14ac:dyDescent="0.25">
      <c r="O367" s="6"/>
      <c r="P367" s="6"/>
      <c r="Q367" s="6"/>
      <c r="V367" s="6"/>
    </row>
    <row r="368" spans="15:22" ht="15.75" customHeight="1" x14ac:dyDescent="0.25">
      <c r="O368" s="6"/>
      <c r="P368" s="6"/>
      <c r="Q368" s="6"/>
      <c r="V368" s="6"/>
    </row>
    <row r="369" spans="15:22" ht="15.75" customHeight="1" x14ac:dyDescent="0.25">
      <c r="O369" s="6"/>
      <c r="P369" s="6"/>
      <c r="Q369" s="6"/>
      <c r="V369" s="6"/>
    </row>
    <row r="370" spans="15:22" ht="15.75" customHeight="1" x14ac:dyDescent="0.25">
      <c r="O370" s="6"/>
      <c r="P370" s="6"/>
      <c r="Q370" s="6"/>
      <c r="V370" s="6"/>
    </row>
    <row r="371" spans="15:22" ht="15.75" customHeight="1" x14ac:dyDescent="0.25">
      <c r="O371" s="6"/>
      <c r="P371" s="6"/>
      <c r="Q371" s="6"/>
      <c r="V371" s="6"/>
    </row>
    <row r="372" spans="15:22" ht="15.75" customHeight="1" x14ac:dyDescent="0.25">
      <c r="O372" s="6"/>
      <c r="P372" s="6"/>
      <c r="Q372" s="6"/>
      <c r="V372" s="6"/>
    </row>
    <row r="373" spans="15:22" ht="15.75" customHeight="1" x14ac:dyDescent="0.25">
      <c r="O373" s="6"/>
      <c r="P373" s="6"/>
      <c r="Q373" s="6"/>
      <c r="V373" s="6"/>
    </row>
    <row r="374" spans="15:22" ht="15.75" customHeight="1" x14ac:dyDescent="0.25">
      <c r="O374" s="6"/>
      <c r="P374" s="6"/>
      <c r="Q374" s="6"/>
      <c r="V374" s="6"/>
    </row>
    <row r="375" spans="15:22" ht="15.75" customHeight="1" x14ac:dyDescent="0.25">
      <c r="O375" s="6"/>
      <c r="P375" s="6"/>
      <c r="Q375" s="6"/>
      <c r="V375" s="6"/>
    </row>
    <row r="376" spans="15:22" ht="15.75" customHeight="1" x14ac:dyDescent="0.25">
      <c r="O376" s="6"/>
      <c r="P376" s="6"/>
      <c r="Q376" s="6"/>
      <c r="V376" s="6"/>
    </row>
    <row r="377" spans="15:22" ht="15.75" customHeight="1" x14ac:dyDescent="0.25">
      <c r="O377" s="6"/>
      <c r="P377" s="6"/>
      <c r="Q377" s="6"/>
      <c r="V377" s="6"/>
    </row>
    <row r="378" spans="15:22" ht="15.75" customHeight="1" x14ac:dyDescent="0.25">
      <c r="O378" s="6"/>
      <c r="P378" s="6"/>
      <c r="Q378" s="6"/>
      <c r="V378" s="6"/>
    </row>
    <row r="379" spans="15:22" ht="15.75" customHeight="1" x14ac:dyDescent="0.25">
      <c r="O379" s="6"/>
      <c r="P379" s="6"/>
      <c r="Q379" s="6"/>
      <c r="V379" s="6"/>
    </row>
    <row r="380" spans="15:22" ht="15.75" customHeight="1" x14ac:dyDescent="0.25">
      <c r="O380" s="6"/>
      <c r="P380" s="6"/>
      <c r="Q380" s="6"/>
      <c r="V380" s="6"/>
    </row>
    <row r="381" spans="15:22" ht="15.75" customHeight="1" x14ac:dyDescent="0.25">
      <c r="O381" s="6"/>
      <c r="P381" s="6"/>
      <c r="Q381" s="6"/>
      <c r="V381" s="6"/>
    </row>
    <row r="382" spans="15:22" ht="15.75" customHeight="1" x14ac:dyDescent="0.25">
      <c r="O382" s="6"/>
      <c r="P382" s="6"/>
      <c r="Q382" s="6"/>
      <c r="V382" s="6"/>
    </row>
    <row r="383" spans="15:22" ht="15.75" customHeight="1" x14ac:dyDescent="0.25">
      <c r="O383" s="6"/>
      <c r="P383" s="6"/>
      <c r="Q383" s="6"/>
      <c r="V383" s="6"/>
    </row>
    <row r="384" spans="15:22" ht="15.75" customHeight="1" x14ac:dyDescent="0.25">
      <c r="O384" s="6"/>
      <c r="P384" s="6"/>
      <c r="Q384" s="6"/>
      <c r="V384" s="6"/>
    </row>
    <row r="385" spans="15:22" ht="15.75" customHeight="1" x14ac:dyDescent="0.25">
      <c r="O385" s="6"/>
      <c r="P385" s="6"/>
      <c r="Q385" s="6"/>
      <c r="V385" s="6"/>
    </row>
    <row r="386" spans="15:22" ht="15.75" customHeight="1" x14ac:dyDescent="0.25">
      <c r="O386" s="6"/>
      <c r="P386" s="6"/>
      <c r="Q386" s="6"/>
      <c r="V386" s="6"/>
    </row>
    <row r="387" spans="15:22" ht="15.75" customHeight="1" x14ac:dyDescent="0.25">
      <c r="O387" s="6"/>
      <c r="P387" s="6"/>
      <c r="Q387" s="6"/>
      <c r="V387" s="6"/>
    </row>
    <row r="388" spans="15:22" ht="15.75" customHeight="1" x14ac:dyDescent="0.25">
      <c r="O388" s="6"/>
      <c r="P388" s="6"/>
      <c r="Q388" s="6"/>
      <c r="V388" s="6"/>
    </row>
    <row r="389" spans="15:22" ht="15.75" customHeight="1" x14ac:dyDescent="0.25">
      <c r="O389" s="6"/>
      <c r="P389" s="6"/>
      <c r="Q389" s="6"/>
      <c r="V389" s="6"/>
    </row>
    <row r="390" spans="15:22" ht="15.75" customHeight="1" x14ac:dyDescent="0.25">
      <c r="O390" s="6"/>
      <c r="P390" s="6"/>
      <c r="Q390" s="6"/>
      <c r="V390" s="6"/>
    </row>
    <row r="391" spans="15:22" ht="15.75" customHeight="1" x14ac:dyDescent="0.25">
      <c r="O391" s="6"/>
      <c r="P391" s="6"/>
      <c r="Q391" s="6"/>
      <c r="V391" s="6"/>
    </row>
    <row r="392" spans="15:22" ht="15.75" customHeight="1" x14ac:dyDescent="0.25">
      <c r="O392" s="6"/>
      <c r="P392" s="6"/>
      <c r="Q392" s="6"/>
      <c r="V392" s="6"/>
    </row>
    <row r="393" spans="15:22" ht="15.75" customHeight="1" x14ac:dyDescent="0.25">
      <c r="O393" s="6"/>
      <c r="P393" s="6"/>
      <c r="Q393" s="6"/>
      <c r="V393" s="6"/>
    </row>
    <row r="394" spans="15:22" ht="15.75" customHeight="1" x14ac:dyDescent="0.25">
      <c r="O394" s="6"/>
      <c r="P394" s="6"/>
      <c r="Q394" s="6"/>
      <c r="V394" s="6"/>
    </row>
    <row r="395" spans="15:22" ht="15.75" customHeight="1" x14ac:dyDescent="0.25">
      <c r="O395" s="6"/>
      <c r="P395" s="6"/>
      <c r="Q395" s="6"/>
      <c r="V395" s="6"/>
    </row>
    <row r="396" spans="15:22" ht="15.75" customHeight="1" x14ac:dyDescent="0.25">
      <c r="O396" s="6"/>
      <c r="P396" s="6"/>
      <c r="Q396" s="6"/>
      <c r="V396" s="6"/>
    </row>
    <row r="397" spans="15:22" ht="15.75" customHeight="1" x14ac:dyDescent="0.25">
      <c r="O397" s="6"/>
      <c r="P397" s="6"/>
      <c r="Q397" s="6"/>
      <c r="V397" s="6"/>
    </row>
    <row r="398" spans="15:22" ht="15.75" customHeight="1" x14ac:dyDescent="0.25">
      <c r="O398" s="6"/>
      <c r="P398" s="6"/>
      <c r="Q398" s="6"/>
      <c r="V398" s="6"/>
    </row>
    <row r="399" spans="15:22" ht="15.75" customHeight="1" x14ac:dyDescent="0.25">
      <c r="O399" s="6"/>
      <c r="P399" s="6"/>
      <c r="Q399" s="6"/>
      <c r="V399" s="6"/>
    </row>
    <row r="400" spans="15:22" ht="15.75" customHeight="1" x14ac:dyDescent="0.25">
      <c r="O400" s="6"/>
      <c r="P400" s="6"/>
      <c r="Q400" s="6"/>
      <c r="V400" s="6"/>
    </row>
    <row r="401" spans="15:22" ht="15.75" customHeight="1" x14ac:dyDescent="0.25">
      <c r="O401" s="6"/>
      <c r="P401" s="6"/>
      <c r="Q401" s="6"/>
      <c r="V401" s="6"/>
    </row>
    <row r="402" spans="15:22" ht="15.75" customHeight="1" x14ac:dyDescent="0.25">
      <c r="O402" s="6"/>
      <c r="P402" s="6"/>
      <c r="Q402" s="6"/>
      <c r="V402" s="6"/>
    </row>
    <row r="403" spans="15:22" ht="15.75" customHeight="1" x14ac:dyDescent="0.25">
      <c r="O403" s="6"/>
      <c r="P403" s="6"/>
      <c r="Q403" s="6"/>
      <c r="V403" s="6"/>
    </row>
    <row r="404" spans="15:22" ht="15.75" customHeight="1" x14ac:dyDescent="0.25">
      <c r="O404" s="6"/>
      <c r="P404" s="6"/>
      <c r="Q404" s="6"/>
      <c r="V404" s="6"/>
    </row>
    <row r="405" spans="15:22" ht="15.75" customHeight="1" x14ac:dyDescent="0.25">
      <c r="O405" s="6"/>
      <c r="P405" s="6"/>
      <c r="Q405" s="6"/>
      <c r="V405" s="6"/>
    </row>
    <row r="406" spans="15:22" ht="15.75" customHeight="1" x14ac:dyDescent="0.25">
      <c r="O406" s="6"/>
      <c r="P406" s="6"/>
      <c r="Q406" s="6"/>
      <c r="V406" s="6"/>
    </row>
    <row r="407" spans="15:22" ht="15.75" customHeight="1" x14ac:dyDescent="0.25">
      <c r="O407" s="6"/>
      <c r="P407" s="6"/>
      <c r="Q407" s="6"/>
      <c r="V407" s="6"/>
    </row>
    <row r="408" spans="15:22" ht="15.75" customHeight="1" x14ac:dyDescent="0.25">
      <c r="O408" s="6"/>
      <c r="P408" s="6"/>
      <c r="Q408" s="6"/>
      <c r="V408" s="6"/>
    </row>
    <row r="409" spans="15:22" ht="15.75" customHeight="1" x14ac:dyDescent="0.25">
      <c r="O409" s="6"/>
      <c r="P409" s="6"/>
      <c r="Q409" s="6"/>
      <c r="V409" s="6"/>
    </row>
    <row r="410" spans="15:22" ht="15.75" customHeight="1" x14ac:dyDescent="0.25">
      <c r="O410" s="6"/>
      <c r="P410" s="6"/>
      <c r="Q410" s="6"/>
      <c r="V410" s="6"/>
    </row>
    <row r="411" spans="15:22" ht="15.75" customHeight="1" x14ac:dyDescent="0.25">
      <c r="O411" s="6"/>
      <c r="P411" s="6"/>
      <c r="Q411" s="6"/>
      <c r="V411" s="6"/>
    </row>
    <row r="412" spans="15:22" ht="15.75" customHeight="1" x14ac:dyDescent="0.25">
      <c r="O412" s="6"/>
      <c r="P412" s="6"/>
      <c r="Q412" s="6"/>
      <c r="V412" s="6"/>
    </row>
    <row r="413" spans="15:22" ht="15.75" customHeight="1" x14ac:dyDescent="0.25">
      <c r="O413" s="6"/>
      <c r="P413" s="6"/>
      <c r="Q413" s="6"/>
      <c r="V413" s="6"/>
    </row>
    <row r="414" spans="15:22" ht="15.75" customHeight="1" x14ac:dyDescent="0.25">
      <c r="O414" s="6"/>
      <c r="P414" s="6"/>
      <c r="Q414" s="6"/>
      <c r="V414" s="6"/>
    </row>
    <row r="415" spans="15:22" ht="15.75" customHeight="1" x14ac:dyDescent="0.25">
      <c r="O415" s="6"/>
      <c r="P415" s="6"/>
      <c r="Q415" s="6"/>
      <c r="V415" s="6"/>
    </row>
    <row r="416" spans="15:22" ht="15.75" customHeight="1" x14ac:dyDescent="0.25">
      <c r="O416" s="6"/>
      <c r="P416" s="6"/>
      <c r="Q416" s="6"/>
      <c r="V416" s="6"/>
    </row>
    <row r="417" spans="15:22" ht="15.75" customHeight="1" x14ac:dyDescent="0.25">
      <c r="O417" s="6"/>
      <c r="P417" s="6"/>
      <c r="Q417" s="6"/>
      <c r="V417" s="6"/>
    </row>
    <row r="418" spans="15:22" ht="15.75" customHeight="1" x14ac:dyDescent="0.25">
      <c r="O418" s="6"/>
      <c r="P418" s="6"/>
      <c r="Q418" s="6"/>
      <c r="V418" s="6"/>
    </row>
    <row r="419" spans="15:22" ht="15.75" customHeight="1" x14ac:dyDescent="0.25">
      <c r="O419" s="6"/>
      <c r="P419" s="6"/>
      <c r="Q419" s="6"/>
      <c r="V419" s="6"/>
    </row>
    <row r="420" spans="15:22" ht="15.75" customHeight="1" x14ac:dyDescent="0.25">
      <c r="O420" s="6"/>
      <c r="P420" s="6"/>
      <c r="Q420" s="6"/>
      <c r="V420" s="6"/>
    </row>
    <row r="421" spans="15:22" ht="15.75" customHeight="1" x14ac:dyDescent="0.25">
      <c r="O421" s="6"/>
      <c r="P421" s="6"/>
      <c r="Q421" s="6"/>
      <c r="V421" s="6"/>
    </row>
    <row r="422" spans="15:22" ht="15.75" customHeight="1" x14ac:dyDescent="0.25">
      <c r="O422" s="6"/>
      <c r="P422" s="6"/>
      <c r="Q422" s="6"/>
      <c r="V422" s="6"/>
    </row>
    <row r="423" spans="15:22" ht="15.75" customHeight="1" x14ac:dyDescent="0.25">
      <c r="O423" s="6"/>
      <c r="P423" s="6"/>
      <c r="Q423" s="6"/>
      <c r="V423" s="6"/>
    </row>
    <row r="424" spans="15:22" ht="15.75" customHeight="1" x14ac:dyDescent="0.25">
      <c r="O424" s="6"/>
      <c r="P424" s="6"/>
      <c r="Q424" s="6"/>
      <c r="V424" s="6"/>
    </row>
    <row r="425" spans="15:22" ht="15.75" customHeight="1" x14ac:dyDescent="0.25">
      <c r="O425" s="6"/>
      <c r="P425" s="6"/>
      <c r="Q425" s="6"/>
      <c r="V425" s="6"/>
    </row>
    <row r="426" spans="15:22" ht="15.75" customHeight="1" x14ac:dyDescent="0.25">
      <c r="O426" s="6"/>
      <c r="P426" s="6"/>
      <c r="Q426" s="6"/>
      <c r="V426" s="6"/>
    </row>
    <row r="427" spans="15:22" ht="15.75" customHeight="1" x14ac:dyDescent="0.25">
      <c r="O427" s="6"/>
      <c r="P427" s="6"/>
      <c r="Q427" s="6"/>
      <c r="V427" s="6"/>
    </row>
    <row r="428" spans="15:22" ht="15.75" customHeight="1" x14ac:dyDescent="0.25">
      <c r="O428" s="6"/>
      <c r="P428" s="6"/>
      <c r="Q428" s="6"/>
      <c r="V428" s="6"/>
    </row>
    <row r="429" spans="15:22" ht="15.75" customHeight="1" x14ac:dyDescent="0.25">
      <c r="O429" s="6"/>
      <c r="P429" s="6"/>
      <c r="Q429" s="6"/>
      <c r="V429" s="6"/>
    </row>
    <row r="430" spans="15:22" ht="15.75" customHeight="1" x14ac:dyDescent="0.25">
      <c r="O430" s="6"/>
      <c r="P430" s="6"/>
      <c r="Q430" s="6"/>
      <c r="V430" s="6"/>
    </row>
    <row r="431" spans="15:22" ht="15.75" customHeight="1" x14ac:dyDescent="0.25">
      <c r="O431" s="6"/>
      <c r="P431" s="6"/>
      <c r="Q431" s="6"/>
      <c r="V431" s="6"/>
    </row>
    <row r="432" spans="15:22" ht="15.75" customHeight="1" x14ac:dyDescent="0.25">
      <c r="O432" s="6"/>
      <c r="P432" s="6"/>
      <c r="Q432" s="6"/>
      <c r="V432" s="6"/>
    </row>
    <row r="433" spans="15:22" ht="15.75" customHeight="1" x14ac:dyDescent="0.25">
      <c r="O433" s="6"/>
      <c r="P433" s="6"/>
      <c r="Q433" s="6"/>
      <c r="V433" s="6"/>
    </row>
    <row r="434" spans="15:22" ht="15.75" customHeight="1" x14ac:dyDescent="0.25">
      <c r="O434" s="6"/>
      <c r="P434" s="6"/>
      <c r="Q434" s="6"/>
      <c r="V434" s="6"/>
    </row>
    <row r="435" spans="15:22" ht="15.75" customHeight="1" x14ac:dyDescent="0.25">
      <c r="O435" s="6"/>
      <c r="P435" s="6"/>
      <c r="Q435" s="6"/>
      <c r="V435" s="6"/>
    </row>
    <row r="436" spans="15:22" ht="15.75" customHeight="1" x14ac:dyDescent="0.25">
      <c r="O436" s="6"/>
      <c r="P436" s="6"/>
      <c r="Q436" s="6"/>
      <c r="V436" s="6"/>
    </row>
    <row r="437" spans="15:22" ht="15.75" customHeight="1" x14ac:dyDescent="0.25">
      <c r="O437" s="6"/>
      <c r="P437" s="6"/>
      <c r="Q437" s="6"/>
      <c r="V437" s="6"/>
    </row>
    <row r="438" spans="15:22" ht="15.75" customHeight="1" x14ac:dyDescent="0.25">
      <c r="O438" s="6"/>
      <c r="P438" s="6"/>
      <c r="Q438" s="6"/>
      <c r="V438" s="6"/>
    </row>
    <row r="439" spans="15:22" ht="15.75" customHeight="1" x14ac:dyDescent="0.25">
      <c r="O439" s="6"/>
      <c r="P439" s="6"/>
      <c r="Q439" s="6"/>
      <c r="V439" s="6"/>
    </row>
    <row r="440" spans="15:22" ht="15.75" customHeight="1" x14ac:dyDescent="0.25">
      <c r="O440" s="6"/>
      <c r="P440" s="6"/>
      <c r="Q440" s="6"/>
      <c r="V440" s="6"/>
    </row>
    <row r="441" spans="15:22" ht="15.75" customHeight="1" x14ac:dyDescent="0.25">
      <c r="O441" s="6"/>
      <c r="P441" s="6"/>
      <c r="Q441" s="6"/>
      <c r="V441" s="6"/>
    </row>
    <row r="442" spans="15:22" ht="15.75" customHeight="1" x14ac:dyDescent="0.25">
      <c r="O442" s="6"/>
      <c r="P442" s="6"/>
      <c r="Q442" s="6"/>
      <c r="V442" s="6"/>
    </row>
    <row r="443" spans="15:22" ht="15.75" customHeight="1" x14ac:dyDescent="0.25">
      <c r="O443" s="6"/>
      <c r="P443" s="6"/>
      <c r="Q443" s="6"/>
      <c r="V443" s="6"/>
    </row>
    <row r="444" spans="15:22" ht="15.75" customHeight="1" x14ac:dyDescent="0.25">
      <c r="O444" s="6"/>
      <c r="P444" s="6"/>
      <c r="Q444" s="6"/>
      <c r="V444" s="6"/>
    </row>
    <row r="445" spans="15:22" ht="15.75" customHeight="1" x14ac:dyDescent="0.25">
      <c r="O445" s="6"/>
      <c r="P445" s="6"/>
      <c r="Q445" s="6"/>
      <c r="V445" s="6"/>
    </row>
    <row r="446" spans="15:22" ht="15.75" customHeight="1" x14ac:dyDescent="0.25">
      <c r="O446" s="6"/>
      <c r="P446" s="6"/>
      <c r="Q446" s="6"/>
      <c r="V446" s="6"/>
    </row>
    <row r="447" spans="15:22" ht="15.75" customHeight="1" x14ac:dyDescent="0.25">
      <c r="O447" s="6"/>
      <c r="P447" s="6"/>
      <c r="Q447" s="6"/>
      <c r="V447" s="6"/>
    </row>
    <row r="448" spans="15:22" ht="15.75" customHeight="1" x14ac:dyDescent="0.25">
      <c r="O448" s="6"/>
      <c r="P448" s="6"/>
      <c r="Q448" s="6"/>
      <c r="V448" s="6"/>
    </row>
    <row r="449" spans="15:22" ht="15.75" customHeight="1" x14ac:dyDescent="0.25">
      <c r="O449" s="6"/>
      <c r="P449" s="6"/>
      <c r="Q449" s="6"/>
      <c r="V449" s="6"/>
    </row>
    <row r="450" spans="15:22" ht="15.75" customHeight="1" x14ac:dyDescent="0.25">
      <c r="O450" s="6"/>
      <c r="P450" s="6"/>
      <c r="Q450" s="6"/>
      <c r="V450" s="6"/>
    </row>
    <row r="451" spans="15:22" ht="15.75" customHeight="1" x14ac:dyDescent="0.25">
      <c r="O451" s="6"/>
      <c r="P451" s="6"/>
      <c r="Q451" s="6"/>
      <c r="V451" s="6"/>
    </row>
    <row r="452" spans="15:22" ht="15.75" customHeight="1" x14ac:dyDescent="0.25">
      <c r="O452" s="6"/>
      <c r="P452" s="6"/>
      <c r="Q452" s="6"/>
      <c r="V452" s="6"/>
    </row>
    <row r="453" spans="15:22" ht="15.75" customHeight="1" x14ac:dyDescent="0.25">
      <c r="O453" s="6"/>
      <c r="P453" s="6"/>
      <c r="Q453" s="6"/>
      <c r="V453" s="6"/>
    </row>
    <row r="454" spans="15:22" ht="15.75" customHeight="1" x14ac:dyDescent="0.25">
      <c r="O454" s="6"/>
      <c r="P454" s="6"/>
      <c r="Q454" s="6"/>
      <c r="V454" s="6"/>
    </row>
    <row r="455" spans="15:22" ht="15.75" customHeight="1" x14ac:dyDescent="0.25">
      <c r="O455" s="6"/>
      <c r="P455" s="6"/>
      <c r="Q455" s="6"/>
      <c r="V455" s="6"/>
    </row>
    <row r="456" spans="15:22" ht="15.75" customHeight="1" x14ac:dyDescent="0.25">
      <c r="O456" s="6"/>
      <c r="P456" s="6"/>
      <c r="Q456" s="6"/>
      <c r="V456" s="6"/>
    </row>
    <row r="457" spans="15:22" ht="15.75" customHeight="1" x14ac:dyDescent="0.25">
      <c r="O457" s="6"/>
      <c r="P457" s="6"/>
      <c r="Q457" s="6"/>
      <c r="V457" s="6"/>
    </row>
    <row r="458" spans="15:22" ht="15.75" customHeight="1" x14ac:dyDescent="0.25">
      <c r="O458" s="6"/>
      <c r="P458" s="6"/>
      <c r="Q458" s="6"/>
      <c r="V458" s="6"/>
    </row>
    <row r="459" spans="15:22" ht="15.75" customHeight="1" x14ac:dyDescent="0.25">
      <c r="O459" s="6"/>
      <c r="P459" s="6"/>
      <c r="Q459" s="6"/>
      <c r="V459" s="6"/>
    </row>
    <row r="460" spans="15:22" ht="15.75" customHeight="1" x14ac:dyDescent="0.25">
      <c r="O460" s="6"/>
      <c r="P460" s="6"/>
      <c r="Q460" s="6"/>
      <c r="V460" s="6"/>
    </row>
    <row r="461" spans="15:22" ht="15.75" customHeight="1" x14ac:dyDescent="0.25">
      <c r="O461" s="6"/>
      <c r="P461" s="6"/>
      <c r="Q461" s="6"/>
      <c r="V461" s="6"/>
    </row>
    <row r="462" spans="15:22" ht="15.75" customHeight="1" x14ac:dyDescent="0.25">
      <c r="O462" s="6"/>
      <c r="P462" s="6"/>
      <c r="Q462" s="6"/>
      <c r="V462" s="6"/>
    </row>
    <row r="463" spans="15:22" ht="15.75" customHeight="1" x14ac:dyDescent="0.25">
      <c r="O463" s="6"/>
      <c r="P463" s="6"/>
      <c r="Q463" s="6"/>
      <c r="V463" s="6"/>
    </row>
    <row r="464" spans="15:22" ht="15.75" customHeight="1" x14ac:dyDescent="0.25">
      <c r="O464" s="6"/>
      <c r="P464" s="6"/>
      <c r="Q464" s="6"/>
      <c r="V464" s="6"/>
    </row>
    <row r="465" spans="15:22" ht="15.75" customHeight="1" x14ac:dyDescent="0.25">
      <c r="O465" s="6"/>
      <c r="P465" s="6"/>
      <c r="Q465" s="6"/>
      <c r="V465" s="6"/>
    </row>
    <row r="466" spans="15:22" ht="15.75" customHeight="1" x14ac:dyDescent="0.25">
      <c r="O466" s="6"/>
      <c r="P466" s="6"/>
      <c r="Q466" s="6"/>
      <c r="V466" s="6"/>
    </row>
    <row r="467" spans="15:22" ht="15.75" customHeight="1" x14ac:dyDescent="0.25">
      <c r="O467" s="6"/>
      <c r="P467" s="6"/>
      <c r="Q467" s="6"/>
      <c r="V467" s="6"/>
    </row>
    <row r="468" spans="15:22" ht="15.75" customHeight="1" x14ac:dyDescent="0.25">
      <c r="O468" s="6"/>
      <c r="P468" s="6"/>
      <c r="Q468" s="6"/>
      <c r="V468" s="6"/>
    </row>
    <row r="469" spans="15:22" ht="15.75" customHeight="1" x14ac:dyDescent="0.25">
      <c r="O469" s="6"/>
      <c r="P469" s="6"/>
      <c r="Q469" s="6"/>
      <c r="V469" s="6"/>
    </row>
    <row r="470" spans="15:22" ht="15.75" customHeight="1" x14ac:dyDescent="0.25">
      <c r="O470" s="6"/>
      <c r="P470" s="6"/>
      <c r="Q470" s="6"/>
      <c r="V470" s="6"/>
    </row>
    <row r="471" spans="15:22" ht="15.75" customHeight="1" x14ac:dyDescent="0.25">
      <c r="O471" s="6"/>
      <c r="P471" s="6"/>
      <c r="Q471" s="6"/>
      <c r="V471" s="6"/>
    </row>
    <row r="472" spans="15:22" ht="15.75" customHeight="1" x14ac:dyDescent="0.25">
      <c r="O472" s="6"/>
      <c r="P472" s="6"/>
      <c r="Q472" s="6"/>
      <c r="V472" s="6"/>
    </row>
    <row r="473" spans="15:22" ht="15.75" customHeight="1" x14ac:dyDescent="0.25">
      <c r="O473" s="6"/>
      <c r="P473" s="6"/>
      <c r="Q473" s="6"/>
      <c r="V473" s="6"/>
    </row>
    <row r="474" spans="15:22" ht="15.75" customHeight="1" x14ac:dyDescent="0.25">
      <c r="O474" s="6"/>
      <c r="P474" s="6"/>
      <c r="Q474" s="6"/>
      <c r="V474" s="6"/>
    </row>
    <row r="475" spans="15:22" ht="15.75" customHeight="1" x14ac:dyDescent="0.25">
      <c r="O475" s="6"/>
      <c r="P475" s="6"/>
      <c r="Q475" s="6"/>
      <c r="V475" s="6"/>
    </row>
    <row r="476" spans="15:22" ht="15.75" customHeight="1" x14ac:dyDescent="0.25">
      <c r="O476" s="6"/>
      <c r="P476" s="6"/>
      <c r="Q476" s="6"/>
      <c r="V476" s="6"/>
    </row>
    <row r="477" spans="15:22" ht="15.75" customHeight="1" x14ac:dyDescent="0.25">
      <c r="O477" s="6"/>
      <c r="P477" s="6"/>
      <c r="Q477" s="6"/>
      <c r="V477" s="6"/>
    </row>
    <row r="478" spans="15:22" ht="15.75" customHeight="1" x14ac:dyDescent="0.25">
      <c r="O478" s="6"/>
      <c r="P478" s="6"/>
      <c r="Q478" s="6"/>
      <c r="V478" s="6"/>
    </row>
    <row r="479" spans="15:22" ht="15.75" customHeight="1" x14ac:dyDescent="0.25">
      <c r="O479" s="6"/>
      <c r="P479" s="6"/>
      <c r="Q479" s="6"/>
      <c r="V479" s="6"/>
    </row>
    <row r="480" spans="15:22" ht="15.75" customHeight="1" x14ac:dyDescent="0.25">
      <c r="O480" s="6"/>
      <c r="P480" s="6"/>
      <c r="Q480" s="6"/>
      <c r="V480" s="6"/>
    </row>
    <row r="481" spans="15:22" ht="15.75" customHeight="1" x14ac:dyDescent="0.25">
      <c r="O481" s="6"/>
      <c r="P481" s="6"/>
      <c r="Q481" s="6"/>
      <c r="V481" s="6"/>
    </row>
    <row r="482" spans="15:22" ht="15.75" customHeight="1" x14ac:dyDescent="0.25">
      <c r="O482" s="6"/>
      <c r="P482" s="6"/>
      <c r="Q482" s="6"/>
      <c r="V482" s="6"/>
    </row>
    <row r="483" spans="15:22" ht="15.75" customHeight="1" x14ac:dyDescent="0.25">
      <c r="O483" s="6"/>
      <c r="P483" s="6"/>
      <c r="Q483" s="6"/>
      <c r="V483" s="6"/>
    </row>
    <row r="484" spans="15:22" ht="15.75" customHeight="1" x14ac:dyDescent="0.25">
      <c r="O484" s="6"/>
      <c r="P484" s="6"/>
      <c r="Q484" s="6"/>
      <c r="V484" s="6"/>
    </row>
    <row r="485" spans="15:22" ht="15.75" customHeight="1" x14ac:dyDescent="0.25">
      <c r="O485" s="6"/>
      <c r="P485" s="6"/>
      <c r="Q485" s="6"/>
      <c r="V485" s="6"/>
    </row>
    <row r="486" spans="15:22" ht="15.75" customHeight="1" x14ac:dyDescent="0.25">
      <c r="O486" s="6"/>
      <c r="P486" s="6"/>
      <c r="Q486" s="6"/>
      <c r="V486" s="6"/>
    </row>
    <row r="487" spans="15:22" ht="15.75" customHeight="1" x14ac:dyDescent="0.25">
      <c r="O487" s="6"/>
      <c r="P487" s="6"/>
      <c r="Q487" s="6"/>
      <c r="V487" s="6"/>
    </row>
    <row r="488" spans="15:22" ht="15.75" customHeight="1" x14ac:dyDescent="0.25">
      <c r="O488" s="6"/>
      <c r="P488" s="6"/>
      <c r="Q488" s="6"/>
      <c r="V488" s="6"/>
    </row>
    <row r="489" spans="15:22" ht="15.75" customHeight="1" x14ac:dyDescent="0.25">
      <c r="O489" s="6"/>
      <c r="P489" s="6"/>
      <c r="Q489" s="6"/>
      <c r="V489" s="6"/>
    </row>
    <row r="490" spans="15:22" ht="15.75" customHeight="1" x14ac:dyDescent="0.25">
      <c r="O490" s="6"/>
      <c r="P490" s="6"/>
      <c r="Q490" s="6"/>
      <c r="V490" s="6"/>
    </row>
    <row r="491" spans="15:22" ht="15.75" customHeight="1" x14ac:dyDescent="0.25">
      <c r="O491" s="6"/>
      <c r="P491" s="6"/>
      <c r="Q491" s="6"/>
      <c r="V491" s="6"/>
    </row>
    <row r="492" spans="15:22" ht="15.75" customHeight="1" x14ac:dyDescent="0.25">
      <c r="O492" s="6"/>
      <c r="P492" s="6"/>
      <c r="Q492" s="6"/>
      <c r="V492" s="6"/>
    </row>
    <row r="493" spans="15:22" ht="15.75" customHeight="1" x14ac:dyDescent="0.25">
      <c r="O493" s="6"/>
      <c r="P493" s="6"/>
      <c r="Q493" s="6"/>
      <c r="V493" s="6"/>
    </row>
    <row r="494" spans="15:22" ht="15.75" customHeight="1" x14ac:dyDescent="0.25">
      <c r="O494" s="6"/>
      <c r="P494" s="6"/>
      <c r="Q494" s="6"/>
      <c r="V494" s="6"/>
    </row>
    <row r="495" spans="15:22" ht="15.75" customHeight="1" x14ac:dyDescent="0.25">
      <c r="O495" s="6"/>
      <c r="P495" s="6"/>
      <c r="Q495" s="6"/>
      <c r="V495" s="6"/>
    </row>
    <row r="496" spans="15:22" ht="15.75" customHeight="1" x14ac:dyDescent="0.25">
      <c r="O496" s="6"/>
      <c r="P496" s="6"/>
      <c r="Q496" s="6"/>
      <c r="V496" s="6"/>
    </row>
    <row r="497" spans="15:22" ht="15.75" customHeight="1" x14ac:dyDescent="0.25">
      <c r="O497" s="6"/>
      <c r="P497" s="6"/>
      <c r="Q497" s="6"/>
      <c r="V497" s="6"/>
    </row>
    <row r="498" spans="15:22" ht="15.75" customHeight="1" x14ac:dyDescent="0.25">
      <c r="O498" s="6"/>
      <c r="P498" s="6"/>
      <c r="Q498" s="6"/>
      <c r="V498" s="6"/>
    </row>
    <row r="499" spans="15:22" ht="15.75" customHeight="1" x14ac:dyDescent="0.25">
      <c r="O499" s="6"/>
      <c r="P499" s="6"/>
      <c r="Q499" s="6"/>
      <c r="V499" s="6"/>
    </row>
    <row r="500" spans="15:22" ht="15.75" customHeight="1" x14ac:dyDescent="0.25">
      <c r="O500" s="6"/>
      <c r="P500" s="6"/>
      <c r="Q500" s="6"/>
      <c r="V500" s="6"/>
    </row>
    <row r="501" spans="15:22" ht="15.75" customHeight="1" x14ac:dyDescent="0.25">
      <c r="O501" s="6"/>
      <c r="P501" s="6"/>
      <c r="Q501" s="6"/>
      <c r="V501" s="6"/>
    </row>
    <row r="502" spans="15:22" ht="15.75" customHeight="1" x14ac:dyDescent="0.25">
      <c r="O502" s="6"/>
      <c r="P502" s="6"/>
      <c r="Q502" s="6"/>
      <c r="V502" s="6"/>
    </row>
    <row r="503" spans="15:22" ht="15.75" customHeight="1" x14ac:dyDescent="0.25">
      <c r="O503" s="6"/>
      <c r="P503" s="6"/>
      <c r="Q503" s="6"/>
      <c r="V503" s="6"/>
    </row>
    <row r="504" spans="15:22" ht="15.75" customHeight="1" x14ac:dyDescent="0.25">
      <c r="O504" s="6"/>
      <c r="P504" s="6"/>
      <c r="Q504" s="6"/>
      <c r="V504" s="6"/>
    </row>
    <row r="505" spans="15:22" ht="15.75" customHeight="1" x14ac:dyDescent="0.25">
      <c r="O505" s="6"/>
      <c r="P505" s="6"/>
      <c r="Q505" s="6"/>
      <c r="V505" s="6"/>
    </row>
    <row r="506" spans="15:22" ht="15.75" customHeight="1" x14ac:dyDescent="0.25">
      <c r="O506" s="6"/>
      <c r="P506" s="6"/>
      <c r="Q506" s="6"/>
      <c r="V506" s="6"/>
    </row>
    <row r="507" spans="15:22" ht="15.75" customHeight="1" x14ac:dyDescent="0.25">
      <c r="O507" s="6"/>
      <c r="P507" s="6"/>
      <c r="Q507" s="6"/>
      <c r="V507" s="6"/>
    </row>
    <row r="508" spans="15:22" ht="15.75" customHeight="1" x14ac:dyDescent="0.25">
      <c r="O508" s="6"/>
      <c r="P508" s="6"/>
      <c r="Q508" s="6"/>
      <c r="V508" s="6"/>
    </row>
    <row r="509" spans="15:22" ht="15.75" customHeight="1" x14ac:dyDescent="0.25">
      <c r="O509" s="6"/>
      <c r="P509" s="6"/>
      <c r="Q509" s="6"/>
      <c r="V509" s="6"/>
    </row>
    <row r="510" spans="15:22" ht="15.75" customHeight="1" x14ac:dyDescent="0.25">
      <c r="O510" s="6"/>
      <c r="P510" s="6"/>
      <c r="Q510" s="6"/>
      <c r="V510" s="6"/>
    </row>
    <row r="511" spans="15:22" ht="15.75" customHeight="1" x14ac:dyDescent="0.25">
      <c r="O511" s="6"/>
      <c r="P511" s="6"/>
      <c r="Q511" s="6"/>
      <c r="V511" s="6"/>
    </row>
    <row r="512" spans="15:22" ht="15.75" customHeight="1" x14ac:dyDescent="0.25">
      <c r="O512" s="6"/>
      <c r="P512" s="6"/>
      <c r="Q512" s="6"/>
      <c r="V512" s="6"/>
    </row>
    <row r="513" spans="15:22" ht="15.75" customHeight="1" x14ac:dyDescent="0.25">
      <c r="O513" s="6"/>
      <c r="P513" s="6"/>
      <c r="Q513" s="6"/>
      <c r="V513" s="6"/>
    </row>
    <row r="514" spans="15:22" ht="15.75" customHeight="1" x14ac:dyDescent="0.25">
      <c r="O514" s="6"/>
      <c r="P514" s="6"/>
      <c r="Q514" s="6"/>
      <c r="V514" s="6"/>
    </row>
    <row r="515" spans="15:22" ht="15.75" customHeight="1" x14ac:dyDescent="0.25">
      <c r="O515" s="6"/>
      <c r="P515" s="6"/>
      <c r="Q515" s="6"/>
      <c r="V515" s="6"/>
    </row>
    <row r="516" spans="15:22" ht="15.75" customHeight="1" x14ac:dyDescent="0.25">
      <c r="O516" s="6"/>
      <c r="P516" s="6"/>
      <c r="Q516" s="6"/>
      <c r="V516" s="6"/>
    </row>
    <row r="517" spans="15:22" ht="15.75" customHeight="1" x14ac:dyDescent="0.25">
      <c r="O517" s="6"/>
      <c r="P517" s="6"/>
      <c r="Q517" s="6"/>
      <c r="V517" s="6"/>
    </row>
    <row r="518" spans="15:22" ht="15.75" customHeight="1" x14ac:dyDescent="0.25">
      <c r="O518" s="6"/>
      <c r="P518" s="6"/>
      <c r="Q518" s="6"/>
      <c r="V518" s="6"/>
    </row>
    <row r="519" spans="15:22" ht="15.75" customHeight="1" x14ac:dyDescent="0.25">
      <c r="O519" s="6"/>
      <c r="P519" s="6"/>
      <c r="Q519" s="6"/>
      <c r="V519" s="6"/>
    </row>
    <row r="520" spans="15:22" ht="15.75" customHeight="1" x14ac:dyDescent="0.25">
      <c r="O520" s="6"/>
      <c r="P520" s="6"/>
      <c r="Q520" s="6"/>
      <c r="V520" s="6"/>
    </row>
    <row r="521" spans="15:22" ht="15.75" customHeight="1" x14ac:dyDescent="0.25">
      <c r="O521" s="6"/>
      <c r="P521" s="6"/>
      <c r="Q521" s="6"/>
      <c r="V521" s="6"/>
    </row>
    <row r="522" spans="15:22" ht="15.75" customHeight="1" x14ac:dyDescent="0.25">
      <c r="O522" s="6"/>
      <c r="P522" s="6"/>
      <c r="Q522" s="6"/>
      <c r="V522" s="6"/>
    </row>
    <row r="523" spans="15:22" ht="15.75" customHeight="1" x14ac:dyDescent="0.25">
      <c r="O523" s="6"/>
      <c r="P523" s="6"/>
      <c r="Q523" s="6"/>
      <c r="V523" s="6"/>
    </row>
    <row r="524" spans="15:22" ht="15.75" customHeight="1" x14ac:dyDescent="0.25">
      <c r="O524" s="6"/>
      <c r="P524" s="6"/>
      <c r="Q524" s="6"/>
      <c r="V524" s="6"/>
    </row>
    <row r="525" spans="15:22" ht="15.75" customHeight="1" x14ac:dyDescent="0.25">
      <c r="O525" s="6"/>
      <c r="P525" s="6"/>
      <c r="Q525" s="6"/>
      <c r="V525" s="6"/>
    </row>
    <row r="526" spans="15:22" ht="15.75" customHeight="1" x14ac:dyDescent="0.25">
      <c r="O526" s="6"/>
      <c r="P526" s="6"/>
      <c r="Q526" s="6"/>
      <c r="V526" s="6"/>
    </row>
    <row r="527" spans="15:22" ht="15.75" customHeight="1" x14ac:dyDescent="0.25">
      <c r="O527" s="6"/>
      <c r="P527" s="6"/>
      <c r="Q527" s="6"/>
      <c r="V527" s="6"/>
    </row>
    <row r="528" spans="15:22" ht="15.75" customHeight="1" x14ac:dyDescent="0.25">
      <c r="O528" s="6"/>
      <c r="P528" s="6"/>
      <c r="Q528" s="6"/>
      <c r="V528" s="6"/>
    </row>
    <row r="529" spans="15:22" ht="15.75" customHeight="1" x14ac:dyDescent="0.25">
      <c r="O529" s="6"/>
      <c r="P529" s="6"/>
      <c r="Q529" s="6"/>
      <c r="V529" s="6"/>
    </row>
    <row r="530" spans="15:22" ht="15.75" customHeight="1" x14ac:dyDescent="0.25">
      <c r="O530" s="6"/>
      <c r="P530" s="6"/>
      <c r="Q530" s="6"/>
      <c r="V530" s="6"/>
    </row>
    <row r="531" spans="15:22" ht="15.75" customHeight="1" x14ac:dyDescent="0.25">
      <c r="O531" s="6"/>
      <c r="P531" s="6"/>
      <c r="Q531" s="6"/>
      <c r="V531" s="6"/>
    </row>
    <row r="532" spans="15:22" ht="15.75" customHeight="1" x14ac:dyDescent="0.25">
      <c r="O532" s="6"/>
      <c r="P532" s="6"/>
      <c r="Q532" s="6"/>
      <c r="V532" s="6"/>
    </row>
    <row r="533" spans="15:22" ht="15.75" customHeight="1" x14ac:dyDescent="0.25">
      <c r="O533" s="6"/>
      <c r="P533" s="6"/>
      <c r="Q533" s="6"/>
      <c r="V533" s="6"/>
    </row>
    <row r="534" spans="15:22" ht="15.75" customHeight="1" x14ac:dyDescent="0.25">
      <c r="O534" s="6"/>
      <c r="P534" s="6"/>
      <c r="Q534" s="6"/>
      <c r="V534" s="6"/>
    </row>
    <row r="535" spans="15:22" ht="15.75" customHeight="1" x14ac:dyDescent="0.25">
      <c r="O535" s="6"/>
      <c r="P535" s="6"/>
      <c r="Q535" s="6"/>
      <c r="V535" s="6"/>
    </row>
    <row r="536" spans="15:22" ht="15.75" customHeight="1" x14ac:dyDescent="0.25">
      <c r="O536" s="6"/>
      <c r="P536" s="6"/>
      <c r="Q536" s="6"/>
      <c r="V536" s="6"/>
    </row>
    <row r="537" spans="15:22" ht="15.75" customHeight="1" x14ac:dyDescent="0.25">
      <c r="O537" s="6"/>
      <c r="P537" s="6"/>
      <c r="Q537" s="6"/>
      <c r="V537" s="6"/>
    </row>
    <row r="538" spans="15:22" ht="15.75" customHeight="1" x14ac:dyDescent="0.25">
      <c r="O538" s="6"/>
      <c r="P538" s="6"/>
      <c r="Q538" s="6"/>
      <c r="V538" s="6"/>
    </row>
    <row r="539" spans="15:22" ht="15.75" customHeight="1" x14ac:dyDescent="0.25">
      <c r="O539" s="6"/>
      <c r="P539" s="6"/>
      <c r="Q539" s="6"/>
      <c r="V539" s="6"/>
    </row>
    <row r="540" spans="15:22" ht="15.75" customHeight="1" x14ac:dyDescent="0.25">
      <c r="O540" s="6"/>
      <c r="P540" s="6"/>
      <c r="Q540" s="6"/>
      <c r="V540" s="6"/>
    </row>
    <row r="541" spans="15:22" ht="15.75" customHeight="1" x14ac:dyDescent="0.25">
      <c r="O541" s="6"/>
      <c r="P541" s="6"/>
      <c r="Q541" s="6"/>
      <c r="V541" s="6"/>
    </row>
    <row r="542" spans="15:22" ht="15.75" customHeight="1" x14ac:dyDescent="0.25">
      <c r="O542" s="6"/>
      <c r="P542" s="6"/>
      <c r="Q542" s="6"/>
      <c r="V542" s="6"/>
    </row>
    <row r="543" spans="15:22" ht="15.75" customHeight="1" x14ac:dyDescent="0.25">
      <c r="O543" s="6"/>
      <c r="P543" s="6"/>
      <c r="Q543" s="6"/>
      <c r="V543" s="6"/>
    </row>
    <row r="544" spans="15:22" ht="15.75" customHeight="1" x14ac:dyDescent="0.25">
      <c r="O544" s="6"/>
      <c r="P544" s="6"/>
      <c r="Q544" s="6"/>
      <c r="V544" s="6"/>
    </row>
    <row r="545" spans="15:22" ht="15.75" customHeight="1" x14ac:dyDescent="0.25">
      <c r="O545" s="6"/>
      <c r="P545" s="6"/>
      <c r="Q545" s="6"/>
      <c r="V545" s="6"/>
    </row>
    <row r="546" spans="15:22" ht="15.75" customHeight="1" x14ac:dyDescent="0.25">
      <c r="O546" s="6"/>
      <c r="P546" s="6"/>
      <c r="Q546" s="6"/>
      <c r="V546" s="6"/>
    </row>
    <row r="547" spans="15:22" ht="15.75" customHeight="1" x14ac:dyDescent="0.25">
      <c r="O547" s="6"/>
      <c r="P547" s="6"/>
      <c r="Q547" s="6"/>
      <c r="V547" s="6"/>
    </row>
    <row r="548" spans="15:22" ht="15.75" customHeight="1" x14ac:dyDescent="0.25">
      <c r="O548" s="6"/>
      <c r="P548" s="6"/>
      <c r="Q548" s="6"/>
      <c r="V548" s="6"/>
    </row>
    <row r="549" spans="15:22" ht="15.75" customHeight="1" x14ac:dyDescent="0.25">
      <c r="O549" s="6"/>
      <c r="P549" s="6"/>
      <c r="Q549" s="6"/>
      <c r="V549" s="6"/>
    </row>
    <row r="550" spans="15:22" ht="15.75" customHeight="1" x14ac:dyDescent="0.25">
      <c r="O550" s="6"/>
      <c r="P550" s="6"/>
      <c r="Q550" s="6"/>
      <c r="V550" s="6"/>
    </row>
    <row r="551" spans="15:22" ht="15.75" customHeight="1" x14ac:dyDescent="0.25">
      <c r="O551" s="6"/>
      <c r="P551" s="6"/>
      <c r="Q551" s="6"/>
      <c r="V551" s="6"/>
    </row>
    <row r="552" spans="15:22" ht="15.75" customHeight="1" x14ac:dyDescent="0.25">
      <c r="O552" s="6"/>
      <c r="P552" s="6"/>
      <c r="Q552" s="6"/>
      <c r="V552" s="6"/>
    </row>
    <row r="553" spans="15:22" ht="15.75" customHeight="1" x14ac:dyDescent="0.25">
      <c r="O553" s="6"/>
      <c r="P553" s="6"/>
      <c r="Q553" s="6"/>
      <c r="V553" s="6"/>
    </row>
    <row r="554" spans="15:22" ht="15.75" customHeight="1" x14ac:dyDescent="0.25">
      <c r="O554" s="6"/>
      <c r="P554" s="6"/>
      <c r="Q554" s="6"/>
      <c r="V554" s="6"/>
    </row>
    <row r="555" spans="15:22" ht="15.75" customHeight="1" x14ac:dyDescent="0.25">
      <c r="O555" s="6"/>
      <c r="P555" s="6"/>
      <c r="Q555" s="6"/>
      <c r="V555" s="6"/>
    </row>
    <row r="556" spans="15:22" ht="15.75" customHeight="1" x14ac:dyDescent="0.25">
      <c r="O556" s="6"/>
      <c r="P556" s="6"/>
      <c r="Q556" s="6"/>
      <c r="V556" s="6"/>
    </row>
    <row r="557" spans="15:22" ht="15.75" customHeight="1" x14ac:dyDescent="0.25">
      <c r="O557" s="6"/>
      <c r="P557" s="6"/>
      <c r="Q557" s="6"/>
      <c r="V557" s="6"/>
    </row>
    <row r="558" spans="15:22" ht="15.75" customHeight="1" x14ac:dyDescent="0.25">
      <c r="O558" s="6"/>
      <c r="P558" s="6"/>
      <c r="Q558" s="6"/>
      <c r="V558" s="6"/>
    </row>
    <row r="559" spans="15:22" ht="15.75" customHeight="1" x14ac:dyDescent="0.25">
      <c r="O559" s="6"/>
      <c r="P559" s="6"/>
      <c r="Q559" s="6"/>
      <c r="V559" s="6"/>
    </row>
    <row r="560" spans="15:22" ht="15.75" customHeight="1" x14ac:dyDescent="0.25">
      <c r="O560" s="6"/>
      <c r="P560" s="6"/>
      <c r="Q560" s="6"/>
      <c r="V560" s="6"/>
    </row>
    <row r="561" spans="15:22" ht="15.75" customHeight="1" x14ac:dyDescent="0.25">
      <c r="O561" s="6"/>
      <c r="P561" s="6"/>
      <c r="Q561" s="6"/>
      <c r="V561" s="6"/>
    </row>
    <row r="562" spans="15:22" ht="15.75" customHeight="1" x14ac:dyDescent="0.25">
      <c r="O562" s="6"/>
      <c r="P562" s="6"/>
      <c r="Q562" s="6"/>
      <c r="V562" s="6"/>
    </row>
    <row r="563" spans="15:22" ht="15.75" customHeight="1" x14ac:dyDescent="0.25">
      <c r="O563" s="6"/>
      <c r="P563" s="6"/>
      <c r="Q563" s="6"/>
      <c r="V563" s="6"/>
    </row>
    <row r="564" spans="15:22" ht="15.75" customHeight="1" x14ac:dyDescent="0.25">
      <c r="O564" s="6"/>
      <c r="P564" s="6"/>
      <c r="Q564" s="6"/>
      <c r="V564" s="6"/>
    </row>
    <row r="565" spans="15:22" ht="15.75" customHeight="1" x14ac:dyDescent="0.25">
      <c r="O565" s="6"/>
      <c r="P565" s="6"/>
      <c r="Q565" s="6"/>
      <c r="V565" s="6"/>
    </row>
    <row r="566" spans="15:22" ht="15.75" customHeight="1" x14ac:dyDescent="0.25">
      <c r="O566" s="6"/>
      <c r="P566" s="6"/>
      <c r="Q566" s="6"/>
      <c r="V566" s="6"/>
    </row>
    <row r="567" spans="15:22" ht="15.75" customHeight="1" x14ac:dyDescent="0.25">
      <c r="O567" s="6"/>
      <c r="P567" s="6"/>
      <c r="Q567" s="6"/>
      <c r="V567" s="6"/>
    </row>
    <row r="568" spans="15:22" ht="15.75" customHeight="1" x14ac:dyDescent="0.25">
      <c r="O568" s="6"/>
      <c r="P568" s="6"/>
      <c r="Q568" s="6"/>
      <c r="V568" s="6"/>
    </row>
    <row r="569" spans="15:22" ht="15.75" customHeight="1" x14ac:dyDescent="0.25">
      <c r="O569" s="6"/>
      <c r="P569" s="6"/>
      <c r="Q569" s="6"/>
      <c r="V569" s="6"/>
    </row>
    <row r="570" spans="15:22" ht="15.75" customHeight="1" x14ac:dyDescent="0.25">
      <c r="O570" s="6"/>
      <c r="P570" s="6"/>
      <c r="Q570" s="6"/>
      <c r="V570" s="6"/>
    </row>
    <row r="571" spans="15:22" ht="15.75" customHeight="1" x14ac:dyDescent="0.25">
      <c r="O571" s="6"/>
      <c r="P571" s="6"/>
      <c r="Q571" s="6"/>
      <c r="V571" s="6"/>
    </row>
    <row r="572" spans="15:22" ht="15.75" customHeight="1" x14ac:dyDescent="0.25">
      <c r="O572" s="6"/>
      <c r="P572" s="6"/>
      <c r="Q572" s="6"/>
      <c r="V572" s="6"/>
    </row>
    <row r="573" spans="15:22" ht="15.75" customHeight="1" x14ac:dyDescent="0.25">
      <c r="O573" s="6"/>
      <c r="P573" s="6"/>
      <c r="Q573" s="6"/>
      <c r="V573" s="6"/>
    </row>
    <row r="574" spans="15:22" ht="15.75" customHeight="1" x14ac:dyDescent="0.25">
      <c r="O574" s="6"/>
      <c r="P574" s="6"/>
      <c r="Q574" s="6"/>
      <c r="V574" s="6"/>
    </row>
    <row r="575" spans="15:22" ht="15.75" customHeight="1" x14ac:dyDescent="0.25">
      <c r="O575" s="6"/>
      <c r="P575" s="6"/>
      <c r="Q575" s="6"/>
      <c r="V575" s="6"/>
    </row>
    <row r="576" spans="15:22" ht="15.75" customHeight="1" x14ac:dyDescent="0.25">
      <c r="O576" s="6"/>
      <c r="P576" s="6"/>
      <c r="Q576" s="6"/>
      <c r="V576" s="6"/>
    </row>
    <row r="577" spans="15:22" ht="15.75" customHeight="1" x14ac:dyDescent="0.25">
      <c r="O577" s="6"/>
      <c r="P577" s="6"/>
      <c r="Q577" s="6"/>
      <c r="V577" s="6"/>
    </row>
    <row r="578" spans="15:22" ht="15.75" customHeight="1" x14ac:dyDescent="0.25">
      <c r="O578" s="6"/>
      <c r="P578" s="6"/>
      <c r="Q578" s="6"/>
      <c r="V578" s="6"/>
    </row>
    <row r="579" spans="15:22" ht="15.75" customHeight="1" x14ac:dyDescent="0.25">
      <c r="O579" s="6"/>
      <c r="P579" s="6"/>
      <c r="Q579" s="6"/>
      <c r="V579" s="6"/>
    </row>
    <row r="580" spans="15:22" ht="15.75" customHeight="1" x14ac:dyDescent="0.25">
      <c r="O580" s="6"/>
      <c r="P580" s="6"/>
      <c r="Q580" s="6"/>
      <c r="V580" s="6"/>
    </row>
    <row r="581" spans="15:22" ht="15.75" customHeight="1" x14ac:dyDescent="0.25">
      <c r="O581" s="6"/>
      <c r="P581" s="6"/>
      <c r="Q581" s="6"/>
      <c r="V581" s="6"/>
    </row>
    <row r="582" spans="15:22" ht="15.75" customHeight="1" x14ac:dyDescent="0.25">
      <c r="O582" s="6"/>
      <c r="P582" s="6"/>
      <c r="Q582" s="6"/>
      <c r="V582" s="6"/>
    </row>
    <row r="583" spans="15:22" ht="15.75" customHeight="1" x14ac:dyDescent="0.25">
      <c r="O583" s="6"/>
      <c r="P583" s="6"/>
      <c r="Q583" s="6"/>
      <c r="V583" s="6"/>
    </row>
    <row r="584" spans="15:22" ht="15.75" customHeight="1" x14ac:dyDescent="0.25">
      <c r="O584" s="6"/>
      <c r="P584" s="6"/>
      <c r="Q584" s="6"/>
      <c r="V584" s="6"/>
    </row>
    <row r="585" spans="15:22" ht="15.75" customHeight="1" x14ac:dyDescent="0.25">
      <c r="O585" s="6"/>
      <c r="P585" s="6"/>
      <c r="Q585" s="6"/>
      <c r="V585" s="6"/>
    </row>
    <row r="586" spans="15:22" ht="15.75" customHeight="1" x14ac:dyDescent="0.25">
      <c r="O586" s="6"/>
      <c r="P586" s="6"/>
      <c r="Q586" s="6"/>
      <c r="V586" s="6"/>
    </row>
    <row r="587" spans="15:22" ht="15.75" customHeight="1" x14ac:dyDescent="0.25">
      <c r="O587" s="6"/>
      <c r="P587" s="6"/>
      <c r="Q587" s="6"/>
      <c r="V587" s="6"/>
    </row>
    <row r="588" spans="15:22" ht="15.75" customHeight="1" x14ac:dyDescent="0.25">
      <c r="O588" s="6"/>
      <c r="P588" s="6"/>
      <c r="Q588" s="6"/>
      <c r="V588" s="6"/>
    </row>
    <row r="589" spans="15:22" ht="15.75" customHeight="1" x14ac:dyDescent="0.25">
      <c r="O589" s="6"/>
      <c r="P589" s="6"/>
      <c r="Q589" s="6"/>
      <c r="V589" s="6"/>
    </row>
    <row r="590" spans="15:22" ht="15.75" customHeight="1" x14ac:dyDescent="0.25">
      <c r="O590" s="6"/>
      <c r="P590" s="6"/>
      <c r="Q590" s="6"/>
      <c r="V590" s="6"/>
    </row>
    <row r="591" spans="15:22" ht="15.75" customHeight="1" x14ac:dyDescent="0.25">
      <c r="O591" s="6"/>
      <c r="P591" s="6"/>
      <c r="Q591" s="6"/>
      <c r="V591" s="6"/>
    </row>
    <row r="592" spans="15:22" ht="15.75" customHeight="1" x14ac:dyDescent="0.25">
      <c r="O592" s="6"/>
      <c r="P592" s="6"/>
      <c r="Q592" s="6"/>
      <c r="V592" s="6"/>
    </row>
    <row r="593" spans="15:22" ht="15.75" customHeight="1" x14ac:dyDescent="0.25">
      <c r="O593" s="6"/>
      <c r="P593" s="6"/>
      <c r="Q593" s="6"/>
      <c r="V593" s="6"/>
    </row>
    <row r="594" spans="15:22" ht="15.75" customHeight="1" x14ac:dyDescent="0.25">
      <c r="O594" s="6"/>
      <c r="P594" s="6"/>
      <c r="Q594" s="6"/>
      <c r="V594" s="6"/>
    </row>
    <row r="595" spans="15:22" ht="15.75" customHeight="1" x14ac:dyDescent="0.25">
      <c r="O595" s="6"/>
      <c r="P595" s="6"/>
      <c r="Q595" s="6"/>
      <c r="V595" s="6"/>
    </row>
    <row r="596" spans="15:22" ht="15.75" customHeight="1" x14ac:dyDescent="0.25">
      <c r="O596" s="6"/>
      <c r="P596" s="6"/>
      <c r="Q596" s="6"/>
      <c r="V596" s="6"/>
    </row>
    <row r="597" spans="15:22" ht="15.75" customHeight="1" x14ac:dyDescent="0.25">
      <c r="O597" s="6"/>
      <c r="P597" s="6"/>
      <c r="Q597" s="6"/>
      <c r="V597" s="6"/>
    </row>
    <row r="598" spans="15:22" ht="15.75" customHeight="1" x14ac:dyDescent="0.25">
      <c r="O598" s="6"/>
      <c r="P598" s="6"/>
      <c r="Q598" s="6"/>
      <c r="V598" s="6"/>
    </row>
    <row r="599" spans="15:22" ht="15.75" customHeight="1" x14ac:dyDescent="0.25">
      <c r="O599" s="6"/>
      <c r="P599" s="6"/>
      <c r="Q599" s="6"/>
      <c r="V599" s="6"/>
    </row>
    <row r="600" spans="15:22" ht="15.75" customHeight="1" x14ac:dyDescent="0.25">
      <c r="O600" s="6"/>
      <c r="P600" s="6"/>
      <c r="Q600" s="6"/>
      <c r="V600" s="6"/>
    </row>
    <row r="601" spans="15:22" ht="15.75" customHeight="1" x14ac:dyDescent="0.25">
      <c r="O601" s="6"/>
      <c r="P601" s="6"/>
      <c r="Q601" s="6"/>
      <c r="V601" s="6"/>
    </row>
    <row r="602" spans="15:22" ht="15.75" customHeight="1" x14ac:dyDescent="0.25">
      <c r="O602" s="6"/>
      <c r="P602" s="6"/>
      <c r="Q602" s="6"/>
      <c r="V602" s="6"/>
    </row>
    <row r="603" spans="15:22" ht="15.75" customHeight="1" x14ac:dyDescent="0.25">
      <c r="O603" s="6"/>
      <c r="P603" s="6"/>
      <c r="Q603" s="6"/>
      <c r="V603" s="6"/>
    </row>
    <row r="604" spans="15:22" ht="15.75" customHeight="1" x14ac:dyDescent="0.25">
      <c r="O604" s="6"/>
      <c r="P604" s="6"/>
      <c r="Q604" s="6"/>
      <c r="V604" s="6"/>
    </row>
    <row r="605" spans="15:22" ht="15.75" customHeight="1" x14ac:dyDescent="0.25">
      <c r="O605" s="6"/>
      <c r="P605" s="6"/>
      <c r="Q605" s="6"/>
      <c r="V605" s="6"/>
    </row>
    <row r="606" spans="15:22" ht="15.75" customHeight="1" x14ac:dyDescent="0.25">
      <c r="O606" s="6"/>
      <c r="P606" s="6"/>
      <c r="Q606" s="6"/>
      <c r="V606" s="6"/>
    </row>
    <row r="607" spans="15:22" ht="15.75" customHeight="1" x14ac:dyDescent="0.25">
      <c r="O607" s="6"/>
      <c r="P607" s="6"/>
      <c r="Q607" s="6"/>
      <c r="V607" s="6"/>
    </row>
    <row r="608" spans="15:22" ht="15.75" customHeight="1" x14ac:dyDescent="0.25">
      <c r="O608" s="6"/>
      <c r="P608" s="6"/>
      <c r="Q608" s="6"/>
      <c r="V608" s="6"/>
    </row>
    <row r="609" spans="15:22" ht="15.75" customHeight="1" x14ac:dyDescent="0.25">
      <c r="O609" s="6"/>
      <c r="P609" s="6"/>
      <c r="Q609" s="6"/>
      <c r="V609" s="6"/>
    </row>
    <row r="610" spans="15:22" ht="15.75" customHeight="1" x14ac:dyDescent="0.25">
      <c r="O610" s="6"/>
      <c r="P610" s="6"/>
      <c r="Q610" s="6"/>
      <c r="V610" s="6"/>
    </row>
    <row r="611" spans="15:22" ht="15.75" customHeight="1" x14ac:dyDescent="0.25">
      <c r="O611" s="6"/>
      <c r="P611" s="6"/>
      <c r="Q611" s="6"/>
      <c r="V611" s="6"/>
    </row>
    <row r="612" spans="15:22" ht="15.75" customHeight="1" x14ac:dyDescent="0.25">
      <c r="O612" s="6"/>
      <c r="P612" s="6"/>
      <c r="Q612" s="6"/>
      <c r="V612" s="6"/>
    </row>
    <row r="613" spans="15:22" ht="15.75" customHeight="1" x14ac:dyDescent="0.25">
      <c r="O613" s="6"/>
      <c r="P613" s="6"/>
      <c r="Q613" s="6"/>
      <c r="V613" s="6"/>
    </row>
    <row r="614" spans="15:22" ht="15.75" customHeight="1" x14ac:dyDescent="0.25">
      <c r="O614" s="6"/>
      <c r="P614" s="6"/>
      <c r="Q614" s="6"/>
      <c r="V614" s="6"/>
    </row>
    <row r="615" spans="15:22" ht="15.75" customHeight="1" x14ac:dyDescent="0.25">
      <c r="O615" s="6"/>
      <c r="P615" s="6"/>
      <c r="Q615" s="6"/>
      <c r="V615" s="6"/>
    </row>
    <row r="616" spans="15:22" ht="15.75" customHeight="1" x14ac:dyDescent="0.25">
      <c r="O616" s="6"/>
      <c r="P616" s="6"/>
      <c r="Q616" s="6"/>
      <c r="V616" s="6"/>
    </row>
    <row r="617" spans="15:22" ht="15.75" customHeight="1" x14ac:dyDescent="0.25">
      <c r="O617" s="6"/>
      <c r="P617" s="6"/>
      <c r="Q617" s="6"/>
      <c r="V617" s="6"/>
    </row>
    <row r="618" spans="15:22" ht="15.75" customHeight="1" x14ac:dyDescent="0.25">
      <c r="O618" s="6"/>
      <c r="P618" s="6"/>
      <c r="Q618" s="6"/>
      <c r="V618" s="6"/>
    </row>
    <row r="619" spans="15:22" ht="15.75" customHeight="1" x14ac:dyDescent="0.25">
      <c r="O619" s="6"/>
      <c r="P619" s="6"/>
      <c r="Q619" s="6"/>
      <c r="V619" s="6"/>
    </row>
    <row r="620" spans="15:22" ht="15.75" customHeight="1" x14ac:dyDescent="0.25">
      <c r="O620" s="6"/>
      <c r="P620" s="6"/>
      <c r="Q620" s="6"/>
      <c r="V620" s="6"/>
    </row>
    <row r="621" spans="15:22" ht="15.75" customHeight="1" x14ac:dyDescent="0.25">
      <c r="O621" s="6"/>
      <c r="P621" s="6"/>
      <c r="Q621" s="6"/>
      <c r="V621" s="6"/>
    </row>
    <row r="622" spans="15:22" ht="15.75" customHeight="1" x14ac:dyDescent="0.25">
      <c r="O622" s="6"/>
      <c r="P622" s="6"/>
      <c r="Q622" s="6"/>
      <c r="V622" s="6"/>
    </row>
    <row r="623" spans="15:22" ht="15.75" customHeight="1" x14ac:dyDescent="0.25">
      <c r="O623" s="6"/>
      <c r="P623" s="6"/>
      <c r="Q623" s="6"/>
      <c r="V623" s="6"/>
    </row>
    <row r="624" spans="15:22" ht="15.75" customHeight="1" x14ac:dyDescent="0.25">
      <c r="O624" s="6"/>
      <c r="P624" s="6"/>
      <c r="Q624" s="6"/>
      <c r="V624" s="6"/>
    </row>
    <row r="625" spans="15:22" ht="15.75" customHeight="1" x14ac:dyDescent="0.25">
      <c r="O625" s="6"/>
      <c r="P625" s="6"/>
      <c r="Q625" s="6"/>
      <c r="V625" s="6"/>
    </row>
    <row r="626" spans="15:22" ht="15.75" customHeight="1" x14ac:dyDescent="0.25">
      <c r="O626" s="6"/>
      <c r="P626" s="6"/>
      <c r="Q626" s="6"/>
      <c r="V626" s="6"/>
    </row>
    <row r="627" spans="15:22" ht="15.75" customHeight="1" x14ac:dyDescent="0.25">
      <c r="O627" s="6"/>
      <c r="P627" s="6"/>
      <c r="Q627" s="6"/>
      <c r="V627" s="6"/>
    </row>
    <row r="628" spans="15:22" ht="15.75" customHeight="1" x14ac:dyDescent="0.25">
      <c r="O628" s="6"/>
      <c r="P628" s="6"/>
      <c r="Q628" s="6"/>
      <c r="V628" s="6"/>
    </row>
    <row r="629" spans="15:22" ht="15.75" customHeight="1" x14ac:dyDescent="0.25">
      <c r="O629" s="6"/>
      <c r="P629" s="6"/>
      <c r="Q629" s="6"/>
      <c r="V629" s="6"/>
    </row>
    <row r="630" spans="15:22" ht="15.75" customHeight="1" x14ac:dyDescent="0.25">
      <c r="O630" s="6"/>
      <c r="P630" s="6"/>
      <c r="Q630" s="6"/>
      <c r="V630" s="6"/>
    </row>
    <row r="631" spans="15:22" ht="15.75" customHeight="1" x14ac:dyDescent="0.25">
      <c r="O631" s="6"/>
      <c r="P631" s="6"/>
      <c r="Q631" s="6"/>
      <c r="V631" s="6"/>
    </row>
    <row r="632" spans="15:22" ht="15.75" customHeight="1" x14ac:dyDescent="0.25">
      <c r="O632" s="6"/>
      <c r="P632" s="6"/>
      <c r="Q632" s="6"/>
      <c r="V632" s="6"/>
    </row>
    <row r="633" spans="15:22" ht="15.75" customHeight="1" x14ac:dyDescent="0.25">
      <c r="O633" s="6"/>
      <c r="P633" s="6"/>
      <c r="Q633" s="6"/>
      <c r="V633" s="6"/>
    </row>
    <row r="634" spans="15:22" ht="15.75" customHeight="1" x14ac:dyDescent="0.25">
      <c r="O634" s="6"/>
      <c r="P634" s="6"/>
      <c r="Q634" s="6"/>
      <c r="V634" s="6"/>
    </row>
    <row r="635" spans="15:22" ht="15.75" customHeight="1" x14ac:dyDescent="0.25">
      <c r="O635" s="6"/>
      <c r="P635" s="6"/>
      <c r="Q635" s="6"/>
      <c r="V635" s="6"/>
    </row>
    <row r="636" spans="15:22" ht="15.75" customHeight="1" x14ac:dyDescent="0.25">
      <c r="O636" s="6"/>
      <c r="P636" s="6"/>
      <c r="Q636" s="6"/>
      <c r="V636" s="6"/>
    </row>
    <row r="637" spans="15:22" ht="15.75" customHeight="1" x14ac:dyDescent="0.25">
      <c r="O637" s="6"/>
      <c r="P637" s="6"/>
      <c r="Q637" s="6"/>
      <c r="V637" s="6"/>
    </row>
    <row r="638" spans="15:22" ht="15.75" customHeight="1" x14ac:dyDescent="0.25">
      <c r="O638" s="6"/>
      <c r="P638" s="6"/>
      <c r="Q638" s="6"/>
      <c r="V638" s="6"/>
    </row>
    <row r="639" spans="15:22" ht="15.75" customHeight="1" x14ac:dyDescent="0.25">
      <c r="O639" s="6"/>
      <c r="P639" s="6"/>
      <c r="Q639" s="6"/>
      <c r="V639" s="6"/>
    </row>
    <row r="640" spans="15:22" ht="15.75" customHeight="1" x14ac:dyDescent="0.25">
      <c r="O640" s="6"/>
      <c r="P640" s="6"/>
      <c r="Q640" s="6"/>
      <c r="V640" s="6"/>
    </row>
    <row r="641" spans="15:22" ht="15.75" customHeight="1" x14ac:dyDescent="0.25">
      <c r="O641" s="6"/>
      <c r="P641" s="6"/>
      <c r="Q641" s="6"/>
      <c r="V641" s="6"/>
    </row>
    <row r="642" spans="15:22" ht="15.75" customHeight="1" x14ac:dyDescent="0.25">
      <c r="O642" s="6"/>
      <c r="P642" s="6"/>
      <c r="Q642" s="6"/>
      <c r="V642" s="6"/>
    </row>
    <row r="643" spans="15:22" ht="15.75" customHeight="1" x14ac:dyDescent="0.25">
      <c r="O643" s="6"/>
      <c r="P643" s="6"/>
      <c r="Q643" s="6"/>
      <c r="V643" s="6"/>
    </row>
    <row r="644" spans="15:22" ht="15.75" customHeight="1" x14ac:dyDescent="0.25">
      <c r="O644" s="6"/>
      <c r="P644" s="6"/>
      <c r="Q644" s="6"/>
      <c r="V644" s="6"/>
    </row>
    <row r="645" spans="15:22" ht="15.75" customHeight="1" x14ac:dyDescent="0.25">
      <c r="O645" s="6"/>
      <c r="P645" s="6"/>
      <c r="Q645" s="6"/>
      <c r="V645" s="6"/>
    </row>
    <row r="646" spans="15:22" ht="15.75" customHeight="1" x14ac:dyDescent="0.25">
      <c r="O646" s="6"/>
      <c r="P646" s="6"/>
      <c r="Q646" s="6"/>
      <c r="V646" s="6"/>
    </row>
    <row r="647" spans="15:22" ht="15.75" customHeight="1" x14ac:dyDescent="0.25">
      <c r="O647" s="6"/>
      <c r="P647" s="6"/>
      <c r="Q647" s="6"/>
      <c r="V647" s="6"/>
    </row>
    <row r="648" spans="15:22" ht="15.75" customHeight="1" x14ac:dyDescent="0.25">
      <c r="O648" s="6"/>
      <c r="P648" s="6"/>
      <c r="Q648" s="6"/>
      <c r="V648" s="6"/>
    </row>
    <row r="649" spans="15:22" ht="15.75" customHeight="1" x14ac:dyDescent="0.25">
      <c r="O649" s="6"/>
      <c r="P649" s="6"/>
      <c r="Q649" s="6"/>
      <c r="V649" s="6"/>
    </row>
    <row r="650" spans="15:22" ht="15.75" customHeight="1" x14ac:dyDescent="0.25">
      <c r="O650" s="6"/>
      <c r="P650" s="6"/>
      <c r="Q650" s="6"/>
      <c r="V650" s="6"/>
    </row>
    <row r="651" spans="15:22" ht="15.75" customHeight="1" x14ac:dyDescent="0.25">
      <c r="O651" s="6"/>
      <c r="P651" s="6"/>
      <c r="Q651" s="6"/>
      <c r="V651" s="6"/>
    </row>
    <row r="652" spans="15:22" ht="15.75" customHeight="1" x14ac:dyDescent="0.25">
      <c r="O652" s="6"/>
      <c r="P652" s="6"/>
      <c r="Q652" s="6"/>
      <c r="V652" s="6"/>
    </row>
    <row r="653" spans="15:22" ht="15.75" customHeight="1" x14ac:dyDescent="0.25">
      <c r="O653" s="6"/>
      <c r="P653" s="6"/>
      <c r="Q653" s="6"/>
      <c r="V653" s="6"/>
    </row>
    <row r="654" spans="15:22" ht="15.75" customHeight="1" x14ac:dyDescent="0.25">
      <c r="O654" s="6"/>
      <c r="P654" s="6"/>
      <c r="Q654" s="6"/>
      <c r="V654" s="6"/>
    </row>
    <row r="655" spans="15:22" ht="15.75" customHeight="1" x14ac:dyDescent="0.25">
      <c r="O655" s="6"/>
      <c r="P655" s="6"/>
      <c r="Q655" s="6"/>
      <c r="V655" s="6"/>
    </row>
    <row r="656" spans="15:22" ht="15.75" customHeight="1" x14ac:dyDescent="0.25">
      <c r="O656" s="6"/>
      <c r="P656" s="6"/>
      <c r="Q656" s="6"/>
      <c r="V656" s="6"/>
    </row>
    <row r="657" spans="15:22" ht="15.75" customHeight="1" x14ac:dyDescent="0.25">
      <c r="O657" s="6"/>
      <c r="P657" s="6"/>
      <c r="Q657" s="6"/>
      <c r="V657" s="6"/>
    </row>
    <row r="658" spans="15:22" ht="15.75" customHeight="1" x14ac:dyDescent="0.25">
      <c r="O658" s="6"/>
      <c r="P658" s="6"/>
      <c r="Q658" s="6"/>
      <c r="V658" s="6"/>
    </row>
    <row r="659" spans="15:22" ht="15.75" customHeight="1" x14ac:dyDescent="0.25">
      <c r="O659" s="6"/>
      <c r="P659" s="6"/>
      <c r="Q659" s="6"/>
      <c r="V659" s="6"/>
    </row>
    <row r="660" spans="15:22" ht="15.75" customHeight="1" x14ac:dyDescent="0.25">
      <c r="O660" s="6"/>
      <c r="P660" s="6"/>
      <c r="Q660" s="6"/>
      <c r="V660" s="6"/>
    </row>
    <row r="661" spans="15:22" ht="15.75" customHeight="1" x14ac:dyDescent="0.25">
      <c r="O661" s="6"/>
      <c r="P661" s="6"/>
      <c r="Q661" s="6"/>
      <c r="V661" s="6"/>
    </row>
    <row r="662" spans="15:22" ht="15.75" customHeight="1" x14ac:dyDescent="0.25">
      <c r="O662" s="6"/>
      <c r="P662" s="6"/>
      <c r="Q662" s="6"/>
      <c r="V662" s="6"/>
    </row>
    <row r="663" spans="15:22" ht="15.75" customHeight="1" x14ac:dyDescent="0.25">
      <c r="O663" s="6"/>
      <c r="P663" s="6"/>
      <c r="Q663" s="6"/>
      <c r="V663" s="6"/>
    </row>
    <row r="664" spans="15:22" ht="15.75" customHeight="1" x14ac:dyDescent="0.25">
      <c r="O664" s="6"/>
      <c r="P664" s="6"/>
      <c r="Q664" s="6"/>
      <c r="V664" s="6"/>
    </row>
    <row r="665" spans="15:22" ht="15.75" customHeight="1" x14ac:dyDescent="0.25">
      <c r="O665" s="6"/>
      <c r="P665" s="6"/>
      <c r="Q665" s="6"/>
      <c r="V665" s="6"/>
    </row>
    <row r="666" spans="15:22" ht="15.75" customHeight="1" x14ac:dyDescent="0.25">
      <c r="O666" s="6"/>
      <c r="P666" s="6"/>
      <c r="Q666" s="6"/>
      <c r="V666" s="6"/>
    </row>
    <row r="667" spans="15:22" ht="15.75" customHeight="1" x14ac:dyDescent="0.25">
      <c r="O667" s="6"/>
      <c r="P667" s="6"/>
      <c r="Q667" s="6"/>
      <c r="V667" s="6"/>
    </row>
    <row r="668" spans="15:22" ht="15.75" customHeight="1" x14ac:dyDescent="0.25">
      <c r="O668" s="6"/>
      <c r="P668" s="6"/>
      <c r="Q668" s="6"/>
      <c r="V668" s="6"/>
    </row>
    <row r="669" spans="15:22" ht="15.75" customHeight="1" x14ac:dyDescent="0.25">
      <c r="O669" s="6"/>
      <c r="P669" s="6"/>
      <c r="Q669" s="6"/>
      <c r="V669" s="6"/>
    </row>
    <row r="670" spans="15:22" ht="15.75" customHeight="1" x14ac:dyDescent="0.25">
      <c r="O670" s="6"/>
      <c r="P670" s="6"/>
      <c r="Q670" s="6"/>
      <c r="V670" s="6"/>
    </row>
    <row r="671" spans="15:22" ht="15.75" customHeight="1" x14ac:dyDescent="0.25">
      <c r="O671" s="6"/>
      <c r="P671" s="6"/>
      <c r="Q671" s="6"/>
      <c r="V671" s="6"/>
    </row>
    <row r="672" spans="15:22" ht="15.75" customHeight="1" x14ac:dyDescent="0.25">
      <c r="O672" s="6"/>
      <c r="P672" s="6"/>
      <c r="Q672" s="6"/>
      <c r="V672" s="6"/>
    </row>
    <row r="673" spans="15:22" ht="15.75" customHeight="1" x14ac:dyDescent="0.25">
      <c r="O673" s="6"/>
      <c r="P673" s="6"/>
      <c r="Q673" s="6"/>
      <c r="V673" s="6"/>
    </row>
    <row r="674" spans="15:22" ht="15.75" customHeight="1" x14ac:dyDescent="0.25">
      <c r="O674" s="6"/>
      <c r="P674" s="6"/>
      <c r="Q674" s="6"/>
      <c r="V674" s="6"/>
    </row>
    <row r="675" spans="15:22" ht="15.75" customHeight="1" x14ac:dyDescent="0.25">
      <c r="O675" s="6"/>
      <c r="P675" s="6"/>
      <c r="Q675" s="6"/>
      <c r="V675" s="6"/>
    </row>
    <row r="676" spans="15:22" ht="15.75" customHeight="1" x14ac:dyDescent="0.25">
      <c r="O676" s="6"/>
      <c r="P676" s="6"/>
      <c r="Q676" s="6"/>
      <c r="V676" s="6"/>
    </row>
    <row r="677" spans="15:22" ht="15.75" customHeight="1" x14ac:dyDescent="0.25">
      <c r="O677" s="6"/>
      <c r="P677" s="6"/>
      <c r="Q677" s="6"/>
      <c r="V677" s="6"/>
    </row>
    <row r="678" spans="15:22" ht="15.75" customHeight="1" x14ac:dyDescent="0.25">
      <c r="O678" s="6"/>
      <c r="P678" s="6"/>
      <c r="Q678" s="6"/>
      <c r="V678" s="6"/>
    </row>
    <row r="679" spans="15:22" ht="15.75" customHeight="1" x14ac:dyDescent="0.25">
      <c r="O679" s="6"/>
      <c r="P679" s="6"/>
      <c r="Q679" s="6"/>
      <c r="V679" s="6"/>
    </row>
    <row r="680" spans="15:22" ht="15.75" customHeight="1" x14ac:dyDescent="0.25">
      <c r="O680" s="6"/>
      <c r="P680" s="6"/>
      <c r="Q680" s="6"/>
      <c r="V680" s="6"/>
    </row>
    <row r="681" spans="15:22" ht="15.75" customHeight="1" x14ac:dyDescent="0.25">
      <c r="O681" s="6"/>
      <c r="P681" s="6"/>
      <c r="Q681" s="6"/>
      <c r="V681" s="6"/>
    </row>
    <row r="682" spans="15:22" ht="15.75" customHeight="1" x14ac:dyDescent="0.25">
      <c r="O682" s="6"/>
      <c r="P682" s="6"/>
      <c r="Q682" s="6"/>
      <c r="V682" s="6"/>
    </row>
    <row r="683" spans="15:22" ht="15.75" customHeight="1" x14ac:dyDescent="0.25">
      <c r="O683" s="6"/>
      <c r="P683" s="6"/>
      <c r="Q683" s="6"/>
      <c r="V683" s="6"/>
    </row>
    <row r="684" spans="15:22" ht="15.75" customHeight="1" x14ac:dyDescent="0.25">
      <c r="O684" s="6"/>
      <c r="P684" s="6"/>
      <c r="Q684" s="6"/>
      <c r="V684" s="6"/>
    </row>
    <row r="685" spans="15:22" ht="15.75" customHeight="1" x14ac:dyDescent="0.25">
      <c r="O685" s="6"/>
      <c r="P685" s="6"/>
      <c r="Q685" s="6"/>
      <c r="V685" s="6"/>
    </row>
    <row r="686" spans="15:22" ht="15.75" customHeight="1" x14ac:dyDescent="0.25">
      <c r="O686" s="6"/>
      <c r="P686" s="6"/>
      <c r="Q686" s="6"/>
      <c r="V686" s="6"/>
    </row>
    <row r="687" spans="15:22" ht="15.75" customHeight="1" x14ac:dyDescent="0.25">
      <c r="O687" s="6"/>
      <c r="P687" s="6"/>
      <c r="Q687" s="6"/>
      <c r="V687" s="6"/>
    </row>
    <row r="688" spans="15:22" ht="15.75" customHeight="1" x14ac:dyDescent="0.25">
      <c r="O688" s="6"/>
      <c r="P688" s="6"/>
      <c r="Q688" s="6"/>
      <c r="V688" s="6"/>
    </row>
    <row r="689" spans="15:22" ht="15.75" customHeight="1" x14ac:dyDescent="0.25">
      <c r="O689" s="6"/>
      <c r="P689" s="6"/>
      <c r="Q689" s="6"/>
      <c r="V689" s="6"/>
    </row>
    <row r="690" spans="15:22" ht="15.75" customHeight="1" x14ac:dyDescent="0.25">
      <c r="O690" s="6"/>
      <c r="P690" s="6"/>
      <c r="Q690" s="6"/>
      <c r="V690" s="6"/>
    </row>
    <row r="691" spans="15:22" ht="15.75" customHeight="1" x14ac:dyDescent="0.25">
      <c r="O691" s="6"/>
      <c r="P691" s="6"/>
      <c r="Q691" s="6"/>
      <c r="V691" s="6"/>
    </row>
    <row r="692" spans="15:22" ht="15.75" customHeight="1" x14ac:dyDescent="0.25">
      <c r="O692" s="6"/>
      <c r="P692" s="6"/>
      <c r="Q692" s="6"/>
      <c r="V692" s="6"/>
    </row>
    <row r="693" spans="15:22" ht="15.75" customHeight="1" x14ac:dyDescent="0.25">
      <c r="O693" s="6"/>
      <c r="P693" s="6"/>
      <c r="Q693" s="6"/>
      <c r="V693" s="6"/>
    </row>
    <row r="694" spans="15:22" ht="15.75" customHeight="1" x14ac:dyDescent="0.25">
      <c r="O694" s="6"/>
      <c r="P694" s="6"/>
      <c r="Q694" s="6"/>
      <c r="V694" s="6"/>
    </row>
    <row r="695" spans="15:22" ht="15.75" customHeight="1" x14ac:dyDescent="0.25">
      <c r="O695" s="6"/>
      <c r="P695" s="6"/>
      <c r="Q695" s="6"/>
      <c r="V695" s="6"/>
    </row>
    <row r="696" spans="15:22" ht="15.75" customHeight="1" x14ac:dyDescent="0.25">
      <c r="O696" s="6"/>
      <c r="P696" s="6"/>
      <c r="Q696" s="6"/>
      <c r="V696" s="6"/>
    </row>
    <row r="697" spans="15:22" ht="15.75" customHeight="1" x14ac:dyDescent="0.25">
      <c r="O697" s="6"/>
      <c r="P697" s="6"/>
      <c r="Q697" s="6"/>
      <c r="V697" s="6"/>
    </row>
    <row r="698" spans="15:22" ht="15.75" customHeight="1" x14ac:dyDescent="0.25">
      <c r="O698" s="6"/>
      <c r="P698" s="6"/>
      <c r="Q698" s="6"/>
      <c r="V698" s="6"/>
    </row>
    <row r="699" spans="15:22" ht="15.75" customHeight="1" x14ac:dyDescent="0.25">
      <c r="O699" s="6"/>
      <c r="P699" s="6"/>
      <c r="Q699" s="6"/>
      <c r="V699" s="6"/>
    </row>
    <row r="700" spans="15:22" ht="15.75" customHeight="1" x14ac:dyDescent="0.25">
      <c r="O700" s="6"/>
      <c r="P700" s="6"/>
      <c r="Q700" s="6"/>
      <c r="V700" s="6"/>
    </row>
    <row r="701" spans="15:22" ht="15.75" customHeight="1" x14ac:dyDescent="0.25">
      <c r="O701" s="6"/>
      <c r="P701" s="6"/>
      <c r="Q701" s="6"/>
      <c r="V701" s="6"/>
    </row>
    <row r="702" spans="15:22" ht="15.75" customHeight="1" x14ac:dyDescent="0.25">
      <c r="O702" s="6"/>
      <c r="P702" s="6"/>
      <c r="Q702" s="6"/>
      <c r="V702" s="6"/>
    </row>
    <row r="703" spans="15:22" ht="15.75" customHeight="1" x14ac:dyDescent="0.25">
      <c r="O703" s="6"/>
      <c r="P703" s="6"/>
      <c r="Q703" s="6"/>
      <c r="V703" s="6"/>
    </row>
    <row r="704" spans="15:22" ht="15.75" customHeight="1" x14ac:dyDescent="0.25">
      <c r="O704" s="6"/>
      <c r="P704" s="6"/>
      <c r="Q704" s="6"/>
      <c r="V704" s="6"/>
    </row>
    <row r="705" spans="15:22" ht="15.75" customHeight="1" x14ac:dyDescent="0.25">
      <c r="O705" s="6"/>
      <c r="P705" s="6"/>
      <c r="Q705" s="6"/>
      <c r="V705" s="6"/>
    </row>
    <row r="706" spans="15:22" ht="15.75" customHeight="1" x14ac:dyDescent="0.25">
      <c r="O706" s="6"/>
      <c r="P706" s="6"/>
      <c r="Q706" s="6"/>
      <c r="V706" s="6"/>
    </row>
    <row r="707" spans="15:22" ht="15.75" customHeight="1" x14ac:dyDescent="0.25">
      <c r="O707" s="6"/>
      <c r="P707" s="6"/>
      <c r="Q707" s="6"/>
      <c r="V707" s="6"/>
    </row>
    <row r="708" spans="15:22" ht="15.75" customHeight="1" x14ac:dyDescent="0.25">
      <c r="O708" s="6"/>
      <c r="P708" s="6"/>
      <c r="Q708" s="6"/>
      <c r="V708" s="6"/>
    </row>
    <row r="709" spans="15:22" ht="15.75" customHeight="1" x14ac:dyDescent="0.25">
      <c r="O709" s="6"/>
      <c r="P709" s="6"/>
      <c r="Q709" s="6"/>
      <c r="V709" s="6"/>
    </row>
    <row r="710" spans="15:22" ht="15.75" customHeight="1" x14ac:dyDescent="0.25">
      <c r="O710" s="6"/>
      <c r="P710" s="6"/>
      <c r="Q710" s="6"/>
      <c r="V710" s="6"/>
    </row>
    <row r="711" spans="15:22" ht="15.75" customHeight="1" x14ac:dyDescent="0.25">
      <c r="O711" s="6"/>
      <c r="P711" s="6"/>
      <c r="Q711" s="6"/>
      <c r="V711" s="6"/>
    </row>
    <row r="712" spans="15:22" ht="15.75" customHeight="1" x14ac:dyDescent="0.25">
      <c r="O712" s="6"/>
      <c r="P712" s="6"/>
      <c r="Q712" s="6"/>
      <c r="V712" s="6"/>
    </row>
    <row r="713" spans="15:22" ht="15.75" customHeight="1" x14ac:dyDescent="0.25">
      <c r="O713" s="6"/>
      <c r="P713" s="6"/>
      <c r="Q713" s="6"/>
      <c r="V713" s="6"/>
    </row>
    <row r="714" spans="15:22" ht="15.75" customHeight="1" x14ac:dyDescent="0.25">
      <c r="O714" s="6"/>
      <c r="P714" s="6"/>
      <c r="Q714" s="6"/>
      <c r="V714" s="6"/>
    </row>
    <row r="715" spans="15:22" ht="15.75" customHeight="1" x14ac:dyDescent="0.25">
      <c r="O715" s="6"/>
      <c r="P715" s="6"/>
      <c r="Q715" s="6"/>
      <c r="V715" s="6"/>
    </row>
    <row r="716" spans="15:22" ht="15.75" customHeight="1" x14ac:dyDescent="0.25">
      <c r="O716" s="6"/>
      <c r="P716" s="6"/>
      <c r="Q716" s="6"/>
      <c r="V716" s="6"/>
    </row>
    <row r="717" spans="15:22" ht="15.75" customHeight="1" x14ac:dyDescent="0.25">
      <c r="O717" s="6"/>
      <c r="P717" s="6"/>
      <c r="Q717" s="6"/>
      <c r="V717" s="6"/>
    </row>
    <row r="718" spans="15:22" ht="15.75" customHeight="1" x14ac:dyDescent="0.25">
      <c r="O718" s="6"/>
      <c r="P718" s="6"/>
      <c r="Q718" s="6"/>
      <c r="V718" s="6"/>
    </row>
    <row r="719" spans="15:22" ht="15.75" customHeight="1" x14ac:dyDescent="0.25">
      <c r="O719" s="6"/>
      <c r="P719" s="6"/>
      <c r="Q719" s="6"/>
      <c r="V719" s="6"/>
    </row>
    <row r="720" spans="15:22" ht="15.75" customHeight="1" x14ac:dyDescent="0.25">
      <c r="O720" s="6"/>
      <c r="P720" s="6"/>
      <c r="Q720" s="6"/>
      <c r="V720" s="6"/>
    </row>
    <row r="721" spans="15:22" ht="15.75" customHeight="1" x14ac:dyDescent="0.25">
      <c r="O721" s="6"/>
      <c r="P721" s="6"/>
      <c r="Q721" s="6"/>
      <c r="V721" s="6"/>
    </row>
    <row r="722" spans="15:22" ht="15.75" customHeight="1" x14ac:dyDescent="0.25">
      <c r="O722" s="6"/>
      <c r="P722" s="6"/>
      <c r="Q722" s="6"/>
      <c r="V722" s="6"/>
    </row>
    <row r="723" spans="15:22" ht="15.75" customHeight="1" x14ac:dyDescent="0.25">
      <c r="O723" s="6"/>
      <c r="P723" s="6"/>
      <c r="Q723" s="6"/>
      <c r="V723" s="6"/>
    </row>
    <row r="724" spans="15:22" ht="15.75" customHeight="1" x14ac:dyDescent="0.25">
      <c r="O724" s="6"/>
      <c r="P724" s="6"/>
      <c r="Q724" s="6"/>
      <c r="V724" s="6"/>
    </row>
    <row r="725" spans="15:22" ht="15.75" customHeight="1" x14ac:dyDescent="0.25">
      <c r="O725" s="6"/>
      <c r="P725" s="6"/>
      <c r="Q725" s="6"/>
      <c r="V725" s="6"/>
    </row>
    <row r="726" spans="15:22" ht="15.75" customHeight="1" x14ac:dyDescent="0.25">
      <c r="O726" s="6"/>
      <c r="P726" s="6"/>
      <c r="Q726" s="6"/>
      <c r="V726" s="6"/>
    </row>
    <row r="727" spans="15:22" ht="15.75" customHeight="1" x14ac:dyDescent="0.25">
      <c r="O727" s="6"/>
      <c r="P727" s="6"/>
      <c r="Q727" s="6"/>
      <c r="V727" s="6"/>
    </row>
    <row r="728" spans="15:22" ht="15.75" customHeight="1" x14ac:dyDescent="0.25">
      <c r="O728" s="6"/>
      <c r="P728" s="6"/>
      <c r="Q728" s="6"/>
      <c r="V728" s="6"/>
    </row>
    <row r="729" spans="15:22" ht="15.75" customHeight="1" x14ac:dyDescent="0.25">
      <c r="O729" s="6"/>
      <c r="P729" s="6"/>
      <c r="Q729" s="6"/>
      <c r="V729" s="6"/>
    </row>
    <row r="730" spans="15:22" ht="15.75" customHeight="1" x14ac:dyDescent="0.25">
      <c r="O730" s="6"/>
      <c r="P730" s="6"/>
      <c r="Q730" s="6"/>
      <c r="V730" s="6"/>
    </row>
    <row r="731" spans="15:22" ht="15.75" customHeight="1" x14ac:dyDescent="0.25">
      <c r="O731" s="6"/>
      <c r="P731" s="6"/>
      <c r="Q731" s="6"/>
      <c r="V731" s="6"/>
    </row>
    <row r="732" spans="15:22" ht="15.75" customHeight="1" x14ac:dyDescent="0.25">
      <c r="O732" s="6"/>
      <c r="P732" s="6"/>
      <c r="Q732" s="6"/>
      <c r="V732" s="6"/>
    </row>
    <row r="733" spans="15:22" ht="15.75" customHeight="1" x14ac:dyDescent="0.25">
      <c r="O733" s="6"/>
      <c r="P733" s="6"/>
      <c r="Q733" s="6"/>
      <c r="V733" s="6"/>
    </row>
    <row r="734" spans="15:22" ht="15.75" customHeight="1" x14ac:dyDescent="0.25">
      <c r="O734" s="6"/>
      <c r="P734" s="6"/>
      <c r="Q734" s="6"/>
      <c r="V734" s="6"/>
    </row>
    <row r="735" spans="15:22" ht="15.75" customHeight="1" x14ac:dyDescent="0.25">
      <c r="O735" s="6"/>
      <c r="P735" s="6"/>
      <c r="Q735" s="6"/>
      <c r="V735" s="6"/>
    </row>
    <row r="736" spans="15:22" ht="15.75" customHeight="1" x14ac:dyDescent="0.25">
      <c r="O736" s="6"/>
      <c r="P736" s="6"/>
      <c r="Q736" s="6"/>
      <c r="V736" s="6"/>
    </row>
    <row r="737" spans="15:22" ht="15.75" customHeight="1" x14ac:dyDescent="0.25">
      <c r="O737" s="6"/>
      <c r="P737" s="6"/>
      <c r="Q737" s="6"/>
      <c r="V737" s="6"/>
    </row>
    <row r="738" spans="15:22" ht="15.75" customHeight="1" x14ac:dyDescent="0.25">
      <c r="O738" s="6"/>
      <c r="P738" s="6"/>
      <c r="Q738" s="6"/>
      <c r="V738" s="6"/>
    </row>
    <row r="739" spans="15:22" ht="15.75" customHeight="1" x14ac:dyDescent="0.25">
      <c r="O739" s="6"/>
      <c r="P739" s="6"/>
      <c r="Q739" s="6"/>
      <c r="V739" s="6"/>
    </row>
    <row r="740" spans="15:22" ht="15.75" customHeight="1" x14ac:dyDescent="0.25">
      <c r="O740" s="6"/>
      <c r="P740" s="6"/>
      <c r="Q740" s="6"/>
      <c r="V740" s="6"/>
    </row>
    <row r="741" spans="15:22" ht="15.75" customHeight="1" x14ac:dyDescent="0.25">
      <c r="O741" s="6"/>
      <c r="P741" s="6"/>
      <c r="Q741" s="6"/>
      <c r="V741" s="6"/>
    </row>
    <row r="742" spans="15:22" ht="15.75" customHeight="1" x14ac:dyDescent="0.25">
      <c r="O742" s="6"/>
      <c r="P742" s="6"/>
      <c r="Q742" s="6"/>
      <c r="V742" s="6"/>
    </row>
    <row r="743" spans="15:22" ht="15.75" customHeight="1" x14ac:dyDescent="0.25">
      <c r="O743" s="6"/>
      <c r="P743" s="6"/>
      <c r="Q743" s="6"/>
      <c r="V743" s="6"/>
    </row>
    <row r="744" spans="15:22" ht="15.75" customHeight="1" x14ac:dyDescent="0.25">
      <c r="O744" s="6"/>
      <c r="P744" s="6"/>
      <c r="Q744" s="6"/>
      <c r="V744" s="6"/>
    </row>
    <row r="745" spans="15:22" ht="15.75" customHeight="1" x14ac:dyDescent="0.25">
      <c r="O745" s="6"/>
      <c r="P745" s="6"/>
      <c r="Q745" s="6"/>
      <c r="V745" s="6"/>
    </row>
    <row r="746" spans="15:22" ht="15.75" customHeight="1" x14ac:dyDescent="0.25">
      <c r="O746" s="6"/>
      <c r="P746" s="6"/>
      <c r="Q746" s="6"/>
      <c r="V746" s="6"/>
    </row>
    <row r="747" spans="15:22" ht="15.75" customHeight="1" x14ac:dyDescent="0.25">
      <c r="O747" s="6"/>
      <c r="P747" s="6"/>
      <c r="Q747" s="6"/>
      <c r="V747" s="6"/>
    </row>
    <row r="748" spans="15:22" ht="15.75" customHeight="1" x14ac:dyDescent="0.25">
      <c r="O748" s="6"/>
      <c r="P748" s="6"/>
      <c r="Q748" s="6"/>
      <c r="V748" s="6"/>
    </row>
    <row r="749" spans="15:22" ht="15.75" customHeight="1" x14ac:dyDescent="0.25">
      <c r="O749" s="6"/>
      <c r="P749" s="6"/>
      <c r="Q749" s="6"/>
      <c r="V749" s="6"/>
    </row>
    <row r="750" spans="15:22" ht="15.75" customHeight="1" x14ac:dyDescent="0.25">
      <c r="O750" s="6"/>
      <c r="P750" s="6"/>
      <c r="Q750" s="6"/>
      <c r="V750" s="6"/>
    </row>
    <row r="751" spans="15:22" ht="15.75" customHeight="1" x14ac:dyDescent="0.25">
      <c r="O751" s="6"/>
      <c r="P751" s="6"/>
      <c r="Q751" s="6"/>
      <c r="V751" s="6"/>
    </row>
    <row r="752" spans="15:22" ht="15.75" customHeight="1" x14ac:dyDescent="0.25">
      <c r="O752" s="6"/>
      <c r="P752" s="6"/>
      <c r="Q752" s="6"/>
      <c r="V752" s="6"/>
    </row>
    <row r="753" spans="15:22" ht="15.75" customHeight="1" x14ac:dyDescent="0.25">
      <c r="O753" s="6"/>
      <c r="P753" s="6"/>
      <c r="Q753" s="6"/>
      <c r="V753" s="6"/>
    </row>
    <row r="754" spans="15:22" ht="15.75" customHeight="1" x14ac:dyDescent="0.25">
      <c r="O754" s="6"/>
      <c r="P754" s="6"/>
      <c r="Q754" s="6"/>
      <c r="V754" s="6"/>
    </row>
    <row r="755" spans="15:22" ht="15.75" customHeight="1" x14ac:dyDescent="0.25">
      <c r="O755" s="6"/>
      <c r="P755" s="6"/>
      <c r="Q755" s="6"/>
      <c r="V755" s="6"/>
    </row>
    <row r="756" spans="15:22" ht="15.75" customHeight="1" x14ac:dyDescent="0.25">
      <c r="O756" s="6"/>
      <c r="P756" s="6"/>
      <c r="Q756" s="6"/>
      <c r="V756" s="6"/>
    </row>
    <row r="757" spans="15:22" ht="15.75" customHeight="1" x14ac:dyDescent="0.25">
      <c r="O757" s="6"/>
      <c r="P757" s="6"/>
      <c r="Q757" s="6"/>
      <c r="V757" s="6"/>
    </row>
    <row r="758" spans="15:22" ht="15.75" customHeight="1" x14ac:dyDescent="0.25">
      <c r="O758" s="6"/>
      <c r="P758" s="6"/>
      <c r="Q758" s="6"/>
      <c r="V758" s="6"/>
    </row>
    <row r="759" spans="15:22" ht="15.75" customHeight="1" x14ac:dyDescent="0.25">
      <c r="O759" s="6"/>
      <c r="P759" s="6"/>
      <c r="Q759" s="6"/>
      <c r="V759" s="6"/>
    </row>
    <row r="760" spans="15:22" ht="15.75" customHeight="1" x14ac:dyDescent="0.25">
      <c r="O760" s="6"/>
      <c r="P760" s="6"/>
      <c r="Q760" s="6"/>
      <c r="V760" s="6"/>
    </row>
    <row r="761" spans="15:22" ht="15.75" customHeight="1" x14ac:dyDescent="0.25">
      <c r="O761" s="6"/>
      <c r="P761" s="6"/>
      <c r="Q761" s="6"/>
      <c r="V761" s="6"/>
    </row>
    <row r="762" spans="15:22" ht="15.75" customHeight="1" x14ac:dyDescent="0.25">
      <c r="O762" s="6"/>
      <c r="P762" s="6"/>
      <c r="Q762" s="6"/>
      <c r="V762" s="6"/>
    </row>
    <row r="763" spans="15:22" ht="15.75" customHeight="1" x14ac:dyDescent="0.25">
      <c r="O763" s="6"/>
      <c r="P763" s="6"/>
      <c r="Q763" s="6"/>
      <c r="V763" s="6"/>
    </row>
    <row r="764" spans="15:22" ht="15.75" customHeight="1" x14ac:dyDescent="0.25">
      <c r="O764" s="6"/>
      <c r="P764" s="6"/>
      <c r="Q764" s="6"/>
      <c r="V764" s="6"/>
    </row>
    <row r="765" spans="15:22" ht="15.75" customHeight="1" x14ac:dyDescent="0.25">
      <c r="O765" s="6"/>
      <c r="P765" s="6"/>
      <c r="Q765" s="6"/>
      <c r="V765" s="6"/>
    </row>
    <row r="766" spans="15:22" ht="15.75" customHeight="1" x14ac:dyDescent="0.25">
      <c r="O766" s="6"/>
      <c r="P766" s="6"/>
      <c r="Q766" s="6"/>
      <c r="V766" s="6"/>
    </row>
    <row r="767" spans="15:22" ht="15.75" customHeight="1" x14ac:dyDescent="0.25">
      <c r="O767" s="6"/>
      <c r="P767" s="6"/>
      <c r="Q767" s="6"/>
      <c r="V767" s="6"/>
    </row>
    <row r="768" spans="15:22" ht="15.75" customHeight="1" x14ac:dyDescent="0.25">
      <c r="O768" s="6"/>
      <c r="P768" s="6"/>
      <c r="Q768" s="6"/>
      <c r="V768" s="6"/>
    </row>
    <row r="769" spans="15:22" ht="15.75" customHeight="1" x14ac:dyDescent="0.25">
      <c r="O769" s="6"/>
      <c r="P769" s="6"/>
      <c r="Q769" s="6"/>
      <c r="V769" s="6"/>
    </row>
    <row r="770" spans="15:22" ht="15.75" customHeight="1" x14ac:dyDescent="0.25">
      <c r="O770" s="6"/>
      <c r="P770" s="6"/>
      <c r="Q770" s="6"/>
      <c r="V770" s="6"/>
    </row>
    <row r="771" spans="15:22" ht="15.75" customHeight="1" x14ac:dyDescent="0.25">
      <c r="O771" s="6"/>
      <c r="P771" s="6"/>
      <c r="Q771" s="6"/>
      <c r="V771" s="6"/>
    </row>
    <row r="772" spans="15:22" ht="15.75" customHeight="1" x14ac:dyDescent="0.25">
      <c r="O772" s="6"/>
      <c r="P772" s="6"/>
      <c r="Q772" s="6"/>
      <c r="V772" s="6"/>
    </row>
    <row r="773" spans="15:22" ht="15.75" customHeight="1" x14ac:dyDescent="0.25">
      <c r="O773" s="6"/>
      <c r="P773" s="6"/>
      <c r="Q773" s="6"/>
      <c r="V773" s="6"/>
    </row>
    <row r="774" spans="15:22" ht="15.75" customHeight="1" x14ac:dyDescent="0.25">
      <c r="O774" s="6"/>
      <c r="P774" s="6"/>
      <c r="Q774" s="6"/>
      <c r="V774" s="6"/>
    </row>
    <row r="775" spans="15:22" ht="15.75" customHeight="1" x14ac:dyDescent="0.25">
      <c r="O775" s="6"/>
      <c r="P775" s="6"/>
      <c r="Q775" s="6"/>
      <c r="V775" s="6"/>
    </row>
    <row r="776" spans="15:22" ht="15.75" customHeight="1" x14ac:dyDescent="0.25">
      <c r="O776" s="6"/>
      <c r="P776" s="6"/>
      <c r="Q776" s="6"/>
      <c r="V776" s="6"/>
    </row>
    <row r="777" spans="15:22" ht="15.75" customHeight="1" x14ac:dyDescent="0.25">
      <c r="O777" s="6"/>
      <c r="P777" s="6"/>
      <c r="Q777" s="6"/>
      <c r="V777" s="6"/>
    </row>
    <row r="778" spans="15:22" ht="15.75" customHeight="1" x14ac:dyDescent="0.25">
      <c r="O778" s="6"/>
      <c r="P778" s="6"/>
      <c r="Q778" s="6"/>
      <c r="V778" s="6"/>
    </row>
    <row r="779" spans="15:22" ht="15.75" customHeight="1" x14ac:dyDescent="0.25">
      <c r="O779" s="6"/>
      <c r="P779" s="6"/>
      <c r="Q779" s="6"/>
      <c r="V779" s="6"/>
    </row>
    <row r="780" spans="15:22" ht="15.75" customHeight="1" x14ac:dyDescent="0.25">
      <c r="O780" s="6"/>
      <c r="P780" s="6"/>
      <c r="Q780" s="6"/>
      <c r="V780" s="6"/>
    </row>
    <row r="781" spans="15:22" ht="15.75" customHeight="1" x14ac:dyDescent="0.25">
      <c r="O781" s="6"/>
      <c r="P781" s="6"/>
      <c r="Q781" s="6"/>
      <c r="V781" s="6"/>
    </row>
    <row r="782" spans="15:22" ht="15.75" customHeight="1" x14ac:dyDescent="0.25">
      <c r="O782" s="6"/>
      <c r="P782" s="6"/>
      <c r="Q782" s="6"/>
      <c r="V782" s="6"/>
    </row>
    <row r="783" spans="15:22" ht="15.75" customHeight="1" x14ac:dyDescent="0.25">
      <c r="O783" s="6"/>
      <c r="P783" s="6"/>
      <c r="Q783" s="6"/>
      <c r="V783" s="6"/>
    </row>
    <row r="784" spans="15:22" ht="15.75" customHeight="1" x14ac:dyDescent="0.25">
      <c r="O784" s="6"/>
      <c r="P784" s="6"/>
      <c r="Q784" s="6"/>
      <c r="V784" s="6"/>
    </row>
    <row r="785" spans="15:22" ht="15.75" customHeight="1" x14ac:dyDescent="0.25">
      <c r="O785" s="6"/>
      <c r="P785" s="6"/>
      <c r="Q785" s="6"/>
      <c r="V785" s="6"/>
    </row>
    <row r="786" spans="15:22" ht="15.75" customHeight="1" x14ac:dyDescent="0.25">
      <c r="O786" s="6"/>
      <c r="P786" s="6"/>
      <c r="Q786" s="6"/>
      <c r="V786" s="6"/>
    </row>
    <row r="787" spans="15:22" ht="15.75" customHeight="1" x14ac:dyDescent="0.25">
      <c r="O787" s="6"/>
      <c r="P787" s="6"/>
      <c r="Q787" s="6"/>
      <c r="V787" s="6"/>
    </row>
    <row r="788" spans="15:22" ht="15.75" customHeight="1" x14ac:dyDescent="0.25">
      <c r="O788" s="6"/>
      <c r="P788" s="6"/>
      <c r="Q788" s="6"/>
      <c r="V788" s="6"/>
    </row>
    <row r="789" spans="15:22" ht="15.75" customHeight="1" x14ac:dyDescent="0.25">
      <c r="O789" s="6"/>
      <c r="P789" s="6"/>
      <c r="Q789" s="6"/>
      <c r="V789" s="6"/>
    </row>
    <row r="790" spans="15:22" ht="15.75" customHeight="1" x14ac:dyDescent="0.25">
      <c r="O790" s="6"/>
      <c r="P790" s="6"/>
      <c r="Q790" s="6"/>
      <c r="V790" s="6"/>
    </row>
    <row r="791" spans="15:22" ht="15.75" customHeight="1" x14ac:dyDescent="0.25">
      <c r="O791" s="6"/>
      <c r="P791" s="6"/>
      <c r="Q791" s="6"/>
      <c r="V791" s="6"/>
    </row>
    <row r="792" spans="15:22" ht="15.75" customHeight="1" x14ac:dyDescent="0.25">
      <c r="O792" s="6"/>
      <c r="P792" s="6"/>
      <c r="Q792" s="6"/>
      <c r="V792" s="6"/>
    </row>
    <row r="793" spans="15:22" ht="15.75" customHeight="1" x14ac:dyDescent="0.25">
      <c r="O793" s="6"/>
      <c r="P793" s="6"/>
      <c r="Q793" s="6"/>
      <c r="V793" s="6"/>
    </row>
    <row r="794" spans="15:22" ht="15.75" customHeight="1" x14ac:dyDescent="0.25">
      <c r="O794" s="6"/>
      <c r="P794" s="6"/>
      <c r="Q794" s="6"/>
      <c r="V794" s="6"/>
    </row>
    <row r="795" spans="15:22" ht="15.75" customHeight="1" x14ac:dyDescent="0.25">
      <c r="O795" s="6"/>
      <c r="P795" s="6"/>
      <c r="Q795" s="6"/>
      <c r="V795" s="6"/>
    </row>
    <row r="796" spans="15:22" ht="15.75" customHeight="1" x14ac:dyDescent="0.25">
      <c r="O796" s="6"/>
      <c r="P796" s="6"/>
      <c r="Q796" s="6"/>
      <c r="V796" s="6"/>
    </row>
    <row r="797" spans="15:22" ht="15.75" customHeight="1" x14ac:dyDescent="0.25">
      <c r="O797" s="6"/>
      <c r="P797" s="6"/>
      <c r="Q797" s="6"/>
      <c r="V797" s="6"/>
    </row>
    <row r="798" spans="15:22" ht="15.75" customHeight="1" x14ac:dyDescent="0.25">
      <c r="O798" s="6"/>
      <c r="P798" s="6"/>
      <c r="Q798" s="6"/>
      <c r="V798" s="6"/>
    </row>
    <row r="799" spans="15:22" ht="15.75" customHeight="1" x14ac:dyDescent="0.25">
      <c r="O799" s="6"/>
      <c r="P799" s="6"/>
      <c r="Q799" s="6"/>
      <c r="V799" s="6"/>
    </row>
    <row r="800" spans="15:22" ht="15.75" customHeight="1" x14ac:dyDescent="0.25">
      <c r="O800" s="6"/>
      <c r="P800" s="6"/>
      <c r="Q800" s="6"/>
      <c r="V800" s="6"/>
    </row>
    <row r="801" spans="15:22" ht="15.75" customHeight="1" x14ac:dyDescent="0.25">
      <c r="O801" s="6"/>
      <c r="P801" s="6"/>
      <c r="Q801" s="6"/>
      <c r="V801" s="6"/>
    </row>
    <row r="802" spans="15:22" ht="15.75" customHeight="1" x14ac:dyDescent="0.25">
      <c r="O802" s="6"/>
      <c r="P802" s="6"/>
      <c r="Q802" s="6"/>
      <c r="V802" s="6"/>
    </row>
    <row r="803" spans="15:22" ht="15.75" customHeight="1" x14ac:dyDescent="0.25">
      <c r="O803" s="6"/>
      <c r="P803" s="6"/>
      <c r="Q803" s="6"/>
      <c r="V803" s="6"/>
    </row>
    <row r="804" spans="15:22" ht="15.75" customHeight="1" x14ac:dyDescent="0.25">
      <c r="O804" s="6"/>
      <c r="P804" s="6"/>
      <c r="Q804" s="6"/>
      <c r="V804" s="6"/>
    </row>
    <row r="805" spans="15:22" ht="15.75" customHeight="1" x14ac:dyDescent="0.25">
      <c r="O805" s="6"/>
      <c r="P805" s="6"/>
      <c r="Q805" s="6"/>
      <c r="V805" s="6"/>
    </row>
    <row r="806" spans="15:22" ht="15.75" customHeight="1" x14ac:dyDescent="0.25">
      <c r="O806" s="6"/>
      <c r="P806" s="6"/>
      <c r="Q806" s="6"/>
      <c r="V806" s="6"/>
    </row>
    <row r="807" spans="15:22" ht="15.75" customHeight="1" x14ac:dyDescent="0.25">
      <c r="O807" s="6"/>
      <c r="P807" s="6"/>
      <c r="Q807" s="6"/>
      <c r="V807" s="6"/>
    </row>
    <row r="808" spans="15:22" ht="15.75" customHeight="1" x14ac:dyDescent="0.25">
      <c r="O808" s="6"/>
      <c r="P808" s="6"/>
      <c r="Q808" s="6"/>
      <c r="V808" s="6"/>
    </row>
    <row r="809" spans="15:22" ht="15.75" customHeight="1" x14ac:dyDescent="0.25">
      <c r="O809" s="6"/>
      <c r="P809" s="6"/>
      <c r="Q809" s="6"/>
      <c r="V809" s="6"/>
    </row>
    <row r="810" spans="15:22" ht="15.75" customHeight="1" x14ac:dyDescent="0.25">
      <c r="O810" s="6"/>
      <c r="P810" s="6"/>
      <c r="Q810" s="6"/>
      <c r="V810" s="6"/>
    </row>
    <row r="811" spans="15:22" ht="15.75" customHeight="1" x14ac:dyDescent="0.25">
      <c r="O811" s="6"/>
      <c r="P811" s="6"/>
      <c r="Q811" s="6"/>
      <c r="V811" s="6"/>
    </row>
    <row r="812" spans="15:22" ht="15.75" customHeight="1" x14ac:dyDescent="0.25">
      <c r="O812" s="6"/>
      <c r="P812" s="6"/>
      <c r="Q812" s="6"/>
      <c r="V812" s="6"/>
    </row>
    <row r="813" spans="15:22" ht="15.75" customHeight="1" x14ac:dyDescent="0.25">
      <c r="O813" s="6"/>
      <c r="P813" s="6"/>
      <c r="Q813" s="6"/>
      <c r="V813" s="6"/>
    </row>
    <row r="814" spans="15:22" ht="15.75" customHeight="1" x14ac:dyDescent="0.25">
      <c r="O814" s="6"/>
      <c r="P814" s="6"/>
      <c r="Q814" s="6"/>
      <c r="V814" s="6"/>
    </row>
    <row r="815" spans="15:22" ht="15.75" customHeight="1" x14ac:dyDescent="0.25">
      <c r="O815" s="6"/>
      <c r="P815" s="6"/>
      <c r="Q815" s="6"/>
      <c r="V815" s="6"/>
    </row>
    <row r="816" spans="15:22" ht="15.75" customHeight="1" x14ac:dyDescent="0.25">
      <c r="O816" s="6"/>
      <c r="P816" s="6"/>
      <c r="Q816" s="6"/>
      <c r="V816" s="6"/>
    </row>
    <row r="817" spans="15:22" ht="15.75" customHeight="1" x14ac:dyDescent="0.25">
      <c r="O817" s="6"/>
      <c r="P817" s="6"/>
      <c r="Q817" s="6"/>
      <c r="V817" s="6"/>
    </row>
    <row r="818" spans="15:22" ht="15.75" customHeight="1" x14ac:dyDescent="0.25">
      <c r="O818" s="6"/>
      <c r="P818" s="6"/>
      <c r="Q818" s="6"/>
      <c r="V818" s="6"/>
    </row>
    <row r="819" spans="15:22" ht="15.75" customHeight="1" x14ac:dyDescent="0.25">
      <c r="O819" s="6"/>
      <c r="P819" s="6"/>
      <c r="Q819" s="6"/>
      <c r="V819" s="6"/>
    </row>
    <row r="820" spans="15:22" ht="15.75" customHeight="1" x14ac:dyDescent="0.25">
      <c r="O820" s="6"/>
      <c r="P820" s="6"/>
      <c r="Q820" s="6"/>
      <c r="V820" s="6"/>
    </row>
    <row r="821" spans="15:22" ht="15.75" customHeight="1" x14ac:dyDescent="0.25">
      <c r="O821" s="6"/>
      <c r="P821" s="6"/>
      <c r="Q821" s="6"/>
      <c r="V821" s="6"/>
    </row>
    <row r="822" spans="15:22" ht="15.75" customHeight="1" x14ac:dyDescent="0.25">
      <c r="O822" s="6"/>
      <c r="P822" s="6"/>
      <c r="Q822" s="6"/>
      <c r="V822" s="6"/>
    </row>
    <row r="823" spans="15:22" ht="15.75" customHeight="1" x14ac:dyDescent="0.25">
      <c r="O823" s="6"/>
      <c r="P823" s="6"/>
      <c r="Q823" s="6"/>
      <c r="V823" s="6"/>
    </row>
    <row r="824" spans="15:22" ht="15.75" customHeight="1" x14ac:dyDescent="0.25">
      <c r="O824" s="6"/>
      <c r="P824" s="6"/>
      <c r="Q824" s="6"/>
      <c r="V824" s="6"/>
    </row>
    <row r="825" spans="15:22" ht="15.75" customHeight="1" x14ac:dyDescent="0.25">
      <c r="O825" s="6"/>
      <c r="P825" s="6"/>
      <c r="Q825" s="6"/>
      <c r="V825" s="6"/>
    </row>
    <row r="826" spans="15:22" ht="15.75" customHeight="1" x14ac:dyDescent="0.25">
      <c r="O826" s="6"/>
      <c r="P826" s="6"/>
      <c r="Q826" s="6"/>
      <c r="V826" s="6"/>
    </row>
    <row r="827" spans="15:22" ht="15.75" customHeight="1" x14ac:dyDescent="0.25">
      <c r="O827" s="6"/>
      <c r="P827" s="6"/>
      <c r="Q827" s="6"/>
      <c r="V827" s="6"/>
    </row>
    <row r="828" spans="15:22" ht="15.75" customHeight="1" x14ac:dyDescent="0.25">
      <c r="O828" s="6"/>
      <c r="P828" s="6"/>
      <c r="Q828" s="6"/>
      <c r="V828" s="6"/>
    </row>
    <row r="829" spans="15:22" ht="15.75" customHeight="1" x14ac:dyDescent="0.25">
      <c r="O829" s="6"/>
      <c r="P829" s="6"/>
      <c r="Q829" s="6"/>
      <c r="V829" s="6"/>
    </row>
    <row r="830" spans="15:22" ht="15.75" customHeight="1" x14ac:dyDescent="0.25">
      <c r="O830" s="6"/>
      <c r="P830" s="6"/>
      <c r="Q830" s="6"/>
      <c r="V830" s="6"/>
    </row>
    <row r="831" spans="15:22" ht="15.75" customHeight="1" x14ac:dyDescent="0.25">
      <c r="O831" s="6"/>
      <c r="P831" s="6"/>
      <c r="Q831" s="6"/>
      <c r="V831" s="6"/>
    </row>
    <row r="832" spans="15:22" ht="15.75" customHeight="1" x14ac:dyDescent="0.25">
      <c r="O832" s="6"/>
      <c r="P832" s="6"/>
      <c r="Q832" s="6"/>
      <c r="V832" s="6"/>
    </row>
    <row r="833" spans="15:22" ht="15.75" customHeight="1" x14ac:dyDescent="0.25">
      <c r="O833" s="6"/>
      <c r="P833" s="6"/>
      <c r="Q833" s="6"/>
      <c r="V833" s="6"/>
    </row>
    <row r="834" spans="15:22" ht="15.75" customHeight="1" x14ac:dyDescent="0.25">
      <c r="O834" s="6"/>
      <c r="P834" s="6"/>
      <c r="Q834" s="6"/>
      <c r="V834" s="6"/>
    </row>
    <row r="835" spans="15:22" ht="15.75" customHeight="1" x14ac:dyDescent="0.25">
      <c r="O835" s="6"/>
      <c r="P835" s="6"/>
      <c r="Q835" s="6"/>
      <c r="V835" s="6"/>
    </row>
    <row r="836" spans="15:22" ht="15.75" customHeight="1" x14ac:dyDescent="0.25">
      <c r="O836" s="6"/>
      <c r="P836" s="6"/>
      <c r="Q836" s="6"/>
      <c r="V836" s="6"/>
    </row>
    <row r="837" spans="15:22" ht="15.75" customHeight="1" x14ac:dyDescent="0.25">
      <c r="O837" s="6"/>
      <c r="P837" s="6"/>
      <c r="Q837" s="6"/>
      <c r="V837" s="6"/>
    </row>
    <row r="838" spans="15:22" ht="15.75" customHeight="1" x14ac:dyDescent="0.25">
      <c r="O838" s="6"/>
      <c r="P838" s="6"/>
      <c r="Q838" s="6"/>
      <c r="V838" s="6"/>
    </row>
    <row r="839" spans="15:22" ht="15.75" customHeight="1" x14ac:dyDescent="0.25">
      <c r="O839" s="6"/>
      <c r="P839" s="6"/>
      <c r="Q839" s="6"/>
      <c r="V839" s="6"/>
    </row>
    <row r="840" spans="15:22" ht="15.75" customHeight="1" x14ac:dyDescent="0.25">
      <c r="O840" s="6"/>
      <c r="P840" s="6"/>
      <c r="Q840" s="6"/>
      <c r="V840" s="6"/>
    </row>
    <row r="841" spans="15:22" ht="15.75" customHeight="1" x14ac:dyDescent="0.25">
      <c r="O841" s="6"/>
      <c r="P841" s="6"/>
      <c r="Q841" s="6"/>
      <c r="V841" s="6"/>
    </row>
    <row r="842" spans="15:22" ht="15.75" customHeight="1" x14ac:dyDescent="0.25">
      <c r="O842" s="6"/>
      <c r="P842" s="6"/>
      <c r="Q842" s="6"/>
      <c r="V842" s="6"/>
    </row>
    <row r="843" spans="15:22" ht="15.75" customHeight="1" x14ac:dyDescent="0.25">
      <c r="O843" s="6"/>
      <c r="P843" s="6"/>
      <c r="Q843" s="6"/>
      <c r="V843" s="6"/>
    </row>
    <row r="844" spans="15:22" ht="15.75" customHeight="1" x14ac:dyDescent="0.25">
      <c r="O844" s="6"/>
      <c r="P844" s="6"/>
      <c r="Q844" s="6"/>
      <c r="V844" s="6"/>
    </row>
    <row r="845" spans="15:22" ht="15.75" customHeight="1" x14ac:dyDescent="0.25">
      <c r="O845" s="6"/>
      <c r="P845" s="6"/>
      <c r="Q845" s="6"/>
      <c r="V845" s="6"/>
    </row>
    <row r="846" spans="15:22" ht="15.75" customHeight="1" x14ac:dyDescent="0.25">
      <c r="O846" s="6"/>
      <c r="P846" s="6"/>
      <c r="Q846" s="6"/>
      <c r="V846" s="6"/>
    </row>
    <row r="847" spans="15:22" ht="15.75" customHeight="1" x14ac:dyDescent="0.25">
      <c r="O847" s="6"/>
      <c r="P847" s="6"/>
      <c r="Q847" s="6"/>
      <c r="V847" s="6"/>
    </row>
    <row r="848" spans="15:22" ht="15.75" customHeight="1" x14ac:dyDescent="0.25">
      <c r="O848" s="6"/>
      <c r="P848" s="6"/>
      <c r="Q848" s="6"/>
      <c r="V848" s="6"/>
    </row>
    <row r="849" spans="15:22" ht="15.75" customHeight="1" x14ac:dyDescent="0.25">
      <c r="O849" s="6"/>
      <c r="P849" s="6"/>
      <c r="Q849" s="6"/>
      <c r="V849" s="6"/>
    </row>
    <row r="850" spans="15:22" ht="15.75" customHeight="1" x14ac:dyDescent="0.25">
      <c r="O850" s="6"/>
      <c r="P850" s="6"/>
      <c r="Q850" s="6"/>
      <c r="V850" s="6"/>
    </row>
    <row r="851" spans="15:22" ht="15.75" customHeight="1" x14ac:dyDescent="0.25">
      <c r="O851" s="6"/>
      <c r="P851" s="6"/>
      <c r="Q851" s="6"/>
      <c r="V851" s="6"/>
    </row>
    <row r="852" spans="15:22" ht="15.75" customHeight="1" x14ac:dyDescent="0.25">
      <c r="O852" s="6"/>
      <c r="P852" s="6"/>
      <c r="Q852" s="6"/>
      <c r="V852" s="6"/>
    </row>
    <row r="853" spans="15:22" ht="15.75" customHeight="1" x14ac:dyDescent="0.25">
      <c r="O853" s="6"/>
      <c r="P853" s="6"/>
      <c r="Q853" s="6"/>
      <c r="V853" s="6"/>
    </row>
    <row r="854" spans="15:22" ht="15.75" customHeight="1" x14ac:dyDescent="0.25">
      <c r="O854" s="6"/>
      <c r="P854" s="6"/>
      <c r="Q854" s="6"/>
      <c r="V854" s="6"/>
    </row>
    <row r="855" spans="15:22" ht="15.75" customHeight="1" x14ac:dyDescent="0.25">
      <c r="O855" s="6"/>
      <c r="P855" s="6"/>
      <c r="Q855" s="6"/>
      <c r="V855" s="6"/>
    </row>
    <row r="856" spans="15:22" ht="15.75" customHeight="1" x14ac:dyDescent="0.25">
      <c r="O856" s="6"/>
      <c r="P856" s="6"/>
      <c r="Q856" s="6"/>
      <c r="V856" s="6"/>
    </row>
    <row r="857" spans="15:22" ht="15.75" customHeight="1" x14ac:dyDescent="0.25">
      <c r="O857" s="6"/>
      <c r="P857" s="6"/>
      <c r="Q857" s="6"/>
      <c r="V857" s="6"/>
    </row>
    <row r="858" spans="15:22" ht="15.75" customHeight="1" x14ac:dyDescent="0.25">
      <c r="O858" s="6"/>
      <c r="P858" s="6"/>
      <c r="Q858" s="6"/>
      <c r="V858" s="6"/>
    </row>
    <row r="859" spans="15:22" ht="15.75" customHeight="1" x14ac:dyDescent="0.25">
      <c r="O859" s="6"/>
      <c r="P859" s="6"/>
      <c r="Q859" s="6"/>
      <c r="V859" s="6"/>
    </row>
    <row r="860" spans="15:22" ht="15.75" customHeight="1" x14ac:dyDescent="0.25">
      <c r="O860" s="6"/>
      <c r="P860" s="6"/>
      <c r="Q860" s="6"/>
      <c r="V860" s="6"/>
    </row>
    <row r="861" spans="15:22" ht="15.75" customHeight="1" x14ac:dyDescent="0.25">
      <c r="O861" s="6"/>
      <c r="P861" s="6"/>
      <c r="Q861" s="6"/>
      <c r="V861" s="6"/>
    </row>
    <row r="862" spans="15:22" ht="15.75" customHeight="1" x14ac:dyDescent="0.25">
      <c r="O862" s="6"/>
      <c r="P862" s="6"/>
      <c r="Q862" s="6"/>
      <c r="V862" s="6"/>
    </row>
    <row r="863" spans="15:22" ht="15.75" customHeight="1" x14ac:dyDescent="0.25">
      <c r="O863" s="6"/>
      <c r="P863" s="6"/>
      <c r="Q863" s="6"/>
      <c r="V863" s="6"/>
    </row>
    <row r="864" spans="15:22" ht="15.75" customHeight="1" x14ac:dyDescent="0.25">
      <c r="O864" s="6"/>
      <c r="P864" s="6"/>
      <c r="Q864" s="6"/>
      <c r="V864" s="6"/>
    </row>
    <row r="865" spans="15:22" ht="15.75" customHeight="1" x14ac:dyDescent="0.25">
      <c r="O865" s="6"/>
      <c r="P865" s="6"/>
      <c r="Q865" s="6"/>
      <c r="V865" s="6"/>
    </row>
    <row r="866" spans="15:22" ht="15.75" customHeight="1" x14ac:dyDescent="0.25">
      <c r="O866" s="6"/>
      <c r="P866" s="6"/>
      <c r="Q866" s="6"/>
      <c r="V866" s="6"/>
    </row>
    <row r="867" spans="15:22" ht="15.75" customHeight="1" x14ac:dyDescent="0.25">
      <c r="O867" s="6"/>
      <c r="P867" s="6"/>
      <c r="Q867" s="6"/>
      <c r="V867" s="6"/>
    </row>
    <row r="868" spans="15:22" ht="15.75" customHeight="1" x14ac:dyDescent="0.25">
      <c r="O868" s="6"/>
      <c r="P868" s="6"/>
      <c r="Q868" s="6"/>
      <c r="V868" s="6"/>
    </row>
    <row r="869" spans="15:22" ht="15.75" customHeight="1" x14ac:dyDescent="0.25">
      <c r="O869" s="6"/>
      <c r="P869" s="6"/>
      <c r="Q869" s="6"/>
      <c r="V869" s="6"/>
    </row>
    <row r="870" spans="15:22" ht="15.75" customHeight="1" x14ac:dyDescent="0.25">
      <c r="O870" s="6"/>
      <c r="P870" s="6"/>
      <c r="Q870" s="6"/>
      <c r="V870" s="6"/>
    </row>
    <row r="871" spans="15:22" ht="15.75" customHeight="1" x14ac:dyDescent="0.25">
      <c r="O871" s="6"/>
      <c r="P871" s="6"/>
      <c r="Q871" s="6"/>
      <c r="V871" s="6"/>
    </row>
    <row r="872" spans="15:22" ht="15.75" customHeight="1" x14ac:dyDescent="0.25">
      <c r="O872" s="6"/>
      <c r="P872" s="6"/>
      <c r="Q872" s="6"/>
      <c r="V872" s="6"/>
    </row>
    <row r="873" spans="15:22" ht="15.75" customHeight="1" x14ac:dyDescent="0.25">
      <c r="O873" s="6"/>
      <c r="P873" s="6"/>
      <c r="Q873" s="6"/>
      <c r="V873" s="6"/>
    </row>
    <row r="874" spans="15:22" ht="15.75" customHeight="1" x14ac:dyDescent="0.25">
      <c r="O874" s="6"/>
      <c r="P874" s="6"/>
      <c r="Q874" s="6"/>
      <c r="V874" s="6"/>
    </row>
    <row r="875" spans="15:22" ht="15.75" customHeight="1" x14ac:dyDescent="0.25">
      <c r="O875" s="6"/>
      <c r="P875" s="6"/>
      <c r="Q875" s="6"/>
      <c r="V875" s="6"/>
    </row>
    <row r="876" spans="15:22" ht="15.75" customHeight="1" x14ac:dyDescent="0.25">
      <c r="O876" s="6"/>
      <c r="P876" s="6"/>
      <c r="Q876" s="6"/>
      <c r="V876" s="6"/>
    </row>
    <row r="877" spans="15:22" ht="15.75" customHeight="1" x14ac:dyDescent="0.25">
      <c r="O877" s="6"/>
      <c r="P877" s="6"/>
      <c r="Q877" s="6"/>
      <c r="V877" s="6"/>
    </row>
    <row r="878" spans="15:22" ht="15.75" customHeight="1" x14ac:dyDescent="0.25">
      <c r="O878" s="6"/>
      <c r="P878" s="6"/>
      <c r="Q878" s="6"/>
      <c r="V878" s="6"/>
    </row>
    <row r="879" spans="15:22" ht="15.75" customHeight="1" x14ac:dyDescent="0.25">
      <c r="O879" s="6"/>
      <c r="P879" s="6"/>
      <c r="Q879" s="6"/>
      <c r="V879" s="6"/>
    </row>
    <row r="880" spans="15:22" ht="15.75" customHeight="1" x14ac:dyDescent="0.25">
      <c r="O880" s="6"/>
      <c r="P880" s="6"/>
      <c r="Q880" s="6"/>
      <c r="V880" s="6"/>
    </row>
    <row r="881" spans="15:22" ht="15.75" customHeight="1" x14ac:dyDescent="0.25">
      <c r="O881" s="6"/>
      <c r="P881" s="6"/>
      <c r="Q881" s="6"/>
      <c r="V881" s="6"/>
    </row>
    <row r="882" spans="15:22" ht="15.75" customHeight="1" x14ac:dyDescent="0.25">
      <c r="O882" s="6"/>
      <c r="P882" s="6"/>
      <c r="Q882" s="6"/>
      <c r="V882" s="6"/>
    </row>
    <row r="883" spans="15:22" ht="15.75" customHeight="1" x14ac:dyDescent="0.25">
      <c r="O883" s="6"/>
      <c r="P883" s="6"/>
      <c r="Q883" s="6"/>
      <c r="V883" s="6"/>
    </row>
    <row r="884" spans="15:22" ht="15.75" customHeight="1" x14ac:dyDescent="0.25">
      <c r="O884" s="6"/>
      <c r="P884" s="6"/>
      <c r="Q884" s="6"/>
      <c r="V884" s="6"/>
    </row>
    <row r="885" spans="15:22" ht="15.75" customHeight="1" x14ac:dyDescent="0.25">
      <c r="O885" s="6"/>
      <c r="P885" s="6"/>
      <c r="Q885" s="6"/>
      <c r="V885" s="6"/>
    </row>
    <row r="886" spans="15:22" ht="15.75" customHeight="1" x14ac:dyDescent="0.25">
      <c r="O886" s="6"/>
      <c r="P886" s="6"/>
      <c r="Q886" s="6"/>
      <c r="V886" s="6"/>
    </row>
    <row r="887" spans="15:22" ht="15.75" customHeight="1" x14ac:dyDescent="0.25">
      <c r="O887" s="6"/>
      <c r="P887" s="6"/>
      <c r="Q887" s="6"/>
      <c r="V887" s="6"/>
    </row>
    <row r="888" spans="15:22" ht="15.75" customHeight="1" x14ac:dyDescent="0.25">
      <c r="O888" s="6"/>
      <c r="P888" s="6"/>
      <c r="Q888" s="6"/>
      <c r="V888" s="6"/>
    </row>
    <row r="889" spans="15:22" ht="15.75" customHeight="1" x14ac:dyDescent="0.25">
      <c r="O889" s="6"/>
      <c r="P889" s="6"/>
      <c r="Q889" s="6"/>
      <c r="V889" s="6"/>
    </row>
    <row r="890" spans="15:22" ht="15.75" customHeight="1" x14ac:dyDescent="0.25">
      <c r="O890" s="6"/>
      <c r="P890" s="6"/>
      <c r="Q890" s="6"/>
      <c r="V890" s="6"/>
    </row>
    <row r="891" spans="15:22" ht="15.75" customHeight="1" x14ac:dyDescent="0.25">
      <c r="O891" s="6"/>
      <c r="P891" s="6"/>
      <c r="Q891" s="6"/>
      <c r="V891" s="6"/>
    </row>
    <row r="892" spans="15:22" ht="15.75" customHeight="1" x14ac:dyDescent="0.25">
      <c r="O892" s="6"/>
      <c r="P892" s="6"/>
      <c r="Q892" s="6"/>
      <c r="V892" s="6"/>
    </row>
    <row r="893" spans="15:22" ht="15.75" customHeight="1" x14ac:dyDescent="0.25">
      <c r="O893" s="6"/>
      <c r="P893" s="6"/>
      <c r="Q893" s="6"/>
      <c r="V893" s="6"/>
    </row>
    <row r="894" spans="15:22" ht="15.75" customHeight="1" x14ac:dyDescent="0.25">
      <c r="O894" s="6"/>
      <c r="P894" s="6"/>
      <c r="Q894" s="6"/>
      <c r="V894" s="6"/>
    </row>
    <row r="895" spans="15:22" ht="15.75" customHeight="1" x14ac:dyDescent="0.25">
      <c r="O895" s="6"/>
      <c r="P895" s="6"/>
      <c r="Q895" s="6"/>
      <c r="V895" s="6"/>
    </row>
    <row r="896" spans="15:22" ht="15.75" customHeight="1" x14ac:dyDescent="0.25">
      <c r="O896" s="6"/>
      <c r="P896" s="6"/>
      <c r="Q896" s="6"/>
      <c r="V896" s="6"/>
    </row>
    <row r="897" spans="15:22" ht="15.75" customHeight="1" x14ac:dyDescent="0.25">
      <c r="O897" s="6"/>
      <c r="P897" s="6"/>
      <c r="Q897" s="6"/>
      <c r="V897" s="6"/>
    </row>
    <row r="898" spans="15:22" ht="15.75" customHeight="1" x14ac:dyDescent="0.25">
      <c r="O898" s="6"/>
      <c r="P898" s="6"/>
      <c r="Q898" s="6"/>
      <c r="V898" s="6"/>
    </row>
    <row r="899" spans="15:22" ht="15.75" customHeight="1" x14ac:dyDescent="0.25">
      <c r="O899" s="6"/>
      <c r="P899" s="6"/>
      <c r="Q899" s="6"/>
      <c r="V899" s="6"/>
    </row>
    <row r="900" spans="15:22" ht="15.75" customHeight="1" x14ac:dyDescent="0.25">
      <c r="O900" s="6"/>
      <c r="P900" s="6"/>
      <c r="Q900" s="6"/>
      <c r="V900" s="6"/>
    </row>
    <row r="901" spans="15:22" ht="15.75" customHeight="1" x14ac:dyDescent="0.25">
      <c r="O901" s="6"/>
      <c r="P901" s="6"/>
      <c r="Q901" s="6"/>
      <c r="V901" s="6"/>
    </row>
    <row r="902" spans="15:22" ht="15.75" customHeight="1" x14ac:dyDescent="0.25">
      <c r="O902" s="6"/>
      <c r="P902" s="6"/>
      <c r="Q902" s="6"/>
      <c r="V902" s="6"/>
    </row>
    <row r="903" spans="15:22" ht="15.75" customHeight="1" x14ac:dyDescent="0.25">
      <c r="O903" s="6"/>
      <c r="P903" s="6"/>
      <c r="Q903" s="6"/>
      <c r="V903" s="6"/>
    </row>
    <row r="904" spans="15:22" ht="15.75" customHeight="1" x14ac:dyDescent="0.25">
      <c r="O904" s="6"/>
      <c r="P904" s="6"/>
      <c r="Q904" s="6"/>
      <c r="V904" s="6"/>
    </row>
    <row r="905" spans="15:22" ht="15.75" customHeight="1" x14ac:dyDescent="0.25">
      <c r="O905" s="6"/>
      <c r="P905" s="6"/>
      <c r="Q905" s="6"/>
      <c r="V905" s="6"/>
    </row>
    <row r="906" spans="15:22" ht="15.75" customHeight="1" x14ac:dyDescent="0.25">
      <c r="O906" s="6"/>
      <c r="P906" s="6"/>
      <c r="Q906" s="6"/>
      <c r="V906" s="6"/>
    </row>
    <row r="907" spans="15:22" ht="15.75" customHeight="1" x14ac:dyDescent="0.25">
      <c r="O907" s="6"/>
      <c r="P907" s="6"/>
      <c r="Q907" s="6"/>
      <c r="V907" s="6"/>
    </row>
    <row r="908" spans="15:22" ht="15.75" customHeight="1" x14ac:dyDescent="0.25">
      <c r="O908" s="6"/>
      <c r="P908" s="6"/>
      <c r="Q908" s="6"/>
      <c r="V908" s="6"/>
    </row>
    <row r="909" spans="15:22" ht="15.75" customHeight="1" x14ac:dyDescent="0.25">
      <c r="O909" s="6"/>
      <c r="P909" s="6"/>
      <c r="Q909" s="6"/>
      <c r="V909" s="6"/>
    </row>
    <row r="910" spans="15:22" ht="15.75" customHeight="1" x14ac:dyDescent="0.25">
      <c r="O910" s="6"/>
      <c r="P910" s="6"/>
      <c r="Q910" s="6"/>
      <c r="V910" s="6"/>
    </row>
    <row r="911" spans="15:22" ht="15.75" customHeight="1" x14ac:dyDescent="0.25">
      <c r="O911" s="6"/>
      <c r="P911" s="6"/>
      <c r="Q911" s="6"/>
      <c r="V911" s="6"/>
    </row>
    <row r="912" spans="15:22" ht="15.75" customHeight="1" x14ac:dyDescent="0.25">
      <c r="O912" s="6"/>
      <c r="P912" s="6"/>
      <c r="Q912" s="6"/>
      <c r="V912" s="6"/>
    </row>
    <row r="913" spans="15:22" ht="15.75" customHeight="1" x14ac:dyDescent="0.25">
      <c r="O913" s="6"/>
      <c r="P913" s="6"/>
      <c r="Q913" s="6"/>
      <c r="V913" s="6"/>
    </row>
    <row r="914" spans="15:22" ht="15.75" customHeight="1" x14ac:dyDescent="0.25">
      <c r="O914" s="6"/>
      <c r="P914" s="6"/>
      <c r="Q914" s="6"/>
      <c r="V914" s="6"/>
    </row>
    <row r="915" spans="15:22" ht="15.75" customHeight="1" x14ac:dyDescent="0.25">
      <c r="O915" s="6"/>
      <c r="P915" s="6"/>
      <c r="Q915" s="6"/>
      <c r="V915" s="6"/>
    </row>
    <row r="916" spans="15:22" ht="15.75" customHeight="1" x14ac:dyDescent="0.25">
      <c r="O916" s="6"/>
      <c r="P916" s="6"/>
      <c r="Q916" s="6"/>
      <c r="V916" s="6"/>
    </row>
    <row r="917" spans="15:22" ht="15.75" customHeight="1" x14ac:dyDescent="0.25">
      <c r="O917" s="6"/>
      <c r="P917" s="6"/>
      <c r="Q917" s="6"/>
      <c r="V917" s="6"/>
    </row>
    <row r="918" spans="15:22" ht="15.75" customHeight="1" x14ac:dyDescent="0.25">
      <c r="O918" s="6"/>
      <c r="P918" s="6"/>
      <c r="Q918" s="6"/>
      <c r="V918" s="6"/>
    </row>
    <row r="919" spans="15:22" ht="15.75" customHeight="1" x14ac:dyDescent="0.25">
      <c r="O919" s="6"/>
      <c r="P919" s="6"/>
      <c r="Q919" s="6"/>
      <c r="V919" s="6"/>
    </row>
    <row r="920" spans="15:22" ht="15.75" customHeight="1" x14ac:dyDescent="0.25">
      <c r="O920" s="6"/>
      <c r="P920" s="6"/>
      <c r="Q920" s="6"/>
      <c r="V920" s="6"/>
    </row>
    <row r="921" spans="15:22" ht="15.75" customHeight="1" x14ac:dyDescent="0.25">
      <c r="O921" s="6"/>
      <c r="P921" s="6"/>
      <c r="Q921" s="6"/>
      <c r="V921" s="6"/>
    </row>
    <row r="922" spans="15:22" ht="15.75" customHeight="1" x14ac:dyDescent="0.25">
      <c r="O922" s="6"/>
      <c r="P922" s="6"/>
      <c r="Q922" s="6"/>
      <c r="V922" s="6"/>
    </row>
    <row r="923" spans="15:22" ht="15.75" customHeight="1" x14ac:dyDescent="0.25">
      <c r="O923" s="6"/>
      <c r="P923" s="6"/>
      <c r="Q923" s="6"/>
      <c r="V923" s="6"/>
    </row>
    <row r="924" spans="15:22" ht="15.75" customHeight="1" x14ac:dyDescent="0.25">
      <c r="O924" s="6"/>
      <c r="P924" s="6"/>
      <c r="Q924" s="6"/>
      <c r="V924" s="6"/>
    </row>
    <row r="925" spans="15:22" ht="15.75" customHeight="1" x14ac:dyDescent="0.25">
      <c r="O925" s="6"/>
      <c r="P925" s="6"/>
      <c r="Q925" s="6"/>
      <c r="V925" s="6"/>
    </row>
    <row r="926" spans="15:22" ht="15.75" customHeight="1" x14ac:dyDescent="0.25">
      <c r="O926" s="6"/>
      <c r="P926" s="6"/>
      <c r="Q926" s="6"/>
      <c r="V926" s="6"/>
    </row>
    <row r="927" spans="15:22" ht="15.75" customHeight="1" x14ac:dyDescent="0.25">
      <c r="O927" s="6"/>
      <c r="P927" s="6"/>
      <c r="Q927" s="6"/>
      <c r="V927" s="6"/>
    </row>
    <row r="928" spans="15:22" ht="15.75" customHeight="1" x14ac:dyDescent="0.25">
      <c r="O928" s="6"/>
      <c r="P928" s="6"/>
      <c r="Q928" s="6"/>
      <c r="V928" s="6"/>
    </row>
    <row r="929" spans="15:22" ht="15.75" customHeight="1" x14ac:dyDescent="0.25">
      <c r="O929" s="6"/>
      <c r="P929" s="6"/>
      <c r="Q929" s="6"/>
      <c r="V929" s="6"/>
    </row>
    <row r="930" spans="15:22" ht="15.75" customHeight="1" x14ac:dyDescent="0.25">
      <c r="O930" s="6"/>
      <c r="P930" s="6"/>
      <c r="Q930" s="6"/>
      <c r="V930" s="6"/>
    </row>
    <row r="931" spans="15:22" ht="15.75" customHeight="1" x14ac:dyDescent="0.25">
      <c r="O931" s="6"/>
      <c r="P931" s="6"/>
      <c r="Q931" s="6"/>
      <c r="V931" s="6"/>
    </row>
    <row r="932" spans="15:22" ht="15.75" customHeight="1" x14ac:dyDescent="0.25">
      <c r="O932" s="6"/>
      <c r="P932" s="6"/>
      <c r="Q932" s="6"/>
      <c r="V932" s="6"/>
    </row>
    <row r="933" spans="15:22" ht="15.75" customHeight="1" x14ac:dyDescent="0.25">
      <c r="O933" s="6"/>
      <c r="P933" s="6"/>
      <c r="Q933" s="6"/>
      <c r="V933" s="6"/>
    </row>
    <row r="934" spans="15:22" ht="15.75" customHeight="1" x14ac:dyDescent="0.25">
      <c r="O934" s="6"/>
      <c r="P934" s="6"/>
      <c r="Q934" s="6"/>
      <c r="V934" s="6"/>
    </row>
    <row r="935" spans="15:22" ht="15.75" customHeight="1" x14ac:dyDescent="0.25">
      <c r="O935" s="6"/>
      <c r="P935" s="6"/>
      <c r="Q935" s="6"/>
      <c r="V935" s="6"/>
    </row>
    <row r="936" spans="15:22" ht="15.75" customHeight="1" x14ac:dyDescent="0.25">
      <c r="O936" s="6"/>
      <c r="P936" s="6"/>
      <c r="Q936" s="6"/>
      <c r="V936" s="6"/>
    </row>
    <row r="937" spans="15:22" ht="15.75" customHeight="1" x14ac:dyDescent="0.25">
      <c r="O937" s="6"/>
      <c r="P937" s="6"/>
      <c r="Q937" s="6"/>
      <c r="V937" s="6"/>
    </row>
    <row r="938" spans="15:22" ht="15.75" customHeight="1" x14ac:dyDescent="0.25">
      <c r="O938" s="6"/>
      <c r="P938" s="6"/>
      <c r="Q938" s="6"/>
      <c r="V938" s="6"/>
    </row>
    <row r="939" spans="15:22" ht="15.75" customHeight="1" x14ac:dyDescent="0.25">
      <c r="O939" s="6"/>
      <c r="P939" s="6"/>
      <c r="Q939" s="6"/>
      <c r="V939" s="6"/>
    </row>
    <row r="940" spans="15:22" ht="15.75" customHeight="1" x14ac:dyDescent="0.25">
      <c r="O940" s="6"/>
      <c r="P940" s="6"/>
      <c r="Q940" s="6"/>
      <c r="V940" s="6"/>
    </row>
    <row r="941" spans="15:22" ht="15.75" customHeight="1" x14ac:dyDescent="0.25">
      <c r="O941" s="6"/>
      <c r="P941" s="6"/>
      <c r="Q941" s="6"/>
      <c r="V941" s="6"/>
    </row>
    <row r="942" spans="15:22" ht="15.75" customHeight="1" x14ac:dyDescent="0.25">
      <c r="O942" s="6"/>
      <c r="P942" s="6"/>
      <c r="Q942" s="6"/>
      <c r="V942" s="6"/>
    </row>
    <row r="943" spans="15:22" ht="15.75" customHeight="1" x14ac:dyDescent="0.25">
      <c r="O943" s="6"/>
      <c r="P943" s="6"/>
      <c r="Q943" s="6"/>
      <c r="V943" s="6"/>
    </row>
    <row r="944" spans="15:22" ht="15.75" customHeight="1" x14ac:dyDescent="0.25">
      <c r="O944" s="6"/>
      <c r="P944" s="6"/>
      <c r="Q944" s="6"/>
      <c r="V944" s="6"/>
    </row>
    <row r="945" spans="15:22" ht="15.75" customHeight="1" x14ac:dyDescent="0.25">
      <c r="O945" s="6"/>
      <c r="P945" s="6"/>
      <c r="Q945" s="6"/>
      <c r="V945" s="6"/>
    </row>
    <row r="946" spans="15:22" ht="15.75" customHeight="1" x14ac:dyDescent="0.25">
      <c r="O946" s="6"/>
      <c r="P946" s="6"/>
      <c r="Q946" s="6"/>
      <c r="V946" s="6"/>
    </row>
    <row r="947" spans="15:22" ht="15.75" customHeight="1" x14ac:dyDescent="0.25">
      <c r="O947" s="6"/>
      <c r="P947" s="6"/>
      <c r="Q947" s="6"/>
      <c r="V947" s="6"/>
    </row>
    <row r="948" spans="15:22" ht="15.75" customHeight="1" x14ac:dyDescent="0.25">
      <c r="O948" s="6"/>
      <c r="P948" s="6"/>
      <c r="Q948" s="6"/>
      <c r="V948" s="6"/>
    </row>
    <row r="949" spans="15:22" ht="15.75" customHeight="1" x14ac:dyDescent="0.25">
      <c r="O949" s="6"/>
      <c r="P949" s="6"/>
      <c r="Q949" s="6"/>
      <c r="V949" s="6"/>
    </row>
    <row r="950" spans="15:22" ht="15.75" customHeight="1" x14ac:dyDescent="0.25">
      <c r="O950" s="6"/>
      <c r="P950" s="6"/>
      <c r="Q950" s="6"/>
      <c r="V950" s="6"/>
    </row>
    <row r="951" spans="15:22" ht="15.75" customHeight="1" x14ac:dyDescent="0.25">
      <c r="O951" s="6"/>
      <c r="P951" s="6"/>
      <c r="Q951" s="6"/>
      <c r="V951" s="6"/>
    </row>
    <row r="952" spans="15:22" ht="15.75" customHeight="1" x14ac:dyDescent="0.25">
      <c r="O952" s="6"/>
      <c r="P952" s="6"/>
      <c r="Q952" s="6"/>
      <c r="V952" s="6"/>
    </row>
    <row r="953" spans="15:22" ht="15.75" customHeight="1" x14ac:dyDescent="0.25">
      <c r="O953" s="6"/>
      <c r="P953" s="6"/>
      <c r="Q953" s="6"/>
      <c r="V953" s="6"/>
    </row>
    <row r="954" spans="15:22" ht="15.75" customHeight="1" x14ac:dyDescent="0.25">
      <c r="O954" s="6"/>
      <c r="P954" s="6"/>
      <c r="Q954" s="6"/>
      <c r="V954" s="6"/>
    </row>
    <row r="955" spans="15:22" ht="15.75" customHeight="1" x14ac:dyDescent="0.25">
      <c r="O955" s="6"/>
      <c r="P955" s="6"/>
      <c r="Q955" s="6"/>
      <c r="V955" s="6"/>
    </row>
    <row r="956" spans="15:22" ht="15.75" customHeight="1" x14ac:dyDescent="0.25">
      <c r="O956" s="6"/>
      <c r="P956" s="6"/>
      <c r="Q956" s="6"/>
      <c r="V956" s="6"/>
    </row>
    <row r="957" spans="15:22" ht="15.75" customHeight="1" x14ac:dyDescent="0.25">
      <c r="O957" s="6"/>
      <c r="P957" s="6"/>
      <c r="Q957" s="6"/>
      <c r="V957" s="6"/>
    </row>
    <row r="958" spans="15:22" ht="15.75" customHeight="1" x14ac:dyDescent="0.25">
      <c r="O958" s="6"/>
      <c r="P958" s="6"/>
      <c r="Q958" s="6"/>
      <c r="V958" s="6"/>
    </row>
    <row r="959" spans="15:22" ht="15.75" customHeight="1" x14ac:dyDescent="0.25">
      <c r="O959" s="6"/>
      <c r="P959" s="6"/>
      <c r="Q959" s="6"/>
      <c r="V959" s="6"/>
    </row>
    <row r="960" spans="15:22" ht="15.75" customHeight="1" x14ac:dyDescent="0.25">
      <c r="O960" s="6"/>
      <c r="P960" s="6"/>
      <c r="Q960" s="6"/>
      <c r="V960" s="6"/>
    </row>
    <row r="961" spans="15:22" ht="15.75" customHeight="1" x14ac:dyDescent="0.25">
      <c r="O961" s="6"/>
      <c r="P961" s="6"/>
      <c r="Q961" s="6"/>
      <c r="V961" s="6"/>
    </row>
    <row r="962" spans="15:22" ht="15.75" customHeight="1" x14ac:dyDescent="0.25">
      <c r="O962" s="6"/>
      <c r="P962" s="6"/>
      <c r="Q962" s="6"/>
      <c r="V962" s="6"/>
    </row>
    <row r="963" spans="15:22" ht="15.75" customHeight="1" x14ac:dyDescent="0.25">
      <c r="O963" s="6"/>
      <c r="P963" s="6"/>
      <c r="Q963" s="6"/>
      <c r="V963" s="6"/>
    </row>
    <row r="964" spans="15:22" ht="15.75" customHeight="1" x14ac:dyDescent="0.25">
      <c r="O964" s="6"/>
      <c r="P964" s="6"/>
      <c r="Q964" s="6"/>
      <c r="V964" s="6"/>
    </row>
    <row r="965" spans="15:22" ht="15.75" customHeight="1" x14ac:dyDescent="0.25">
      <c r="O965" s="6"/>
      <c r="P965" s="6"/>
      <c r="Q965" s="6"/>
      <c r="V965" s="6"/>
    </row>
    <row r="966" spans="15:22" ht="15.75" customHeight="1" x14ac:dyDescent="0.25">
      <c r="O966" s="6"/>
      <c r="P966" s="6"/>
      <c r="Q966" s="6"/>
      <c r="V966" s="6"/>
    </row>
    <row r="967" spans="15:22" ht="15.75" customHeight="1" x14ac:dyDescent="0.25">
      <c r="O967" s="6"/>
      <c r="P967" s="6"/>
      <c r="Q967" s="6"/>
      <c r="V967" s="6"/>
    </row>
    <row r="968" spans="15:22" ht="15.75" customHeight="1" x14ac:dyDescent="0.25">
      <c r="O968" s="6"/>
      <c r="P968" s="6"/>
      <c r="Q968" s="6"/>
      <c r="V968" s="6"/>
    </row>
    <row r="969" spans="15:22" ht="15.75" customHeight="1" x14ac:dyDescent="0.25">
      <c r="O969" s="6"/>
      <c r="P969" s="6"/>
      <c r="Q969" s="6"/>
      <c r="V969" s="6"/>
    </row>
    <row r="970" spans="15:22" ht="15.75" customHeight="1" x14ac:dyDescent="0.25">
      <c r="O970" s="6"/>
      <c r="P970" s="6"/>
      <c r="Q970" s="6"/>
      <c r="V970" s="6"/>
    </row>
    <row r="971" spans="15:22" ht="15.75" customHeight="1" x14ac:dyDescent="0.25">
      <c r="O971" s="6"/>
      <c r="P971" s="6"/>
      <c r="Q971" s="6"/>
      <c r="V971" s="6"/>
    </row>
    <row r="972" spans="15:22" ht="15.75" customHeight="1" x14ac:dyDescent="0.25">
      <c r="O972" s="6"/>
      <c r="P972" s="6"/>
      <c r="Q972" s="6"/>
      <c r="V972" s="6"/>
    </row>
    <row r="973" spans="15:22" ht="15.75" customHeight="1" x14ac:dyDescent="0.25">
      <c r="O973" s="6"/>
      <c r="P973" s="6"/>
      <c r="Q973" s="6"/>
      <c r="V973" s="6"/>
    </row>
    <row r="974" spans="15:22" ht="15.75" customHeight="1" x14ac:dyDescent="0.25">
      <c r="O974" s="6"/>
      <c r="P974" s="6"/>
      <c r="Q974" s="6"/>
      <c r="V974" s="6"/>
    </row>
    <row r="975" spans="15:22" ht="15.75" customHeight="1" x14ac:dyDescent="0.25">
      <c r="O975" s="6"/>
      <c r="P975" s="6"/>
      <c r="Q975" s="6"/>
      <c r="V975" s="6"/>
    </row>
    <row r="976" spans="15:22" ht="15.75" customHeight="1" x14ac:dyDescent="0.25">
      <c r="O976" s="6"/>
      <c r="P976" s="6"/>
      <c r="Q976" s="6"/>
      <c r="V976" s="6"/>
    </row>
    <row r="977" spans="15:22" ht="15.75" customHeight="1" x14ac:dyDescent="0.25">
      <c r="O977" s="6"/>
      <c r="P977" s="6"/>
      <c r="Q977" s="6"/>
      <c r="V977" s="6"/>
    </row>
    <row r="978" spans="15:22" ht="15.75" customHeight="1" x14ac:dyDescent="0.25">
      <c r="O978" s="6"/>
      <c r="P978" s="6"/>
      <c r="Q978" s="6"/>
      <c r="V978" s="6"/>
    </row>
    <row r="979" spans="15:22" ht="15.75" customHeight="1" x14ac:dyDescent="0.25">
      <c r="O979" s="6"/>
      <c r="P979" s="6"/>
      <c r="Q979" s="6"/>
      <c r="V979" s="6"/>
    </row>
    <row r="980" spans="15:22" ht="15.75" customHeight="1" x14ac:dyDescent="0.25">
      <c r="O980" s="6"/>
      <c r="P980" s="6"/>
      <c r="Q980" s="6"/>
      <c r="V980" s="6"/>
    </row>
    <row r="981" spans="15:22" ht="15.75" customHeight="1" x14ac:dyDescent="0.25">
      <c r="O981" s="6"/>
      <c r="P981" s="6"/>
      <c r="Q981" s="6"/>
      <c r="V981" s="6"/>
    </row>
    <row r="982" spans="15:22" ht="15.75" customHeight="1" x14ac:dyDescent="0.25">
      <c r="O982" s="6"/>
      <c r="P982" s="6"/>
      <c r="Q982" s="6"/>
      <c r="V982" s="6"/>
    </row>
    <row r="983" spans="15:22" ht="15.75" customHeight="1" x14ac:dyDescent="0.25">
      <c r="O983" s="6"/>
      <c r="P983" s="6"/>
      <c r="Q983" s="6"/>
      <c r="V983" s="6"/>
    </row>
    <row r="984" spans="15:22" ht="15.75" customHeight="1" x14ac:dyDescent="0.25">
      <c r="O984" s="6"/>
      <c r="P984" s="6"/>
      <c r="Q984" s="6"/>
      <c r="V984" s="6"/>
    </row>
    <row r="985" spans="15:22" ht="15.75" customHeight="1" x14ac:dyDescent="0.25">
      <c r="O985" s="6"/>
      <c r="P985" s="6"/>
      <c r="Q985" s="6"/>
      <c r="V985" s="6"/>
    </row>
    <row r="986" spans="15:22" ht="15.75" customHeight="1" x14ac:dyDescent="0.25">
      <c r="O986" s="6"/>
      <c r="P986" s="6"/>
      <c r="Q986" s="6"/>
      <c r="V986" s="6"/>
    </row>
    <row r="987" spans="15:22" ht="15.75" customHeight="1" x14ac:dyDescent="0.25">
      <c r="O987" s="6"/>
      <c r="P987" s="6"/>
      <c r="Q987" s="6"/>
      <c r="V987" s="6"/>
    </row>
    <row r="988" spans="15:22" ht="15.75" customHeight="1" x14ac:dyDescent="0.25">
      <c r="O988" s="6"/>
      <c r="P988" s="6"/>
      <c r="Q988" s="6"/>
      <c r="V988" s="6"/>
    </row>
    <row r="989" spans="15:22" ht="15.75" customHeight="1" x14ac:dyDescent="0.25">
      <c r="O989" s="6"/>
      <c r="P989" s="6"/>
      <c r="Q989" s="6"/>
      <c r="V989" s="6"/>
    </row>
    <row r="990" spans="15:22" ht="15.75" customHeight="1" x14ac:dyDescent="0.25">
      <c r="O990" s="6"/>
      <c r="P990" s="6"/>
      <c r="Q990" s="6"/>
      <c r="V990" s="6"/>
    </row>
    <row r="991" spans="15:22" ht="15.75" customHeight="1" x14ac:dyDescent="0.25">
      <c r="O991" s="6"/>
      <c r="P991" s="6"/>
      <c r="Q991" s="6"/>
      <c r="V991" s="6"/>
    </row>
    <row r="992" spans="15:22" ht="15.75" customHeight="1" x14ac:dyDescent="0.25">
      <c r="O992" s="6"/>
      <c r="P992" s="6"/>
      <c r="Q992" s="6"/>
      <c r="V992" s="6"/>
    </row>
    <row r="993" spans="15:22" ht="15.75" customHeight="1" x14ac:dyDescent="0.25">
      <c r="O993" s="6"/>
      <c r="P993" s="6"/>
      <c r="Q993" s="6"/>
      <c r="V993" s="6"/>
    </row>
    <row r="994" spans="15:22" ht="15.75" customHeight="1" x14ac:dyDescent="0.25">
      <c r="O994" s="6"/>
      <c r="P994" s="6"/>
      <c r="Q994" s="6"/>
      <c r="V994" s="6"/>
    </row>
    <row r="995" spans="15:22" ht="15.75" customHeight="1" x14ac:dyDescent="0.25">
      <c r="O995" s="6"/>
      <c r="P995" s="6"/>
      <c r="Q995" s="6"/>
      <c r="V995" s="6"/>
    </row>
    <row r="996" spans="15:22" ht="15.75" customHeight="1" x14ac:dyDescent="0.25">
      <c r="O996" s="6"/>
      <c r="P996" s="6"/>
      <c r="Q996" s="6"/>
      <c r="V996" s="6"/>
    </row>
    <row r="997" spans="15:22" ht="15.75" customHeight="1" x14ac:dyDescent="0.25">
      <c r="O997" s="6"/>
      <c r="P997" s="6"/>
      <c r="Q997" s="6"/>
      <c r="V997" s="6"/>
    </row>
    <row r="998" spans="15:22" ht="15.75" customHeight="1" x14ac:dyDescent="0.25">
      <c r="O998" s="6"/>
      <c r="P998" s="6"/>
      <c r="Q998" s="6"/>
      <c r="V998" s="6"/>
    </row>
    <row r="999" spans="15:22" ht="15.75" customHeight="1" x14ac:dyDescent="0.25">
      <c r="O999" s="6"/>
      <c r="P999" s="6"/>
      <c r="Q999" s="6"/>
      <c r="V999" s="6"/>
    </row>
    <row r="1000" spans="15:22" ht="15.75" customHeight="1" x14ac:dyDescent="0.25">
      <c r="O1000" s="6"/>
      <c r="P1000" s="6"/>
      <c r="Q1000" s="6"/>
      <c r="V1000" s="6"/>
    </row>
  </sheetData>
  <autoFilter ref="A30:X32" xr:uid="{00000000-0009-0000-0000-000004000000}"/>
  <mergeCells count="16">
    <mergeCell ref="A17:C20"/>
    <mergeCell ref="D17:W20"/>
    <mergeCell ref="A22:C22"/>
    <mergeCell ref="E22:F22"/>
    <mergeCell ref="H22:J22"/>
    <mergeCell ref="T30:X30"/>
    <mergeCell ref="A23:C23"/>
    <mergeCell ref="H23:I23"/>
    <mergeCell ref="O31:R31"/>
    <mergeCell ref="O32:R32"/>
    <mergeCell ref="H24:I24"/>
    <mergeCell ref="H25:I25"/>
    <mergeCell ref="H26:I26"/>
    <mergeCell ref="A30:G30"/>
    <mergeCell ref="H30:N30"/>
    <mergeCell ref="O30:S30"/>
  </mergeCells>
  <conditionalFormatting sqref="W32">
    <cfRule type="containsText" dxfId="119" priority="1" stopIfTrue="1" operator="containsText" text="Cerrada">
      <formula>NOT(ISERROR(SEARCH(("Cerrada"),(W32))))</formula>
    </cfRule>
  </conditionalFormatting>
  <conditionalFormatting sqref="W32">
    <cfRule type="containsText" dxfId="118" priority="2" stopIfTrue="1" operator="containsText" text="En ejecución">
      <formula>NOT(ISERROR(SEARCH(("En ejecución"),(W32))))</formula>
    </cfRule>
  </conditionalFormatting>
  <conditionalFormatting sqref="W32">
    <cfRule type="containsText" dxfId="117" priority="3" stopIfTrue="1" operator="containsText" text="Vencida">
      <formula>NOT(ISERROR(SEARCH(("Vencida"),(W32))))</formula>
    </cfRule>
  </conditionalFormatting>
  <conditionalFormatting sqref="W32">
    <cfRule type="containsText" dxfId="116" priority="4" stopIfTrue="1" operator="containsText" text="Cerrada">
      <formula>NOT(ISERROR(SEARCH(("Cerrada"),(W32))))</formula>
    </cfRule>
  </conditionalFormatting>
  <conditionalFormatting sqref="W32">
    <cfRule type="containsText" dxfId="115" priority="5" stopIfTrue="1" operator="containsText" text="En ejecución">
      <formula>NOT(ISERROR(SEARCH(("En ejecución"),(W32))))</formula>
    </cfRule>
  </conditionalFormatting>
  <conditionalFormatting sqref="W32">
    <cfRule type="containsText" dxfId="114" priority="6" stopIfTrue="1" operator="containsText" text="Vencida">
      <formula>NOT(ISERROR(SEARCH(("Vencida"),(W32))))</formula>
    </cfRule>
  </conditionalFormatting>
  <dataValidations count="7">
    <dataValidation type="list" allowBlank="1" showErrorMessage="1" sqref="A23" xr:uid="{00000000-0002-0000-0400-000000000000}">
      <formula1>PROCESOS</formula1>
    </dataValidation>
    <dataValidation type="list" allowBlank="1" showErrorMessage="1" sqref="B32" xr:uid="{00000000-0002-0000-0400-000001000000}">
      <formula1>$F$2:$F$6</formula1>
    </dataValidation>
    <dataValidation type="list" allowBlank="1" showErrorMessage="1" sqref="I32" xr:uid="{00000000-0002-0000-0400-000002000000}">
      <formula1>$H$2:$H$3</formula1>
    </dataValidation>
    <dataValidation type="list" allowBlank="1" showErrorMessage="1" sqref="C32" xr:uid="{00000000-0002-0000-0400-000003000000}">
      <formula1>$D$2:$D$13</formula1>
    </dataValidation>
    <dataValidation type="list" allowBlank="1" showErrorMessage="1" sqref="W32" xr:uid="{00000000-0002-0000-0400-000004000000}">
      <formula1>$I$2:$I$4</formula1>
    </dataValidation>
    <dataValidation type="list" allowBlank="1" showErrorMessage="1" sqref="V32" xr:uid="{00000000-0002-0000-0400-000005000000}">
      <formula1>$J$2:$J$4</formula1>
    </dataValidation>
    <dataValidation type="list" allowBlank="1" showErrorMessage="1" sqref="F32" xr:uid="{00000000-0002-0000-0400-000006000000}">
      <formula1>$G$2:$G$5</formula1>
    </dataValidation>
  </dataValidations>
  <pageMargins left="0.7" right="0.7" top="0.75" bottom="0.75" header="0" footer="0"/>
  <pageSetup orientation="portrait"/>
  <colBreaks count="2" manualBreakCount="2">
    <brk id="19" man="1"/>
    <brk id="20" man="1"/>
  </col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A1000"/>
  <sheetViews>
    <sheetView showGridLines="0" topLeftCell="T26" zoomScale="55" zoomScaleNormal="55" workbookViewId="0">
      <selection activeCell="X31" sqref="X31"/>
    </sheetView>
  </sheetViews>
  <sheetFormatPr baseColWidth="10" defaultColWidth="14.42578125" defaultRowHeight="15" customHeight="1" x14ac:dyDescent="0.25"/>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4" width="15.42578125" customWidth="1"/>
    <col min="15" max="15" width="18" customWidth="1"/>
    <col min="16" max="16" width="26.28515625" customWidth="1"/>
    <col min="17" max="17" width="24.85546875" customWidth="1"/>
    <col min="18" max="18" width="44.28515625" customWidth="1"/>
    <col min="19" max="19" width="28.140625" customWidth="1"/>
    <col min="20" max="20" width="100.710937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x14ac:dyDescent="0.35">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x14ac:dyDescent="0.25">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x14ac:dyDescent="0.25">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x14ac:dyDescent="0.25">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x14ac:dyDescent="0.25">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x14ac:dyDescent="0.25">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x14ac:dyDescent="0.25">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x14ac:dyDescent="0.25">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x14ac:dyDescent="0.25">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x14ac:dyDescent="0.25">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x14ac:dyDescent="0.25">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x14ac:dyDescent="0.25">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x14ac:dyDescent="0.25">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x14ac:dyDescent="0.25">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x14ac:dyDescent="0.25">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x14ac:dyDescent="0.35">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x14ac:dyDescent="0.25">
      <c r="A17" s="839"/>
      <c r="B17" s="840"/>
      <c r="C17" s="841"/>
      <c r="D17" s="847" t="s">
        <v>50</v>
      </c>
      <c r="E17" s="840"/>
      <c r="F17" s="840"/>
      <c r="G17" s="840"/>
      <c r="H17" s="840"/>
      <c r="I17" s="840"/>
      <c r="J17" s="840"/>
      <c r="K17" s="840"/>
      <c r="L17" s="840"/>
      <c r="M17" s="840"/>
      <c r="N17" s="840"/>
      <c r="O17" s="840"/>
      <c r="P17" s="840"/>
      <c r="Q17" s="840"/>
      <c r="R17" s="840"/>
      <c r="S17" s="840"/>
      <c r="T17" s="840"/>
      <c r="U17" s="840"/>
      <c r="V17" s="840"/>
      <c r="W17" s="841"/>
      <c r="X17" s="575" t="s">
        <v>51</v>
      </c>
      <c r="Y17" s="6"/>
      <c r="Z17" s="6"/>
      <c r="AA17" s="6"/>
    </row>
    <row r="18" spans="1:27" ht="27.75" customHeight="1" x14ac:dyDescent="0.25">
      <c r="A18" s="842"/>
      <c r="B18" s="753"/>
      <c r="C18" s="843"/>
      <c r="D18" s="842"/>
      <c r="E18" s="753"/>
      <c r="F18" s="753"/>
      <c r="G18" s="753"/>
      <c r="H18" s="753"/>
      <c r="I18" s="753"/>
      <c r="J18" s="753"/>
      <c r="K18" s="753"/>
      <c r="L18" s="753"/>
      <c r="M18" s="753"/>
      <c r="N18" s="753"/>
      <c r="O18" s="753"/>
      <c r="P18" s="753"/>
      <c r="Q18" s="753"/>
      <c r="R18" s="753"/>
      <c r="S18" s="753"/>
      <c r="T18" s="753"/>
      <c r="U18" s="753"/>
      <c r="V18" s="753"/>
      <c r="W18" s="843"/>
      <c r="X18" s="576" t="s">
        <v>1646</v>
      </c>
      <c r="Y18" s="6"/>
      <c r="Z18" s="6"/>
      <c r="AA18" s="6"/>
    </row>
    <row r="19" spans="1:27" ht="27.75" customHeight="1" x14ac:dyDescent="0.25">
      <c r="A19" s="842"/>
      <c r="B19" s="753"/>
      <c r="C19" s="843"/>
      <c r="D19" s="842"/>
      <c r="E19" s="753"/>
      <c r="F19" s="753"/>
      <c r="G19" s="753"/>
      <c r="H19" s="753"/>
      <c r="I19" s="753"/>
      <c r="J19" s="753"/>
      <c r="K19" s="753"/>
      <c r="L19" s="753"/>
      <c r="M19" s="753"/>
      <c r="N19" s="753"/>
      <c r="O19" s="753"/>
      <c r="P19" s="753"/>
      <c r="Q19" s="753"/>
      <c r="R19" s="753"/>
      <c r="S19" s="753"/>
      <c r="T19" s="753"/>
      <c r="U19" s="753"/>
      <c r="V19" s="753"/>
      <c r="W19" s="843"/>
      <c r="X19" s="577" t="s">
        <v>1637</v>
      </c>
      <c r="Y19" s="6"/>
      <c r="Z19" s="6"/>
      <c r="AA19" s="6"/>
    </row>
    <row r="20" spans="1:27" ht="27.75" customHeight="1" x14ac:dyDescent="0.25">
      <c r="A20" s="844"/>
      <c r="B20" s="845"/>
      <c r="C20" s="846"/>
      <c r="D20" s="844"/>
      <c r="E20" s="845"/>
      <c r="F20" s="845"/>
      <c r="G20" s="845"/>
      <c r="H20" s="845"/>
      <c r="I20" s="845"/>
      <c r="J20" s="845"/>
      <c r="K20" s="845"/>
      <c r="L20" s="845"/>
      <c r="M20" s="845"/>
      <c r="N20" s="845"/>
      <c r="O20" s="845"/>
      <c r="P20" s="845"/>
      <c r="Q20" s="845"/>
      <c r="R20" s="845"/>
      <c r="S20" s="845"/>
      <c r="T20" s="845"/>
      <c r="U20" s="845"/>
      <c r="V20" s="845"/>
      <c r="W20" s="846"/>
      <c r="X20" s="578" t="s">
        <v>54</v>
      </c>
      <c r="Y20" s="6"/>
      <c r="Z20" s="6"/>
      <c r="AA20" s="6"/>
    </row>
    <row r="21" spans="1:27" ht="36.75" customHeight="1" x14ac:dyDescent="0.25">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x14ac:dyDescent="0.25">
      <c r="A22" s="957" t="s">
        <v>1638</v>
      </c>
      <c r="B22" s="884"/>
      <c r="C22" s="885"/>
      <c r="D22" s="550"/>
      <c r="E22" s="958" t="str">
        <f>CONCATENATE("INFORME DE SEGUIMIENTO DEL PROCESO ",A23)</f>
        <v>INFORME DE SEGUIMIENTO DEL PROCESO DIRECCIÓN Y PLANEACIÓN</v>
      </c>
      <c r="F22" s="850"/>
      <c r="G22" s="547"/>
      <c r="H22" s="959" t="s">
        <v>1639</v>
      </c>
      <c r="I22" s="849"/>
      <c r="J22" s="850"/>
      <c r="K22" s="551"/>
      <c r="L22" s="563"/>
      <c r="M22" s="563"/>
      <c r="N22" s="563"/>
      <c r="O22" s="563"/>
      <c r="P22" s="563"/>
      <c r="Q22" s="552"/>
      <c r="R22" s="552"/>
      <c r="S22" s="552"/>
      <c r="T22" s="552"/>
      <c r="U22" s="552"/>
      <c r="V22" s="552"/>
      <c r="W22" s="552"/>
      <c r="X22" s="553"/>
      <c r="Y22" s="6"/>
      <c r="Z22" s="6"/>
      <c r="AA22" s="6"/>
    </row>
    <row r="23" spans="1:27" ht="53.25" customHeight="1" x14ac:dyDescent="0.25">
      <c r="A23" s="951" t="s">
        <v>14</v>
      </c>
      <c r="B23" s="884"/>
      <c r="C23" s="885"/>
      <c r="D23" s="550"/>
      <c r="E23" s="554" t="s">
        <v>1640</v>
      </c>
      <c r="F23" s="555">
        <f>COUNTA(E32:E40)</f>
        <v>0</v>
      </c>
      <c r="G23" s="547"/>
      <c r="H23" s="952" t="s">
        <v>1641</v>
      </c>
      <c r="I23" s="953"/>
      <c r="J23" s="555">
        <f>COUNTIF(I32:I38,"Acción correctiva")</f>
        <v>0</v>
      </c>
      <c r="K23" s="548"/>
      <c r="L23" s="563"/>
      <c r="M23" s="563"/>
      <c r="N23" s="563"/>
      <c r="O23" s="563"/>
      <c r="P23" s="563"/>
      <c r="Q23" s="552"/>
      <c r="R23" s="552"/>
      <c r="S23" s="552"/>
      <c r="T23" s="552"/>
      <c r="U23" s="553"/>
      <c r="V23" s="553"/>
      <c r="W23" s="550"/>
      <c r="X23" s="553"/>
      <c r="Y23" s="6"/>
      <c r="Z23" s="6"/>
      <c r="AA23" s="6"/>
    </row>
    <row r="24" spans="1:27" ht="48.75" customHeight="1" x14ac:dyDescent="0.35">
      <c r="A24" s="557"/>
      <c r="B24" s="550"/>
      <c r="C24" s="550"/>
      <c r="D24" s="558"/>
      <c r="E24" s="559" t="s">
        <v>1561</v>
      </c>
      <c r="F24" s="560">
        <f>COUNTA(H32:H40)</f>
        <v>0</v>
      </c>
      <c r="G24" s="561"/>
      <c r="H24" s="954" t="s">
        <v>1642</v>
      </c>
      <c r="I24" s="955"/>
      <c r="J24" s="556">
        <f>COUNTIF(I32:I38,"Acción Preventiva y/o de mejora")</f>
        <v>0</v>
      </c>
      <c r="K24" s="548"/>
      <c r="L24" s="563"/>
      <c r="M24" s="563"/>
      <c r="N24" s="563"/>
      <c r="O24" s="563"/>
      <c r="P24" s="563"/>
      <c r="Q24" s="552"/>
      <c r="R24" s="548"/>
      <c r="S24" s="548"/>
      <c r="T24" s="548"/>
      <c r="U24" s="553"/>
      <c r="V24" s="553"/>
      <c r="W24" s="550"/>
      <c r="X24" s="553"/>
      <c r="Y24" s="6"/>
      <c r="Z24" s="6"/>
      <c r="AA24" s="6"/>
    </row>
    <row r="25" spans="1:27" ht="53.25" customHeight="1" x14ac:dyDescent="0.35">
      <c r="A25" s="557"/>
      <c r="B25" s="550"/>
      <c r="C25" s="550"/>
      <c r="D25" s="562"/>
      <c r="E25" s="559" t="s">
        <v>1563</v>
      </c>
      <c r="F25" s="560">
        <f>COUNTIF(W32:W35, "Vencida")</f>
        <v>0</v>
      </c>
      <c r="G25" s="561"/>
      <c r="H25" s="956"/>
      <c r="I25" s="796"/>
      <c r="J25" s="563"/>
      <c r="K25" s="548"/>
      <c r="L25" s="563"/>
      <c r="M25" s="563"/>
      <c r="N25" s="563"/>
      <c r="O25" s="563"/>
      <c r="P25" s="563"/>
      <c r="Q25" s="552"/>
      <c r="R25" s="548"/>
      <c r="S25" s="548"/>
      <c r="T25" s="548"/>
      <c r="U25" s="553"/>
      <c r="V25" s="553"/>
      <c r="W25" s="550"/>
      <c r="X25" s="564"/>
      <c r="Y25" s="6"/>
      <c r="Z25" s="6"/>
      <c r="AA25" s="6"/>
    </row>
    <row r="26" spans="1:27" ht="48.75" customHeight="1" x14ac:dyDescent="0.35">
      <c r="A26" s="557"/>
      <c r="B26" s="550"/>
      <c r="C26" s="550"/>
      <c r="D26" s="558"/>
      <c r="E26" s="559" t="s">
        <v>1565</v>
      </c>
      <c r="F26" s="560">
        <f>COUNTIF(W32:W40, "En ejecución")</f>
        <v>0</v>
      </c>
      <c r="G26" s="561"/>
      <c r="H26" s="956"/>
      <c r="I26" s="796"/>
      <c r="J26" s="565"/>
      <c r="K26" s="563"/>
      <c r="L26" s="563"/>
      <c r="M26" s="563"/>
      <c r="N26" s="563"/>
      <c r="O26" s="563"/>
      <c r="P26" s="563"/>
      <c r="Q26" s="552"/>
      <c r="R26" s="548"/>
      <c r="S26" s="548"/>
      <c r="T26" s="548"/>
      <c r="U26" s="553"/>
      <c r="V26" s="553"/>
      <c r="W26" s="550"/>
      <c r="X26" s="564"/>
      <c r="Y26" s="6"/>
      <c r="Z26" s="6"/>
      <c r="AA26" s="6"/>
    </row>
    <row r="27" spans="1:27" ht="51" customHeight="1" x14ac:dyDescent="0.35">
      <c r="A27" s="557"/>
      <c r="B27" s="550"/>
      <c r="C27" s="550"/>
      <c r="D27" s="562"/>
      <c r="E27" s="566" t="s">
        <v>1647</v>
      </c>
      <c r="F27" s="556">
        <f>COUNTIF(W32:W40,"Cerrada")</f>
        <v>0</v>
      </c>
      <c r="G27" s="561"/>
      <c r="H27" s="567"/>
      <c r="I27" s="568"/>
      <c r="J27" s="552"/>
      <c r="K27" s="552"/>
      <c r="L27" s="563"/>
      <c r="M27" s="563"/>
      <c r="N27" s="563"/>
      <c r="O27" s="563"/>
      <c r="P27" s="563"/>
      <c r="Q27" s="552"/>
      <c r="R27" s="548"/>
      <c r="S27" s="548"/>
      <c r="T27" s="548"/>
      <c r="U27" s="553"/>
      <c r="V27" s="553"/>
      <c r="W27" s="550"/>
      <c r="X27" s="564"/>
      <c r="Y27" s="6"/>
      <c r="Z27" s="6"/>
      <c r="AA27" s="6"/>
    </row>
    <row r="28" spans="1:27" ht="41.25" customHeight="1" x14ac:dyDescent="0.35">
      <c r="A28" s="557"/>
      <c r="B28" s="550"/>
      <c r="C28" s="550"/>
      <c r="D28" s="550"/>
      <c r="E28" s="569"/>
      <c r="F28" s="570"/>
      <c r="G28" s="561"/>
      <c r="H28" s="567"/>
      <c r="I28" s="571"/>
      <c r="J28" s="572"/>
      <c r="K28" s="571"/>
      <c r="L28" s="563"/>
      <c r="M28" s="563"/>
      <c r="N28" s="563"/>
      <c r="O28" s="563"/>
      <c r="P28" s="563"/>
      <c r="Q28" s="574"/>
      <c r="R28" s="546"/>
      <c r="S28" s="546"/>
      <c r="T28" s="546"/>
      <c r="U28" s="546"/>
      <c r="V28" s="546"/>
      <c r="W28" s="546"/>
      <c r="X28" s="546"/>
      <c r="Y28" s="6"/>
      <c r="Z28" s="6"/>
      <c r="AA28" s="6"/>
    </row>
    <row r="29" spans="1:27" ht="45" customHeight="1" x14ac:dyDescent="0.25">
      <c r="A29" s="848" t="s">
        <v>56</v>
      </c>
      <c r="B29" s="849"/>
      <c r="C29" s="849"/>
      <c r="D29" s="849"/>
      <c r="E29" s="849"/>
      <c r="F29" s="849"/>
      <c r="G29" s="850"/>
      <c r="H29" s="851" t="s">
        <v>57</v>
      </c>
      <c r="I29" s="849"/>
      <c r="J29" s="849"/>
      <c r="K29" s="849"/>
      <c r="L29" s="849"/>
      <c r="M29" s="849"/>
      <c r="N29" s="850"/>
      <c r="O29" s="852" t="s">
        <v>58</v>
      </c>
      <c r="P29" s="849"/>
      <c r="Q29" s="849"/>
      <c r="R29" s="849"/>
      <c r="S29" s="850"/>
      <c r="T29" s="853" t="s">
        <v>59</v>
      </c>
      <c r="U29" s="849"/>
      <c r="V29" s="849"/>
      <c r="W29" s="849"/>
      <c r="X29" s="850"/>
      <c r="Y29" s="38"/>
      <c r="Z29" s="39"/>
      <c r="AA29" s="40"/>
    </row>
    <row r="30" spans="1:27" ht="63" customHeight="1" x14ac:dyDescent="0.25">
      <c r="A30" s="579" t="s">
        <v>60</v>
      </c>
      <c r="B30" s="580" t="s">
        <v>2</v>
      </c>
      <c r="C30" s="580" t="s">
        <v>61</v>
      </c>
      <c r="D30" s="580" t="s">
        <v>62</v>
      </c>
      <c r="E30" s="580" t="s">
        <v>63</v>
      </c>
      <c r="F30" s="580" t="s">
        <v>64</v>
      </c>
      <c r="G30" s="581" t="s">
        <v>65</v>
      </c>
      <c r="H30" s="582" t="s">
        <v>66</v>
      </c>
      <c r="I30" s="580" t="s">
        <v>4</v>
      </c>
      <c r="J30" s="580" t="s">
        <v>67</v>
      </c>
      <c r="K30" s="583" t="s">
        <v>68</v>
      </c>
      <c r="L30" s="583" t="s">
        <v>69</v>
      </c>
      <c r="M30" s="583" t="s">
        <v>70</v>
      </c>
      <c r="N30" s="584" t="s">
        <v>71</v>
      </c>
      <c r="O30" s="960" t="s">
        <v>72</v>
      </c>
      <c r="P30" s="849"/>
      <c r="Q30" s="849"/>
      <c r="R30" s="961"/>
      <c r="S30" s="584" t="s">
        <v>73</v>
      </c>
      <c r="T30" s="585" t="s">
        <v>72</v>
      </c>
      <c r="U30" s="583" t="s">
        <v>73</v>
      </c>
      <c r="V30" s="583" t="s">
        <v>6</v>
      </c>
      <c r="W30" s="583" t="s">
        <v>74</v>
      </c>
      <c r="X30" s="584" t="s">
        <v>75</v>
      </c>
      <c r="Y30" s="49"/>
      <c r="Z30" s="6"/>
      <c r="AA30" s="6"/>
    </row>
    <row r="31" spans="1:27" ht="283.5" customHeight="1" x14ac:dyDescent="0.25">
      <c r="A31" s="430"/>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59"/>
      <c r="Z31" s="6"/>
      <c r="AA31" s="6"/>
    </row>
    <row r="32" spans="1:27" ht="15.75" customHeight="1" x14ac:dyDescent="0.25">
      <c r="A32" s="6"/>
      <c r="B32" s="6"/>
      <c r="C32" s="6"/>
      <c r="D32" s="6"/>
      <c r="E32" s="29"/>
      <c r="F32" s="6"/>
      <c r="G32" s="29"/>
      <c r="H32" s="29"/>
      <c r="I32" s="6"/>
      <c r="J32" s="6"/>
      <c r="K32" s="6"/>
      <c r="L32" s="6"/>
      <c r="M32" s="6"/>
      <c r="N32" s="6"/>
      <c r="O32" s="6"/>
      <c r="P32" s="6"/>
      <c r="Q32" s="6"/>
      <c r="R32" s="6"/>
      <c r="S32" s="6"/>
      <c r="T32" s="28"/>
      <c r="U32" s="28"/>
      <c r="V32" s="28"/>
      <c r="W32" s="157"/>
      <c r="X32" s="29"/>
      <c r="Y32" s="6"/>
      <c r="Z32" s="6"/>
      <c r="AA32" s="6"/>
    </row>
    <row r="33" spans="1:27" ht="15.75" customHeight="1" x14ac:dyDescent="0.25">
      <c r="A33" s="6"/>
      <c r="B33" s="6"/>
      <c r="C33" s="6"/>
      <c r="D33" s="6"/>
      <c r="E33" s="29"/>
      <c r="F33" s="6"/>
      <c r="G33" s="29"/>
      <c r="H33" s="29"/>
      <c r="I33" s="6"/>
      <c r="J33" s="6"/>
      <c r="K33" s="6"/>
      <c r="L33" s="6"/>
      <c r="M33" s="6"/>
      <c r="N33" s="6"/>
      <c r="O33" s="6"/>
      <c r="P33" s="6"/>
      <c r="Q33" s="6"/>
      <c r="R33" s="6"/>
      <c r="S33" s="6"/>
      <c r="T33" s="28"/>
      <c r="U33" s="28"/>
      <c r="V33" s="28"/>
      <c r="W33" s="157"/>
      <c r="X33" s="29"/>
      <c r="Y33" s="6"/>
      <c r="Z33" s="6"/>
      <c r="AA33" s="6"/>
    </row>
    <row r="34" spans="1:27" ht="15.75" customHeight="1" x14ac:dyDescent="0.25">
      <c r="A34" s="6"/>
      <c r="B34" s="6"/>
      <c r="C34" s="6"/>
      <c r="D34" s="6"/>
      <c r="E34" s="29"/>
      <c r="F34" s="6"/>
      <c r="G34" s="29"/>
      <c r="H34" s="29"/>
      <c r="I34" s="6"/>
      <c r="J34" s="6"/>
      <c r="K34" s="6"/>
      <c r="L34" s="6"/>
      <c r="M34" s="6"/>
      <c r="N34" s="6"/>
      <c r="O34" s="6"/>
      <c r="P34" s="6"/>
      <c r="Q34" s="6"/>
      <c r="R34" s="6"/>
      <c r="S34" s="6"/>
      <c r="T34" s="28"/>
      <c r="U34" s="28"/>
      <c r="V34" s="28"/>
      <c r="W34" s="157"/>
      <c r="X34" s="29"/>
      <c r="Y34" s="6"/>
      <c r="Z34" s="6"/>
      <c r="AA34" s="6"/>
    </row>
    <row r="35" spans="1:27" ht="15.75" customHeight="1" x14ac:dyDescent="0.25">
      <c r="A35" s="6"/>
      <c r="B35" s="6"/>
      <c r="C35" s="6"/>
      <c r="D35" s="6"/>
      <c r="E35" s="29"/>
      <c r="F35" s="6"/>
      <c r="G35" s="29"/>
      <c r="H35" s="29"/>
      <c r="I35" s="6"/>
      <c r="J35" s="6"/>
      <c r="K35" s="6"/>
      <c r="L35" s="6"/>
      <c r="M35" s="6"/>
      <c r="N35" s="6"/>
      <c r="O35" s="6"/>
      <c r="P35" s="6"/>
      <c r="Q35" s="6"/>
      <c r="R35" s="6"/>
      <c r="S35" s="6"/>
      <c r="T35" s="28"/>
      <c r="U35" s="28"/>
      <c r="V35" s="28"/>
      <c r="W35" s="157"/>
      <c r="X35" s="29"/>
      <c r="Y35" s="6"/>
      <c r="Z35" s="6"/>
      <c r="AA35" s="6"/>
    </row>
    <row r="36" spans="1:27" ht="15.75" customHeight="1" x14ac:dyDescent="0.25">
      <c r="A36" s="6"/>
      <c r="B36" s="6"/>
      <c r="C36" s="6"/>
      <c r="D36" s="6"/>
      <c r="E36" s="29"/>
      <c r="F36" s="6"/>
      <c r="G36" s="29"/>
      <c r="H36" s="29"/>
      <c r="I36" s="6"/>
      <c r="J36" s="6"/>
      <c r="K36" s="6"/>
      <c r="L36" s="6"/>
      <c r="M36" s="6"/>
      <c r="N36" s="6"/>
      <c r="O36" s="6"/>
      <c r="P36" s="6"/>
      <c r="Q36" s="6"/>
      <c r="R36" s="6"/>
      <c r="S36" s="6"/>
      <c r="T36" s="28"/>
      <c r="U36" s="28"/>
      <c r="V36" s="28"/>
      <c r="W36" s="157"/>
      <c r="X36" s="29"/>
      <c r="Y36" s="6"/>
      <c r="Z36" s="6"/>
      <c r="AA36" s="6"/>
    </row>
    <row r="37" spans="1:27" ht="15.75" customHeight="1" x14ac:dyDescent="0.25">
      <c r="A37" s="6"/>
      <c r="B37" s="6"/>
      <c r="C37" s="6"/>
      <c r="D37" s="6"/>
      <c r="E37" s="29"/>
      <c r="F37" s="6"/>
      <c r="G37" s="29"/>
      <c r="H37" s="29"/>
      <c r="I37" s="6"/>
      <c r="J37" s="6"/>
      <c r="K37" s="6"/>
      <c r="L37" s="6"/>
      <c r="M37" s="6"/>
      <c r="N37" s="6"/>
      <c r="O37" s="6"/>
      <c r="P37" s="6"/>
      <c r="Q37" s="6"/>
      <c r="R37" s="6"/>
      <c r="S37" s="6"/>
      <c r="T37" s="28"/>
      <c r="U37" s="28"/>
      <c r="V37" s="28"/>
      <c r="W37" s="157"/>
      <c r="X37" s="29"/>
      <c r="Y37" s="6"/>
      <c r="Z37" s="6"/>
      <c r="AA37" s="6"/>
    </row>
    <row r="38" spans="1:27" ht="15.75" customHeight="1" x14ac:dyDescent="0.25">
      <c r="A38" s="6"/>
      <c r="B38" s="6"/>
      <c r="C38" s="6"/>
      <c r="D38" s="6"/>
      <c r="E38" s="29"/>
      <c r="F38" s="6"/>
      <c r="G38" s="29"/>
      <c r="H38" s="29"/>
      <c r="I38" s="6"/>
      <c r="J38" s="6"/>
      <c r="K38" s="6"/>
      <c r="L38" s="6"/>
      <c r="M38" s="6"/>
      <c r="N38" s="6"/>
      <c r="O38" s="6"/>
      <c r="P38" s="6"/>
      <c r="Q38" s="6"/>
      <c r="R38" s="6"/>
      <c r="S38" s="6"/>
      <c r="T38" s="28"/>
      <c r="U38" s="28"/>
      <c r="V38" s="28"/>
      <c r="W38" s="157"/>
      <c r="X38" s="29"/>
      <c r="Y38" s="6"/>
      <c r="Z38" s="6"/>
      <c r="AA38" s="6"/>
    </row>
    <row r="39" spans="1:27" ht="15.75" customHeight="1" x14ac:dyDescent="0.25">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x14ac:dyDescent="0.25">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x14ac:dyDescent="0.25">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x14ac:dyDescent="0.25">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x14ac:dyDescent="0.25">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x14ac:dyDescent="0.25">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x14ac:dyDescent="0.25">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x14ac:dyDescent="0.25">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x14ac:dyDescent="0.25">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x14ac:dyDescent="0.25">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x14ac:dyDescent="0.25">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x14ac:dyDescent="0.25">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x14ac:dyDescent="0.25">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x14ac:dyDescent="0.25">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x14ac:dyDescent="0.25">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x14ac:dyDescent="0.25">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x14ac:dyDescent="0.25">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x14ac:dyDescent="0.25">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x14ac:dyDescent="0.25">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x14ac:dyDescent="0.25">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x14ac:dyDescent="0.25">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x14ac:dyDescent="0.25">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x14ac:dyDescent="0.25">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x14ac:dyDescent="0.25">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x14ac:dyDescent="0.25">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x14ac:dyDescent="0.25">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x14ac:dyDescent="0.25">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x14ac:dyDescent="0.25">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x14ac:dyDescent="0.25">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x14ac:dyDescent="0.25">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x14ac:dyDescent="0.25">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x14ac:dyDescent="0.25">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x14ac:dyDescent="0.25">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x14ac:dyDescent="0.25">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x14ac:dyDescent="0.25">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x14ac:dyDescent="0.25">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x14ac:dyDescent="0.25">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x14ac:dyDescent="0.25">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x14ac:dyDescent="0.25">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x14ac:dyDescent="0.25">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x14ac:dyDescent="0.25">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x14ac:dyDescent="0.25">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x14ac:dyDescent="0.25">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x14ac:dyDescent="0.25">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x14ac:dyDescent="0.25">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x14ac:dyDescent="0.25">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x14ac:dyDescent="0.25">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x14ac:dyDescent="0.25">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x14ac:dyDescent="0.25">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x14ac:dyDescent="0.25">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x14ac:dyDescent="0.25">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x14ac:dyDescent="0.25">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x14ac:dyDescent="0.25">
      <c r="A91" s="6"/>
      <c r="B91" s="6"/>
      <c r="C91" s="6"/>
      <c r="D91" s="6"/>
      <c r="E91" s="6"/>
      <c r="F91" s="6"/>
      <c r="G91" s="6"/>
      <c r="H91" s="6"/>
      <c r="I91" s="6"/>
      <c r="J91" s="6"/>
      <c r="K91" s="6"/>
      <c r="L91" s="6"/>
      <c r="M91" s="6"/>
      <c r="N91" s="6"/>
      <c r="O91" s="6"/>
      <c r="P91" s="6"/>
      <c r="Q91" s="6"/>
      <c r="R91" s="6"/>
      <c r="S91" s="6"/>
      <c r="T91" s="6"/>
      <c r="U91" s="6"/>
      <c r="V91" s="6"/>
      <c r="W91" s="157"/>
      <c r="X91" s="6"/>
      <c r="Y91" s="6"/>
      <c r="Z91" s="6"/>
      <c r="AA91" s="6"/>
    </row>
    <row r="92" spans="1:27" ht="15.75" customHeight="1" x14ac:dyDescent="0.25">
      <c r="A92" s="6"/>
      <c r="B92" s="6"/>
      <c r="C92" s="6"/>
      <c r="D92" s="6"/>
      <c r="E92" s="6"/>
      <c r="F92" s="6"/>
      <c r="G92" s="6"/>
      <c r="H92" s="6"/>
      <c r="I92" s="6"/>
      <c r="J92" s="6"/>
      <c r="K92" s="6"/>
      <c r="L92" s="6"/>
      <c r="M92" s="6"/>
      <c r="N92" s="6"/>
      <c r="O92" s="6"/>
      <c r="P92" s="6"/>
      <c r="Q92" s="6"/>
      <c r="R92" s="6"/>
      <c r="S92" s="6"/>
      <c r="T92" s="6"/>
      <c r="U92" s="6"/>
      <c r="V92" s="6"/>
      <c r="W92" s="157"/>
      <c r="X92" s="6"/>
      <c r="Y92" s="6"/>
      <c r="Z92" s="6"/>
      <c r="AA92" s="6"/>
    </row>
    <row r="93" spans="1:27" ht="15.75" customHeight="1" x14ac:dyDescent="0.25">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x14ac:dyDescent="0.25">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x14ac:dyDescent="0.25">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x14ac:dyDescent="0.25">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x14ac:dyDescent="0.25">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x14ac:dyDescent="0.25">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x14ac:dyDescent="0.25">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5">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dataValidations count="1">
    <dataValidation type="list" allowBlank="1" showErrorMessage="1" sqref="A23" xr:uid="{00000000-0002-0000-0500-000000000000}">
      <formula1>PROCESOS</formula1>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A1000"/>
  <sheetViews>
    <sheetView showGridLines="0" topLeftCell="A17" workbookViewId="0"/>
  </sheetViews>
  <sheetFormatPr baseColWidth="10" defaultColWidth="14.42578125" defaultRowHeight="15" customHeight="1" x14ac:dyDescent="0.25"/>
  <cols>
    <col min="1" max="1" width="6.5703125" customWidth="1"/>
    <col min="2" max="2" width="10.7109375" customWidth="1"/>
    <col min="3" max="3" width="17.5703125" customWidth="1"/>
    <col min="4" max="4" width="21.5703125" customWidth="1"/>
    <col min="5" max="5" width="52.28515625" customWidth="1"/>
    <col min="6" max="6" width="24.140625" customWidth="1"/>
    <col min="7" max="7" width="37.285156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64.425781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x14ac:dyDescent="0.35">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x14ac:dyDescent="0.25">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x14ac:dyDescent="0.25">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x14ac:dyDescent="0.25">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x14ac:dyDescent="0.25">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x14ac:dyDescent="0.25">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x14ac:dyDescent="0.25">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x14ac:dyDescent="0.25">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x14ac:dyDescent="0.25">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x14ac:dyDescent="0.25">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x14ac:dyDescent="0.25">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x14ac:dyDescent="0.25">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x14ac:dyDescent="0.25">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x14ac:dyDescent="0.25">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x14ac:dyDescent="0.25">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x14ac:dyDescent="0.35">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x14ac:dyDescent="0.25">
      <c r="A17" s="839"/>
      <c r="B17" s="840"/>
      <c r="C17" s="841"/>
      <c r="D17" s="847" t="s">
        <v>50</v>
      </c>
      <c r="E17" s="840"/>
      <c r="F17" s="840"/>
      <c r="G17" s="840"/>
      <c r="H17" s="840"/>
      <c r="I17" s="840"/>
      <c r="J17" s="840"/>
      <c r="K17" s="840"/>
      <c r="L17" s="840"/>
      <c r="M17" s="840"/>
      <c r="N17" s="840"/>
      <c r="O17" s="840"/>
      <c r="P17" s="840"/>
      <c r="Q17" s="840"/>
      <c r="R17" s="840"/>
      <c r="S17" s="840"/>
      <c r="T17" s="840"/>
      <c r="U17" s="840"/>
      <c r="V17" s="840"/>
      <c r="W17" s="841"/>
      <c r="X17" s="30" t="s">
        <v>51</v>
      </c>
      <c r="Y17" s="6"/>
      <c r="Z17" s="6"/>
      <c r="AA17" s="6"/>
    </row>
    <row r="18" spans="1:27" ht="27.75" customHeight="1" x14ac:dyDescent="0.25">
      <c r="A18" s="842"/>
      <c r="B18" s="753"/>
      <c r="C18" s="843"/>
      <c r="D18" s="842"/>
      <c r="E18" s="753"/>
      <c r="F18" s="753"/>
      <c r="G18" s="753"/>
      <c r="H18" s="753"/>
      <c r="I18" s="753"/>
      <c r="J18" s="753"/>
      <c r="K18" s="753"/>
      <c r="L18" s="753"/>
      <c r="M18" s="753"/>
      <c r="N18" s="753"/>
      <c r="O18" s="753"/>
      <c r="P18" s="753"/>
      <c r="Q18" s="753"/>
      <c r="R18" s="753"/>
      <c r="S18" s="753"/>
      <c r="T18" s="753"/>
      <c r="U18" s="753"/>
      <c r="V18" s="753"/>
      <c r="W18" s="843"/>
      <c r="X18" s="31" t="s">
        <v>1636</v>
      </c>
      <c r="Y18" s="6"/>
      <c r="Z18" s="6"/>
      <c r="AA18" s="6"/>
    </row>
    <row r="19" spans="1:27" ht="27.75" customHeight="1" x14ac:dyDescent="0.25">
      <c r="A19" s="842"/>
      <c r="B19" s="753"/>
      <c r="C19" s="843"/>
      <c r="D19" s="842"/>
      <c r="E19" s="753"/>
      <c r="F19" s="753"/>
      <c r="G19" s="753"/>
      <c r="H19" s="753"/>
      <c r="I19" s="753"/>
      <c r="J19" s="753"/>
      <c r="K19" s="753"/>
      <c r="L19" s="753"/>
      <c r="M19" s="753"/>
      <c r="N19" s="753"/>
      <c r="O19" s="753"/>
      <c r="P19" s="753"/>
      <c r="Q19" s="753"/>
      <c r="R19" s="753"/>
      <c r="S19" s="753"/>
      <c r="T19" s="753"/>
      <c r="U19" s="753"/>
      <c r="V19" s="753"/>
      <c r="W19" s="843"/>
      <c r="X19" s="32" t="s">
        <v>1648</v>
      </c>
      <c r="Y19" s="6"/>
      <c r="Z19" s="6"/>
      <c r="AA19" s="6"/>
    </row>
    <row r="20" spans="1:27" ht="27.75" customHeight="1" x14ac:dyDescent="0.25">
      <c r="A20" s="844"/>
      <c r="B20" s="845"/>
      <c r="C20" s="846"/>
      <c r="D20" s="844"/>
      <c r="E20" s="845"/>
      <c r="F20" s="845"/>
      <c r="G20" s="845"/>
      <c r="H20" s="845"/>
      <c r="I20" s="845"/>
      <c r="J20" s="845"/>
      <c r="K20" s="845"/>
      <c r="L20" s="845"/>
      <c r="M20" s="845"/>
      <c r="N20" s="845"/>
      <c r="O20" s="845"/>
      <c r="P20" s="845"/>
      <c r="Q20" s="845"/>
      <c r="R20" s="845"/>
      <c r="S20" s="845"/>
      <c r="T20" s="845"/>
      <c r="U20" s="845"/>
      <c r="V20" s="845"/>
      <c r="W20" s="846"/>
      <c r="X20" s="33" t="s">
        <v>54</v>
      </c>
      <c r="Y20" s="6"/>
      <c r="Z20" s="6"/>
      <c r="AA20" s="6"/>
    </row>
    <row r="21" spans="1:27" ht="36.75" customHeight="1" x14ac:dyDescent="0.25">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x14ac:dyDescent="0.25">
      <c r="A22" s="957" t="s">
        <v>1638</v>
      </c>
      <c r="B22" s="884"/>
      <c r="C22" s="885"/>
      <c r="D22" s="550"/>
      <c r="E22" s="958" t="str">
        <f>CONCATENATE("INFORME DE SEGUIMIENTO DEL PROCESO ",A23)</f>
        <v>INFORME DE SEGUIMIENTO DEL PROCESO ATENCIÓN AL CIUDADANO</v>
      </c>
      <c r="F22" s="850"/>
      <c r="G22" s="547"/>
      <c r="H22" s="959" t="s">
        <v>1639</v>
      </c>
      <c r="I22" s="849"/>
      <c r="J22" s="850"/>
      <c r="K22" s="551"/>
      <c r="L22" s="956"/>
      <c r="M22" s="796"/>
      <c r="N22" s="956"/>
      <c r="O22" s="796"/>
      <c r="P22" s="565"/>
      <c r="Q22" s="552"/>
      <c r="R22" s="552"/>
      <c r="S22" s="552"/>
      <c r="T22" s="552"/>
      <c r="U22" s="552"/>
      <c r="V22" s="552"/>
      <c r="W22" s="552"/>
      <c r="X22" s="553"/>
      <c r="Y22" s="6"/>
      <c r="Z22" s="6"/>
      <c r="AA22" s="6"/>
    </row>
    <row r="23" spans="1:27" ht="53.25" customHeight="1" x14ac:dyDescent="0.25">
      <c r="A23" s="951" t="s">
        <v>21</v>
      </c>
      <c r="B23" s="884"/>
      <c r="C23" s="885"/>
      <c r="D23" s="550"/>
      <c r="E23" s="554" t="s">
        <v>1640</v>
      </c>
      <c r="F23" s="555">
        <f>COUNTA(E31:E38)</f>
        <v>0</v>
      </c>
      <c r="G23" s="547"/>
      <c r="H23" s="952" t="s">
        <v>1641</v>
      </c>
      <c r="I23" s="953"/>
      <c r="J23" s="555">
        <f>COUNTIF(I31:I37,"Acción correctiva")</f>
        <v>0</v>
      </c>
      <c r="K23" s="548"/>
      <c r="L23" s="956"/>
      <c r="M23" s="796"/>
      <c r="N23" s="956"/>
      <c r="O23" s="796"/>
      <c r="P23" s="565"/>
      <c r="Q23" s="552"/>
      <c r="R23" s="552"/>
      <c r="S23" s="552"/>
      <c r="T23" s="552"/>
      <c r="U23" s="553"/>
      <c r="V23" s="553"/>
      <c r="W23" s="550"/>
      <c r="X23" s="553"/>
      <c r="Y23" s="6"/>
      <c r="Z23" s="6"/>
      <c r="AA23" s="6"/>
    </row>
    <row r="24" spans="1:27" ht="48.75" customHeight="1" x14ac:dyDescent="0.35">
      <c r="A24" s="557"/>
      <c r="B24" s="550"/>
      <c r="C24" s="550"/>
      <c r="D24" s="558"/>
      <c r="E24" s="559" t="s">
        <v>1561</v>
      </c>
      <c r="F24" s="560">
        <f>COUNTA(H31:H38)</f>
        <v>0</v>
      </c>
      <c r="G24" s="561"/>
      <c r="H24" s="954" t="s">
        <v>1642</v>
      </c>
      <c r="I24" s="955"/>
      <c r="J24" s="556">
        <f>COUNTIF(I31:I37,"Acción Preventiva y/o de mejora")</f>
        <v>0</v>
      </c>
      <c r="K24" s="548"/>
      <c r="L24" s="956"/>
      <c r="M24" s="796"/>
      <c r="N24" s="956"/>
      <c r="O24" s="796"/>
      <c r="P24" s="565"/>
      <c r="Q24" s="552"/>
      <c r="R24" s="548"/>
      <c r="S24" s="548"/>
      <c r="T24" s="548"/>
      <c r="U24" s="553"/>
      <c r="V24" s="553"/>
      <c r="W24" s="550"/>
      <c r="X24" s="553"/>
      <c r="Y24" s="6"/>
      <c r="Z24" s="6"/>
      <c r="AA24" s="6"/>
    </row>
    <row r="25" spans="1:27" ht="53.25" customHeight="1" x14ac:dyDescent="0.35">
      <c r="A25" s="557"/>
      <c r="B25" s="550"/>
      <c r="C25" s="550"/>
      <c r="D25" s="562"/>
      <c r="E25" s="559" t="s">
        <v>1563</v>
      </c>
      <c r="F25" s="560">
        <f>COUNTIF(W31:W33, "Vencida")</f>
        <v>0</v>
      </c>
      <c r="G25" s="561"/>
      <c r="H25" s="956"/>
      <c r="I25" s="796"/>
      <c r="J25" s="563"/>
      <c r="K25" s="548"/>
      <c r="L25" s="956"/>
      <c r="M25" s="796"/>
      <c r="N25" s="956"/>
      <c r="O25" s="796"/>
      <c r="P25" s="565"/>
      <c r="Q25" s="552"/>
      <c r="R25" s="548"/>
      <c r="S25" s="548"/>
      <c r="T25" s="548"/>
      <c r="U25" s="553"/>
      <c r="V25" s="553"/>
      <c r="W25" s="550"/>
      <c r="X25" s="564"/>
      <c r="Y25" s="6"/>
      <c r="Z25" s="6"/>
      <c r="AA25" s="6"/>
    </row>
    <row r="26" spans="1:27" ht="48.75" customHeight="1" x14ac:dyDescent="0.35">
      <c r="A26" s="557"/>
      <c r="B26" s="550"/>
      <c r="C26" s="550"/>
      <c r="D26" s="558"/>
      <c r="E26" s="559" t="s">
        <v>1565</v>
      </c>
      <c r="F26" s="560">
        <f>COUNTIF(W31:W38, "En ejecución")</f>
        <v>0</v>
      </c>
      <c r="G26" s="561"/>
      <c r="H26" s="956"/>
      <c r="I26" s="796"/>
      <c r="J26" s="565"/>
      <c r="K26" s="563"/>
      <c r="L26" s="956"/>
      <c r="M26" s="796"/>
      <c r="N26" s="956"/>
      <c r="O26" s="796"/>
      <c r="P26" s="565"/>
      <c r="Q26" s="552"/>
      <c r="R26" s="548"/>
      <c r="S26" s="548"/>
      <c r="T26" s="548"/>
      <c r="U26" s="553"/>
      <c r="V26" s="553"/>
      <c r="W26" s="550"/>
      <c r="X26" s="564"/>
      <c r="Y26" s="6"/>
      <c r="Z26" s="6"/>
      <c r="AA26" s="6"/>
    </row>
    <row r="27" spans="1:27" ht="51" customHeight="1" x14ac:dyDescent="0.35">
      <c r="A27" s="557"/>
      <c r="B27" s="550"/>
      <c r="C27" s="550"/>
      <c r="D27" s="562"/>
      <c r="E27" s="566" t="s">
        <v>1647</v>
      </c>
      <c r="F27" s="556">
        <f>COUNTIF(W31:W38,"Cerrada")</f>
        <v>0</v>
      </c>
      <c r="G27" s="561"/>
      <c r="H27" s="567"/>
      <c r="I27" s="568"/>
      <c r="J27" s="552"/>
      <c r="K27" s="552"/>
      <c r="L27" s="956"/>
      <c r="M27" s="796"/>
      <c r="N27" s="956"/>
      <c r="O27" s="796"/>
      <c r="P27" s="565"/>
      <c r="Q27" s="552"/>
      <c r="R27" s="548"/>
      <c r="S27" s="548"/>
      <c r="T27" s="548"/>
      <c r="U27" s="553"/>
      <c r="V27" s="553"/>
      <c r="W27" s="550"/>
      <c r="X27" s="564"/>
      <c r="Y27" s="6"/>
      <c r="Z27" s="6"/>
      <c r="AA27" s="6"/>
    </row>
    <row r="28" spans="1:27" ht="41.25" customHeight="1" x14ac:dyDescent="0.35">
      <c r="A28" s="557"/>
      <c r="B28" s="550"/>
      <c r="C28" s="550"/>
      <c r="D28" s="550"/>
      <c r="E28" s="569"/>
      <c r="F28" s="570"/>
      <c r="G28" s="561"/>
      <c r="H28" s="567"/>
      <c r="I28" s="571"/>
      <c r="J28" s="572"/>
      <c r="K28" s="571"/>
      <c r="L28" s="572"/>
      <c r="M28" s="573"/>
      <c r="N28" s="574"/>
      <c r="O28" s="574"/>
      <c r="P28" s="574"/>
      <c r="Q28" s="574"/>
      <c r="R28" s="546"/>
      <c r="S28" s="546"/>
      <c r="T28" s="546"/>
      <c r="U28" s="546"/>
      <c r="V28" s="546"/>
      <c r="W28" s="546"/>
      <c r="X28" s="546"/>
      <c r="Y28" s="6"/>
      <c r="Z28" s="6"/>
      <c r="AA28" s="6"/>
    </row>
    <row r="29" spans="1:27" ht="45" customHeight="1" x14ac:dyDescent="0.25">
      <c r="A29" s="848" t="s">
        <v>56</v>
      </c>
      <c r="B29" s="849"/>
      <c r="C29" s="849"/>
      <c r="D29" s="849"/>
      <c r="E29" s="849"/>
      <c r="F29" s="849"/>
      <c r="G29" s="850"/>
      <c r="H29" s="851" t="s">
        <v>57</v>
      </c>
      <c r="I29" s="849"/>
      <c r="J29" s="849"/>
      <c r="K29" s="849"/>
      <c r="L29" s="849"/>
      <c r="M29" s="849"/>
      <c r="N29" s="850"/>
      <c r="O29" s="852" t="s">
        <v>58</v>
      </c>
      <c r="P29" s="849"/>
      <c r="Q29" s="849"/>
      <c r="R29" s="849"/>
      <c r="S29" s="850"/>
      <c r="T29" s="853" t="s">
        <v>59</v>
      </c>
      <c r="U29" s="849"/>
      <c r="V29" s="849"/>
      <c r="W29" s="849"/>
      <c r="X29" s="850"/>
      <c r="Y29" s="38"/>
      <c r="Z29" s="39"/>
      <c r="AA29" s="40"/>
    </row>
    <row r="30" spans="1:27" ht="63" customHeight="1" x14ac:dyDescent="0.25">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89" t="s">
        <v>72</v>
      </c>
      <c r="P30" s="884"/>
      <c r="Q30" s="884"/>
      <c r="R30" s="890"/>
      <c r="S30" s="46" t="s">
        <v>73</v>
      </c>
      <c r="T30" s="48" t="s">
        <v>72</v>
      </c>
      <c r="U30" s="45" t="s">
        <v>73</v>
      </c>
      <c r="V30" s="45" t="s">
        <v>6</v>
      </c>
      <c r="W30" s="45" t="s">
        <v>74</v>
      </c>
      <c r="X30" s="46" t="s">
        <v>75</v>
      </c>
      <c r="Y30" s="49"/>
      <c r="Z30" s="6"/>
      <c r="AA30" s="6"/>
    </row>
    <row r="31" spans="1:27" ht="108.75" customHeight="1" x14ac:dyDescent="0.25">
      <c r="A31" s="66"/>
      <c r="B31" s="66"/>
      <c r="C31" s="66"/>
      <c r="D31" s="67"/>
      <c r="E31" s="66"/>
      <c r="F31" s="66"/>
      <c r="G31" s="66"/>
      <c r="H31" s="66"/>
      <c r="I31" s="66"/>
      <c r="J31" s="66"/>
      <c r="K31" s="66"/>
      <c r="L31" s="67"/>
      <c r="M31" s="67"/>
      <c r="N31" s="67"/>
      <c r="O31" s="586"/>
      <c r="P31" s="587"/>
      <c r="Q31" s="587"/>
      <c r="R31" s="588"/>
      <c r="S31" s="71"/>
      <c r="T31" s="26"/>
      <c r="U31" s="143"/>
      <c r="V31" s="66"/>
      <c r="W31" s="66"/>
      <c r="X31" s="82"/>
      <c r="Y31" s="59"/>
      <c r="Z31" s="6"/>
      <c r="AA31" s="6"/>
    </row>
    <row r="32" spans="1:27" ht="15.75" customHeight="1" x14ac:dyDescent="0.25">
      <c r="A32" s="6"/>
      <c r="B32" s="6"/>
      <c r="C32" s="6"/>
      <c r="D32" s="6"/>
      <c r="E32" s="29"/>
      <c r="F32" s="6"/>
      <c r="G32" s="29"/>
      <c r="H32" s="29"/>
      <c r="I32" s="6"/>
      <c r="J32" s="6"/>
      <c r="K32" s="6"/>
      <c r="L32" s="6"/>
      <c r="M32" s="6"/>
      <c r="N32" s="6"/>
      <c r="O32" s="6"/>
      <c r="P32" s="6"/>
      <c r="Q32" s="6"/>
      <c r="R32" s="6"/>
      <c r="S32" s="6"/>
      <c r="T32" s="28"/>
      <c r="U32" s="28"/>
      <c r="V32" s="28"/>
      <c r="W32" s="157"/>
      <c r="X32" s="29"/>
      <c r="Y32" s="6"/>
      <c r="Z32" s="6"/>
      <c r="AA32" s="6"/>
    </row>
    <row r="33" spans="1:27" ht="15.75" customHeight="1" x14ac:dyDescent="0.25">
      <c r="A33" s="6"/>
      <c r="B33" s="6"/>
      <c r="C33" s="6"/>
      <c r="D33" s="6"/>
      <c r="E33" s="29"/>
      <c r="F33" s="6"/>
      <c r="G33" s="29"/>
      <c r="H33" s="29"/>
      <c r="I33" s="6"/>
      <c r="J33" s="6"/>
      <c r="K33" s="6"/>
      <c r="L33" s="6"/>
      <c r="M33" s="6"/>
      <c r="N33" s="6"/>
      <c r="O33" s="6"/>
      <c r="P33" s="6"/>
      <c r="Q33" s="6"/>
      <c r="R33" s="6"/>
      <c r="S33" s="6"/>
      <c r="T33" s="28"/>
      <c r="U33" s="28"/>
      <c r="V33" s="28"/>
      <c r="W33" s="157"/>
      <c r="X33" s="29"/>
      <c r="Y33" s="6"/>
      <c r="Z33" s="6"/>
      <c r="AA33" s="6"/>
    </row>
    <row r="34" spans="1:27" ht="15.75" customHeight="1" x14ac:dyDescent="0.25">
      <c r="A34" s="6"/>
      <c r="B34" s="6"/>
      <c r="C34" s="6"/>
      <c r="D34" s="6"/>
      <c r="E34" s="29"/>
      <c r="F34" s="6"/>
      <c r="G34" s="29"/>
      <c r="H34" s="29"/>
      <c r="I34" s="6"/>
      <c r="J34" s="6"/>
      <c r="K34" s="6"/>
      <c r="L34" s="6"/>
      <c r="M34" s="6"/>
      <c r="N34" s="6"/>
      <c r="O34" s="6"/>
      <c r="P34" s="6"/>
      <c r="Q34" s="6"/>
      <c r="R34" s="6"/>
      <c r="S34" s="6"/>
      <c r="T34" s="28"/>
      <c r="U34" s="28"/>
      <c r="V34" s="28"/>
      <c r="W34" s="157"/>
      <c r="X34" s="29"/>
      <c r="Y34" s="6"/>
      <c r="Z34" s="6"/>
      <c r="AA34" s="6"/>
    </row>
    <row r="35" spans="1:27" ht="15.75" customHeight="1" x14ac:dyDescent="0.25">
      <c r="A35" s="6"/>
      <c r="B35" s="6"/>
      <c r="C35" s="6"/>
      <c r="D35" s="6"/>
      <c r="E35" s="29"/>
      <c r="F35" s="6"/>
      <c r="G35" s="29"/>
      <c r="H35" s="29"/>
      <c r="I35" s="6"/>
      <c r="J35" s="6"/>
      <c r="K35" s="6"/>
      <c r="L35" s="6"/>
      <c r="M35" s="6"/>
      <c r="N35" s="6"/>
      <c r="O35" s="6"/>
      <c r="P35" s="6"/>
      <c r="Q35" s="6"/>
      <c r="R35" s="6"/>
      <c r="S35" s="6"/>
      <c r="T35" s="28"/>
      <c r="U35" s="28"/>
      <c r="V35" s="28"/>
      <c r="W35" s="157"/>
      <c r="X35" s="29"/>
      <c r="Y35" s="6"/>
      <c r="Z35" s="6"/>
      <c r="AA35" s="6"/>
    </row>
    <row r="36" spans="1:27" ht="15.75" customHeight="1" x14ac:dyDescent="0.25">
      <c r="A36" s="6"/>
      <c r="B36" s="6"/>
      <c r="C36" s="6"/>
      <c r="D36" s="6"/>
      <c r="E36" s="29"/>
      <c r="F36" s="6"/>
      <c r="G36" s="29"/>
      <c r="H36" s="29"/>
      <c r="I36" s="6"/>
      <c r="J36" s="6"/>
      <c r="K36" s="6"/>
      <c r="L36" s="6"/>
      <c r="M36" s="6"/>
      <c r="N36" s="6"/>
      <c r="O36" s="6"/>
      <c r="P36" s="6"/>
      <c r="Q36" s="6"/>
      <c r="R36" s="6"/>
      <c r="S36" s="6"/>
      <c r="T36" s="28"/>
      <c r="U36" s="28"/>
      <c r="V36" s="28"/>
      <c r="W36" s="157"/>
      <c r="X36" s="29"/>
      <c r="Y36" s="6"/>
      <c r="Z36" s="6"/>
      <c r="AA36" s="6"/>
    </row>
    <row r="37" spans="1:27" ht="15.75" customHeight="1" x14ac:dyDescent="0.25">
      <c r="A37" s="6"/>
      <c r="B37" s="6"/>
      <c r="C37" s="6"/>
      <c r="D37" s="6"/>
      <c r="E37" s="29"/>
      <c r="F37" s="6"/>
      <c r="G37" s="29"/>
      <c r="H37" s="29"/>
      <c r="I37" s="6"/>
      <c r="J37" s="6"/>
      <c r="K37" s="6"/>
      <c r="L37" s="6"/>
      <c r="M37" s="6"/>
      <c r="N37" s="6"/>
      <c r="O37" s="6"/>
      <c r="P37" s="6"/>
      <c r="Q37" s="6"/>
      <c r="R37" s="6"/>
      <c r="S37" s="6"/>
      <c r="T37" s="28"/>
      <c r="U37" s="28"/>
      <c r="V37" s="28"/>
      <c r="W37" s="157"/>
      <c r="X37" s="29"/>
      <c r="Y37" s="6"/>
      <c r="Z37" s="6"/>
      <c r="AA37" s="6"/>
    </row>
    <row r="38" spans="1:27" ht="15.75" customHeight="1" x14ac:dyDescent="0.25">
      <c r="A38" s="6"/>
      <c r="B38" s="6"/>
      <c r="C38" s="6"/>
      <c r="D38" s="6"/>
      <c r="E38" s="29"/>
      <c r="F38" s="6"/>
      <c r="G38" s="29"/>
      <c r="H38" s="29"/>
      <c r="I38" s="6"/>
      <c r="J38" s="6"/>
      <c r="K38" s="6"/>
      <c r="L38" s="6"/>
      <c r="M38" s="6"/>
      <c r="N38" s="6"/>
      <c r="O38" s="6"/>
      <c r="P38" s="6"/>
      <c r="Q38" s="6"/>
      <c r="R38" s="6"/>
      <c r="S38" s="6"/>
      <c r="T38" s="28"/>
      <c r="U38" s="28"/>
      <c r="V38" s="28"/>
      <c r="W38" s="157"/>
      <c r="X38" s="29"/>
      <c r="Y38" s="6"/>
      <c r="Z38" s="6"/>
      <c r="AA38" s="6"/>
    </row>
    <row r="39" spans="1:27" ht="15.75" customHeight="1" x14ac:dyDescent="0.25">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x14ac:dyDescent="0.25">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x14ac:dyDescent="0.25">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x14ac:dyDescent="0.25">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x14ac:dyDescent="0.25">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x14ac:dyDescent="0.25">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x14ac:dyDescent="0.25">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x14ac:dyDescent="0.25">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x14ac:dyDescent="0.25">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x14ac:dyDescent="0.25">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x14ac:dyDescent="0.25">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x14ac:dyDescent="0.25">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x14ac:dyDescent="0.25">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x14ac:dyDescent="0.25">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x14ac:dyDescent="0.25">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x14ac:dyDescent="0.25">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x14ac:dyDescent="0.25">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x14ac:dyDescent="0.25">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x14ac:dyDescent="0.25">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x14ac:dyDescent="0.25">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x14ac:dyDescent="0.25">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x14ac:dyDescent="0.25">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x14ac:dyDescent="0.25">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x14ac:dyDescent="0.25">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x14ac:dyDescent="0.25">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x14ac:dyDescent="0.25">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x14ac:dyDescent="0.25">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x14ac:dyDescent="0.25">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x14ac:dyDescent="0.25">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x14ac:dyDescent="0.25">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x14ac:dyDescent="0.25">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x14ac:dyDescent="0.25">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x14ac:dyDescent="0.25">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x14ac:dyDescent="0.25">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x14ac:dyDescent="0.25">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x14ac:dyDescent="0.25">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x14ac:dyDescent="0.25">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x14ac:dyDescent="0.25">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x14ac:dyDescent="0.25">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x14ac:dyDescent="0.25">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x14ac:dyDescent="0.25">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x14ac:dyDescent="0.25">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x14ac:dyDescent="0.25">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x14ac:dyDescent="0.25">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x14ac:dyDescent="0.25">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x14ac:dyDescent="0.25">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x14ac:dyDescent="0.25">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x14ac:dyDescent="0.25">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x14ac:dyDescent="0.25">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x14ac:dyDescent="0.25">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x14ac:dyDescent="0.25">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x14ac:dyDescent="0.25">
      <c r="A90" s="6"/>
      <c r="B90" s="6"/>
      <c r="C90" s="6"/>
      <c r="D90" s="6"/>
      <c r="E90" s="6"/>
      <c r="F90" s="6"/>
      <c r="G90" s="6"/>
      <c r="H90" s="6"/>
      <c r="I90" s="6"/>
      <c r="J90" s="6"/>
      <c r="K90" s="6"/>
      <c r="L90" s="6"/>
      <c r="M90" s="6"/>
      <c r="N90" s="6"/>
      <c r="O90" s="6"/>
      <c r="P90" s="6"/>
      <c r="Q90" s="6"/>
      <c r="R90" s="6"/>
      <c r="S90" s="6"/>
      <c r="T90" s="6"/>
      <c r="U90" s="6"/>
      <c r="V90" s="6"/>
      <c r="W90" s="157"/>
      <c r="X90" s="6"/>
      <c r="Y90" s="6"/>
      <c r="Z90" s="6"/>
      <c r="AA90" s="6"/>
    </row>
    <row r="91" spans="1:27" ht="15.75" customHeight="1" x14ac:dyDescent="0.25">
      <c r="A91" s="6"/>
      <c r="B91" s="6"/>
      <c r="C91" s="6"/>
      <c r="D91" s="6"/>
      <c r="E91" s="6"/>
      <c r="F91" s="6"/>
      <c r="G91" s="6"/>
      <c r="H91" s="6"/>
      <c r="I91" s="6"/>
      <c r="J91" s="6"/>
      <c r="K91" s="6"/>
      <c r="L91" s="6"/>
      <c r="M91" s="6"/>
      <c r="N91" s="6"/>
      <c r="O91" s="6"/>
      <c r="P91" s="6"/>
      <c r="Q91" s="6"/>
      <c r="R91" s="6"/>
      <c r="S91" s="6"/>
      <c r="T91" s="6"/>
      <c r="U91" s="6"/>
      <c r="V91" s="6"/>
      <c r="W91" s="157"/>
      <c r="X91" s="6"/>
      <c r="Y91" s="6"/>
      <c r="Z91" s="6"/>
      <c r="AA91" s="6"/>
    </row>
    <row r="92" spans="1:27" ht="15.75" customHeight="1" x14ac:dyDescent="0.25">
      <c r="A92" s="6"/>
      <c r="B92" s="6"/>
      <c r="C92" s="6"/>
      <c r="D92" s="6"/>
      <c r="E92" s="6"/>
      <c r="F92" s="6"/>
      <c r="G92" s="6"/>
      <c r="H92" s="6"/>
      <c r="I92" s="6"/>
      <c r="J92" s="6"/>
      <c r="K92" s="6"/>
      <c r="L92" s="6"/>
      <c r="M92" s="6"/>
      <c r="N92" s="6"/>
      <c r="O92" s="6"/>
      <c r="P92" s="6"/>
      <c r="Q92" s="6"/>
      <c r="R92" s="6"/>
      <c r="S92" s="6"/>
      <c r="T92" s="6"/>
      <c r="U92" s="6"/>
      <c r="V92" s="6"/>
      <c r="W92" s="157"/>
      <c r="X92" s="6"/>
      <c r="Y92" s="6"/>
      <c r="Z92" s="6"/>
      <c r="AA92" s="6"/>
    </row>
    <row r="93" spans="1:27" ht="15.75" customHeight="1" x14ac:dyDescent="0.25">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x14ac:dyDescent="0.25">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x14ac:dyDescent="0.25">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x14ac:dyDescent="0.25">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x14ac:dyDescent="0.25">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x14ac:dyDescent="0.25">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x14ac:dyDescent="0.25">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27">
    <mergeCell ref="A17:C20"/>
    <mergeCell ref="D17:W20"/>
    <mergeCell ref="A22:C22"/>
    <mergeCell ref="E22:F22"/>
    <mergeCell ref="L22:M22"/>
    <mergeCell ref="N22:O22"/>
    <mergeCell ref="H22:J22"/>
    <mergeCell ref="A23:C23"/>
    <mergeCell ref="L26:M26"/>
    <mergeCell ref="L27:M27"/>
    <mergeCell ref="A29:G29"/>
    <mergeCell ref="H29:N29"/>
    <mergeCell ref="H23:I23"/>
    <mergeCell ref="H24:I24"/>
    <mergeCell ref="H25:I25"/>
    <mergeCell ref="H26:I26"/>
    <mergeCell ref="O29:S29"/>
    <mergeCell ref="T29:X29"/>
    <mergeCell ref="O30:R30"/>
    <mergeCell ref="L23:M23"/>
    <mergeCell ref="N23:O23"/>
    <mergeCell ref="L24:M24"/>
    <mergeCell ref="N24:O24"/>
    <mergeCell ref="L25:M25"/>
    <mergeCell ref="N25:O25"/>
    <mergeCell ref="N26:O26"/>
    <mergeCell ref="N27:O27"/>
  </mergeCells>
  <conditionalFormatting sqref="W31">
    <cfRule type="containsText" dxfId="113" priority="1" stopIfTrue="1" operator="containsText" text="Cerrada">
      <formula>NOT(ISERROR(SEARCH(("Cerrada"),(W31))))</formula>
    </cfRule>
  </conditionalFormatting>
  <conditionalFormatting sqref="W31">
    <cfRule type="containsText" dxfId="112" priority="2" stopIfTrue="1" operator="containsText" text="En ejecución">
      <formula>NOT(ISERROR(SEARCH(("En ejecución"),(W31))))</formula>
    </cfRule>
  </conditionalFormatting>
  <conditionalFormatting sqref="W31">
    <cfRule type="containsText" dxfId="111" priority="3" stopIfTrue="1" operator="containsText" text="Vencida">
      <formula>NOT(ISERROR(SEARCH(("Vencida"),(W31))))</formula>
    </cfRule>
  </conditionalFormatting>
  <dataValidations count="7">
    <dataValidation type="list" allowBlank="1" showErrorMessage="1" sqref="A23" xr:uid="{00000000-0002-0000-0600-000000000000}">
      <formula1>PROCESOS</formula1>
    </dataValidation>
    <dataValidation type="list" allowBlank="1" showErrorMessage="1" sqref="B31" xr:uid="{00000000-0002-0000-0600-000001000000}">
      <formula1>$F$2:$F$6</formula1>
    </dataValidation>
    <dataValidation type="list" allowBlank="1" showErrorMessage="1" sqref="I31" xr:uid="{00000000-0002-0000-0600-000002000000}">
      <formula1>$H$2:$H$3</formula1>
    </dataValidation>
    <dataValidation type="list" allowBlank="1" showErrorMessage="1" sqref="C31" xr:uid="{00000000-0002-0000-0600-000003000000}">
      <formula1>$D$2:$D$13</formula1>
    </dataValidation>
    <dataValidation type="list" allowBlank="1" showErrorMessage="1" sqref="W31" xr:uid="{00000000-0002-0000-0600-000004000000}">
      <formula1>$I$2:$I$4</formula1>
    </dataValidation>
    <dataValidation type="list" allowBlank="1" showErrorMessage="1" sqref="V31" xr:uid="{00000000-0002-0000-0600-000005000000}">
      <formula1>$J$2:$J$4</formula1>
    </dataValidation>
    <dataValidation type="list" allowBlank="1" showErrorMessage="1" sqref="F31" xr:uid="{00000000-0002-0000-0600-000006000000}">
      <formula1>$G$2:$G$5</formula1>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A1000"/>
  <sheetViews>
    <sheetView showGridLines="0" topLeftCell="A22" workbookViewId="0">
      <selection activeCell="F26" sqref="F26"/>
    </sheetView>
  </sheetViews>
  <sheetFormatPr baseColWidth="10" defaultColWidth="14.42578125" defaultRowHeight="15" customHeight="1" x14ac:dyDescent="0.25"/>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24.7109375" customWidth="1"/>
    <col min="25" max="25" width="31.140625" customWidth="1"/>
    <col min="27" max="27" width="11" customWidth="1"/>
  </cols>
  <sheetData>
    <row r="1" spans="1:27" ht="44.25" hidden="1" customHeight="1" x14ac:dyDescent="0.35">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x14ac:dyDescent="0.25">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x14ac:dyDescent="0.25">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x14ac:dyDescent="0.25">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x14ac:dyDescent="0.25">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x14ac:dyDescent="0.25">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x14ac:dyDescent="0.25">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x14ac:dyDescent="0.25">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x14ac:dyDescent="0.25">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x14ac:dyDescent="0.25">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x14ac:dyDescent="0.25">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x14ac:dyDescent="0.25">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x14ac:dyDescent="0.25">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x14ac:dyDescent="0.25">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x14ac:dyDescent="0.25">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x14ac:dyDescent="0.35">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30" x14ac:dyDescent="0.25">
      <c r="A17" s="839"/>
      <c r="B17" s="840"/>
      <c r="C17" s="841"/>
      <c r="D17" s="847" t="s">
        <v>50</v>
      </c>
      <c r="E17" s="840"/>
      <c r="F17" s="840"/>
      <c r="G17" s="840"/>
      <c r="H17" s="840"/>
      <c r="I17" s="840"/>
      <c r="J17" s="840"/>
      <c r="K17" s="840"/>
      <c r="L17" s="840"/>
      <c r="M17" s="840"/>
      <c r="N17" s="840"/>
      <c r="O17" s="840"/>
      <c r="P17" s="840"/>
      <c r="Q17" s="840"/>
      <c r="R17" s="840"/>
      <c r="S17" s="840"/>
      <c r="T17" s="840"/>
      <c r="U17" s="840"/>
      <c r="V17" s="840"/>
      <c r="W17" s="841"/>
      <c r="X17" s="539" t="s">
        <v>51</v>
      </c>
      <c r="Y17" s="6"/>
      <c r="Z17" s="6"/>
      <c r="AA17" s="6"/>
    </row>
    <row r="18" spans="1:27" x14ac:dyDescent="0.25">
      <c r="A18" s="842"/>
      <c r="B18" s="753"/>
      <c r="C18" s="843"/>
      <c r="D18" s="842"/>
      <c r="E18" s="753"/>
      <c r="F18" s="753"/>
      <c r="G18" s="753"/>
      <c r="H18" s="753"/>
      <c r="I18" s="753"/>
      <c r="J18" s="753"/>
      <c r="K18" s="753"/>
      <c r="L18" s="753"/>
      <c r="M18" s="753"/>
      <c r="N18" s="753"/>
      <c r="O18" s="753"/>
      <c r="P18" s="753"/>
      <c r="Q18" s="753"/>
      <c r="R18" s="753"/>
      <c r="S18" s="753"/>
      <c r="T18" s="753"/>
      <c r="U18" s="753"/>
      <c r="V18" s="753"/>
      <c r="W18" s="843"/>
      <c r="X18" s="541" t="s">
        <v>1636</v>
      </c>
      <c r="Y18" s="6"/>
      <c r="Z18" s="6"/>
      <c r="AA18" s="6"/>
    </row>
    <row r="19" spans="1:27" ht="30" x14ac:dyDescent="0.25">
      <c r="A19" s="842"/>
      <c r="B19" s="753"/>
      <c r="C19" s="843"/>
      <c r="D19" s="842"/>
      <c r="E19" s="753"/>
      <c r="F19" s="753"/>
      <c r="G19" s="753"/>
      <c r="H19" s="753"/>
      <c r="I19" s="753"/>
      <c r="J19" s="753"/>
      <c r="K19" s="753"/>
      <c r="L19" s="753"/>
      <c r="M19" s="753"/>
      <c r="N19" s="753"/>
      <c r="O19" s="753"/>
      <c r="P19" s="753"/>
      <c r="Q19" s="753"/>
      <c r="R19" s="753"/>
      <c r="S19" s="753"/>
      <c r="T19" s="753"/>
      <c r="U19" s="753"/>
      <c r="V19" s="753"/>
      <c r="W19" s="843"/>
      <c r="X19" s="541" t="s">
        <v>1637</v>
      </c>
      <c r="Y19" s="6"/>
      <c r="Z19" s="6"/>
      <c r="AA19" s="6"/>
    </row>
    <row r="20" spans="1:27" ht="30" x14ac:dyDescent="0.25">
      <c r="A20" s="844"/>
      <c r="B20" s="845"/>
      <c r="C20" s="846"/>
      <c r="D20" s="844"/>
      <c r="E20" s="845"/>
      <c r="F20" s="845"/>
      <c r="G20" s="845"/>
      <c r="H20" s="845"/>
      <c r="I20" s="845"/>
      <c r="J20" s="845"/>
      <c r="K20" s="845"/>
      <c r="L20" s="845"/>
      <c r="M20" s="845"/>
      <c r="N20" s="845"/>
      <c r="O20" s="845"/>
      <c r="P20" s="845"/>
      <c r="Q20" s="845"/>
      <c r="R20" s="845"/>
      <c r="S20" s="845"/>
      <c r="T20" s="845"/>
      <c r="U20" s="845"/>
      <c r="V20" s="845"/>
      <c r="W20" s="846"/>
      <c r="X20" s="542" t="s">
        <v>54</v>
      </c>
      <c r="Y20" s="6"/>
      <c r="Z20" s="6"/>
      <c r="AA20" s="6"/>
    </row>
    <row r="21" spans="1:27" ht="23.25" x14ac:dyDescent="0.25">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20.25" x14ac:dyDescent="0.25">
      <c r="A22" s="957" t="s">
        <v>1638</v>
      </c>
      <c r="B22" s="884"/>
      <c r="C22" s="885"/>
      <c r="D22" s="550"/>
      <c r="E22" s="958" t="str">
        <f>CONCATENATE("INFORME DE SEGUIMIENTO DEL PROCESO ",A23)</f>
        <v>INFORME DE SEGUIMIENTO DEL PROCESO INVESTIGACIÓN Y DESARROLLO PEDAGÓGICO</v>
      </c>
      <c r="F22" s="850"/>
      <c r="G22" s="547"/>
      <c r="H22" s="959" t="s">
        <v>1639</v>
      </c>
      <c r="I22" s="849"/>
      <c r="J22" s="850"/>
      <c r="K22" s="551"/>
      <c r="L22" s="552"/>
      <c r="M22" s="552"/>
      <c r="N22" s="552"/>
      <c r="O22" s="552"/>
      <c r="P22" s="552"/>
      <c r="Q22" s="552"/>
      <c r="R22" s="552"/>
      <c r="S22" s="552"/>
      <c r="T22" s="552"/>
      <c r="U22" s="552"/>
      <c r="V22" s="552"/>
      <c r="W22" s="552"/>
      <c r="X22" s="553"/>
      <c r="Y22" s="6"/>
      <c r="Z22" s="6"/>
      <c r="AA22" s="6"/>
    </row>
    <row r="23" spans="1:27" ht="54" x14ac:dyDescent="0.25">
      <c r="A23" s="962" t="s">
        <v>27</v>
      </c>
      <c r="B23" s="884"/>
      <c r="C23" s="885"/>
      <c r="D23" s="550"/>
      <c r="E23" s="554" t="s">
        <v>1640</v>
      </c>
      <c r="F23" s="555">
        <f>COUNTA(E31:E40)</f>
        <v>8</v>
      </c>
      <c r="G23" s="547"/>
      <c r="H23" s="952" t="s">
        <v>1641</v>
      </c>
      <c r="I23" s="953"/>
      <c r="J23" s="555">
        <f>COUNTIF(I37:I40,"Acción correctiva")</f>
        <v>0</v>
      </c>
      <c r="K23" s="548"/>
      <c r="L23" s="552"/>
      <c r="M23" s="552"/>
      <c r="N23" s="552"/>
      <c r="O23" s="552"/>
      <c r="P23" s="552"/>
      <c r="Q23" s="552"/>
      <c r="R23" s="552"/>
      <c r="S23" s="552"/>
      <c r="T23" s="552"/>
      <c r="U23" s="553"/>
      <c r="V23" s="553"/>
      <c r="W23" s="550"/>
      <c r="X23" s="553"/>
      <c r="Y23" s="6"/>
      <c r="Z23" s="6"/>
      <c r="AA23" s="6"/>
    </row>
    <row r="24" spans="1:27" ht="24" x14ac:dyDescent="0.35">
      <c r="A24" s="557"/>
      <c r="B24" s="550"/>
      <c r="C24" s="550"/>
      <c r="D24" s="558"/>
      <c r="E24" s="559" t="s">
        <v>1561</v>
      </c>
      <c r="F24" s="560">
        <f>COUNTA(H31:H40)</f>
        <v>7</v>
      </c>
      <c r="G24" s="561"/>
      <c r="H24" s="954" t="s">
        <v>1642</v>
      </c>
      <c r="I24" s="955"/>
      <c r="J24" s="556">
        <f>COUNTIF(I37:I40,"Acción Preventiva y/o de mejora")</f>
        <v>0</v>
      </c>
      <c r="K24" s="548"/>
      <c r="L24" s="552"/>
      <c r="M24" s="552"/>
      <c r="N24" s="552"/>
      <c r="O24" s="552"/>
      <c r="P24" s="552"/>
      <c r="Q24" s="552"/>
      <c r="R24" s="548"/>
      <c r="S24" s="548"/>
      <c r="T24" s="548"/>
      <c r="U24" s="553"/>
      <c r="V24" s="553"/>
      <c r="W24" s="550"/>
      <c r="X24" s="553"/>
      <c r="Y24" s="6"/>
      <c r="Z24" s="6"/>
      <c r="AA24" s="6"/>
    </row>
    <row r="25" spans="1:27" ht="24" x14ac:dyDescent="0.35">
      <c r="A25" s="557"/>
      <c r="B25" s="550"/>
      <c r="C25" s="550"/>
      <c r="D25" s="562"/>
      <c r="E25" s="559" t="s">
        <v>1563</v>
      </c>
      <c r="F25" s="560">
        <f>COUNTIF(W31:W35, "Vencida")</f>
        <v>0</v>
      </c>
      <c r="G25" s="561"/>
      <c r="H25" s="956"/>
      <c r="I25" s="796"/>
      <c r="J25" s="563"/>
      <c r="K25" s="548"/>
      <c r="L25" s="552"/>
      <c r="M25" s="552"/>
      <c r="N25" s="552"/>
      <c r="O25" s="552"/>
      <c r="P25" s="552"/>
      <c r="Q25" s="552"/>
      <c r="R25" s="548"/>
      <c r="S25" s="548"/>
      <c r="T25" s="548"/>
      <c r="U25" s="553"/>
      <c r="V25" s="553"/>
      <c r="W25" s="550"/>
      <c r="X25" s="564"/>
      <c r="Y25" s="6"/>
      <c r="Z25" s="6"/>
      <c r="AA25" s="6"/>
    </row>
    <row r="26" spans="1:27" ht="24" x14ac:dyDescent="0.35">
      <c r="A26" s="557"/>
      <c r="B26" s="550"/>
      <c r="C26" s="550"/>
      <c r="D26" s="558"/>
      <c r="E26" s="559" t="s">
        <v>1565</v>
      </c>
      <c r="F26" s="560">
        <f>COUNTIF(W31:W40, "En ejecución")</f>
        <v>7</v>
      </c>
      <c r="G26" s="561"/>
      <c r="H26" s="956"/>
      <c r="I26" s="796"/>
      <c r="J26" s="565"/>
      <c r="K26" s="563"/>
      <c r="L26" s="552"/>
      <c r="M26" s="552"/>
      <c r="N26" s="552"/>
      <c r="O26" s="552"/>
      <c r="P26" s="552"/>
      <c r="Q26" s="552"/>
      <c r="R26" s="548"/>
      <c r="S26" s="548"/>
      <c r="T26" s="548"/>
      <c r="U26" s="553"/>
      <c r="V26" s="553"/>
      <c r="W26" s="550"/>
      <c r="X26" s="564"/>
      <c r="Y26" s="6"/>
      <c r="Z26" s="6"/>
      <c r="AA26" s="6"/>
    </row>
    <row r="27" spans="1:27" ht="24" x14ac:dyDescent="0.35">
      <c r="A27" s="557"/>
      <c r="B27" s="550"/>
      <c r="C27" s="550"/>
      <c r="D27" s="562"/>
      <c r="E27" s="566" t="s">
        <v>1647</v>
      </c>
      <c r="F27" s="556">
        <f>COUNTIF(W31:W40,"Cerrada")</f>
        <v>0</v>
      </c>
      <c r="G27" s="561"/>
      <c r="H27" s="567"/>
      <c r="I27" s="568"/>
      <c r="J27" s="552"/>
      <c r="K27" s="552"/>
      <c r="L27" s="552"/>
      <c r="M27" s="552"/>
      <c r="N27" s="552"/>
      <c r="O27" s="552"/>
      <c r="P27" s="552"/>
      <c r="Q27" s="552"/>
      <c r="R27" s="548"/>
      <c r="S27" s="548"/>
      <c r="T27" s="548"/>
      <c r="U27" s="553"/>
      <c r="V27" s="553"/>
      <c r="W27" s="550"/>
      <c r="X27" s="564"/>
      <c r="Y27" s="6"/>
      <c r="Z27" s="6"/>
      <c r="AA27" s="6"/>
    </row>
    <row r="28" spans="1:27" ht="24" x14ac:dyDescent="0.35">
      <c r="A28" s="557"/>
      <c r="B28" s="550"/>
      <c r="C28" s="550"/>
      <c r="D28" s="550"/>
      <c r="E28" s="569"/>
      <c r="F28" s="570"/>
      <c r="G28" s="561"/>
      <c r="H28" s="567"/>
      <c r="I28" s="571"/>
      <c r="J28" s="572"/>
      <c r="K28" s="571"/>
      <c r="L28" s="572"/>
      <c r="M28" s="573"/>
      <c r="N28" s="574"/>
      <c r="O28" s="574"/>
      <c r="P28" s="574"/>
      <c r="Q28" s="574"/>
      <c r="R28" s="546"/>
      <c r="S28" s="546"/>
      <c r="T28" s="546"/>
      <c r="U28" s="546"/>
      <c r="V28" s="546"/>
      <c r="W28" s="546"/>
      <c r="X28" s="546"/>
      <c r="Y28" s="6"/>
      <c r="Z28" s="6"/>
      <c r="AA28" s="6"/>
    </row>
    <row r="29" spans="1:27" ht="45" customHeight="1" x14ac:dyDescent="0.25">
      <c r="A29" s="848" t="s">
        <v>56</v>
      </c>
      <c r="B29" s="849"/>
      <c r="C29" s="849"/>
      <c r="D29" s="849"/>
      <c r="E29" s="849"/>
      <c r="F29" s="849"/>
      <c r="G29" s="850"/>
      <c r="H29" s="851" t="s">
        <v>57</v>
      </c>
      <c r="I29" s="849"/>
      <c r="J29" s="849"/>
      <c r="K29" s="849"/>
      <c r="L29" s="849"/>
      <c r="M29" s="849"/>
      <c r="N29" s="850"/>
      <c r="O29" s="852" t="s">
        <v>58</v>
      </c>
      <c r="P29" s="849"/>
      <c r="Q29" s="849"/>
      <c r="R29" s="849"/>
      <c r="S29" s="850"/>
      <c r="T29" s="853" t="s">
        <v>59</v>
      </c>
      <c r="U29" s="849"/>
      <c r="V29" s="849"/>
      <c r="W29" s="849"/>
      <c r="X29" s="850"/>
      <c r="Y29" s="38"/>
      <c r="Z29" s="39"/>
      <c r="AA29" s="40"/>
    </row>
    <row r="30" spans="1:27" ht="63" customHeight="1" thickBot="1" x14ac:dyDescent="0.3">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89" t="s">
        <v>72</v>
      </c>
      <c r="P30" s="884"/>
      <c r="Q30" s="884"/>
      <c r="R30" s="890"/>
      <c r="S30" s="46" t="s">
        <v>73</v>
      </c>
      <c r="T30" s="48" t="s">
        <v>72</v>
      </c>
      <c r="U30" s="45" t="s">
        <v>73</v>
      </c>
      <c r="V30" s="45" t="s">
        <v>6</v>
      </c>
      <c r="W30" s="45" t="s">
        <v>74</v>
      </c>
      <c r="X30" s="46" t="s">
        <v>75</v>
      </c>
      <c r="Y30" s="49"/>
      <c r="Z30" s="6"/>
      <c r="AA30" s="6"/>
    </row>
    <row r="31" spans="1:27" s="1004" customFormat="1" ht="96.75" customHeight="1" x14ac:dyDescent="0.25">
      <c r="A31" s="996">
        <v>1</v>
      </c>
      <c r="B31" s="997" t="s">
        <v>2030</v>
      </c>
      <c r="C31" s="380" t="s">
        <v>2029</v>
      </c>
      <c r="D31" s="998">
        <v>44518</v>
      </c>
      <c r="E31" s="997" t="s">
        <v>2031</v>
      </c>
      <c r="F31" s="380" t="s">
        <v>24</v>
      </c>
      <c r="G31" s="999" t="s">
        <v>2032</v>
      </c>
      <c r="H31" s="1000" t="s">
        <v>2033</v>
      </c>
      <c r="I31" s="997" t="s">
        <v>976</v>
      </c>
      <c r="J31" s="380" t="s">
        <v>2034</v>
      </c>
      <c r="K31" s="380" t="s">
        <v>2035</v>
      </c>
      <c r="L31" s="998">
        <v>44529</v>
      </c>
      <c r="M31" s="998">
        <v>44578</v>
      </c>
      <c r="N31" s="998">
        <v>44578</v>
      </c>
      <c r="O31" s="1001"/>
      <c r="P31" s="1001"/>
      <c r="Q31" s="1001"/>
      <c r="R31" s="1001"/>
      <c r="S31" s="1001"/>
      <c r="T31" s="1001"/>
      <c r="U31" s="1001"/>
      <c r="V31" s="1001"/>
      <c r="W31" s="118" t="s">
        <v>19</v>
      </c>
      <c r="X31" s="1002"/>
      <c r="Y31" s="1003"/>
      <c r="Z31" s="1003"/>
      <c r="AA31" s="1003"/>
    </row>
    <row r="32" spans="1:27" s="1004" customFormat="1" ht="49.5" customHeight="1" x14ac:dyDescent="0.25">
      <c r="A32" s="1005">
        <v>2</v>
      </c>
      <c r="B32" s="68" t="s">
        <v>2030</v>
      </c>
      <c r="C32" s="78" t="s">
        <v>2029</v>
      </c>
      <c r="D32" s="67">
        <v>44518</v>
      </c>
      <c r="E32" s="68" t="s">
        <v>2036</v>
      </c>
      <c r="F32" s="78" t="s">
        <v>24</v>
      </c>
      <c r="G32" s="1006"/>
      <c r="H32" s="26" t="s">
        <v>2037</v>
      </c>
      <c r="I32" s="68" t="s">
        <v>976</v>
      </c>
      <c r="J32" s="78" t="s">
        <v>2034</v>
      </c>
      <c r="K32" s="78" t="s">
        <v>2035</v>
      </c>
      <c r="L32" s="67">
        <v>44529</v>
      </c>
      <c r="M32" s="67">
        <v>44578</v>
      </c>
      <c r="N32" s="67">
        <v>44578</v>
      </c>
      <c r="O32" s="1007"/>
      <c r="P32" s="1007"/>
      <c r="Q32" s="1007"/>
      <c r="R32" s="1007"/>
      <c r="S32" s="1007"/>
      <c r="T32" s="1007"/>
      <c r="U32" s="1007"/>
      <c r="V32" s="1007"/>
      <c r="W32" s="118" t="s">
        <v>19</v>
      </c>
      <c r="X32" s="1008"/>
      <c r="Y32" s="1003"/>
      <c r="Z32" s="1003"/>
      <c r="AA32" s="1003"/>
    </row>
    <row r="33" spans="1:27" s="1004" customFormat="1" ht="179.45" customHeight="1" x14ac:dyDescent="0.25">
      <c r="A33" s="1005">
        <v>3</v>
      </c>
      <c r="B33" s="68" t="s">
        <v>2030</v>
      </c>
      <c r="C33" s="78" t="s">
        <v>2029</v>
      </c>
      <c r="D33" s="67">
        <v>44518</v>
      </c>
      <c r="E33" s="26" t="s">
        <v>2038</v>
      </c>
      <c r="F33" s="78" t="s">
        <v>24</v>
      </c>
      <c r="G33" s="68" t="s">
        <v>2039</v>
      </c>
      <c r="H33" s="174" t="s">
        <v>2040</v>
      </c>
      <c r="I33" s="68" t="s">
        <v>976</v>
      </c>
      <c r="J33" s="78" t="s">
        <v>2041</v>
      </c>
      <c r="K33" s="78" t="s">
        <v>2042</v>
      </c>
      <c r="L33" s="67">
        <v>44529</v>
      </c>
      <c r="M33" s="67">
        <v>44599</v>
      </c>
      <c r="N33" s="67">
        <v>44902</v>
      </c>
      <c r="O33" s="1007"/>
      <c r="P33" s="1007"/>
      <c r="Q33" s="1007"/>
      <c r="R33" s="1007"/>
      <c r="S33" s="1007"/>
      <c r="T33" s="1007"/>
      <c r="U33" s="1007"/>
      <c r="V33" s="1007"/>
      <c r="W33" s="118" t="s">
        <v>19</v>
      </c>
      <c r="X33" s="1008"/>
      <c r="Y33" s="1003"/>
      <c r="Z33" s="1003"/>
      <c r="AA33" s="1003"/>
    </row>
    <row r="34" spans="1:27" s="1004" customFormat="1" ht="87.6" customHeight="1" x14ac:dyDescent="0.25">
      <c r="A34" s="1005">
        <v>4</v>
      </c>
      <c r="B34" s="68" t="s">
        <v>2030</v>
      </c>
      <c r="C34" s="78" t="s">
        <v>2029</v>
      </c>
      <c r="D34" s="67">
        <v>44518</v>
      </c>
      <c r="E34" s="68" t="s">
        <v>2043</v>
      </c>
      <c r="F34" s="78" t="s">
        <v>24</v>
      </c>
      <c r="G34" s="1009" t="s">
        <v>2044</v>
      </c>
      <c r="H34" s="78" t="s">
        <v>2045</v>
      </c>
      <c r="I34" s="68" t="s">
        <v>976</v>
      </c>
      <c r="J34" s="78" t="s">
        <v>2046</v>
      </c>
      <c r="K34" s="78" t="s">
        <v>557</v>
      </c>
      <c r="L34" s="67">
        <v>44529</v>
      </c>
      <c r="M34" s="67">
        <v>44599</v>
      </c>
      <c r="N34" s="67">
        <v>44701</v>
      </c>
      <c r="O34" s="1007"/>
      <c r="P34" s="1007"/>
      <c r="Q34" s="1007"/>
      <c r="R34" s="1007"/>
      <c r="S34" s="1007"/>
      <c r="T34" s="1007"/>
      <c r="U34" s="1007"/>
      <c r="V34" s="1007"/>
      <c r="W34" s="118" t="s">
        <v>19</v>
      </c>
      <c r="X34" s="1008"/>
      <c r="Y34" s="1003"/>
      <c r="Z34" s="1003"/>
      <c r="AA34" s="1003"/>
    </row>
    <row r="35" spans="1:27" s="1004" customFormat="1" ht="84.6" customHeight="1" x14ac:dyDescent="0.25">
      <c r="A35" s="66">
        <v>5</v>
      </c>
      <c r="B35" s="68" t="s">
        <v>2030</v>
      </c>
      <c r="C35" s="78" t="s">
        <v>2029</v>
      </c>
      <c r="D35" s="67">
        <v>44518</v>
      </c>
      <c r="E35" s="68" t="s">
        <v>2047</v>
      </c>
      <c r="F35" s="78" t="s">
        <v>24</v>
      </c>
      <c r="G35" s="1010"/>
      <c r="H35" s="1011" t="s">
        <v>2048</v>
      </c>
      <c r="I35" s="1009" t="s">
        <v>976</v>
      </c>
      <c r="J35" s="1009" t="s">
        <v>2049</v>
      </c>
      <c r="K35" s="1009" t="s">
        <v>557</v>
      </c>
      <c r="L35" s="1012">
        <v>44529</v>
      </c>
      <c r="M35" s="1012">
        <v>44581</v>
      </c>
      <c r="N35" s="1012">
        <v>44902</v>
      </c>
      <c r="O35" s="1026"/>
      <c r="P35" s="1026"/>
      <c r="Q35" s="1026"/>
      <c r="R35" s="1026"/>
      <c r="S35" s="1026"/>
      <c r="T35" s="1026"/>
      <c r="U35" s="1026"/>
      <c r="V35" s="1026"/>
      <c r="W35" s="1009" t="s">
        <v>19</v>
      </c>
      <c r="X35" s="1026"/>
      <c r="Y35" s="1003"/>
      <c r="Z35" s="1003"/>
      <c r="AA35" s="1003"/>
    </row>
    <row r="36" spans="1:27" s="1004" customFormat="1" ht="43.9" customHeight="1" x14ac:dyDescent="0.25">
      <c r="A36" s="66">
        <v>6</v>
      </c>
      <c r="B36" s="68" t="s">
        <v>2030</v>
      </c>
      <c r="C36" s="78" t="s">
        <v>2029</v>
      </c>
      <c r="D36" s="67">
        <v>44518</v>
      </c>
      <c r="E36" s="719" t="s">
        <v>2050</v>
      </c>
      <c r="F36" s="78" t="s">
        <v>24</v>
      </c>
      <c r="G36" s="1010"/>
      <c r="H36" s="1013"/>
      <c r="I36" s="1006"/>
      <c r="J36" s="1014"/>
      <c r="K36" s="1014"/>
      <c r="L36" s="1014"/>
      <c r="M36" s="1014"/>
      <c r="N36" s="1014"/>
      <c r="O36" s="1027"/>
      <c r="P36" s="1027"/>
      <c r="Q36" s="1027"/>
      <c r="R36" s="1027"/>
      <c r="S36" s="1027"/>
      <c r="T36" s="1027"/>
      <c r="U36" s="1027"/>
      <c r="V36" s="1027"/>
      <c r="W36" s="1044"/>
      <c r="X36" s="1027"/>
      <c r="Y36" s="1003"/>
      <c r="Z36" s="1003"/>
      <c r="AA36" s="1003"/>
    </row>
    <row r="37" spans="1:27" s="1004" customFormat="1" ht="45.75" customHeight="1" x14ac:dyDescent="0.25">
      <c r="A37" s="66">
        <v>7</v>
      </c>
      <c r="B37" s="68" t="s">
        <v>2030</v>
      </c>
      <c r="C37" s="78" t="s">
        <v>2029</v>
      </c>
      <c r="D37" s="67">
        <v>44518</v>
      </c>
      <c r="E37" s="719" t="s">
        <v>2051</v>
      </c>
      <c r="F37" s="78" t="s">
        <v>24</v>
      </c>
      <c r="G37" s="1006"/>
      <c r="H37" s="26" t="s">
        <v>2052</v>
      </c>
      <c r="I37" s="66" t="s">
        <v>976</v>
      </c>
      <c r="J37" s="78" t="s">
        <v>2053</v>
      </c>
      <c r="K37" s="78" t="s">
        <v>2054</v>
      </c>
      <c r="L37" s="158">
        <v>44529</v>
      </c>
      <c r="M37" s="158">
        <v>44581</v>
      </c>
      <c r="N37" s="158">
        <v>44902</v>
      </c>
      <c r="O37" s="1007"/>
      <c r="P37" s="1007"/>
      <c r="Q37" s="1007"/>
      <c r="R37" s="1007"/>
      <c r="S37" s="1007"/>
      <c r="T37" s="1015"/>
      <c r="U37" s="1015"/>
      <c r="V37" s="1015"/>
      <c r="W37" s="118" t="s">
        <v>19</v>
      </c>
      <c r="X37" s="1016"/>
      <c r="Y37" s="1003"/>
      <c r="Z37" s="1003"/>
      <c r="AA37" s="1003"/>
    </row>
    <row r="38" spans="1:27" s="1004" customFormat="1" ht="114" customHeight="1" thickBot="1" x14ac:dyDescent="0.3">
      <c r="A38" s="66">
        <v>8</v>
      </c>
      <c r="B38" s="68" t="s">
        <v>2030</v>
      </c>
      <c r="C38" s="1017" t="s">
        <v>2029</v>
      </c>
      <c r="D38" s="1018">
        <v>44518</v>
      </c>
      <c r="E38" s="1019" t="s">
        <v>2055</v>
      </c>
      <c r="F38" s="1017" t="s">
        <v>24</v>
      </c>
      <c r="G38" s="1020" t="s">
        <v>2056</v>
      </c>
      <c r="H38" s="1021" t="s">
        <v>2057</v>
      </c>
      <c r="I38" s="1021" t="s">
        <v>976</v>
      </c>
      <c r="J38" s="1017" t="s">
        <v>2058</v>
      </c>
      <c r="K38" s="1017" t="s">
        <v>557</v>
      </c>
      <c r="L38" s="1022">
        <v>44529</v>
      </c>
      <c r="M38" s="1022">
        <v>44591</v>
      </c>
      <c r="N38" s="1022">
        <v>44681</v>
      </c>
      <c r="O38" s="1023"/>
      <c r="P38" s="1023"/>
      <c r="Q38" s="1023"/>
      <c r="R38" s="1023"/>
      <c r="S38" s="1023"/>
      <c r="T38" s="1024"/>
      <c r="U38" s="1024"/>
      <c r="V38" s="1024"/>
      <c r="W38" s="118" t="s">
        <v>19</v>
      </c>
      <c r="X38" s="1025"/>
      <c r="Y38" s="1003"/>
      <c r="Z38" s="1003"/>
      <c r="AA38" s="1003"/>
    </row>
    <row r="39" spans="1:27" ht="15.75" customHeight="1" x14ac:dyDescent="0.25">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x14ac:dyDescent="0.25">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x14ac:dyDescent="0.25">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x14ac:dyDescent="0.25">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x14ac:dyDescent="0.25">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x14ac:dyDescent="0.25">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x14ac:dyDescent="0.25">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x14ac:dyDescent="0.25">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x14ac:dyDescent="0.25">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x14ac:dyDescent="0.25">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x14ac:dyDescent="0.25">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x14ac:dyDescent="0.25">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x14ac:dyDescent="0.25">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x14ac:dyDescent="0.25">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x14ac:dyDescent="0.25">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x14ac:dyDescent="0.25">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x14ac:dyDescent="0.25">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x14ac:dyDescent="0.25">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x14ac:dyDescent="0.25">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x14ac:dyDescent="0.25">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x14ac:dyDescent="0.25">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x14ac:dyDescent="0.25">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x14ac:dyDescent="0.25">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x14ac:dyDescent="0.25">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x14ac:dyDescent="0.25">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x14ac:dyDescent="0.25">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x14ac:dyDescent="0.25">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x14ac:dyDescent="0.25">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x14ac:dyDescent="0.25">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x14ac:dyDescent="0.25">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x14ac:dyDescent="0.25">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x14ac:dyDescent="0.25">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x14ac:dyDescent="0.25">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x14ac:dyDescent="0.25">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x14ac:dyDescent="0.25">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x14ac:dyDescent="0.25">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x14ac:dyDescent="0.25">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x14ac:dyDescent="0.25">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x14ac:dyDescent="0.25">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x14ac:dyDescent="0.25">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x14ac:dyDescent="0.25">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x14ac:dyDescent="0.25">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x14ac:dyDescent="0.25">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x14ac:dyDescent="0.25">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x14ac:dyDescent="0.25">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x14ac:dyDescent="0.25">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x14ac:dyDescent="0.25">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x14ac:dyDescent="0.25">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x14ac:dyDescent="0.25">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x14ac:dyDescent="0.25">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x14ac:dyDescent="0.25">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x14ac:dyDescent="0.25">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x14ac:dyDescent="0.25">
      <c r="A91" s="6"/>
      <c r="B91" s="6"/>
      <c r="C91" s="6"/>
      <c r="D91" s="6"/>
      <c r="E91" s="29"/>
      <c r="F91" s="6"/>
      <c r="G91" s="29"/>
      <c r="H91" s="29"/>
      <c r="I91" s="6"/>
      <c r="J91" s="6"/>
      <c r="K91" s="6"/>
      <c r="L91" s="6"/>
      <c r="M91" s="6"/>
      <c r="N91" s="6"/>
      <c r="O91" s="6"/>
      <c r="P91" s="6"/>
      <c r="Q91" s="6"/>
      <c r="R91" s="6"/>
      <c r="S91" s="6"/>
      <c r="T91" s="28"/>
      <c r="U91" s="28"/>
      <c r="V91" s="28"/>
      <c r="W91" s="157"/>
      <c r="X91" s="29"/>
      <c r="Y91" s="6"/>
      <c r="Z91" s="6"/>
      <c r="AA91" s="6"/>
    </row>
    <row r="92" spans="1:27" ht="15.75" customHeight="1" x14ac:dyDescent="0.25">
      <c r="A92" s="6"/>
      <c r="B92" s="6"/>
      <c r="C92" s="6"/>
      <c r="D92" s="6"/>
      <c r="E92" s="29"/>
      <c r="F92" s="6"/>
      <c r="G92" s="29"/>
      <c r="H92" s="29"/>
      <c r="I92" s="6"/>
      <c r="J92" s="6"/>
      <c r="K92" s="6"/>
      <c r="L92" s="6"/>
      <c r="M92" s="6"/>
      <c r="N92" s="6"/>
      <c r="O92" s="6"/>
      <c r="P92" s="6"/>
      <c r="Q92" s="6"/>
      <c r="R92" s="6"/>
      <c r="S92" s="6"/>
      <c r="T92" s="28"/>
      <c r="U92" s="28"/>
      <c r="V92" s="28"/>
      <c r="W92" s="157"/>
      <c r="X92" s="29"/>
      <c r="Y92" s="6"/>
      <c r="Z92" s="6"/>
      <c r="AA92" s="6"/>
    </row>
    <row r="93" spans="1:27" ht="15.75" customHeight="1" x14ac:dyDescent="0.25">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x14ac:dyDescent="0.25">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x14ac:dyDescent="0.25">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x14ac:dyDescent="0.25">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x14ac:dyDescent="0.25">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x14ac:dyDescent="0.25">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x14ac:dyDescent="0.25">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34">
    <mergeCell ref="U35:U36"/>
    <mergeCell ref="V35:V36"/>
    <mergeCell ref="W35:W36"/>
    <mergeCell ref="X35:X36"/>
    <mergeCell ref="P35:P36"/>
    <mergeCell ref="Q35:Q36"/>
    <mergeCell ref="R35:R36"/>
    <mergeCell ref="S35:S36"/>
    <mergeCell ref="T35:T36"/>
    <mergeCell ref="K35:K36"/>
    <mergeCell ref="L35:L36"/>
    <mergeCell ref="M35:M36"/>
    <mergeCell ref="N35:N36"/>
    <mergeCell ref="O35:O36"/>
    <mergeCell ref="G31:G32"/>
    <mergeCell ref="G34:G37"/>
    <mergeCell ref="H35:H36"/>
    <mergeCell ref="I35:I36"/>
    <mergeCell ref="J35:J36"/>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conditionalFormatting sqref="W31">
    <cfRule type="containsText" dxfId="20" priority="19" stopIfTrue="1" operator="containsText" text="Cerrada">
      <formula>NOT(ISERROR(SEARCH(("Cerrada"),(W31))))</formula>
    </cfRule>
  </conditionalFormatting>
  <conditionalFormatting sqref="W31">
    <cfRule type="containsText" dxfId="19" priority="20" stopIfTrue="1" operator="containsText" text="En ejecución">
      <formula>NOT(ISERROR(SEARCH(("En ejecución"),(W31))))</formula>
    </cfRule>
  </conditionalFormatting>
  <conditionalFormatting sqref="W31">
    <cfRule type="containsText" dxfId="18" priority="21" stopIfTrue="1" operator="containsText" text="Vencida">
      <formula>NOT(ISERROR(SEARCH(("Vencida"),(W31))))</formula>
    </cfRule>
  </conditionalFormatting>
  <conditionalFormatting sqref="W32">
    <cfRule type="containsText" dxfId="17" priority="16" stopIfTrue="1" operator="containsText" text="Cerrada">
      <formula>NOT(ISERROR(SEARCH(("Cerrada"),(W32))))</formula>
    </cfRule>
  </conditionalFormatting>
  <conditionalFormatting sqref="W32">
    <cfRule type="containsText" dxfId="16" priority="17" stopIfTrue="1" operator="containsText" text="En ejecución">
      <formula>NOT(ISERROR(SEARCH(("En ejecución"),(W32))))</formula>
    </cfRule>
  </conditionalFormatting>
  <conditionalFormatting sqref="W32">
    <cfRule type="containsText" dxfId="15" priority="18" stopIfTrue="1" operator="containsText" text="Vencida">
      <formula>NOT(ISERROR(SEARCH(("Vencida"),(W32))))</formula>
    </cfRule>
  </conditionalFormatting>
  <conditionalFormatting sqref="W33">
    <cfRule type="containsText" dxfId="14" priority="13" stopIfTrue="1" operator="containsText" text="Cerrada">
      <formula>NOT(ISERROR(SEARCH(("Cerrada"),(W33))))</formula>
    </cfRule>
  </conditionalFormatting>
  <conditionalFormatting sqref="W33">
    <cfRule type="containsText" dxfId="13" priority="14" stopIfTrue="1" operator="containsText" text="En ejecución">
      <formula>NOT(ISERROR(SEARCH(("En ejecución"),(W33))))</formula>
    </cfRule>
  </conditionalFormatting>
  <conditionalFormatting sqref="W33">
    <cfRule type="containsText" dxfId="12" priority="15" stopIfTrue="1" operator="containsText" text="Vencida">
      <formula>NOT(ISERROR(SEARCH(("Vencida"),(W33))))</formula>
    </cfRule>
  </conditionalFormatting>
  <conditionalFormatting sqref="W34">
    <cfRule type="containsText" dxfId="11" priority="10" stopIfTrue="1" operator="containsText" text="Cerrada">
      <formula>NOT(ISERROR(SEARCH(("Cerrada"),(W34))))</formula>
    </cfRule>
  </conditionalFormatting>
  <conditionalFormatting sqref="W34">
    <cfRule type="containsText" dxfId="10" priority="11" stopIfTrue="1" operator="containsText" text="En ejecución">
      <formula>NOT(ISERROR(SEARCH(("En ejecución"),(W34))))</formula>
    </cfRule>
  </conditionalFormatting>
  <conditionalFormatting sqref="W34">
    <cfRule type="containsText" dxfId="9" priority="12" stopIfTrue="1" operator="containsText" text="Vencida">
      <formula>NOT(ISERROR(SEARCH(("Vencida"),(W34))))</formula>
    </cfRule>
  </conditionalFormatting>
  <conditionalFormatting sqref="W37">
    <cfRule type="containsText" dxfId="8" priority="7" stopIfTrue="1" operator="containsText" text="Cerrada">
      <formula>NOT(ISERROR(SEARCH(("Cerrada"),(W37))))</formula>
    </cfRule>
  </conditionalFormatting>
  <conditionalFormatting sqref="W37">
    <cfRule type="containsText" dxfId="7" priority="8" stopIfTrue="1" operator="containsText" text="En ejecución">
      <formula>NOT(ISERROR(SEARCH(("En ejecución"),(W37))))</formula>
    </cfRule>
  </conditionalFormatting>
  <conditionalFormatting sqref="W37">
    <cfRule type="containsText" dxfId="6" priority="9" stopIfTrue="1" operator="containsText" text="Vencida">
      <formula>NOT(ISERROR(SEARCH(("Vencida"),(W37))))</formula>
    </cfRule>
  </conditionalFormatting>
  <conditionalFormatting sqref="W38">
    <cfRule type="containsText" dxfId="5" priority="4" stopIfTrue="1" operator="containsText" text="Cerrada">
      <formula>NOT(ISERROR(SEARCH(("Cerrada"),(W38))))</formula>
    </cfRule>
  </conditionalFormatting>
  <conditionalFormatting sqref="W38">
    <cfRule type="containsText" dxfId="4" priority="5" stopIfTrue="1" operator="containsText" text="En ejecución">
      <formula>NOT(ISERROR(SEARCH(("En ejecución"),(W38))))</formula>
    </cfRule>
  </conditionalFormatting>
  <conditionalFormatting sqref="W38">
    <cfRule type="containsText" dxfId="3" priority="6" stopIfTrue="1" operator="containsText" text="Vencida">
      <formula>NOT(ISERROR(SEARCH(("Vencida"),(W38))))</formula>
    </cfRule>
  </conditionalFormatting>
  <conditionalFormatting sqref="W35">
    <cfRule type="containsText" dxfId="2" priority="1" stopIfTrue="1" operator="containsText" text="Cerrada">
      <formula>NOT(ISERROR(SEARCH(("Cerrada"),(W35))))</formula>
    </cfRule>
  </conditionalFormatting>
  <conditionalFormatting sqref="W35">
    <cfRule type="containsText" dxfId="1" priority="2" stopIfTrue="1" operator="containsText" text="En ejecución">
      <formula>NOT(ISERROR(SEARCH(("En ejecución"),(W35))))</formula>
    </cfRule>
  </conditionalFormatting>
  <conditionalFormatting sqref="W35">
    <cfRule type="containsText" dxfId="0" priority="3" stopIfTrue="1" operator="containsText" text="Vencida">
      <formula>NOT(ISERROR(SEARCH(("Vencida"),(W35))))</formula>
    </cfRule>
  </conditionalFormatting>
  <dataValidations count="2">
    <dataValidation type="list" allowBlank="1" showErrorMessage="1" sqref="A23" xr:uid="{00000000-0002-0000-0700-000000000000}">
      <formula1>PROCESOS</formula1>
    </dataValidation>
    <dataValidation type="list" allowBlank="1" showErrorMessage="1" sqref="W31:W35 W37:W38" xr:uid="{AB4AD6BD-E9EA-45BD-9883-53FE4299656A}">
      <formula1>$I$2:$I$4</formula1>
    </dataValidation>
  </dataValidation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A1000"/>
  <sheetViews>
    <sheetView showGridLines="0" topLeftCell="V32" workbookViewId="0">
      <selection activeCell="W32" sqref="W32"/>
    </sheetView>
  </sheetViews>
  <sheetFormatPr baseColWidth="10" defaultColWidth="14.42578125" defaultRowHeight="15" customHeight="1" x14ac:dyDescent="0.25"/>
  <cols>
    <col min="1" max="1" width="8.7109375" customWidth="1"/>
    <col min="2" max="2" width="10.7109375" customWidth="1"/>
    <col min="3" max="3" width="17.5703125" customWidth="1"/>
    <col min="4" max="4" width="21.5703125" customWidth="1"/>
    <col min="5" max="5" width="52.28515625" customWidth="1"/>
    <col min="6" max="6" width="17.28515625" customWidth="1"/>
    <col min="7" max="7" width="26.5703125" customWidth="1"/>
    <col min="8" max="8" width="43.28515625" customWidth="1"/>
    <col min="9" max="9" width="14" customWidth="1"/>
    <col min="10" max="10" width="18" customWidth="1"/>
    <col min="11" max="11" width="18.5703125" customWidth="1"/>
    <col min="12" max="12" width="20" customWidth="1"/>
    <col min="13" max="13" width="18.28515625" customWidth="1"/>
    <col min="14" max="14" width="18" customWidth="1"/>
    <col min="15" max="18" width="60.85546875" customWidth="1"/>
    <col min="19" max="19" width="75.42578125" customWidth="1"/>
    <col min="20" max="20" width="64.140625" customWidth="1"/>
    <col min="21" max="21" width="44.425781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x14ac:dyDescent="0.35">
      <c r="A1" s="1"/>
      <c r="B1" s="2"/>
      <c r="C1" s="3" t="s">
        <v>0</v>
      </c>
      <c r="D1" s="3" t="s">
        <v>1</v>
      </c>
      <c r="E1" s="4"/>
      <c r="F1" s="5" t="s">
        <v>2</v>
      </c>
      <c r="G1" s="5" t="s">
        <v>3</v>
      </c>
      <c r="H1" s="5" t="s">
        <v>4</v>
      </c>
      <c r="I1" s="5" t="s">
        <v>5</v>
      </c>
      <c r="J1" s="5" t="s">
        <v>6</v>
      </c>
      <c r="K1" s="6"/>
      <c r="L1" s="7"/>
      <c r="M1" s="8"/>
      <c r="N1" s="8"/>
      <c r="O1" s="8"/>
      <c r="P1" s="8"/>
      <c r="Q1" s="8"/>
      <c r="R1" s="8"/>
      <c r="S1" s="6"/>
      <c r="T1" s="589"/>
      <c r="U1" s="6"/>
      <c r="V1" s="8"/>
      <c r="W1" s="6"/>
      <c r="X1" s="6"/>
      <c r="Y1" s="6"/>
      <c r="Z1" s="6"/>
      <c r="AA1" s="6"/>
    </row>
    <row r="2" spans="1:27" ht="25.5" hidden="1" x14ac:dyDescent="0.25">
      <c r="A2" s="9"/>
      <c r="B2" s="10"/>
      <c r="C2" s="11" t="s">
        <v>7</v>
      </c>
      <c r="D2" s="11" t="s">
        <v>8</v>
      </c>
      <c r="E2" s="12"/>
      <c r="F2" s="13" t="s">
        <v>9</v>
      </c>
      <c r="G2" s="14" t="s">
        <v>10</v>
      </c>
      <c r="H2" s="13" t="s">
        <v>11</v>
      </c>
      <c r="I2" s="15" t="s">
        <v>12</v>
      </c>
      <c r="J2" s="16" t="s">
        <v>13</v>
      </c>
      <c r="K2" s="9"/>
      <c r="L2" s="17"/>
      <c r="M2" s="18"/>
      <c r="N2" s="18"/>
      <c r="O2" s="18"/>
      <c r="P2" s="18"/>
      <c r="Q2" s="18"/>
      <c r="R2" s="18"/>
      <c r="S2" s="9"/>
      <c r="T2" s="590"/>
      <c r="U2" s="9"/>
      <c r="V2" s="18"/>
      <c r="W2" s="9"/>
      <c r="X2" s="9"/>
      <c r="Y2" s="9"/>
      <c r="Z2" s="9"/>
      <c r="AA2" s="9"/>
    </row>
    <row r="3" spans="1:27" ht="25.5" hidden="1" x14ac:dyDescent="0.25">
      <c r="A3" s="9"/>
      <c r="B3" s="10"/>
      <c r="C3" s="11" t="s">
        <v>14</v>
      </c>
      <c r="D3" s="11" t="s">
        <v>15</v>
      </c>
      <c r="E3" s="12"/>
      <c r="F3" s="13" t="s">
        <v>16</v>
      </c>
      <c r="G3" s="14" t="s">
        <v>17</v>
      </c>
      <c r="H3" s="14" t="s">
        <v>18</v>
      </c>
      <c r="I3" s="19" t="s">
        <v>19</v>
      </c>
      <c r="J3" s="16" t="s">
        <v>20</v>
      </c>
      <c r="K3" s="9"/>
      <c r="L3" s="17"/>
      <c r="M3" s="18"/>
      <c r="N3" s="18"/>
      <c r="O3" s="18"/>
      <c r="P3" s="18"/>
      <c r="Q3" s="18"/>
      <c r="R3" s="18"/>
      <c r="S3" s="9"/>
      <c r="T3" s="590"/>
      <c r="U3" s="9"/>
      <c r="V3" s="18"/>
      <c r="W3" s="9"/>
      <c r="X3" s="9"/>
      <c r="Y3" s="9"/>
      <c r="Z3" s="9"/>
      <c r="AA3" s="9"/>
    </row>
    <row r="4" spans="1:27" ht="25.5" hidden="1" x14ac:dyDescent="0.25">
      <c r="A4" s="9"/>
      <c r="B4" s="10"/>
      <c r="C4" s="11" t="s">
        <v>21</v>
      </c>
      <c r="D4" s="11" t="s">
        <v>22</v>
      </c>
      <c r="E4" s="12"/>
      <c r="F4" s="13" t="s">
        <v>23</v>
      </c>
      <c r="G4" s="14" t="s">
        <v>24</v>
      </c>
      <c r="H4" s="20"/>
      <c r="I4" s="21" t="s">
        <v>25</v>
      </c>
      <c r="J4" s="16" t="s">
        <v>26</v>
      </c>
      <c r="K4" s="9"/>
      <c r="L4" s="17"/>
      <c r="M4" s="18"/>
      <c r="N4" s="18"/>
      <c r="O4" s="18"/>
      <c r="P4" s="18"/>
      <c r="Q4" s="18"/>
      <c r="R4" s="18"/>
      <c r="S4" s="9"/>
      <c r="T4" s="590"/>
      <c r="U4" s="9"/>
      <c r="V4" s="18"/>
      <c r="W4" s="9"/>
      <c r="X4" s="9"/>
      <c r="Y4" s="9"/>
      <c r="Z4" s="9"/>
      <c r="AA4" s="9"/>
    </row>
    <row r="5" spans="1:27" ht="38.25" hidden="1" x14ac:dyDescent="0.25">
      <c r="A5" s="9"/>
      <c r="B5" s="10"/>
      <c r="C5" s="11" t="s">
        <v>27</v>
      </c>
      <c r="D5" s="11" t="s">
        <v>28</v>
      </c>
      <c r="E5" s="12"/>
      <c r="F5" s="14" t="s">
        <v>29</v>
      </c>
      <c r="G5" s="14" t="s">
        <v>30</v>
      </c>
      <c r="H5" s="22"/>
      <c r="I5" s="16"/>
      <c r="J5" s="16"/>
      <c r="K5" s="9"/>
      <c r="L5" s="17"/>
      <c r="M5" s="18"/>
      <c r="N5" s="18"/>
      <c r="O5" s="18"/>
      <c r="P5" s="18"/>
      <c r="Q5" s="18"/>
      <c r="R5" s="18"/>
      <c r="S5" s="9"/>
      <c r="T5" s="590"/>
      <c r="U5" s="9"/>
      <c r="V5" s="18"/>
      <c r="W5" s="9"/>
      <c r="X5" s="9"/>
      <c r="Y5" s="9"/>
      <c r="Z5" s="9"/>
      <c r="AA5" s="9"/>
    </row>
    <row r="6" spans="1:27" ht="38.25" hidden="1" x14ac:dyDescent="0.25">
      <c r="A6" s="9"/>
      <c r="B6" s="10"/>
      <c r="C6" s="11" t="s">
        <v>31</v>
      </c>
      <c r="D6" s="11" t="s">
        <v>32</v>
      </c>
      <c r="E6" s="9"/>
      <c r="F6" s="14" t="s">
        <v>33</v>
      </c>
      <c r="G6" s="22"/>
      <c r="H6" s="22"/>
      <c r="I6" s="16"/>
      <c r="J6" s="16"/>
      <c r="K6" s="9"/>
      <c r="L6" s="17"/>
      <c r="M6" s="18"/>
      <c r="N6" s="18"/>
      <c r="O6" s="18"/>
      <c r="P6" s="18"/>
      <c r="Q6" s="18"/>
      <c r="R6" s="18"/>
      <c r="S6" s="9"/>
      <c r="T6" s="590"/>
      <c r="U6" s="9"/>
      <c r="V6" s="18"/>
      <c r="W6" s="9"/>
      <c r="X6" s="9"/>
      <c r="Y6" s="9"/>
      <c r="Z6" s="9"/>
      <c r="AA6" s="9"/>
    </row>
    <row r="7" spans="1:27" ht="25.5" hidden="1" x14ac:dyDescent="0.25">
      <c r="A7" s="9"/>
      <c r="B7" s="10"/>
      <c r="C7" s="11" t="s">
        <v>34</v>
      </c>
      <c r="D7" s="11" t="s">
        <v>35</v>
      </c>
      <c r="E7" s="12"/>
      <c r="F7" s="20"/>
      <c r="G7" s="22"/>
      <c r="H7" s="22"/>
      <c r="I7" s="23"/>
      <c r="J7" s="23"/>
      <c r="K7" s="9"/>
      <c r="L7" s="17"/>
      <c r="M7" s="18"/>
      <c r="N7" s="18"/>
      <c r="O7" s="18"/>
      <c r="P7" s="18"/>
      <c r="Q7" s="18"/>
      <c r="R7" s="18"/>
      <c r="S7" s="9"/>
      <c r="T7" s="590"/>
      <c r="U7" s="9"/>
      <c r="V7" s="18"/>
      <c r="W7" s="9"/>
      <c r="X7" s="9"/>
      <c r="Y7" s="9"/>
      <c r="Z7" s="9"/>
      <c r="AA7" s="9"/>
    </row>
    <row r="8" spans="1:27" ht="25.5" hidden="1" x14ac:dyDescent="0.25">
      <c r="A8" s="9"/>
      <c r="B8" s="10"/>
      <c r="C8" s="11" t="s">
        <v>36</v>
      </c>
      <c r="D8" s="11" t="s">
        <v>37</v>
      </c>
      <c r="E8" s="12"/>
      <c r="F8" s="20"/>
      <c r="G8" s="22"/>
      <c r="H8" s="22"/>
      <c r="I8" s="16"/>
      <c r="J8" s="16"/>
      <c r="K8" s="9"/>
      <c r="L8" s="17"/>
      <c r="M8" s="18"/>
      <c r="N8" s="18"/>
      <c r="O8" s="18"/>
      <c r="P8" s="18"/>
      <c r="Q8" s="18"/>
      <c r="R8" s="18"/>
      <c r="S8" s="9"/>
      <c r="T8" s="590"/>
      <c r="U8" s="9"/>
      <c r="V8" s="18"/>
      <c r="W8" s="9"/>
      <c r="X8" s="9"/>
      <c r="Y8" s="9"/>
      <c r="Z8" s="9"/>
      <c r="AA8" s="9"/>
    </row>
    <row r="9" spans="1:27" ht="51" hidden="1" x14ac:dyDescent="0.25">
      <c r="A9" s="9"/>
      <c r="B9" s="10"/>
      <c r="C9" s="11" t="s">
        <v>38</v>
      </c>
      <c r="D9" s="11" t="s">
        <v>39</v>
      </c>
      <c r="E9" s="12"/>
      <c r="F9" s="22"/>
      <c r="G9" s="22"/>
      <c r="H9" s="22"/>
      <c r="I9" s="16"/>
      <c r="J9" s="16"/>
      <c r="K9" s="9"/>
      <c r="L9" s="17"/>
      <c r="M9" s="18"/>
      <c r="N9" s="18"/>
      <c r="O9" s="18"/>
      <c r="P9" s="18"/>
      <c r="Q9" s="18"/>
      <c r="R9" s="18"/>
      <c r="S9" s="9"/>
      <c r="T9" s="590"/>
      <c r="U9" s="9"/>
      <c r="V9" s="18"/>
      <c r="W9" s="9"/>
      <c r="X9" s="9"/>
      <c r="Y9" s="9"/>
      <c r="Z9" s="9"/>
      <c r="AA9" s="9"/>
    </row>
    <row r="10" spans="1:27" ht="25.5" hidden="1" x14ac:dyDescent="0.25">
      <c r="A10" s="9"/>
      <c r="B10" s="10"/>
      <c r="C10" s="11" t="s">
        <v>40</v>
      </c>
      <c r="D10" s="11" t="s">
        <v>41</v>
      </c>
      <c r="E10" s="12"/>
      <c r="F10" s="22"/>
      <c r="G10" s="22"/>
      <c r="H10" s="22"/>
      <c r="I10" s="16"/>
      <c r="J10" s="16"/>
      <c r="K10" s="9"/>
      <c r="L10" s="17"/>
      <c r="M10" s="18"/>
      <c r="N10" s="18"/>
      <c r="O10" s="18"/>
      <c r="P10" s="18"/>
      <c r="Q10" s="18"/>
      <c r="R10" s="18"/>
      <c r="S10" s="9"/>
      <c r="T10" s="590"/>
      <c r="U10" s="9"/>
      <c r="V10" s="18"/>
      <c r="W10" s="9"/>
      <c r="X10" s="9"/>
      <c r="Y10" s="9"/>
      <c r="Z10" s="9"/>
      <c r="AA10" s="9"/>
    </row>
    <row r="11" spans="1:27" ht="38.25" hidden="1" x14ac:dyDescent="0.25">
      <c r="A11" s="9"/>
      <c r="B11" s="10"/>
      <c r="C11" s="11" t="s">
        <v>42</v>
      </c>
      <c r="D11" s="11" t="s">
        <v>43</v>
      </c>
      <c r="E11" s="12"/>
      <c r="F11" s="22"/>
      <c r="G11" s="22"/>
      <c r="H11" s="22"/>
      <c r="I11" s="16"/>
      <c r="J11" s="16"/>
      <c r="K11" s="9"/>
      <c r="L11" s="17"/>
      <c r="M11" s="18"/>
      <c r="N11" s="18"/>
      <c r="O11" s="18"/>
      <c r="P11" s="18"/>
      <c r="Q11" s="18"/>
      <c r="R11" s="18"/>
      <c r="S11" s="9"/>
      <c r="T11" s="590"/>
      <c r="U11" s="9"/>
      <c r="V11" s="18"/>
      <c r="W11" s="9"/>
      <c r="X11" s="9"/>
      <c r="Y11" s="9"/>
      <c r="Z11" s="9"/>
      <c r="AA11" s="9"/>
    </row>
    <row r="12" spans="1:27" ht="25.5" hidden="1" x14ac:dyDescent="0.25">
      <c r="A12" s="9"/>
      <c r="B12" s="10"/>
      <c r="C12" s="11" t="s">
        <v>44</v>
      </c>
      <c r="D12" s="11" t="s">
        <v>45</v>
      </c>
      <c r="E12" s="12"/>
      <c r="F12" s="24"/>
      <c r="G12" s="24"/>
      <c r="H12" s="24"/>
      <c r="I12" s="10"/>
      <c r="J12" s="18"/>
      <c r="K12" s="18"/>
      <c r="L12" s="9"/>
      <c r="M12" s="17"/>
      <c r="N12" s="18"/>
      <c r="O12" s="18"/>
      <c r="P12" s="18"/>
      <c r="Q12" s="18"/>
      <c r="R12" s="18"/>
      <c r="S12" s="18"/>
      <c r="T12" s="590"/>
      <c r="U12" s="9"/>
      <c r="V12" s="18"/>
      <c r="W12" s="9"/>
      <c r="X12" s="9"/>
      <c r="Y12" s="9"/>
      <c r="Z12" s="9"/>
      <c r="AA12" s="9"/>
    </row>
    <row r="13" spans="1:27" ht="38.25" hidden="1" x14ac:dyDescent="0.25">
      <c r="A13" s="9"/>
      <c r="B13" s="10"/>
      <c r="C13" s="11" t="s">
        <v>46</v>
      </c>
      <c r="D13" s="11" t="s">
        <v>47</v>
      </c>
      <c r="E13" s="12"/>
      <c r="F13" s="24"/>
      <c r="G13" s="24"/>
      <c r="H13" s="24"/>
      <c r="I13" s="10"/>
      <c r="J13" s="18"/>
      <c r="K13" s="18"/>
      <c r="L13" s="9"/>
      <c r="M13" s="17"/>
      <c r="N13" s="18"/>
      <c r="O13" s="18"/>
      <c r="P13" s="18"/>
      <c r="Q13" s="18"/>
      <c r="R13" s="18"/>
      <c r="S13" s="18"/>
      <c r="T13" s="590"/>
      <c r="U13" s="9"/>
      <c r="V13" s="18"/>
      <c r="W13" s="9"/>
      <c r="X13" s="9"/>
      <c r="Y13" s="9"/>
      <c r="Z13" s="9"/>
      <c r="AA13" s="9"/>
    </row>
    <row r="14" spans="1:27" ht="105.75" hidden="1" customHeight="1" x14ac:dyDescent="0.25">
      <c r="A14" s="9"/>
      <c r="B14" s="10"/>
      <c r="C14" s="11" t="s">
        <v>48</v>
      </c>
      <c r="D14" s="25"/>
      <c r="E14" s="12"/>
      <c r="F14" s="24"/>
      <c r="G14" s="24"/>
      <c r="H14" s="24"/>
      <c r="I14" s="10"/>
      <c r="J14" s="18"/>
      <c r="K14" s="18"/>
      <c r="L14" s="9"/>
      <c r="M14" s="17"/>
      <c r="N14" s="18"/>
      <c r="O14" s="18"/>
      <c r="P14" s="18"/>
      <c r="Q14" s="18"/>
      <c r="R14" s="18"/>
      <c r="S14" s="18"/>
      <c r="T14" s="590"/>
      <c r="U14" s="9"/>
      <c r="V14" s="18"/>
      <c r="W14" s="9"/>
      <c r="X14" s="9"/>
      <c r="Y14" s="9"/>
      <c r="Z14" s="9"/>
      <c r="AA14" s="9"/>
    </row>
    <row r="15" spans="1:27" ht="79.5" hidden="1" customHeight="1" x14ac:dyDescent="0.25">
      <c r="A15" s="9"/>
      <c r="B15" s="10"/>
      <c r="C15" s="26" t="s">
        <v>49</v>
      </c>
      <c r="D15" s="11"/>
      <c r="E15" s="12"/>
      <c r="F15" s="24"/>
      <c r="G15" s="24"/>
      <c r="H15" s="24"/>
      <c r="I15" s="10"/>
      <c r="J15" s="18"/>
      <c r="K15" s="18"/>
      <c r="L15" s="9"/>
      <c r="M15" s="17"/>
      <c r="N15" s="18"/>
      <c r="O15" s="18"/>
      <c r="P15" s="18"/>
      <c r="Q15" s="18"/>
      <c r="R15" s="18"/>
      <c r="S15" s="18"/>
      <c r="T15" s="590"/>
      <c r="U15" s="9"/>
      <c r="V15" s="18"/>
      <c r="W15" s="9"/>
      <c r="X15" s="9"/>
      <c r="Y15" s="9"/>
      <c r="Z15" s="9"/>
      <c r="AA15" s="9"/>
    </row>
    <row r="16" spans="1:27" ht="79.5" hidden="1" customHeight="1" x14ac:dyDescent="0.25">
      <c r="A16" s="9"/>
      <c r="B16" s="10"/>
      <c r="C16" s="11" t="s">
        <v>31</v>
      </c>
      <c r="D16" s="11" t="s">
        <v>1649</v>
      </c>
      <c r="E16" s="12"/>
      <c r="F16" s="24"/>
      <c r="G16" s="24"/>
      <c r="H16" s="24"/>
      <c r="I16" s="10"/>
      <c r="J16" s="18"/>
      <c r="K16" s="18"/>
      <c r="L16" s="9"/>
      <c r="M16" s="17"/>
      <c r="N16" s="18"/>
      <c r="O16" s="18"/>
      <c r="P16" s="18"/>
      <c r="Q16" s="18"/>
      <c r="R16" s="18"/>
      <c r="S16" s="18"/>
      <c r="T16" s="590"/>
      <c r="U16" s="9"/>
      <c r="V16" s="18"/>
      <c r="W16" s="9"/>
      <c r="X16" s="9"/>
      <c r="Y16" s="9"/>
      <c r="Z16" s="9"/>
      <c r="AA16" s="9"/>
    </row>
    <row r="17" spans="1:27" ht="93" hidden="1" customHeight="1" x14ac:dyDescent="0.35">
      <c r="A17" s="1"/>
      <c r="B17" s="6"/>
      <c r="C17" s="6"/>
      <c r="D17" s="6"/>
      <c r="E17" s="27"/>
      <c r="F17" s="6"/>
      <c r="G17" s="27"/>
      <c r="H17" s="27"/>
      <c r="I17" s="8"/>
      <c r="J17" s="8"/>
      <c r="K17" s="8"/>
      <c r="L17" s="8"/>
      <c r="M17" s="7"/>
      <c r="N17" s="8"/>
      <c r="O17" s="8"/>
      <c r="P17" s="8"/>
      <c r="Q17" s="8"/>
      <c r="R17" s="8"/>
      <c r="S17" s="8"/>
      <c r="T17" s="591"/>
      <c r="U17" s="28"/>
      <c r="V17" s="8"/>
      <c r="W17" s="6"/>
      <c r="X17" s="29"/>
      <c r="Y17" s="29"/>
      <c r="Z17" s="6"/>
      <c r="AA17" s="6"/>
    </row>
    <row r="18" spans="1:27" ht="27.75" customHeight="1" x14ac:dyDescent="0.25">
      <c r="A18" s="839"/>
      <c r="B18" s="840"/>
      <c r="C18" s="841"/>
      <c r="D18" s="847" t="s">
        <v>50</v>
      </c>
      <c r="E18" s="840"/>
      <c r="F18" s="840"/>
      <c r="G18" s="840"/>
      <c r="H18" s="840"/>
      <c r="I18" s="840"/>
      <c r="J18" s="840"/>
      <c r="K18" s="840"/>
      <c r="L18" s="840"/>
      <c r="M18" s="840"/>
      <c r="N18" s="840"/>
      <c r="O18" s="840"/>
      <c r="P18" s="840"/>
      <c r="Q18" s="840"/>
      <c r="R18" s="840"/>
      <c r="S18" s="840"/>
      <c r="T18" s="840"/>
      <c r="U18" s="840"/>
      <c r="V18" s="840"/>
      <c r="W18" s="841"/>
      <c r="X18" s="539" t="s">
        <v>51</v>
      </c>
      <c r="Y18" s="6"/>
      <c r="Z18" s="6"/>
      <c r="AA18" s="6"/>
    </row>
    <row r="19" spans="1:27" ht="27.75" customHeight="1" x14ac:dyDescent="0.25">
      <c r="A19" s="842"/>
      <c r="B19" s="753"/>
      <c r="C19" s="843"/>
      <c r="D19" s="842"/>
      <c r="E19" s="753"/>
      <c r="F19" s="753"/>
      <c r="G19" s="753"/>
      <c r="H19" s="753"/>
      <c r="I19" s="753"/>
      <c r="J19" s="753"/>
      <c r="K19" s="753"/>
      <c r="L19" s="753"/>
      <c r="M19" s="753"/>
      <c r="N19" s="753"/>
      <c r="O19" s="753"/>
      <c r="P19" s="753"/>
      <c r="Q19" s="753"/>
      <c r="R19" s="753"/>
      <c r="S19" s="753"/>
      <c r="T19" s="753"/>
      <c r="U19" s="753"/>
      <c r="V19" s="753"/>
      <c r="W19" s="843"/>
      <c r="X19" s="541" t="s">
        <v>1636</v>
      </c>
      <c r="Y19" s="6"/>
      <c r="Z19" s="6"/>
      <c r="AA19" s="6"/>
    </row>
    <row r="20" spans="1:27" ht="27.75" customHeight="1" x14ac:dyDescent="0.25">
      <c r="A20" s="842"/>
      <c r="B20" s="753"/>
      <c r="C20" s="843"/>
      <c r="D20" s="842"/>
      <c r="E20" s="753"/>
      <c r="F20" s="753"/>
      <c r="G20" s="753"/>
      <c r="H20" s="753"/>
      <c r="I20" s="753"/>
      <c r="J20" s="753"/>
      <c r="K20" s="753"/>
      <c r="L20" s="753"/>
      <c r="M20" s="753"/>
      <c r="N20" s="753"/>
      <c r="O20" s="753"/>
      <c r="P20" s="753"/>
      <c r="Q20" s="753"/>
      <c r="R20" s="753"/>
      <c r="S20" s="753"/>
      <c r="T20" s="753"/>
      <c r="U20" s="753"/>
      <c r="V20" s="753"/>
      <c r="W20" s="843"/>
      <c r="X20" s="592" t="s">
        <v>1637</v>
      </c>
      <c r="Y20" s="6"/>
      <c r="Z20" s="6"/>
      <c r="AA20" s="6"/>
    </row>
    <row r="21" spans="1:27" ht="27.75" customHeight="1" x14ac:dyDescent="0.25">
      <c r="A21" s="844"/>
      <c r="B21" s="845"/>
      <c r="C21" s="846"/>
      <c r="D21" s="844"/>
      <c r="E21" s="845"/>
      <c r="F21" s="845"/>
      <c r="G21" s="845"/>
      <c r="H21" s="845"/>
      <c r="I21" s="845"/>
      <c r="J21" s="845"/>
      <c r="K21" s="845"/>
      <c r="L21" s="845"/>
      <c r="M21" s="845"/>
      <c r="N21" s="845"/>
      <c r="O21" s="845"/>
      <c r="P21" s="845"/>
      <c r="Q21" s="845"/>
      <c r="R21" s="845"/>
      <c r="S21" s="845"/>
      <c r="T21" s="845"/>
      <c r="U21" s="845"/>
      <c r="V21" s="845"/>
      <c r="W21" s="846"/>
      <c r="X21" s="542" t="s">
        <v>54</v>
      </c>
      <c r="Y21" s="6"/>
      <c r="Z21" s="6"/>
      <c r="AA21" s="6"/>
    </row>
    <row r="22" spans="1:27" ht="36.75" customHeight="1" x14ac:dyDescent="0.25">
      <c r="A22" s="543"/>
      <c r="B22" s="544"/>
      <c r="C22" s="544"/>
      <c r="D22" s="544"/>
      <c r="E22" s="545"/>
      <c r="F22" s="546"/>
      <c r="G22" s="547"/>
      <c r="H22" s="547"/>
      <c r="I22" s="546"/>
      <c r="J22" s="546"/>
      <c r="K22" s="546"/>
      <c r="L22" s="546"/>
      <c r="M22" s="546"/>
      <c r="N22" s="546"/>
      <c r="O22" s="546"/>
      <c r="P22" s="546"/>
      <c r="Q22" s="546"/>
      <c r="R22" s="546"/>
      <c r="S22" s="546"/>
      <c r="T22" s="593"/>
      <c r="U22" s="549"/>
      <c r="V22" s="546"/>
      <c r="W22" s="546"/>
      <c r="X22" s="547"/>
      <c r="Y22" s="6"/>
      <c r="Z22" s="6"/>
      <c r="AA22" s="6"/>
    </row>
    <row r="23" spans="1:27" ht="63" customHeight="1" x14ac:dyDescent="0.25">
      <c r="A23" s="957" t="s">
        <v>1638</v>
      </c>
      <c r="B23" s="884"/>
      <c r="C23" s="885"/>
      <c r="D23" s="550"/>
      <c r="E23" s="958" t="str">
        <f>CONCATENATE("INFORME DE SEGUIMIENTO DEL PROCESO ",A24)</f>
        <v>INFORME DE SEGUIMIENTO DEL PROCESO GESTIÓN DOCUMENTAL</v>
      </c>
      <c r="F23" s="850"/>
      <c r="G23" s="547"/>
      <c r="H23" s="959" t="s">
        <v>1639</v>
      </c>
      <c r="I23" s="849"/>
      <c r="J23" s="850"/>
      <c r="K23" s="551"/>
      <c r="L23" s="552"/>
      <c r="M23" s="552"/>
      <c r="N23" s="552"/>
      <c r="O23" s="552"/>
      <c r="P23" s="552"/>
      <c r="Q23" s="552"/>
      <c r="R23" s="552"/>
      <c r="S23" s="552"/>
      <c r="T23" s="594"/>
      <c r="U23" s="552"/>
      <c r="V23" s="595"/>
      <c r="W23" s="552"/>
      <c r="X23" s="553"/>
      <c r="Y23" s="6"/>
      <c r="Z23" s="6"/>
      <c r="AA23" s="6"/>
    </row>
    <row r="24" spans="1:27" ht="87.75" customHeight="1" x14ac:dyDescent="0.25">
      <c r="A24" s="962" t="s">
        <v>31</v>
      </c>
      <c r="B24" s="884"/>
      <c r="C24" s="885"/>
      <c r="D24" s="550"/>
      <c r="E24" s="554" t="s">
        <v>1640</v>
      </c>
      <c r="F24" s="555">
        <f>COUNTA(E32:E33)</f>
        <v>2</v>
      </c>
      <c r="G24" s="547"/>
      <c r="H24" s="963" t="s">
        <v>1641</v>
      </c>
      <c r="I24" s="745"/>
      <c r="J24" s="560">
        <f>COUNTIF(I32:I33,"Acción Correctiva")</f>
        <v>2</v>
      </c>
      <c r="K24" s="548"/>
      <c r="L24" s="552"/>
      <c r="M24" s="552"/>
      <c r="N24" s="552"/>
      <c r="O24" s="552"/>
      <c r="P24" s="552"/>
      <c r="Q24" s="552"/>
      <c r="R24" s="552"/>
      <c r="S24" s="552"/>
      <c r="T24" s="594"/>
      <c r="U24" s="553"/>
      <c r="V24" s="596"/>
      <c r="W24" s="550"/>
      <c r="X24" s="553"/>
      <c r="Y24" s="6"/>
      <c r="Z24" s="6"/>
      <c r="AA24" s="6"/>
    </row>
    <row r="25" spans="1:27" ht="48.75" customHeight="1" x14ac:dyDescent="0.35">
      <c r="A25" s="557"/>
      <c r="B25" s="550"/>
      <c r="C25" s="550"/>
      <c r="D25" s="558"/>
      <c r="E25" s="559" t="s">
        <v>1561</v>
      </c>
      <c r="F25" s="560">
        <f>COUNTA(H32:H33)</f>
        <v>2</v>
      </c>
      <c r="G25" s="561"/>
      <c r="H25" s="954" t="s">
        <v>1642</v>
      </c>
      <c r="I25" s="955"/>
      <c r="J25" s="556">
        <f>COUNTIF(I32:I33,"Acción Preventiva y/o de mejora")</f>
        <v>0</v>
      </c>
      <c r="K25" s="548"/>
      <c r="L25" s="552"/>
      <c r="M25" s="552"/>
      <c r="N25" s="552"/>
      <c r="O25" s="552"/>
      <c r="P25" s="552"/>
      <c r="Q25" s="552"/>
      <c r="R25" s="548"/>
      <c r="S25" s="548"/>
      <c r="T25" s="597"/>
      <c r="U25" s="553"/>
      <c r="V25" s="596"/>
      <c r="W25" s="550"/>
      <c r="X25" s="553"/>
      <c r="Y25" s="6"/>
      <c r="Z25" s="6"/>
      <c r="AA25" s="6"/>
    </row>
    <row r="26" spans="1:27" ht="53.25" customHeight="1" x14ac:dyDescent="0.35">
      <c r="A26" s="557"/>
      <c r="B26" s="550"/>
      <c r="C26" s="550"/>
      <c r="D26" s="562"/>
      <c r="E26" s="559" t="s">
        <v>1563</v>
      </c>
      <c r="F26" s="560">
        <f>COUNTIF(W32:W33, "Vencida")</f>
        <v>0</v>
      </c>
      <c r="G26" s="561"/>
      <c r="H26" s="956"/>
      <c r="I26" s="796"/>
      <c r="J26" s="563"/>
      <c r="K26" s="548"/>
      <c r="L26" s="552"/>
      <c r="M26" s="552"/>
      <c r="N26" s="552"/>
      <c r="O26" s="552"/>
      <c r="P26" s="552"/>
      <c r="Q26" s="552"/>
      <c r="R26" s="548"/>
      <c r="S26" s="548"/>
      <c r="T26" s="597"/>
      <c r="U26" s="553"/>
      <c r="V26" s="596"/>
      <c r="W26" s="550"/>
      <c r="X26" s="564"/>
      <c r="Y26" s="6"/>
      <c r="Z26" s="6"/>
      <c r="AA26" s="6"/>
    </row>
    <row r="27" spans="1:27" ht="48.75" customHeight="1" x14ac:dyDescent="0.35">
      <c r="A27" s="557"/>
      <c r="B27" s="550"/>
      <c r="C27" s="550"/>
      <c r="D27" s="558"/>
      <c r="E27" s="559" t="s">
        <v>1565</v>
      </c>
      <c r="F27" s="560">
        <f>COUNTIF(W32:W33, "En ejecución")</f>
        <v>0</v>
      </c>
      <c r="G27" s="561"/>
      <c r="H27" s="956"/>
      <c r="I27" s="796"/>
      <c r="J27" s="565"/>
      <c r="K27" s="563"/>
      <c r="L27" s="552"/>
      <c r="M27" s="552"/>
      <c r="N27" s="552"/>
      <c r="O27" s="552"/>
      <c r="P27" s="552"/>
      <c r="Q27" s="552"/>
      <c r="R27" s="548"/>
      <c r="S27" s="548"/>
      <c r="T27" s="597"/>
      <c r="U27" s="553"/>
      <c r="V27" s="596"/>
      <c r="W27" s="550"/>
      <c r="X27" s="564"/>
      <c r="Y27" s="6"/>
      <c r="Z27" s="6"/>
      <c r="AA27" s="6"/>
    </row>
    <row r="28" spans="1:27" ht="51" customHeight="1" x14ac:dyDescent="0.35">
      <c r="A28" s="557"/>
      <c r="B28" s="550"/>
      <c r="C28" s="550"/>
      <c r="D28" s="562"/>
      <c r="E28" s="566" t="s">
        <v>1567</v>
      </c>
      <c r="F28" s="556">
        <f>COUNTIF(W32:W33,"Cerrada")</f>
        <v>2</v>
      </c>
      <c r="G28" s="561"/>
      <c r="H28" s="567"/>
      <c r="I28" s="568"/>
      <c r="J28" s="552"/>
      <c r="K28" s="552"/>
      <c r="L28" s="552"/>
      <c r="M28" s="552"/>
      <c r="N28" s="552"/>
      <c r="O28" s="552"/>
      <c r="P28" s="552"/>
      <c r="Q28" s="552"/>
      <c r="R28" s="548"/>
      <c r="S28" s="548"/>
      <c r="T28" s="597"/>
      <c r="U28" s="553"/>
      <c r="V28" s="596"/>
      <c r="W28" s="550"/>
      <c r="X28" s="564"/>
      <c r="Y28" s="6"/>
      <c r="Z28" s="6"/>
      <c r="AA28" s="6"/>
    </row>
    <row r="29" spans="1:27" ht="41.25" customHeight="1" x14ac:dyDescent="0.35">
      <c r="A29" s="557"/>
      <c r="B29" s="550"/>
      <c r="C29" s="550"/>
      <c r="D29" s="550"/>
      <c r="E29" s="569"/>
      <c r="F29" s="570"/>
      <c r="G29" s="561"/>
      <c r="H29" s="567"/>
      <c r="I29" s="571"/>
      <c r="J29" s="572"/>
      <c r="K29" s="571"/>
      <c r="L29" s="572"/>
      <c r="M29" s="573"/>
      <c r="N29" s="574"/>
      <c r="O29" s="574"/>
      <c r="P29" s="574"/>
      <c r="Q29" s="574"/>
      <c r="R29" s="546"/>
      <c r="S29" s="546"/>
      <c r="T29" s="598"/>
      <c r="U29" s="546"/>
      <c r="V29" s="546"/>
      <c r="W29" s="546"/>
      <c r="X29" s="546"/>
      <c r="Y29" s="6"/>
      <c r="Z29" s="6"/>
      <c r="AA29" s="6"/>
    </row>
    <row r="30" spans="1:27" ht="45" customHeight="1" x14ac:dyDescent="0.25">
      <c r="A30" s="848" t="s">
        <v>56</v>
      </c>
      <c r="B30" s="849"/>
      <c r="C30" s="849"/>
      <c r="D30" s="849"/>
      <c r="E30" s="849"/>
      <c r="F30" s="849"/>
      <c r="G30" s="850"/>
      <c r="H30" s="851" t="s">
        <v>57</v>
      </c>
      <c r="I30" s="849"/>
      <c r="J30" s="849"/>
      <c r="K30" s="849"/>
      <c r="L30" s="849"/>
      <c r="M30" s="849"/>
      <c r="N30" s="850"/>
      <c r="O30" s="852" t="s">
        <v>58</v>
      </c>
      <c r="P30" s="849"/>
      <c r="Q30" s="849"/>
      <c r="R30" s="849"/>
      <c r="S30" s="850"/>
      <c r="T30" s="853" t="s">
        <v>59</v>
      </c>
      <c r="U30" s="849"/>
      <c r="V30" s="849"/>
      <c r="W30" s="849"/>
      <c r="X30" s="850"/>
      <c r="Y30" s="38"/>
      <c r="Z30" s="39"/>
      <c r="AA30" s="40"/>
    </row>
    <row r="31" spans="1:27" ht="63" customHeight="1" x14ac:dyDescent="0.25">
      <c r="A31" s="579" t="s">
        <v>60</v>
      </c>
      <c r="B31" s="580" t="s">
        <v>2</v>
      </c>
      <c r="C31" s="580" t="s">
        <v>61</v>
      </c>
      <c r="D31" s="580" t="s">
        <v>62</v>
      </c>
      <c r="E31" s="580" t="s">
        <v>63</v>
      </c>
      <c r="F31" s="580" t="s">
        <v>64</v>
      </c>
      <c r="G31" s="581" t="s">
        <v>65</v>
      </c>
      <c r="H31" s="582" t="s">
        <v>66</v>
      </c>
      <c r="I31" s="580" t="s">
        <v>4</v>
      </c>
      <c r="J31" s="580" t="s">
        <v>67</v>
      </c>
      <c r="K31" s="583" t="s">
        <v>68</v>
      </c>
      <c r="L31" s="583" t="s">
        <v>69</v>
      </c>
      <c r="M31" s="583" t="s">
        <v>70</v>
      </c>
      <c r="N31" s="584" t="s">
        <v>71</v>
      </c>
      <c r="O31" s="960" t="s">
        <v>72</v>
      </c>
      <c r="P31" s="849"/>
      <c r="Q31" s="849"/>
      <c r="R31" s="961"/>
      <c r="S31" s="584" t="s">
        <v>73</v>
      </c>
      <c r="T31" s="599" t="s">
        <v>72</v>
      </c>
      <c r="U31" s="583" t="s">
        <v>73</v>
      </c>
      <c r="V31" s="583" t="s">
        <v>6</v>
      </c>
      <c r="W31" s="583" t="s">
        <v>74</v>
      </c>
      <c r="X31" s="584" t="s">
        <v>75</v>
      </c>
      <c r="Y31" s="49"/>
      <c r="Z31" s="6"/>
      <c r="AA31" s="6"/>
    </row>
    <row r="32" spans="1:27" ht="408.75" customHeight="1" x14ac:dyDescent="0.25">
      <c r="A32" s="70">
        <v>1</v>
      </c>
      <c r="B32" s="78" t="s">
        <v>9</v>
      </c>
      <c r="C32" s="78" t="s">
        <v>35</v>
      </c>
      <c r="D32" s="600">
        <v>43665</v>
      </c>
      <c r="E32" s="78" t="s">
        <v>1650</v>
      </c>
      <c r="F32" s="76" t="s">
        <v>10</v>
      </c>
      <c r="G32" s="26" t="s">
        <v>1651</v>
      </c>
      <c r="H32" s="26" t="s">
        <v>1652</v>
      </c>
      <c r="I32" s="66" t="s">
        <v>11</v>
      </c>
      <c r="J32" s="66" t="s">
        <v>1653</v>
      </c>
      <c r="K32" s="66" t="s">
        <v>90</v>
      </c>
      <c r="L32" s="601">
        <v>43677</v>
      </c>
      <c r="M32" s="67">
        <v>43709</v>
      </c>
      <c r="N32" s="67">
        <v>44377</v>
      </c>
      <c r="O32" s="964" t="s">
        <v>1654</v>
      </c>
      <c r="P32" s="744"/>
      <c r="Q32" s="744"/>
      <c r="R32" s="745"/>
      <c r="S32" s="152" t="s">
        <v>1655</v>
      </c>
      <c r="T32" s="71" t="s">
        <v>1656</v>
      </c>
      <c r="U32" s="168"/>
      <c r="V32" s="602" t="s">
        <v>13</v>
      </c>
      <c r="W32" s="218" t="s">
        <v>25</v>
      </c>
      <c r="X32" s="82" t="s">
        <v>1657</v>
      </c>
      <c r="Y32" s="9"/>
      <c r="Z32" s="9"/>
      <c r="AA32" s="9"/>
    </row>
    <row r="33" spans="1:27" ht="387.75" customHeight="1" x14ac:dyDescent="0.25">
      <c r="A33" s="70">
        <v>2</v>
      </c>
      <c r="B33" s="78" t="s">
        <v>9</v>
      </c>
      <c r="C33" s="66" t="s">
        <v>1649</v>
      </c>
      <c r="D33" s="603">
        <v>43920</v>
      </c>
      <c r="E33" s="78" t="s">
        <v>1658</v>
      </c>
      <c r="F33" s="114" t="s">
        <v>10</v>
      </c>
      <c r="G33" s="78" t="s">
        <v>1659</v>
      </c>
      <c r="H33" s="78" t="s">
        <v>1660</v>
      </c>
      <c r="I33" s="66" t="s">
        <v>11</v>
      </c>
      <c r="J33" s="78" t="s">
        <v>1661</v>
      </c>
      <c r="K33" s="78" t="s">
        <v>1662</v>
      </c>
      <c r="L33" s="601">
        <v>43923</v>
      </c>
      <c r="M33" s="67">
        <v>43923</v>
      </c>
      <c r="N33" s="67">
        <v>44104</v>
      </c>
      <c r="O33" s="964" t="s">
        <v>1663</v>
      </c>
      <c r="P33" s="744"/>
      <c r="Q33" s="744"/>
      <c r="R33" s="745"/>
      <c r="S33" s="152" t="s">
        <v>1664</v>
      </c>
      <c r="T33" s="604" t="s">
        <v>1665</v>
      </c>
      <c r="U33" s="604" t="s">
        <v>1666</v>
      </c>
      <c r="V33" s="605" t="s">
        <v>13</v>
      </c>
      <c r="W33" s="606" t="s">
        <v>25</v>
      </c>
      <c r="X33" s="607" t="s">
        <v>1667</v>
      </c>
      <c r="Y33" s="6"/>
      <c r="Z33" s="6"/>
      <c r="AA33" s="6"/>
    </row>
    <row r="34" spans="1:27" ht="15.75" customHeight="1" x14ac:dyDescent="0.25">
      <c r="A34" s="6"/>
      <c r="B34" s="6"/>
      <c r="C34" s="6"/>
      <c r="D34" s="6"/>
      <c r="E34" s="29"/>
      <c r="F34" s="6"/>
      <c r="G34" s="29"/>
      <c r="H34" s="29"/>
      <c r="I34" s="6"/>
      <c r="J34" s="6"/>
      <c r="K34" s="6"/>
      <c r="L34" s="6"/>
      <c r="M34" s="6"/>
      <c r="N34" s="6"/>
      <c r="O34" s="6"/>
      <c r="P34" s="6"/>
      <c r="Q34" s="6"/>
      <c r="R34" s="6"/>
      <c r="S34" s="6"/>
      <c r="T34" s="591"/>
      <c r="U34" s="28"/>
      <c r="V34" s="8"/>
      <c r="W34" s="157"/>
      <c r="X34" s="29"/>
      <c r="Y34" s="6"/>
      <c r="Z34" s="6"/>
      <c r="AA34" s="6"/>
    </row>
    <row r="35" spans="1:27" ht="15.75" customHeight="1" x14ac:dyDescent="0.25">
      <c r="A35" s="6"/>
      <c r="B35" s="6"/>
      <c r="C35" s="6"/>
      <c r="D35" s="6"/>
      <c r="E35" s="29"/>
      <c r="F35" s="6"/>
      <c r="G35" s="29"/>
      <c r="H35" s="29"/>
      <c r="I35" s="6"/>
      <c r="J35" s="6"/>
      <c r="K35" s="6"/>
      <c r="L35" s="6"/>
      <c r="M35" s="6"/>
      <c r="N35" s="6"/>
      <c r="O35" s="6"/>
      <c r="P35" s="6"/>
      <c r="Q35" s="6"/>
      <c r="R35" s="6"/>
      <c r="S35" s="6"/>
      <c r="T35" s="591"/>
      <c r="U35" s="28"/>
      <c r="V35" s="8"/>
      <c r="W35" s="157"/>
      <c r="X35" s="29"/>
      <c r="Y35" s="6"/>
      <c r="Z35" s="6"/>
      <c r="AA35" s="6"/>
    </row>
    <row r="36" spans="1:27" ht="15.75" customHeight="1" x14ac:dyDescent="0.25">
      <c r="A36" s="6"/>
      <c r="B36" s="6"/>
      <c r="C36" s="6"/>
      <c r="D36" s="6"/>
      <c r="E36" s="29"/>
      <c r="F36" s="6"/>
      <c r="G36" s="29"/>
      <c r="H36" s="29"/>
      <c r="I36" s="6"/>
      <c r="J36" s="6"/>
      <c r="K36" s="6"/>
      <c r="L36" s="6"/>
      <c r="M36" s="6"/>
      <c r="N36" s="6"/>
      <c r="O36" s="6"/>
      <c r="P36" s="6"/>
      <c r="Q36" s="6"/>
      <c r="R36" s="6"/>
      <c r="S36" s="6"/>
      <c r="T36" s="591"/>
      <c r="U36" s="28"/>
      <c r="V36" s="8"/>
      <c r="W36" s="157"/>
      <c r="X36" s="29"/>
      <c r="Y36" s="6"/>
      <c r="Z36" s="6"/>
      <c r="AA36" s="6"/>
    </row>
    <row r="37" spans="1:27" ht="15.75" customHeight="1" x14ac:dyDescent="0.25">
      <c r="A37" s="6"/>
      <c r="B37" s="6"/>
      <c r="C37" s="6"/>
      <c r="D37" s="6"/>
      <c r="E37" s="29"/>
      <c r="F37" s="6"/>
      <c r="G37" s="29"/>
      <c r="H37" s="29"/>
      <c r="I37" s="6"/>
      <c r="J37" s="6"/>
      <c r="K37" s="6"/>
      <c r="L37" s="6"/>
      <c r="M37" s="6"/>
      <c r="N37" s="6"/>
      <c r="O37" s="6"/>
      <c r="P37" s="6"/>
      <c r="Q37" s="6"/>
      <c r="R37" s="6"/>
      <c r="S37" s="6"/>
      <c r="T37" s="591"/>
      <c r="U37" s="28"/>
      <c r="V37" s="8"/>
      <c r="W37" s="157"/>
      <c r="X37" s="29"/>
      <c r="Y37" s="6"/>
      <c r="Z37" s="6"/>
      <c r="AA37" s="6"/>
    </row>
    <row r="38" spans="1:27" ht="15.75" customHeight="1" x14ac:dyDescent="0.25">
      <c r="A38" s="6"/>
      <c r="B38" s="6"/>
      <c r="C38" s="6"/>
      <c r="D38" s="6"/>
      <c r="E38" s="29"/>
      <c r="F38" s="6"/>
      <c r="G38" s="29"/>
      <c r="H38" s="29"/>
      <c r="I38" s="6"/>
      <c r="J38" s="6"/>
      <c r="K38" s="6"/>
      <c r="L38" s="6"/>
      <c r="M38" s="6"/>
      <c r="N38" s="6"/>
      <c r="O38" s="6"/>
      <c r="P38" s="6"/>
      <c r="Q38" s="6"/>
      <c r="R38" s="6"/>
      <c r="S38" s="6"/>
      <c r="T38" s="591"/>
      <c r="U38" s="28"/>
      <c r="V38" s="8"/>
      <c r="W38" s="157"/>
      <c r="X38" s="29"/>
      <c r="Y38" s="6"/>
      <c r="Z38" s="6"/>
      <c r="AA38" s="6"/>
    </row>
    <row r="39" spans="1:27" ht="15.75" customHeight="1" x14ac:dyDescent="0.25">
      <c r="A39" s="6"/>
      <c r="B39" s="6"/>
      <c r="C39" s="6"/>
      <c r="D39" s="6"/>
      <c r="E39" s="29"/>
      <c r="F39" s="6"/>
      <c r="G39" s="29"/>
      <c r="H39" s="29"/>
      <c r="I39" s="6"/>
      <c r="J39" s="6"/>
      <c r="K39" s="6"/>
      <c r="L39" s="6"/>
      <c r="M39" s="6"/>
      <c r="N39" s="6"/>
      <c r="O39" s="6"/>
      <c r="P39" s="6"/>
      <c r="Q39" s="6"/>
      <c r="R39" s="6"/>
      <c r="S39" s="6"/>
      <c r="T39" s="591"/>
      <c r="U39" s="28"/>
      <c r="V39" s="8"/>
      <c r="W39" s="157"/>
      <c r="X39" s="29"/>
      <c r="Y39" s="6"/>
      <c r="Z39" s="6"/>
      <c r="AA39" s="6"/>
    </row>
    <row r="40" spans="1:27" ht="15.75" customHeight="1" x14ac:dyDescent="0.25">
      <c r="A40" s="6"/>
      <c r="B40" s="6"/>
      <c r="C40" s="6"/>
      <c r="D40" s="6"/>
      <c r="E40" s="29"/>
      <c r="F40" s="6"/>
      <c r="G40" s="29"/>
      <c r="H40" s="29"/>
      <c r="I40" s="6"/>
      <c r="J40" s="6"/>
      <c r="K40" s="6"/>
      <c r="L40" s="6"/>
      <c r="M40" s="6"/>
      <c r="N40" s="6"/>
      <c r="O40" s="6"/>
      <c r="P40" s="6"/>
      <c r="Q40" s="6"/>
      <c r="R40" s="6"/>
      <c r="S40" s="6"/>
      <c r="T40" s="591"/>
      <c r="U40" s="28"/>
      <c r="V40" s="8"/>
      <c r="W40" s="157"/>
      <c r="X40" s="29"/>
      <c r="Y40" s="6"/>
      <c r="Z40" s="6"/>
      <c r="AA40" s="6"/>
    </row>
    <row r="41" spans="1:27" ht="15.75" customHeight="1" x14ac:dyDescent="0.25">
      <c r="A41" s="6"/>
      <c r="B41" s="6"/>
      <c r="C41" s="6"/>
      <c r="D41" s="6"/>
      <c r="E41" s="29"/>
      <c r="F41" s="6"/>
      <c r="G41" s="29"/>
      <c r="H41" s="29"/>
      <c r="I41" s="6"/>
      <c r="J41" s="6"/>
      <c r="K41" s="6"/>
      <c r="L41" s="6"/>
      <c r="M41" s="6"/>
      <c r="N41" s="6"/>
      <c r="O41" s="6"/>
      <c r="P41" s="6"/>
      <c r="Q41" s="6"/>
      <c r="R41" s="6"/>
      <c r="S41" s="6"/>
      <c r="T41" s="591"/>
      <c r="U41" s="28"/>
      <c r="V41" s="8"/>
      <c r="W41" s="157"/>
      <c r="X41" s="29"/>
      <c r="Y41" s="6"/>
      <c r="Z41" s="6"/>
      <c r="AA41" s="6"/>
    </row>
    <row r="42" spans="1:27" ht="15.75" customHeight="1" x14ac:dyDescent="0.25">
      <c r="A42" s="6"/>
      <c r="B42" s="6"/>
      <c r="C42" s="6"/>
      <c r="D42" s="6"/>
      <c r="E42" s="29"/>
      <c r="F42" s="6"/>
      <c r="G42" s="29"/>
      <c r="H42" s="29"/>
      <c r="I42" s="6"/>
      <c r="J42" s="6"/>
      <c r="K42" s="6"/>
      <c r="L42" s="6"/>
      <c r="M42" s="6"/>
      <c r="N42" s="6"/>
      <c r="O42" s="6"/>
      <c r="P42" s="6"/>
      <c r="Q42" s="6"/>
      <c r="R42" s="6"/>
      <c r="S42" s="6"/>
      <c r="T42" s="591"/>
      <c r="U42" s="28"/>
      <c r="V42" s="8"/>
      <c r="W42" s="157"/>
      <c r="X42" s="29"/>
      <c r="Y42" s="6"/>
      <c r="Z42" s="6"/>
      <c r="AA42" s="6"/>
    </row>
    <row r="43" spans="1:27" ht="15.75" customHeight="1" x14ac:dyDescent="0.25">
      <c r="A43" s="6"/>
      <c r="B43" s="6"/>
      <c r="C43" s="6"/>
      <c r="D43" s="6"/>
      <c r="E43" s="29"/>
      <c r="F43" s="6"/>
      <c r="G43" s="29"/>
      <c r="H43" s="29"/>
      <c r="I43" s="6"/>
      <c r="J43" s="6"/>
      <c r="K43" s="6"/>
      <c r="L43" s="6"/>
      <c r="M43" s="6"/>
      <c r="N43" s="6"/>
      <c r="O43" s="6"/>
      <c r="P43" s="6"/>
      <c r="Q43" s="6"/>
      <c r="R43" s="6"/>
      <c r="S43" s="6"/>
      <c r="T43" s="591"/>
      <c r="U43" s="28"/>
      <c r="V43" s="8"/>
      <c r="W43" s="157"/>
      <c r="X43" s="29"/>
      <c r="Y43" s="6"/>
      <c r="Z43" s="6"/>
      <c r="AA43" s="6"/>
    </row>
    <row r="44" spans="1:27" ht="15.75" customHeight="1" x14ac:dyDescent="0.25">
      <c r="A44" s="6"/>
      <c r="B44" s="6"/>
      <c r="C44" s="6"/>
      <c r="D44" s="6"/>
      <c r="E44" s="29"/>
      <c r="F44" s="6"/>
      <c r="G44" s="29"/>
      <c r="H44" s="29"/>
      <c r="I44" s="6"/>
      <c r="J44" s="6"/>
      <c r="K44" s="6"/>
      <c r="L44" s="6"/>
      <c r="M44" s="6"/>
      <c r="N44" s="6"/>
      <c r="O44" s="6"/>
      <c r="P44" s="6"/>
      <c r="Q44" s="6"/>
      <c r="R44" s="6"/>
      <c r="S44" s="6"/>
      <c r="T44" s="591"/>
      <c r="U44" s="28"/>
      <c r="V44" s="8"/>
      <c r="W44" s="157"/>
      <c r="X44" s="29"/>
      <c r="Y44" s="6"/>
      <c r="Z44" s="6"/>
      <c r="AA44" s="6"/>
    </row>
    <row r="45" spans="1:27" ht="15.75" customHeight="1" x14ac:dyDescent="0.25">
      <c r="A45" s="6"/>
      <c r="B45" s="6"/>
      <c r="C45" s="6"/>
      <c r="D45" s="6"/>
      <c r="E45" s="29"/>
      <c r="F45" s="6"/>
      <c r="G45" s="29"/>
      <c r="H45" s="29"/>
      <c r="I45" s="6"/>
      <c r="J45" s="6"/>
      <c r="K45" s="6"/>
      <c r="L45" s="6"/>
      <c r="M45" s="6"/>
      <c r="N45" s="6"/>
      <c r="O45" s="6"/>
      <c r="P45" s="6"/>
      <c r="Q45" s="6"/>
      <c r="R45" s="6"/>
      <c r="S45" s="6"/>
      <c r="T45" s="591"/>
      <c r="U45" s="28"/>
      <c r="V45" s="8"/>
      <c r="W45" s="157"/>
      <c r="X45" s="29"/>
      <c r="Y45" s="6"/>
      <c r="Z45" s="6"/>
      <c r="AA45" s="6"/>
    </row>
    <row r="46" spans="1:27" ht="15.75" customHeight="1" x14ac:dyDescent="0.25">
      <c r="A46" s="6"/>
      <c r="B46" s="6"/>
      <c r="C46" s="6"/>
      <c r="D46" s="6"/>
      <c r="E46" s="29"/>
      <c r="F46" s="6"/>
      <c r="G46" s="29"/>
      <c r="H46" s="29"/>
      <c r="I46" s="6"/>
      <c r="J46" s="6"/>
      <c r="K46" s="6"/>
      <c r="L46" s="6"/>
      <c r="M46" s="6"/>
      <c r="N46" s="6"/>
      <c r="O46" s="6"/>
      <c r="P46" s="6"/>
      <c r="Q46" s="6"/>
      <c r="R46" s="6"/>
      <c r="S46" s="6"/>
      <c r="T46" s="591"/>
      <c r="U46" s="28"/>
      <c r="V46" s="8"/>
      <c r="W46" s="157"/>
      <c r="X46" s="29"/>
      <c r="Y46" s="6"/>
      <c r="Z46" s="6"/>
      <c r="AA46" s="6"/>
    </row>
    <row r="47" spans="1:27" ht="15.75" customHeight="1" x14ac:dyDescent="0.25">
      <c r="A47" s="6"/>
      <c r="B47" s="6"/>
      <c r="C47" s="6"/>
      <c r="D47" s="6"/>
      <c r="E47" s="29"/>
      <c r="F47" s="6"/>
      <c r="G47" s="29"/>
      <c r="H47" s="29"/>
      <c r="I47" s="6"/>
      <c r="J47" s="6"/>
      <c r="K47" s="6"/>
      <c r="L47" s="6"/>
      <c r="M47" s="6"/>
      <c r="N47" s="6"/>
      <c r="O47" s="6"/>
      <c r="P47" s="6"/>
      <c r="Q47" s="6"/>
      <c r="R47" s="6"/>
      <c r="S47" s="6"/>
      <c r="T47" s="591"/>
      <c r="U47" s="28"/>
      <c r="V47" s="8"/>
      <c r="W47" s="157"/>
      <c r="X47" s="29"/>
      <c r="Y47" s="6"/>
      <c r="Z47" s="6"/>
      <c r="AA47" s="6"/>
    </row>
    <row r="48" spans="1:27" ht="15.75" customHeight="1" x14ac:dyDescent="0.25">
      <c r="A48" s="6"/>
      <c r="B48" s="6"/>
      <c r="C48" s="6"/>
      <c r="D48" s="6"/>
      <c r="E48" s="29"/>
      <c r="F48" s="6"/>
      <c r="G48" s="29"/>
      <c r="H48" s="29"/>
      <c r="I48" s="6"/>
      <c r="J48" s="6"/>
      <c r="K48" s="6"/>
      <c r="L48" s="6"/>
      <c r="M48" s="6"/>
      <c r="N48" s="6"/>
      <c r="O48" s="6"/>
      <c r="P48" s="6"/>
      <c r="Q48" s="6"/>
      <c r="R48" s="6"/>
      <c r="S48" s="6"/>
      <c r="T48" s="591"/>
      <c r="U48" s="28"/>
      <c r="V48" s="8"/>
      <c r="W48" s="157"/>
      <c r="X48" s="29"/>
      <c r="Y48" s="6"/>
      <c r="Z48" s="6"/>
      <c r="AA48" s="6"/>
    </row>
    <row r="49" spans="1:27" ht="15.75" customHeight="1" x14ac:dyDescent="0.25">
      <c r="A49" s="6"/>
      <c r="B49" s="6"/>
      <c r="C49" s="6"/>
      <c r="D49" s="6"/>
      <c r="E49" s="29"/>
      <c r="F49" s="6"/>
      <c r="G49" s="29"/>
      <c r="H49" s="29"/>
      <c r="I49" s="6"/>
      <c r="J49" s="6"/>
      <c r="K49" s="6"/>
      <c r="L49" s="6"/>
      <c r="M49" s="6"/>
      <c r="N49" s="6"/>
      <c r="O49" s="6"/>
      <c r="P49" s="6"/>
      <c r="Q49" s="6"/>
      <c r="R49" s="6"/>
      <c r="S49" s="6"/>
      <c r="T49" s="591"/>
      <c r="U49" s="28"/>
      <c r="V49" s="8"/>
      <c r="W49" s="157"/>
      <c r="X49" s="29"/>
      <c r="Y49" s="6"/>
      <c r="Z49" s="6"/>
      <c r="AA49" s="6"/>
    </row>
    <row r="50" spans="1:27" ht="15.75" customHeight="1" x14ac:dyDescent="0.25">
      <c r="A50" s="6"/>
      <c r="B50" s="6"/>
      <c r="C50" s="6"/>
      <c r="D50" s="6"/>
      <c r="E50" s="29"/>
      <c r="F50" s="6"/>
      <c r="G50" s="29"/>
      <c r="H50" s="29"/>
      <c r="I50" s="6"/>
      <c r="J50" s="6"/>
      <c r="K50" s="6"/>
      <c r="L50" s="6"/>
      <c r="M50" s="6"/>
      <c r="N50" s="6"/>
      <c r="O50" s="6"/>
      <c r="P50" s="6"/>
      <c r="Q50" s="6"/>
      <c r="R50" s="6"/>
      <c r="S50" s="6"/>
      <c r="T50" s="591"/>
      <c r="U50" s="28"/>
      <c r="V50" s="8"/>
      <c r="W50" s="157"/>
      <c r="X50" s="29"/>
      <c r="Y50" s="6"/>
      <c r="Z50" s="6"/>
      <c r="AA50" s="6"/>
    </row>
    <row r="51" spans="1:27" ht="15.75" customHeight="1" x14ac:dyDescent="0.25">
      <c r="A51" s="6"/>
      <c r="B51" s="6"/>
      <c r="C51" s="6"/>
      <c r="D51" s="6"/>
      <c r="E51" s="29"/>
      <c r="F51" s="6"/>
      <c r="G51" s="29"/>
      <c r="H51" s="29"/>
      <c r="I51" s="6"/>
      <c r="J51" s="6"/>
      <c r="K51" s="6"/>
      <c r="L51" s="6"/>
      <c r="M51" s="6"/>
      <c r="N51" s="6"/>
      <c r="O51" s="6"/>
      <c r="P51" s="6"/>
      <c r="Q51" s="6"/>
      <c r="R51" s="6"/>
      <c r="S51" s="6"/>
      <c r="T51" s="591"/>
      <c r="U51" s="28"/>
      <c r="V51" s="8"/>
      <c r="W51" s="157"/>
      <c r="X51" s="29"/>
      <c r="Y51" s="6"/>
      <c r="Z51" s="6"/>
      <c r="AA51" s="6"/>
    </row>
    <row r="52" spans="1:27" ht="15.75" customHeight="1" x14ac:dyDescent="0.25">
      <c r="A52" s="6"/>
      <c r="B52" s="6"/>
      <c r="C52" s="6"/>
      <c r="D52" s="6"/>
      <c r="E52" s="29"/>
      <c r="F52" s="6"/>
      <c r="G52" s="29"/>
      <c r="H52" s="29"/>
      <c r="I52" s="6"/>
      <c r="J52" s="6"/>
      <c r="K52" s="6"/>
      <c r="L52" s="6"/>
      <c r="M52" s="6"/>
      <c r="N52" s="6"/>
      <c r="O52" s="6"/>
      <c r="P52" s="6"/>
      <c r="Q52" s="6"/>
      <c r="R52" s="6"/>
      <c r="S52" s="6"/>
      <c r="T52" s="591"/>
      <c r="U52" s="28"/>
      <c r="V52" s="8"/>
      <c r="W52" s="157"/>
      <c r="X52" s="29"/>
      <c r="Y52" s="6"/>
      <c r="Z52" s="6"/>
      <c r="AA52" s="6"/>
    </row>
    <row r="53" spans="1:27" ht="15.75" customHeight="1" x14ac:dyDescent="0.25">
      <c r="A53" s="6"/>
      <c r="B53" s="6"/>
      <c r="C53" s="6"/>
      <c r="D53" s="6"/>
      <c r="E53" s="29"/>
      <c r="F53" s="6"/>
      <c r="G53" s="29"/>
      <c r="H53" s="29"/>
      <c r="I53" s="6"/>
      <c r="J53" s="6"/>
      <c r="K53" s="6"/>
      <c r="L53" s="6"/>
      <c r="M53" s="6"/>
      <c r="N53" s="6"/>
      <c r="O53" s="6"/>
      <c r="P53" s="6"/>
      <c r="Q53" s="6"/>
      <c r="R53" s="6"/>
      <c r="S53" s="6"/>
      <c r="T53" s="591"/>
      <c r="U53" s="28"/>
      <c r="V53" s="8"/>
      <c r="W53" s="157"/>
      <c r="X53" s="29"/>
      <c r="Y53" s="6"/>
      <c r="Z53" s="6"/>
      <c r="AA53" s="6"/>
    </row>
    <row r="54" spans="1:27" ht="15.75" customHeight="1" x14ac:dyDescent="0.25">
      <c r="A54" s="6"/>
      <c r="B54" s="6"/>
      <c r="C54" s="6"/>
      <c r="D54" s="6"/>
      <c r="E54" s="29"/>
      <c r="F54" s="6"/>
      <c r="G54" s="29"/>
      <c r="H54" s="29"/>
      <c r="I54" s="6"/>
      <c r="J54" s="6"/>
      <c r="K54" s="6"/>
      <c r="L54" s="6"/>
      <c r="M54" s="6"/>
      <c r="N54" s="6"/>
      <c r="O54" s="6"/>
      <c r="P54" s="6"/>
      <c r="Q54" s="6"/>
      <c r="R54" s="6"/>
      <c r="S54" s="6"/>
      <c r="T54" s="591"/>
      <c r="U54" s="28"/>
      <c r="V54" s="8"/>
      <c r="W54" s="157"/>
      <c r="X54" s="29"/>
      <c r="Y54" s="6"/>
      <c r="Z54" s="6"/>
      <c r="AA54" s="6"/>
    </row>
    <row r="55" spans="1:27" ht="15.75" customHeight="1" x14ac:dyDescent="0.25">
      <c r="A55" s="6"/>
      <c r="B55" s="6"/>
      <c r="C55" s="6"/>
      <c r="D55" s="6"/>
      <c r="E55" s="29"/>
      <c r="F55" s="6"/>
      <c r="G55" s="29"/>
      <c r="H55" s="29"/>
      <c r="I55" s="6"/>
      <c r="J55" s="6"/>
      <c r="K55" s="6"/>
      <c r="L55" s="6"/>
      <c r="M55" s="6"/>
      <c r="N55" s="6"/>
      <c r="O55" s="6"/>
      <c r="P55" s="6"/>
      <c r="Q55" s="6"/>
      <c r="R55" s="6"/>
      <c r="S55" s="6"/>
      <c r="T55" s="591"/>
      <c r="U55" s="28"/>
      <c r="V55" s="8"/>
      <c r="W55" s="157"/>
      <c r="X55" s="29"/>
      <c r="Y55" s="6"/>
      <c r="Z55" s="6"/>
      <c r="AA55" s="6"/>
    </row>
    <row r="56" spans="1:27" ht="15.75" customHeight="1" x14ac:dyDescent="0.25">
      <c r="A56" s="6"/>
      <c r="B56" s="6"/>
      <c r="C56" s="6"/>
      <c r="D56" s="6"/>
      <c r="E56" s="29"/>
      <c r="F56" s="6"/>
      <c r="G56" s="29"/>
      <c r="H56" s="29"/>
      <c r="I56" s="6"/>
      <c r="J56" s="6"/>
      <c r="K56" s="6"/>
      <c r="L56" s="6"/>
      <c r="M56" s="6"/>
      <c r="N56" s="6"/>
      <c r="O56" s="6"/>
      <c r="P56" s="6"/>
      <c r="Q56" s="6"/>
      <c r="R56" s="6"/>
      <c r="S56" s="6"/>
      <c r="T56" s="591"/>
      <c r="U56" s="28"/>
      <c r="V56" s="8"/>
      <c r="W56" s="157"/>
      <c r="X56" s="29"/>
      <c r="Y56" s="6"/>
      <c r="Z56" s="6"/>
      <c r="AA56" s="6"/>
    </row>
    <row r="57" spans="1:27" ht="15.75" customHeight="1" x14ac:dyDescent="0.25">
      <c r="A57" s="6"/>
      <c r="B57" s="6"/>
      <c r="C57" s="6"/>
      <c r="D57" s="6"/>
      <c r="E57" s="29"/>
      <c r="F57" s="6"/>
      <c r="G57" s="29"/>
      <c r="H57" s="29"/>
      <c r="I57" s="6"/>
      <c r="J57" s="6"/>
      <c r="K57" s="6"/>
      <c r="L57" s="6"/>
      <c r="M57" s="6"/>
      <c r="N57" s="6"/>
      <c r="O57" s="6"/>
      <c r="P57" s="6"/>
      <c r="Q57" s="6"/>
      <c r="R57" s="6"/>
      <c r="S57" s="6"/>
      <c r="T57" s="591"/>
      <c r="U57" s="28"/>
      <c r="V57" s="8"/>
      <c r="W57" s="157"/>
      <c r="X57" s="29"/>
      <c r="Y57" s="6"/>
      <c r="Z57" s="6"/>
      <c r="AA57" s="6"/>
    </row>
    <row r="58" spans="1:27" ht="15.75" customHeight="1" x14ac:dyDescent="0.25">
      <c r="A58" s="6"/>
      <c r="B58" s="6"/>
      <c r="C58" s="6"/>
      <c r="D58" s="6"/>
      <c r="E58" s="29"/>
      <c r="F58" s="6"/>
      <c r="G58" s="29"/>
      <c r="H58" s="29"/>
      <c r="I58" s="6"/>
      <c r="J58" s="6"/>
      <c r="K58" s="6"/>
      <c r="L58" s="6"/>
      <c r="M58" s="6"/>
      <c r="N58" s="6"/>
      <c r="O58" s="6"/>
      <c r="P58" s="6"/>
      <c r="Q58" s="6"/>
      <c r="R58" s="6"/>
      <c r="S58" s="6"/>
      <c r="T58" s="591"/>
      <c r="U58" s="28"/>
      <c r="V58" s="8"/>
      <c r="W58" s="157"/>
      <c r="X58" s="29"/>
      <c r="Y58" s="6"/>
      <c r="Z58" s="6"/>
      <c r="AA58" s="6"/>
    </row>
    <row r="59" spans="1:27" ht="15.75" customHeight="1" x14ac:dyDescent="0.25">
      <c r="A59" s="6"/>
      <c r="B59" s="6"/>
      <c r="C59" s="6"/>
      <c r="D59" s="6"/>
      <c r="E59" s="29"/>
      <c r="F59" s="6"/>
      <c r="G59" s="29"/>
      <c r="H59" s="29"/>
      <c r="I59" s="6"/>
      <c r="J59" s="6"/>
      <c r="K59" s="6"/>
      <c r="L59" s="6"/>
      <c r="M59" s="6"/>
      <c r="N59" s="6"/>
      <c r="O59" s="6"/>
      <c r="P59" s="6"/>
      <c r="Q59" s="6"/>
      <c r="R59" s="6"/>
      <c r="S59" s="6"/>
      <c r="T59" s="591"/>
      <c r="U59" s="28"/>
      <c r="V59" s="8"/>
      <c r="W59" s="157"/>
      <c r="X59" s="29"/>
      <c r="Y59" s="6"/>
      <c r="Z59" s="6"/>
      <c r="AA59" s="6"/>
    </row>
    <row r="60" spans="1:27" ht="15.75" customHeight="1" x14ac:dyDescent="0.25">
      <c r="A60" s="6"/>
      <c r="B60" s="6"/>
      <c r="C60" s="6"/>
      <c r="D60" s="6"/>
      <c r="E60" s="29"/>
      <c r="F60" s="6"/>
      <c r="G60" s="29"/>
      <c r="H60" s="29"/>
      <c r="I60" s="6"/>
      <c r="J60" s="6"/>
      <c r="K60" s="6"/>
      <c r="L60" s="6"/>
      <c r="M60" s="6"/>
      <c r="N60" s="6"/>
      <c r="O60" s="6"/>
      <c r="P60" s="6"/>
      <c r="Q60" s="6"/>
      <c r="R60" s="6"/>
      <c r="S60" s="6"/>
      <c r="T60" s="591"/>
      <c r="U60" s="28"/>
      <c r="V60" s="8"/>
      <c r="W60" s="157"/>
      <c r="X60" s="29"/>
      <c r="Y60" s="6"/>
      <c r="Z60" s="6"/>
      <c r="AA60" s="6"/>
    </row>
    <row r="61" spans="1:27" ht="15.75" customHeight="1" x14ac:dyDescent="0.25">
      <c r="A61" s="6"/>
      <c r="B61" s="6"/>
      <c r="C61" s="6"/>
      <c r="D61" s="6"/>
      <c r="E61" s="29"/>
      <c r="F61" s="6"/>
      <c r="G61" s="29"/>
      <c r="H61" s="29"/>
      <c r="I61" s="6"/>
      <c r="J61" s="6"/>
      <c r="K61" s="6"/>
      <c r="L61" s="6"/>
      <c r="M61" s="6"/>
      <c r="N61" s="6"/>
      <c r="O61" s="6"/>
      <c r="P61" s="6"/>
      <c r="Q61" s="6"/>
      <c r="R61" s="6"/>
      <c r="S61" s="6"/>
      <c r="T61" s="591"/>
      <c r="U61" s="28"/>
      <c r="V61" s="8"/>
      <c r="W61" s="157"/>
      <c r="X61" s="29"/>
      <c r="Y61" s="6"/>
      <c r="Z61" s="6"/>
      <c r="AA61" s="6"/>
    </row>
    <row r="62" spans="1:27" ht="15.75" customHeight="1" x14ac:dyDescent="0.25">
      <c r="A62" s="6"/>
      <c r="B62" s="6"/>
      <c r="C62" s="6"/>
      <c r="D62" s="6"/>
      <c r="E62" s="29"/>
      <c r="F62" s="6"/>
      <c r="G62" s="29"/>
      <c r="H62" s="29"/>
      <c r="I62" s="6"/>
      <c r="J62" s="6"/>
      <c r="K62" s="6"/>
      <c r="L62" s="6"/>
      <c r="M62" s="6"/>
      <c r="N62" s="6"/>
      <c r="O62" s="6"/>
      <c r="P62" s="6"/>
      <c r="Q62" s="6"/>
      <c r="R62" s="6"/>
      <c r="S62" s="6"/>
      <c r="T62" s="591"/>
      <c r="U62" s="28"/>
      <c r="V62" s="8"/>
      <c r="W62" s="157"/>
      <c r="X62" s="29"/>
      <c r="Y62" s="6"/>
      <c r="Z62" s="6"/>
      <c r="AA62" s="6"/>
    </row>
    <row r="63" spans="1:27" ht="15.75" customHeight="1" x14ac:dyDescent="0.25">
      <c r="A63" s="6"/>
      <c r="B63" s="6"/>
      <c r="C63" s="6"/>
      <c r="D63" s="6"/>
      <c r="E63" s="29"/>
      <c r="F63" s="6"/>
      <c r="G63" s="29"/>
      <c r="H63" s="29"/>
      <c r="I63" s="6"/>
      <c r="J63" s="6"/>
      <c r="K63" s="6"/>
      <c r="L63" s="6"/>
      <c r="M63" s="6"/>
      <c r="N63" s="6"/>
      <c r="O63" s="6"/>
      <c r="P63" s="6"/>
      <c r="Q63" s="6"/>
      <c r="R63" s="6"/>
      <c r="S63" s="6"/>
      <c r="T63" s="591"/>
      <c r="U63" s="28"/>
      <c r="V63" s="8"/>
      <c r="W63" s="157"/>
      <c r="X63" s="29"/>
      <c r="Y63" s="6"/>
      <c r="Z63" s="6"/>
      <c r="AA63" s="6"/>
    </row>
    <row r="64" spans="1:27" ht="15.75" customHeight="1" x14ac:dyDescent="0.25">
      <c r="A64" s="6"/>
      <c r="B64" s="6"/>
      <c r="C64" s="6"/>
      <c r="D64" s="6"/>
      <c r="E64" s="29"/>
      <c r="F64" s="6"/>
      <c r="G64" s="29"/>
      <c r="H64" s="29"/>
      <c r="I64" s="6"/>
      <c r="J64" s="6"/>
      <c r="K64" s="6"/>
      <c r="L64" s="6"/>
      <c r="M64" s="6"/>
      <c r="N64" s="6"/>
      <c r="O64" s="6"/>
      <c r="P64" s="6"/>
      <c r="Q64" s="6"/>
      <c r="R64" s="6"/>
      <c r="S64" s="6"/>
      <c r="T64" s="591"/>
      <c r="U64" s="28"/>
      <c r="V64" s="8"/>
      <c r="W64" s="157"/>
      <c r="X64" s="29"/>
      <c r="Y64" s="6"/>
      <c r="Z64" s="6"/>
      <c r="AA64" s="6"/>
    </row>
    <row r="65" spans="1:27" ht="15.75" customHeight="1" x14ac:dyDescent="0.25">
      <c r="A65" s="6"/>
      <c r="B65" s="6"/>
      <c r="C65" s="6"/>
      <c r="D65" s="6"/>
      <c r="E65" s="29"/>
      <c r="F65" s="6"/>
      <c r="G65" s="29"/>
      <c r="H65" s="29"/>
      <c r="I65" s="6"/>
      <c r="J65" s="6"/>
      <c r="K65" s="6"/>
      <c r="L65" s="6"/>
      <c r="M65" s="6"/>
      <c r="N65" s="6"/>
      <c r="O65" s="6"/>
      <c r="P65" s="6"/>
      <c r="Q65" s="6"/>
      <c r="R65" s="6"/>
      <c r="S65" s="6"/>
      <c r="T65" s="591"/>
      <c r="U65" s="28"/>
      <c r="V65" s="8"/>
      <c r="W65" s="157"/>
      <c r="X65" s="29"/>
      <c r="Y65" s="6"/>
      <c r="Z65" s="6"/>
      <c r="AA65" s="6"/>
    </row>
    <row r="66" spans="1:27" ht="15.75" customHeight="1" x14ac:dyDescent="0.25">
      <c r="A66" s="6"/>
      <c r="B66" s="6"/>
      <c r="C66" s="6"/>
      <c r="D66" s="6"/>
      <c r="E66" s="29"/>
      <c r="F66" s="6"/>
      <c r="G66" s="29"/>
      <c r="H66" s="29"/>
      <c r="I66" s="6"/>
      <c r="J66" s="6"/>
      <c r="K66" s="6"/>
      <c r="L66" s="6"/>
      <c r="M66" s="6"/>
      <c r="N66" s="6"/>
      <c r="O66" s="6"/>
      <c r="P66" s="6"/>
      <c r="Q66" s="6"/>
      <c r="R66" s="6"/>
      <c r="S66" s="6"/>
      <c r="T66" s="591"/>
      <c r="U66" s="28"/>
      <c r="V66" s="8"/>
      <c r="W66" s="157"/>
      <c r="X66" s="29"/>
      <c r="Y66" s="6"/>
      <c r="Z66" s="6"/>
      <c r="AA66" s="6"/>
    </row>
    <row r="67" spans="1:27" ht="15.75" customHeight="1" x14ac:dyDescent="0.25">
      <c r="A67" s="6"/>
      <c r="B67" s="6"/>
      <c r="C67" s="6"/>
      <c r="D67" s="6"/>
      <c r="E67" s="29"/>
      <c r="F67" s="6"/>
      <c r="G67" s="29"/>
      <c r="H67" s="29"/>
      <c r="I67" s="6"/>
      <c r="J67" s="6"/>
      <c r="K67" s="6"/>
      <c r="L67" s="6"/>
      <c r="M67" s="6"/>
      <c r="N67" s="6"/>
      <c r="O67" s="6"/>
      <c r="P67" s="6"/>
      <c r="Q67" s="6"/>
      <c r="R67" s="6"/>
      <c r="S67" s="6"/>
      <c r="T67" s="591"/>
      <c r="U67" s="28"/>
      <c r="V67" s="8"/>
      <c r="W67" s="157"/>
      <c r="X67" s="29"/>
      <c r="Y67" s="6"/>
      <c r="Z67" s="6"/>
      <c r="AA67" s="6"/>
    </row>
    <row r="68" spans="1:27" ht="15.75" customHeight="1" x14ac:dyDescent="0.25">
      <c r="A68" s="6"/>
      <c r="B68" s="6"/>
      <c r="C68" s="6"/>
      <c r="D68" s="6"/>
      <c r="E68" s="6"/>
      <c r="F68" s="6"/>
      <c r="G68" s="6"/>
      <c r="H68" s="6"/>
      <c r="I68" s="6"/>
      <c r="J68" s="6"/>
      <c r="K68" s="6"/>
      <c r="L68" s="6"/>
      <c r="M68" s="6"/>
      <c r="N68" s="6"/>
      <c r="O68" s="6"/>
      <c r="P68" s="6"/>
      <c r="Q68" s="6"/>
      <c r="R68" s="6"/>
      <c r="S68" s="6"/>
      <c r="T68" s="589"/>
      <c r="U68" s="6"/>
      <c r="V68" s="8"/>
      <c r="W68" s="157"/>
      <c r="X68" s="6"/>
      <c r="Y68" s="6"/>
      <c r="Z68" s="6"/>
      <c r="AA68" s="6"/>
    </row>
    <row r="69" spans="1:27" ht="15.75" customHeight="1" x14ac:dyDescent="0.25">
      <c r="A69" s="6"/>
      <c r="B69" s="6"/>
      <c r="C69" s="6"/>
      <c r="D69" s="6"/>
      <c r="E69" s="6"/>
      <c r="F69" s="6"/>
      <c r="G69" s="6"/>
      <c r="H69" s="6"/>
      <c r="I69" s="6"/>
      <c r="J69" s="6"/>
      <c r="K69" s="6"/>
      <c r="L69" s="6"/>
      <c r="M69" s="6"/>
      <c r="N69" s="6"/>
      <c r="O69" s="6"/>
      <c r="P69" s="6"/>
      <c r="Q69" s="6"/>
      <c r="R69" s="6"/>
      <c r="S69" s="6"/>
      <c r="T69" s="589"/>
      <c r="U69" s="6"/>
      <c r="V69" s="8"/>
      <c r="W69" s="157"/>
      <c r="X69" s="6"/>
      <c r="Y69" s="6"/>
      <c r="Z69" s="6"/>
      <c r="AA69" s="6"/>
    </row>
    <row r="70" spans="1:27" ht="15.75" customHeight="1" x14ac:dyDescent="0.25">
      <c r="A70" s="6"/>
      <c r="B70" s="6"/>
      <c r="C70" s="6"/>
      <c r="D70" s="6"/>
      <c r="E70" s="6"/>
      <c r="F70" s="6"/>
      <c r="G70" s="6"/>
      <c r="H70" s="6"/>
      <c r="I70" s="6"/>
      <c r="J70" s="6"/>
      <c r="K70" s="6"/>
      <c r="L70" s="6"/>
      <c r="M70" s="6"/>
      <c r="N70" s="6"/>
      <c r="O70" s="6"/>
      <c r="P70" s="6"/>
      <c r="Q70" s="6"/>
      <c r="R70" s="6"/>
      <c r="S70" s="6"/>
      <c r="T70" s="589"/>
      <c r="U70" s="6"/>
      <c r="V70" s="8"/>
      <c r="W70" s="157"/>
      <c r="X70" s="6"/>
      <c r="Y70" s="6"/>
      <c r="Z70" s="6"/>
      <c r="AA70" s="6"/>
    </row>
    <row r="71" spans="1:27" ht="15.75" customHeight="1" x14ac:dyDescent="0.25">
      <c r="A71" s="6"/>
      <c r="B71" s="6"/>
      <c r="C71" s="6"/>
      <c r="D71" s="6"/>
      <c r="E71" s="6"/>
      <c r="F71" s="6"/>
      <c r="G71" s="6"/>
      <c r="H71" s="6"/>
      <c r="I71" s="6"/>
      <c r="J71" s="6"/>
      <c r="K71" s="6"/>
      <c r="L71" s="6"/>
      <c r="M71" s="6"/>
      <c r="N71" s="6"/>
      <c r="O71" s="6"/>
      <c r="P71" s="6"/>
      <c r="Q71" s="6"/>
      <c r="R71" s="6"/>
      <c r="S71" s="6"/>
      <c r="T71" s="589"/>
      <c r="U71" s="6"/>
      <c r="V71" s="8"/>
      <c r="W71" s="157"/>
      <c r="X71" s="6"/>
      <c r="Y71" s="6"/>
      <c r="Z71" s="6"/>
      <c r="AA71" s="6"/>
    </row>
    <row r="72" spans="1:27" ht="15.75" customHeight="1" x14ac:dyDescent="0.25">
      <c r="A72" s="6"/>
      <c r="B72" s="6"/>
      <c r="C72" s="6"/>
      <c r="D72" s="6"/>
      <c r="E72" s="6"/>
      <c r="F72" s="6"/>
      <c r="G72" s="6"/>
      <c r="H72" s="6"/>
      <c r="I72" s="6"/>
      <c r="J72" s="6"/>
      <c r="K72" s="6"/>
      <c r="L72" s="6"/>
      <c r="M72" s="6"/>
      <c r="N72" s="6"/>
      <c r="O72" s="6"/>
      <c r="P72" s="6"/>
      <c r="Q72" s="6"/>
      <c r="R72" s="6"/>
      <c r="S72" s="6"/>
      <c r="T72" s="589"/>
      <c r="U72" s="6"/>
      <c r="V72" s="8"/>
      <c r="W72" s="157"/>
      <c r="X72" s="6"/>
      <c r="Y72" s="6"/>
      <c r="Z72" s="6"/>
      <c r="AA72" s="6"/>
    </row>
    <row r="73" spans="1:27" ht="15.75" customHeight="1" x14ac:dyDescent="0.25">
      <c r="A73" s="6"/>
      <c r="B73" s="6"/>
      <c r="C73" s="6"/>
      <c r="D73" s="6"/>
      <c r="E73" s="6"/>
      <c r="F73" s="6"/>
      <c r="G73" s="6"/>
      <c r="H73" s="6"/>
      <c r="I73" s="6"/>
      <c r="J73" s="6"/>
      <c r="K73" s="6"/>
      <c r="L73" s="6"/>
      <c r="M73" s="6"/>
      <c r="N73" s="6"/>
      <c r="O73" s="6"/>
      <c r="P73" s="6"/>
      <c r="Q73" s="6"/>
      <c r="R73" s="6"/>
      <c r="S73" s="6"/>
      <c r="T73" s="589"/>
      <c r="U73" s="6"/>
      <c r="V73" s="8"/>
      <c r="W73" s="157"/>
      <c r="X73" s="6"/>
      <c r="Y73" s="6"/>
      <c r="Z73" s="6"/>
      <c r="AA73" s="6"/>
    </row>
    <row r="74" spans="1:27" ht="15.75" customHeight="1" x14ac:dyDescent="0.25">
      <c r="A74" s="6"/>
      <c r="B74" s="6"/>
      <c r="C74" s="6"/>
      <c r="D74" s="6"/>
      <c r="E74" s="6"/>
      <c r="F74" s="6"/>
      <c r="G74" s="6"/>
      <c r="H74" s="6"/>
      <c r="I74" s="6"/>
      <c r="J74" s="6"/>
      <c r="K74" s="6"/>
      <c r="L74" s="6"/>
      <c r="M74" s="6"/>
      <c r="N74" s="6"/>
      <c r="O74" s="6"/>
      <c r="P74" s="6"/>
      <c r="Q74" s="6"/>
      <c r="R74" s="6"/>
      <c r="S74" s="6"/>
      <c r="T74" s="589"/>
      <c r="U74" s="6"/>
      <c r="V74" s="8"/>
      <c r="W74" s="157"/>
      <c r="X74" s="6"/>
      <c r="Y74" s="6"/>
      <c r="Z74" s="6"/>
      <c r="AA74" s="6"/>
    </row>
    <row r="75" spans="1:27" ht="15.75" customHeight="1" x14ac:dyDescent="0.25">
      <c r="A75" s="6"/>
      <c r="B75" s="6"/>
      <c r="C75" s="6"/>
      <c r="D75" s="6"/>
      <c r="E75" s="6"/>
      <c r="F75" s="6"/>
      <c r="G75" s="6"/>
      <c r="H75" s="6"/>
      <c r="I75" s="6"/>
      <c r="J75" s="6"/>
      <c r="K75" s="6"/>
      <c r="L75" s="6"/>
      <c r="M75" s="6"/>
      <c r="N75" s="6"/>
      <c r="O75" s="6"/>
      <c r="P75" s="6"/>
      <c r="Q75" s="6"/>
      <c r="R75" s="6"/>
      <c r="S75" s="6"/>
      <c r="T75" s="589"/>
      <c r="U75" s="6"/>
      <c r="V75" s="8"/>
      <c r="W75" s="157"/>
      <c r="X75" s="6"/>
      <c r="Y75" s="6"/>
      <c r="Z75" s="6"/>
      <c r="AA75" s="6"/>
    </row>
    <row r="76" spans="1:27" ht="15.75" customHeight="1" x14ac:dyDescent="0.25">
      <c r="A76" s="6"/>
      <c r="B76" s="6"/>
      <c r="C76" s="6"/>
      <c r="D76" s="6"/>
      <c r="E76" s="6"/>
      <c r="F76" s="6"/>
      <c r="G76" s="6"/>
      <c r="H76" s="6"/>
      <c r="I76" s="6"/>
      <c r="J76" s="6"/>
      <c r="K76" s="6"/>
      <c r="L76" s="6"/>
      <c r="M76" s="6"/>
      <c r="N76" s="6"/>
      <c r="O76" s="6"/>
      <c r="P76" s="6"/>
      <c r="Q76" s="6"/>
      <c r="R76" s="6"/>
      <c r="S76" s="6"/>
      <c r="T76" s="589"/>
      <c r="U76" s="6"/>
      <c r="V76" s="8"/>
      <c r="W76" s="157"/>
      <c r="X76" s="6"/>
      <c r="Y76" s="6"/>
      <c r="Z76" s="6"/>
      <c r="AA76" s="6"/>
    </row>
    <row r="77" spans="1:27" ht="15.75" customHeight="1" x14ac:dyDescent="0.25">
      <c r="A77" s="6"/>
      <c r="B77" s="6"/>
      <c r="C77" s="6"/>
      <c r="D77" s="6"/>
      <c r="E77" s="6"/>
      <c r="F77" s="6"/>
      <c r="G77" s="6"/>
      <c r="H77" s="6"/>
      <c r="I77" s="6"/>
      <c r="J77" s="6"/>
      <c r="K77" s="6"/>
      <c r="L77" s="6"/>
      <c r="M77" s="6"/>
      <c r="N77" s="6"/>
      <c r="O77" s="6"/>
      <c r="P77" s="6"/>
      <c r="Q77" s="6"/>
      <c r="R77" s="6"/>
      <c r="S77" s="6"/>
      <c r="T77" s="589"/>
      <c r="U77" s="6"/>
      <c r="V77" s="8"/>
      <c r="W77" s="157"/>
      <c r="X77" s="6"/>
      <c r="Y77" s="6"/>
      <c r="Z77" s="6"/>
      <c r="AA77" s="6"/>
    </row>
    <row r="78" spans="1:27" ht="15.75" customHeight="1" x14ac:dyDescent="0.25">
      <c r="A78" s="6"/>
      <c r="B78" s="6"/>
      <c r="C78" s="6"/>
      <c r="D78" s="6"/>
      <c r="E78" s="6"/>
      <c r="F78" s="6"/>
      <c r="G78" s="6"/>
      <c r="H78" s="6"/>
      <c r="I78" s="6"/>
      <c r="J78" s="6"/>
      <c r="K78" s="6"/>
      <c r="L78" s="6"/>
      <c r="M78" s="6"/>
      <c r="N78" s="6"/>
      <c r="O78" s="6"/>
      <c r="P78" s="6"/>
      <c r="Q78" s="6"/>
      <c r="R78" s="6"/>
      <c r="S78" s="6"/>
      <c r="T78" s="589"/>
      <c r="U78" s="6"/>
      <c r="V78" s="8"/>
      <c r="W78" s="157"/>
      <c r="X78" s="6"/>
      <c r="Y78" s="6"/>
      <c r="Z78" s="6"/>
      <c r="AA78" s="6"/>
    </row>
    <row r="79" spans="1:27" ht="15.75" customHeight="1" x14ac:dyDescent="0.25">
      <c r="A79" s="6"/>
      <c r="B79" s="6"/>
      <c r="C79" s="6"/>
      <c r="D79" s="6"/>
      <c r="E79" s="6"/>
      <c r="F79" s="6"/>
      <c r="G79" s="6"/>
      <c r="H79" s="6"/>
      <c r="I79" s="6"/>
      <c r="J79" s="6"/>
      <c r="K79" s="6"/>
      <c r="L79" s="6"/>
      <c r="M79" s="6"/>
      <c r="N79" s="6"/>
      <c r="O79" s="6"/>
      <c r="P79" s="6"/>
      <c r="Q79" s="6"/>
      <c r="R79" s="6"/>
      <c r="S79" s="6"/>
      <c r="T79" s="589"/>
      <c r="U79" s="6"/>
      <c r="V79" s="8"/>
      <c r="W79" s="157"/>
      <c r="X79" s="6"/>
      <c r="Y79" s="6"/>
      <c r="Z79" s="6"/>
      <c r="AA79" s="6"/>
    </row>
    <row r="80" spans="1:27" ht="15.75" customHeight="1" x14ac:dyDescent="0.25">
      <c r="A80" s="6"/>
      <c r="B80" s="6"/>
      <c r="C80" s="6"/>
      <c r="D80" s="6"/>
      <c r="E80" s="6"/>
      <c r="F80" s="6"/>
      <c r="G80" s="6"/>
      <c r="H80" s="6"/>
      <c r="I80" s="6"/>
      <c r="J80" s="6"/>
      <c r="K80" s="6"/>
      <c r="L80" s="6"/>
      <c r="M80" s="6"/>
      <c r="N80" s="6"/>
      <c r="O80" s="6"/>
      <c r="P80" s="6"/>
      <c r="Q80" s="6"/>
      <c r="R80" s="6"/>
      <c r="S80" s="6"/>
      <c r="T80" s="589"/>
      <c r="U80" s="6"/>
      <c r="V80" s="8"/>
      <c r="W80" s="157"/>
      <c r="X80" s="6"/>
      <c r="Y80" s="6"/>
      <c r="Z80" s="6"/>
      <c r="AA80" s="6"/>
    </row>
    <row r="81" spans="1:27" ht="15.75" customHeight="1" x14ac:dyDescent="0.25">
      <c r="A81" s="6"/>
      <c r="B81" s="6"/>
      <c r="C81" s="6"/>
      <c r="D81" s="6"/>
      <c r="E81" s="6"/>
      <c r="F81" s="6"/>
      <c r="G81" s="6"/>
      <c r="H81" s="6"/>
      <c r="I81" s="6"/>
      <c r="J81" s="6"/>
      <c r="K81" s="6"/>
      <c r="L81" s="6"/>
      <c r="M81" s="6"/>
      <c r="N81" s="6"/>
      <c r="O81" s="6"/>
      <c r="P81" s="6"/>
      <c r="Q81" s="6"/>
      <c r="R81" s="6"/>
      <c r="S81" s="6"/>
      <c r="T81" s="589"/>
      <c r="U81" s="6"/>
      <c r="V81" s="8"/>
      <c r="W81" s="157"/>
      <c r="X81" s="6"/>
      <c r="Y81" s="6"/>
      <c r="Z81" s="6"/>
      <c r="AA81" s="6"/>
    </row>
    <row r="82" spans="1:27" ht="15.75" customHeight="1" x14ac:dyDescent="0.25">
      <c r="A82" s="6"/>
      <c r="B82" s="6"/>
      <c r="C82" s="6"/>
      <c r="D82" s="6"/>
      <c r="E82" s="6"/>
      <c r="F82" s="6"/>
      <c r="G82" s="6"/>
      <c r="H82" s="6"/>
      <c r="I82" s="6"/>
      <c r="J82" s="6"/>
      <c r="K82" s="6"/>
      <c r="L82" s="6"/>
      <c r="M82" s="6"/>
      <c r="N82" s="6"/>
      <c r="O82" s="6"/>
      <c r="P82" s="6"/>
      <c r="Q82" s="6"/>
      <c r="R82" s="6"/>
      <c r="S82" s="6"/>
      <c r="T82" s="589"/>
      <c r="U82" s="6"/>
      <c r="V82" s="8"/>
      <c r="W82" s="157"/>
      <c r="X82" s="6"/>
      <c r="Y82" s="6"/>
      <c r="Z82" s="6"/>
      <c r="AA82" s="6"/>
    </row>
    <row r="83" spans="1:27" ht="15.75" customHeight="1" x14ac:dyDescent="0.25">
      <c r="A83" s="6"/>
      <c r="B83" s="6"/>
      <c r="C83" s="6"/>
      <c r="D83" s="6"/>
      <c r="E83" s="6"/>
      <c r="F83" s="6"/>
      <c r="G83" s="6"/>
      <c r="H83" s="6"/>
      <c r="I83" s="6"/>
      <c r="J83" s="6"/>
      <c r="K83" s="6"/>
      <c r="L83" s="6"/>
      <c r="M83" s="6"/>
      <c r="N83" s="6"/>
      <c r="O83" s="6"/>
      <c r="P83" s="6"/>
      <c r="Q83" s="6"/>
      <c r="R83" s="6"/>
      <c r="S83" s="6"/>
      <c r="T83" s="589"/>
      <c r="U83" s="6"/>
      <c r="V83" s="8"/>
      <c r="W83" s="157"/>
      <c r="X83" s="6"/>
      <c r="Y83" s="6"/>
      <c r="Z83" s="6"/>
      <c r="AA83" s="6"/>
    </row>
    <row r="84" spans="1:27" ht="15.75" customHeight="1" x14ac:dyDescent="0.25">
      <c r="A84" s="6"/>
      <c r="B84" s="6"/>
      <c r="C84" s="6"/>
      <c r="D84" s="6"/>
      <c r="E84" s="6"/>
      <c r="F84" s="6"/>
      <c r="G84" s="6"/>
      <c r="H84" s="6"/>
      <c r="I84" s="6"/>
      <c r="J84" s="6"/>
      <c r="K84" s="6"/>
      <c r="L84" s="6"/>
      <c r="M84" s="6"/>
      <c r="N84" s="6"/>
      <c r="O84" s="6"/>
      <c r="P84" s="6"/>
      <c r="Q84" s="6"/>
      <c r="R84" s="6"/>
      <c r="S84" s="6"/>
      <c r="T84" s="589"/>
      <c r="U84" s="6"/>
      <c r="V84" s="8"/>
      <c r="W84" s="157"/>
      <c r="X84" s="6"/>
      <c r="Y84" s="6"/>
      <c r="Z84" s="6"/>
      <c r="AA84" s="6"/>
    </row>
    <row r="85" spans="1:27" ht="15.75" customHeight="1" x14ac:dyDescent="0.25">
      <c r="A85" s="6"/>
      <c r="B85" s="6"/>
      <c r="C85" s="6"/>
      <c r="D85" s="6"/>
      <c r="E85" s="6"/>
      <c r="F85" s="6"/>
      <c r="G85" s="6"/>
      <c r="H85" s="6"/>
      <c r="I85" s="6"/>
      <c r="J85" s="6"/>
      <c r="K85" s="6"/>
      <c r="L85" s="6"/>
      <c r="M85" s="6"/>
      <c r="N85" s="6"/>
      <c r="O85" s="6"/>
      <c r="P85" s="6"/>
      <c r="Q85" s="6"/>
      <c r="R85" s="6"/>
      <c r="S85" s="6"/>
      <c r="T85" s="589"/>
      <c r="U85" s="6"/>
      <c r="V85" s="8"/>
      <c r="W85" s="157"/>
      <c r="X85" s="6"/>
      <c r="Y85" s="6"/>
      <c r="Z85" s="6"/>
      <c r="AA85" s="6"/>
    </row>
    <row r="86" spans="1:27" ht="15.75" customHeight="1" x14ac:dyDescent="0.25">
      <c r="A86" s="6"/>
      <c r="B86" s="6"/>
      <c r="C86" s="6"/>
      <c r="D86" s="6"/>
      <c r="E86" s="6"/>
      <c r="F86" s="6"/>
      <c r="G86" s="6"/>
      <c r="H86" s="6"/>
      <c r="I86" s="6"/>
      <c r="J86" s="6"/>
      <c r="K86" s="6"/>
      <c r="L86" s="6"/>
      <c r="M86" s="6"/>
      <c r="N86" s="6"/>
      <c r="O86" s="6"/>
      <c r="P86" s="6"/>
      <c r="Q86" s="6"/>
      <c r="R86" s="6"/>
      <c r="S86" s="6"/>
      <c r="T86" s="589"/>
      <c r="U86" s="6"/>
      <c r="V86" s="8"/>
      <c r="W86" s="157"/>
      <c r="X86" s="6"/>
      <c r="Y86" s="6"/>
      <c r="Z86" s="6"/>
      <c r="AA86" s="6"/>
    </row>
    <row r="87" spans="1:27" ht="15.75" customHeight="1" x14ac:dyDescent="0.25">
      <c r="A87" s="6"/>
      <c r="B87" s="6"/>
      <c r="C87" s="6"/>
      <c r="D87" s="6"/>
      <c r="E87" s="6"/>
      <c r="F87" s="6"/>
      <c r="G87" s="6"/>
      <c r="H87" s="6"/>
      <c r="I87" s="6"/>
      <c r="J87" s="6"/>
      <c r="K87" s="6"/>
      <c r="L87" s="6"/>
      <c r="M87" s="6"/>
      <c r="N87" s="6"/>
      <c r="O87" s="6"/>
      <c r="P87" s="6"/>
      <c r="Q87" s="6"/>
      <c r="R87" s="6"/>
      <c r="S87" s="6"/>
      <c r="T87" s="589"/>
      <c r="U87" s="6"/>
      <c r="V87" s="8"/>
      <c r="W87" s="157"/>
      <c r="X87" s="6"/>
      <c r="Y87" s="6"/>
      <c r="Z87" s="6"/>
      <c r="AA87" s="6"/>
    </row>
    <row r="88" spans="1:27" ht="15.75" customHeight="1" x14ac:dyDescent="0.25">
      <c r="A88" s="6"/>
      <c r="B88" s="6"/>
      <c r="C88" s="6"/>
      <c r="D88" s="6"/>
      <c r="E88" s="6"/>
      <c r="F88" s="6"/>
      <c r="G88" s="6"/>
      <c r="H88" s="6"/>
      <c r="I88" s="6"/>
      <c r="J88" s="6"/>
      <c r="K88" s="6"/>
      <c r="L88" s="6"/>
      <c r="M88" s="6"/>
      <c r="N88" s="6"/>
      <c r="O88" s="6"/>
      <c r="P88" s="6"/>
      <c r="Q88" s="6"/>
      <c r="R88" s="6"/>
      <c r="S88" s="6"/>
      <c r="T88" s="589"/>
      <c r="U88" s="6"/>
      <c r="V88" s="8"/>
      <c r="W88" s="157"/>
      <c r="X88" s="6"/>
      <c r="Y88" s="6"/>
      <c r="Z88" s="6"/>
      <c r="AA88" s="6"/>
    </row>
    <row r="89" spans="1:27" ht="15.75" customHeight="1" x14ac:dyDescent="0.25">
      <c r="A89" s="6"/>
      <c r="B89" s="6"/>
      <c r="C89" s="6"/>
      <c r="D89" s="6"/>
      <c r="E89" s="6"/>
      <c r="F89" s="6"/>
      <c r="G89" s="6"/>
      <c r="H89" s="6"/>
      <c r="I89" s="6"/>
      <c r="J89" s="6"/>
      <c r="K89" s="6"/>
      <c r="L89" s="6"/>
      <c r="M89" s="6"/>
      <c r="N89" s="6"/>
      <c r="O89" s="6"/>
      <c r="P89" s="6"/>
      <c r="Q89" s="6"/>
      <c r="R89" s="6"/>
      <c r="S89" s="6"/>
      <c r="T89" s="589"/>
      <c r="U89" s="6"/>
      <c r="V89" s="8"/>
      <c r="W89" s="157"/>
      <c r="X89" s="6"/>
      <c r="Y89" s="6"/>
      <c r="Z89" s="6"/>
      <c r="AA89" s="6"/>
    </row>
    <row r="90" spans="1:27" ht="15.75" customHeight="1" x14ac:dyDescent="0.25">
      <c r="A90" s="6"/>
      <c r="B90" s="6"/>
      <c r="C90" s="6"/>
      <c r="D90" s="6"/>
      <c r="E90" s="6"/>
      <c r="F90" s="6"/>
      <c r="G90" s="6"/>
      <c r="H90" s="6"/>
      <c r="I90" s="6"/>
      <c r="J90" s="6"/>
      <c r="K90" s="6"/>
      <c r="L90" s="6"/>
      <c r="M90" s="6"/>
      <c r="N90" s="6"/>
      <c r="O90" s="6"/>
      <c r="P90" s="6"/>
      <c r="Q90" s="6"/>
      <c r="R90" s="6"/>
      <c r="S90" s="6"/>
      <c r="T90" s="589"/>
      <c r="U90" s="6"/>
      <c r="V90" s="8"/>
      <c r="W90" s="157"/>
      <c r="X90" s="6"/>
      <c r="Y90" s="6"/>
      <c r="Z90" s="6"/>
      <c r="AA90" s="6"/>
    </row>
    <row r="91" spans="1:27" ht="15.75" customHeight="1" x14ac:dyDescent="0.25">
      <c r="A91" s="6"/>
      <c r="B91" s="6"/>
      <c r="C91" s="6"/>
      <c r="D91" s="6"/>
      <c r="E91" s="6"/>
      <c r="F91" s="6"/>
      <c r="G91" s="6"/>
      <c r="H91" s="6"/>
      <c r="I91" s="6"/>
      <c r="J91" s="6"/>
      <c r="K91" s="6"/>
      <c r="L91" s="6"/>
      <c r="M91" s="6"/>
      <c r="N91" s="6"/>
      <c r="O91" s="6"/>
      <c r="P91" s="6"/>
      <c r="Q91" s="6"/>
      <c r="R91" s="6"/>
      <c r="S91" s="6"/>
      <c r="T91" s="589"/>
      <c r="U91" s="6"/>
      <c r="V91" s="8"/>
      <c r="W91" s="157"/>
      <c r="X91" s="6"/>
      <c r="Y91" s="6"/>
      <c r="Z91" s="6"/>
      <c r="AA91" s="6"/>
    </row>
    <row r="92" spans="1:27" ht="15.75" customHeight="1" x14ac:dyDescent="0.25">
      <c r="A92" s="6"/>
      <c r="B92" s="6"/>
      <c r="C92" s="6"/>
      <c r="D92" s="6"/>
      <c r="E92" s="6"/>
      <c r="F92" s="6"/>
      <c r="G92" s="6"/>
      <c r="H92" s="6"/>
      <c r="I92" s="6"/>
      <c r="J92" s="6"/>
      <c r="K92" s="6"/>
      <c r="L92" s="6"/>
      <c r="M92" s="6"/>
      <c r="N92" s="6"/>
      <c r="O92" s="6"/>
      <c r="P92" s="6"/>
      <c r="Q92" s="6"/>
      <c r="R92" s="6"/>
      <c r="S92" s="6"/>
      <c r="T92" s="589"/>
      <c r="U92" s="6"/>
      <c r="V92" s="8"/>
      <c r="W92" s="157"/>
      <c r="X92" s="6"/>
      <c r="Y92" s="6"/>
      <c r="Z92" s="6"/>
      <c r="AA92" s="6"/>
    </row>
    <row r="93" spans="1:27" ht="15.75" customHeight="1" x14ac:dyDescent="0.25">
      <c r="A93" s="6"/>
      <c r="B93" s="6"/>
      <c r="C93" s="6"/>
      <c r="D93" s="6"/>
      <c r="E93" s="6"/>
      <c r="F93" s="6"/>
      <c r="G93" s="6"/>
      <c r="H93" s="6"/>
      <c r="I93" s="6"/>
      <c r="J93" s="6"/>
      <c r="K93" s="6"/>
      <c r="L93" s="6"/>
      <c r="M93" s="6"/>
      <c r="N93" s="6"/>
      <c r="O93" s="6"/>
      <c r="P93" s="6"/>
      <c r="Q93" s="6"/>
      <c r="R93" s="6"/>
      <c r="S93" s="6"/>
      <c r="T93" s="589"/>
      <c r="U93" s="6"/>
      <c r="V93" s="8"/>
      <c r="W93" s="157"/>
      <c r="X93" s="6"/>
      <c r="Y93" s="6"/>
      <c r="Z93" s="6"/>
      <c r="AA93" s="6"/>
    </row>
    <row r="94" spans="1:27" ht="15.75" customHeight="1" x14ac:dyDescent="0.25">
      <c r="A94" s="6"/>
      <c r="B94" s="6"/>
      <c r="C94" s="6"/>
      <c r="D94" s="6"/>
      <c r="E94" s="6"/>
      <c r="F94" s="6"/>
      <c r="G94" s="6"/>
      <c r="H94" s="6"/>
      <c r="I94" s="6"/>
      <c r="J94" s="6"/>
      <c r="K94" s="6"/>
      <c r="L94" s="6"/>
      <c r="M94" s="6"/>
      <c r="N94" s="6"/>
      <c r="O94" s="6"/>
      <c r="P94" s="6"/>
      <c r="Q94" s="6"/>
      <c r="R94" s="6"/>
      <c r="S94" s="6"/>
      <c r="T94" s="589"/>
      <c r="U94" s="6"/>
      <c r="V94" s="8"/>
      <c r="W94" s="157"/>
      <c r="X94" s="6"/>
      <c r="Y94" s="6"/>
      <c r="Z94" s="6"/>
      <c r="AA94" s="6"/>
    </row>
    <row r="95" spans="1:27" ht="15.75" customHeight="1" x14ac:dyDescent="0.25">
      <c r="A95" s="6"/>
      <c r="B95" s="6"/>
      <c r="C95" s="6"/>
      <c r="D95" s="6"/>
      <c r="E95" s="6"/>
      <c r="F95" s="6"/>
      <c r="G95" s="6"/>
      <c r="H95" s="6"/>
      <c r="I95" s="6"/>
      <c r="J95" s="6"/>
      <c r="K95" s="6"/>
      <c r="L95" s="6"/>
      <c r="M95" s="6"/>
      <c r="N95" s="6"/>
      <c r="O95" s="6"/>
      <c r="P95" s="6"/>
      <c r="Q95" s="6"/>
      <c r="R95" s="6"/>
      <c r="S95" s="6"/>
      <c r="T95" s="589"/>
      <c r="U95" s="6"/>
      <c r="V95" s="8"/>
      <c r="W95" s="157"/>
      <c r="X95" s="6"/>
      <c r="Y95" s="6"/>
      <c r="Z95" s="6"/>
      <c r="AA95" s="6"/>
    </row>
    <row r="96" spans="1:27" ht="15.75" customHeight="1" x14ac:dyDescent="0.25">
      <c r="A96" s="6"/>
      <c r="B96" s="6"/>
      <c r="C96" s="6"/>
      <c r="D96" s="6"/>
      <c r="E96" s="6"/>
      <c r="F96" s="6"/>
      <c r="G96" s="6"/>
      <c r="H96" s="6"/>
      <c r="I96" s="6"/>
      <c r="J96" s="6"/>
      <c r="K96" s="6"/>
      <c r="L96" s="6"/>
      <c r="M96" s="6"/>
      <c r="N96" s="6"/>
      <c r="O96" s="6"/>
      <c r="P96" s="6"/>
      <c r="Q96" s="6"/>
      <c r="R96" s="6"/>
      <c r="S96" s="6"/>
      <c r="T96" s="589"/>
      <c r="U96" s="6"/>
      <c r="V96" s="8"/>
      <c r="W96" s="157"/>
      <c r="X96" s="6"/>
      <c r="Y96" s="6"/>
      <c r="Z96" s="6"/>
      <c r="AA96" s="6"/>
    </row>
    <row r="97" spans="1:27" ht="15.75" customHeight="1" x14ac:dyDescent="0.25">
      <c r="A97" s="6"/>
      <c r="B97" s="6"/>
      <c r="C97" s="6"/>
      <c r="D97" s="6"/>
      <c r="E97" s="6"/>
      <c r="F97" s="6"/>
      <c r="G97" s="6"/>
      <c r="H97" s="6"/>
      <c r="I97" s="6"/>
      <c r="J97" s="6"/>
      <c r="K97" s="6"/>
      <c r="L97" s="6"/>
      <c r="M97" s="6"/>
      <c r="N97" s="6"/>
      <c r="O97" s="6"/>
      <c r="P97" s="6"/>
      <c r="Q97" s="6"/>
      <c r="R97" s="6"/>
      <c r="S97" s="6"/>
      <c r="T97" s="589"/>
      <c r="U97" s="6"/>
      <c r="V97" s="8"/>
      <c r="W97" s="157"/>
      <c r="X97" s="6"/>
      <c r="Y97" s="6"/>
      <c r="Z97" s="6"/>
      <c r="AA97" s="6"/>
    </row>
    <row r="98" spans="1:27" ht="15.75" customHeight="1" x14ac:dyDescent="0.25">
      <c r="A98" s="6"/>
      <c r="B98" s="6"/>
      <c r="C98" s="6"/>
      <c r="D98" s="6"/>
      <c r="E98" s="6"/>
      <c r="F98" s="6"/>
      <c r="G98" s="6"/>
      <c r="H98" s="6"/>
      <c r="I98" s="6"/>
      <c r="J98" s="6"/>
      <c r="K98" s="6"/>
      <c r="L98" s="6"/>
      <c r="M98" s="6"/>
      <c r="N98" s="6"/>
      <c r="O98" s="6"/>
      <c r="P98" s="6"/>
      <c r="Q98" s="6"/>
      <c r="R98" s="6"/>
      <c r="S98" s="6"/>
      <c r="T98" s="589"/>
      <c r="U98" s="6"/>
      <c r="V98" s="8"/>
      <c r="W98" s="157"/>
      <c r="X98" s="6"/>
      <c r="Y98" s="6"/>
      <c r="Z98" s="6"/>
      <c r="AA98" s="6"/>
    </row>
    <row r="99" spans="1:27" ht="15.75" customHeight="1" x14ac:dyDescent="0.25">
      <c r="A99" s="6"/>
      <c r="B99" s="6"/>
      <c r="C99" s="6"/>
      <c r="D99" s="6"/>
      <c r="E99" s="6"/>
      <c r="F99" s="6"/>
      <c r="G99" s="6"/>
      <c r="H99" s="6"/>
      <c r="I99" s="6"/>
      <c r="J99" s="6"/>
      <c r="K99" s="6"/>
      <c r="L99" s="6"/>
      <c r="M99" s="6"/>
      <c r="N99" s="6"/>
      <c r="O99" s="6"/>
      <c r="P99" s="6"/>
      <c r="Q99" s="6"/>
      <c r="R99" s="6"/>
      <c r="S99" s="6"/>
      <c r="T99" s="589"/>
      <c r="U99" s="6"/>
      <c r="V99" s="8"/>
      <c r="W99" s="157"/>
      <c r="X99" s="6"/>
      <c r="Y99" s="6"/>
      <c r="Z99" s="6"/>
      <c r="AA99" s="6"/>
    </row>
    <row r="100" spans="1:27" ht="15.75" customHeight="1" x14ac:dyDescent="0.25">
      <c r="A100" s="6"/>
      <c r="B100" s="6"/>
      <c r="C100" s="6"/>
      <c r="D100" s="6"/>
      <c r="E100" s="6"/>
      <c r="F100" s="6"/>
      <c r="G100" s="6"/>
      <c r="H100" s="6"/>
      <c r="I100" s="6"/>
      <c r="J100" s="6"/>
      <c r="K100" s="6"/>
      <c r="L100" s="6"/>
      <c r="M100" s="6"/>
      <c r="N100" s="6"/>
      <c r="O100" s="6"/>
      <c r="P100" s="6"/>
      <c r="Q100" s="6"/>
      <c r="R100" s="6"/>
      <c r="S100" s="6"/>
      <c r="T100" s="589"/>
      <c r="U100" s="6"/>
      <c r="V100" s="8"/>
      <c r="W100" s="157"/>
      <c r="X100" s="6"/>
      <c r="Y100" s="6"/>
      <c r="Z100" s="6"/>
      <c r="AA100" s="6"/>
    </row>
    <row r="101" spans="1:27" ht="15.75" customHeight="1" x14ac:dyDescent="0.25">
      <c r="A101" s="6"/>
      <c r="B101" s="6"/>
      <c r="C101" s="6"/>
      <c r="D101" s="6"/>
      <c r="E101" s="6"/>
      <c r="F101" s="6"/>
      <c r="G101" s="6"/>
      <c r="H101" s="6"/>
      <c r="I101" s="6"/>
      <c r="J101" s="6"/>
      <c r="K101" s="6"/>
      <c r="L101" s="6"/>
      <c r="M101" s="6"/>
      <c r="N101" s="6"/>
      <c r="O101" s="6"/>
      <c r="P101" s="6"/>
      <c r="Q101" s="6"/>
      <c r="R101" s="6"/>
      <c r="S101" s="6"/>
      <c r="T101" s="589"/>
      <c r="U101" s="6"/>
      <c r="V101" s="8"/>
      <c r="W101" s="157"/>
      <c r="X101" s="6"/>
      <c r="Y101" s="6"/>
      <c r="Z101" s="6"/>
      <c r="AA101" s="6"/>
    </row>
    <row r="102" spans="1:27" ht="15.75" customHeight="1" x14ac:dyDescent="0.25">
      <c r="A102" s="6"/>
      <c r="B102" s="6"/>
      <c r="C102" s="6"/>
      <c r="D102" s="6"/>
      <c r="E102" s="6"/>
      <c r="F102" s="6"/>
      <c r="G102" s="6"/>
      <c r="H102" s="6"/>
      <c r="I102" s="6"/>
      <c r="J102" s="6"/>
      <c r="K102" s="6"/>
      <c r="L102" s="6"/>
      <c r="M102" s="6"/>
      <c r="N102" s="6"/>
      <c r="O102" s="6"/>
      <c r="P102" s="6"/>
      <c r="Q102" s="6"/>
      <c r="R102" s="6"/>
      <c r="S102" s="6"/>
      <c r="T102" s="589"/>
      <c r="U102" s="6"/>
      <c r="V102" s="8"/>
      <c r="W102" s="157"/>
      <c r="X102" s="6"/>
      <c r="Y102" s="6"/>
      <c r="Z102" s="6"/>
      <c r="AA102" s="6"/>
    </row>
    <row r="103" spans="1:27" ht="15.75" customHeight="1" x14ac:dyDescent="0.25">
      <c r="A103" s="6"/>
      <c r="B103" s="6"/>
      <c r="C103" s="6"/>
      <c r="D103" s="6"/>
      <c r="E103" s="6"/>
      <c r="F103" s="6"/>
      <c r="G103" s="6"/>
      <c r="H103" s="6"/>
      <c r="I103" s="6"/>
      <c r="J103" s="6"/>
      <c r="K103" s="6"/>
      <c r="L103" s="6"/>
      <c r="M103" s="6"/>
      <c r="N103" s="6"/>
      <c r="O103" s="6"/>
      <c r="P103" s="6"/>
      <c r="Q103" s="6"/>
      <c r="R103" s="6"/>
      <c r="S103" s="6"/>
      <c r="T103" s="589"/>
      <c r="U103" s="6"/>
      <c r="V103" s="8"/>
      <c r="W103" s="157"/>
      <c r="X103" s="6"/>
      <c r="Y103" s="6"/>
      <c r="Z103" s="6"/>
      <c r="AA103" s="6"/>
    </row>
    <row r="104" spans="1:27" ht="15.75" customHeight="1" x14ac:dyDescent="0.25">
      <c r="A104" s="6"/>
      <c r="B104" s="6"/>
      <c r="C104" s="6"/>
      <c r="D104" s="6"/>
      <c r="E104" s="6"/>
      <c r="F104" s="6"/>
      <c r="G104" s="6"/>
      <c r="H104" s="6"/>
      <c r="I104" s="6"/>
      <c r="J104" s="6"/>
      <c r="K104" s="6"/>
      <c r="L104" s="6"/>
      <c r="M104" s="6"/>
      <c r="N104" s="6"/>
      <c r="O104" s="6"/>
      <c r="P104" s="6"/>
      <c r="Q104" s="6"/>
      <c r="R104" s="6"/>
      <c r="S104" s="6"/>
      <c r="T104" s="589"/>
      <c r="U104" s="6"/>
      <c r="V104" s="8"/>
      <c r="W104" s="157"/>
      <c r="X104" s="6"/>
      <c r="Y104" s="6"/>
      <c r="Z104" s="6"/>
      <c r="AA104" s="6"/>
    </row>
    <row r="105" spans="1:27" ht="15.75" customHeight="1" x14ac:dyDescent="0.25">
      <c r="A105" s="6"/>
      <c r="B105" s="6"/>
      <c r="C105" s="6"/>
      <c r="D105" s="6"/>
      <c r="E105" s="6"/>
      <c r="F105" s="6"/>
      <c r="G105" s="6"/>
      <c r="H105" s="6"/>
      <c r="I105" s="6"/>
      <c r="J105" s="6"/>
      <c r="K105" s="6"/>
      <c r="L105" s="6"/>
      <c r="M105" s="6"/>
      <c r="N105" s="6"/>
      <c r="O105" s="6"/>
      <c r="P105" s="6"/>
      <c r="Q105" s="6"/>
      <c r="R105" s="6"/>
      <c r="S105" s="6"/>
      <c r="T105" s="589"/>
      <c r="U105" s="6"/>
      <c r="V105" s="8"/>
      <c r="W105" s="157"/>
      <c r="X105" s="6"/>
      <c r="Y105" s="6"/>
      <c r="Z105" s="6"/>
      <c r="AA105" s="6"/>
    </row>
    <row r="106" spans="1:27" ht="15.75" customHeight="1" x14ac:dyDescent="0.25">
      <c r="A106" s="6"/>
      <c r="B106" s="6"/>
      <c r="C106" s="6"/>
      <c r="D106" s="6"/>
      <c r="E106" s="6"/>
      <c r="F106" s="6"/>
      <c r="G106" s="6"/>
      <c r="H106" s="6"/>
      <c r="I106" s="6"/>
      <c r="J106" s="6"/>
      <c r="K106" s="6"/>
      <c r="L106" s="6"/>
      <c r="M106" s="6"/>
      <c r="N106" s="6"/>
      <c r="O106" s="6"/>
      <c r="P106" s="6"/>
      <c r="Q106" s="6"/>
      <c r="R106" s="6"/>
      <c r="S106" s="6"/>
      <c r="T106" s="589"/>
      <c r="U106" s="6"/>
      <c r="V106" s="8"/>
      <c r="W106" s="157"/>
      <c r="X106" s="6"/>
      <c r="Y106" s="6"/>
      <c r="Z106" s="6"/>
      <c r="AA106" s="6"/>
    </row>
    <row r="107" spans="1:27" ht="15.75" customHeight="1" x14ac:dyDescent="0.25">
      <c r="A107" s="6"/>
      <c r="B107" s="6"/>
      <c r="C107" s="6"/>
      <c r="D107" s="6"/>
      <c r="E107" s="6"/>
      <c r="F107" s="6"/>
      <c r="G107" s="6"/>
      <c r="H107" s="6"/>
      <c r="I107" s="6"/>
      <c r="J107" s="6"/>
      <c r="K107" s="6"/>
      <c r="L107" s="6"/>
      <c r="M107" s="6"/>
      <c r="N107" s="6"/>
      <c r="O107" s="6"/>
      <c r="P107" s="6"/>
      <c r="Q107" s="6"/>
      <c r="R107" s="6"/>
      <c r="S107" s="6"/>
      <c r="T107" s="589"/>
      <c r="U107" s="6"/>
      <c r="V107" s="8"/>
      <c r="W107" s="157"/>
      <c r="X107" s="6"/>
      <c r="Y107" s="6"/>
      <c r="Z107" s="6"/>
      <c r="AA107" s="6"/>
    </row>
    <row r="108" spans="1:27" ht="15.75" customHeight="1" x14ac:dyDescent="0.25">
      <c r="A108" s="6"/>
      <c r="B108" s="6"/>
      <c r="C108" s="6"/>
      <c r="D108" s="6"/>
      <c r="E108" s="6"/>
      <c r="F108" s="6"/>
      <c r="G108" s="6"/>
      <c r="H108" s="6"/>
      <c r="I108" s="6"/>
      <c r="J108" s="6"/>
      <c r="K108" s="6"/>
      <c r="L108" s="6"/>
      <c r="M108" s="6"/>
      <c r="N108" s="6"/>
      <c r="O108" s="6"/>
      <c r="P108" s="6"/>
      <c r="Q108" s="6"/>
      <c r="R108" s="6"/>
      <c r="S108" s="6"/>
      <c r="T108" s="589"/>
      <c r="U108" s="6"/>
      <c r="V108" s="8"/>
      <c r="W108" s="157"/>
      <c r="X108" s="6"/>
      <c r="Y108" s="6"/>
      <c r="Z108" s="6"/>
      <c r="AA108" s="6"/>
    </row>
    <row r="109" spans="1:27" ht="15.75" customHeight="1" x14ac:dyDescent="0.25">
      <c r="A109" s="6"/>
      <c r="B109" s="6"/>
      <c r="C109" s="6"/>
      <c r="D109" s="6"/>
      <c r="E109" s="6"/>
      <c r="F109" s="6"/>
      <c r="G109" s="6"/>
      <c r="H109" s="6"/>
      <c r="I109" s="6"/>
      <c r="J109" s="6"/>
      <c r="K109" s="6"/>
      <c r="L109" s="6"/>
      <c r="M109" s="6"/>
      <c r="N109" s="6"/>
      <c r="O109" s="6"/>
      <c r="P109" s="6"/>
      <c r="Q109" s="6"/>
      <c r="R109" s="6"/>
      <c r="S109" s="6"/>
      <c r="T109" s="589"/>
      <c r="U109" s="6"/>
      <c r="V109" s="8"/>
      <c r="W109" s="157"/>
      <c r="X109" s="6"/>
      <c r="Y109" s="6"/>
      <c r="Z109" s="6"/>
      <c r="AA109" s="6"/>
    </row>
    <row r="110" spans="1:27" ht="15.75" customHeight="1" x14ac:dyDescent="0.25">
      <c r="A110" s="6"/>
      <c r="B110" s="6"/>
      <c r="C110" s="6"/>
      <c r="D110" s="6"/>
      <c r="E110" s="6"/>
      <c r="F110" s="6"/>
      <c r="G110" s="6"/>
      <c r="H110" s="6"/>
      <c r="I110" s="6"/>
      <c r="J110" s="6"/>
      <c r="K110" s="6"/>
      <c r="L110" s="6"/>
      <c r="M110" s="6"/>
      <c r="N110" s="6"/>
      <c r="O110" s="6"/>
      <c r="P110" s="6"/>
      <c r="Q110" s="6"/>
      <c r="R110" s="6"/>
      <c r="S110" s="6"/>
      <c r="T110" s="589"/>
      <c r="U110" s="6"/>
      <c r="V110" s="8"/>
      <c r="W110" s="157"/>
      <c r="X110" s="6"/>
      <c r="Y110" s="6"/>
      <c r="Z110" s="6"/>
      <c r="AA110" s="6"/>
    </row>
    <row r="111" spans="1:27" ht="15.75" customHeight="1" x14ac:dyDescent="0.25">
      <c r="A111" s="6"/>
      <c r="B111" s="6"/>
      <c r="C111" s="6"/>
      <c r="D111" s="6"/>
      <c r="E111" s="6"/>
      <c r="F111" s="6"/>
      <c r="G111" s="6"/>
      <c r="H111" s="6"/>
      <c r="I111" s="6"/>
      <c r="J111" s="6"/>
      <c r="K111" s="6"/>
      <c r="L111" s="6"/>
      <c r="M111" s="6"/>
      <c r="N111" s="6"/>
      <c r="O111" s="6"/>
      <c r="P111" s="6"/>
      <c r="Q111" s="6"/>
      <c r="R111" s="6"/>
      <c r="S111" s="6"/>
      <c r="T111" s="589"/>
      <c r="U111" s="6"/>
      <c r="V111" s="8"/>
      <c r="W111" s="157"/>
      <c r="X111" s="6"/>
      <c r="Y111" s="6"/>
      <c r="Z111" s="6"/>
      <c r="AA111" s="6"/>
    </row>
    <row r="112" spans="1:27" ht="15.75" customHeight="1" x14ac:dyDescent="0.25">
      <c r="A112" s="6"/>
      <c r="B112" s="6"/>
      <c r="C112" s="6"/>
      <c r="D112" s="6"/>
      <c r="E112" s="6"/>
      <c r="F112" s="6"/>
      <c r="G112" s="6"/>
      <c r="H112" s="6"/>
      <c r="I112" s="6"/>
      <c r="J112" s="6"/>
      <c r="K112" s="6"/>
      <c r="L112" s="6"/>
      <c r="M112" s="6"/>
      <c r="N112" s="6"/>
      <c r="O112" s="6"/>
      <c r="P112" s="6"/>
      <c r="Q112" s="6"/>
      <c r="R112" s="6"/>
      <c r="S112" s="6"/>
      <c r="T112" s="589"/>
      <c r="U112" s="6"/>
      <c r="V112" s="8"/>
      <c r="W112" s="157"/>
      <c r="X112" s="6"/>
      <c r="Y112" s="6"/>
      <c r="Z112" s="6"/>
      <c r="AA112" s="6"/>
    </row>
    <row r="113" spans="1:27" ht="15.75" customHeight="1" x14ac:dyDescent="0.25">
      <c r="A113" s="6"/>
      <c r="B113" s="6"/>
      <c r="C113" s="6"/>
      <c r="D113" s="6"/>
      <c r="E113" s="6"/>
      <c r="F113" s="6"/>
      <c r="G113" s="6"/>
      <c r="H113" s="6"/>
      <c r="I113" s="6"/>
      <c r="J113" s="6"/>
      <c r="K113" s="6"/>
      <c r="L113" s="6"/>
      <c r="M113" s="6"/>
      <c r="N113" s="6"/>
      <c r="O113" s="6"/>
      <c r="P113" s="6"/>
      <c r="Q113" s="6"/>
      <c r="R113" s="6"/>
      <c r="S113" s="6"/>
      <c r="T113" s="589"/>
      <c r="U113" s="6"/>
      <c r="V113" s="8"/>
      <c r="W113" s="157"/>
      <c r="X113" s="6"/>
      <c r="Y113" s="6"/>
      <c r="Z113" s="6"/>
      <c r="AA113" s="6"/>
    </row>
    <row r="114" spans="1:27" ht="15.75" customHeight="1" x14ac:dyDescent="0.25">
      <c r="A114" s="6"/>
      <c r="B114" s="6"/>
      <c r="C114" s="6"/>
      <c r="D114" s="6"/>
      <c r="E114" s="6"/>
      <c r="F114" s="6"/>
      <c r="G114" s="6"/>
      <c r="H114" s="6"/>
      <c r="I114" s="6"/>
      <c r="J114" s="6"/>
      <c r="K114" s="6"/>
      <c r="L114" s="6"/>
      <c r="M114" s="6"/>
      <c r="N114" s="6"/>
      <c r="O114" s="6"/>
      <c r="P114" s="6"/>
      <c r="Q114" s="6"/>
      <c r="R114" s="6"/>
      <c r="S114" s="6"/>
      <c r="T114" s="589"/>
      <c r="U114" s="6"/>
      <c r="V114" s="8"/>
      <c r="W114" s="157"/>
      <c r="X114" s="6"/>
      <c r="Y114" s="6"/>
      <c r="Z114" s="6"/>
      <c r="AA114" s="6"/>
    </row>
    <row r="115" spans="1:27" ht="15.75" customHeight="1" x14ac:dyDescent="0.25">
      <c r="A115" s="6"/>
      <c r="B115" s="6"/>
      <c r="C115" s="6"/>
      <c r="D115" s="6"/>
      <c r="E115" s="6"/>
      <c r="F115" s="6"/>
      <c r="G115" s="6"/>
      <c r="H115" s="6"/>
      <c r="I115" s="6"/>
      <c r="J115" s="6"/>
      <c r="K115" s="6"/>
      <c r="L115" s="6"/>
      <c r="M115" s="6"/>
      <c r="N115" s="6"/>
      <c r="O115" s="6"/>
      <c r="P115" s="6"/>
      <c r="Q115" s="6"/>
      <c r="R115" s="6"/>
      <c r="S115" s="6"/>
      <c r="T115" s="589"/>
      <c r="U115" s="6"/>
      <c r="V115" s="8"/>
      <c r="W115" s="157"/>
      <c r="X115" s="6"/>
      <c r="Y115" s="6"/>
      <c r="Z115" s="6"/>
      <c r="AA115" s="6"/>
    </row>
    <row r="116" spans="1:27" ht="15.75" customHeight="1" x14ac:dyDescent="0.25">
      <c r="A116" s="6"/>
      <c r="B116" s="6"/>
      <c r="C116" s="6"/>
      <c r="D116" s="6"/>
      <c r="E116" s="6"/>
      <c r="F116" s="6"/>
      <c r="G116" s="6"/>
      <c r="H116" s="6"/>
      <c r="I116" s="6"/>
      <c r="J116" s="6"/>
      <c r="K116" s="6"/>
      <c r="L116" s="6"/>
      <c r="M116" s="6"/>
      <c r="N116" s="6"/>
      <c r="O116" s="6"/>
      <c r="P116" s="6"/>
      <c r="Q116" s="6"/>
      <c r="R116" s="6"/>
      <c r="S116" s="6"/>
      <c r="T116" s="589"/>
      <c r="U116" s="6"/>
      <c r="V116" s="8"/>
      <c r="W116" s="157"/>
      <c r="X116" s="6"/>
      <c r="Y116" s="6"/>
      <c r="Z116" s="6"/>
      <c r="AA116" s="6"/>
    </row>
    <row r="117" spans="1:27" ht="15.75" customHeight="1" x14ac:dyDescent="0.25">
      <c r="A117" s="6"/>
      <c r="B117" s="6"/>
      <c r="C117" s="6"/>
      <c r="D117" s="6"/>
      <c r="E117" s="6"/>
      <c r="F117" s="6"/>
      <c r="G117" s="6"/>
      <c r="H117" s="6"/>
      <c r="I117" s="6"/>
      <c r="J117" s="6"/>
      <c r="K117" s="6"/>
      <c r="L117" s="6"/>
      <c r="M117" s="6"/>
      <c r="N117" s="6"/>
      <c r="O117" s="6"/>
      <c r="P117" s="6"/>
      <c r="Q117" s="6"/>
      <c r="R117" s="6"/>
      <c r="S117" s="6"/>
      <c r="T117" s="589"/>
      <c r="U117" s="6"/>
      <c r="V117" s="8"/>
      <c r="W117" s="157"/>
      <c r="X117" s="6"/>
      <c r="Y117" s="6"/>
      <c r="Z117" s="6"/>
      <c r="AA117" s="6"/>
    </row>
    <row r="118" spans="1:27" ht="15.75" customHeight="1" x14ac:dyDescent="0.25">
      <c r="A118" s="6"/>
      <c r="B118" s="6"/>
      <c r="C118" s="6"/>
      <c r="D118" s="6"/>
      <c r="E118" s="6"/>
      <c r="F118" s="6"/>
      <c r="G118" s="6"/>
      <c r="H118" s="6"/>
      <c r="I118" s="6"/>
      <c r="J118" s="6"/>
      <c r="K118" s="6"/>
      <c r="L118" s="6"/>
      <c r="M118" s="6"/>
      <c r="N118" s="6"/>
      <c r="O118" s="6"/>
      <c r="P118" s="6"/>
      <c r="Q118" s="6"/>
      <c r="R118" s="6"/>
      <c r="S118" s="6"/>
      <c r="T118" s="589"/>
      <c r="U118" s="6"/>
      <c r="V118" s="8"/>
      <c r="W118" s="157"/>
      <c r="X118" s="6"/>
      <c r="Y118" s="6"/>
      <c r="Z118" s="6"/>
      <c r="AA118" s="6"/>
    </row>
    <row r="119" spans="1:27" ht="15.75" customHeight="1" x14ac:dyDescent="0.25">
      <c r="A119" s="6"/>
      <c r="B119" s="6"/>
      <c r="C119" s="6"/>
      <c r="D119" s="6"/>
      <c r="E119" s="6"/>
      <c r="F119" s="6"/>
      <c r="G119" s="6"/>
      <c r="H119" s="6"/>
      <c r="I119" s="6"/>
      <c r="J119" s="6"/>
      <c r="K119" s="6"/>
      <c r="L119" s="6"/>
      <c r="M119" s="6"/>
      <c r="N119" s="6"/>
      <c r="O119" s="6"/>
      <c r="P119" s="6"/>
      <c r="Q119" s="6"/>
      <c r="R119" s="6"/>
      <c r="S119" s="6"/>
      <c r="T119" s="589"/>
      <c r="U119" s="6"/>
      <c r="V119" s="8"/>
      <c r="W119" s="157"/>
      <c r="X119" s="6"/>
      <c r="Y119" s="6"/>
      <c r="Z119" s="6"/>
      <c r="AA119" s="6"/>
    </row>
    <row r="120" spans="1:27" ht="15.75" customHeight="1" x14ac:dyDescent="0.25">
      <c r="A120" s="6"/>
      <c r="B120" s="6"/>
      <c r="C120" s="6"/>
      <c r="D120" s="6"/>
      <c r="E120" s="6"/>
      <c r="F120" s="6"/>
      <c r="G120" s="6"/>
      <c r="H120" s="6"/>
      <c r="I120" s="6"/>
      <c r="J120" s="6"/>
      <c r="K120" s="6"/>
      <c r="L120" s="6"/>
      <c r="M120" s="6"/>
      <c r="N120" s="6"/>
      <c r="O120" s="6"/>
      <c r="P120" s="6"/>
      <c r="Q120" s="6"/>
      <c r="R120" s="6"/>
      <c r="S120" s="6"/>
      <c r="T120" s="589"/>
      <c r="U120" s="6"/>
      <c r="V120" s="8"/>
      <c r="W120" s="157"/>
      <c r="X120" s="6"/>
      <c r="Y120" s="6"/>
      <c r="Z120" s="6"/>
      <c r="AA120" s="6"/>
    </row>
    <row r="121" spans="1:27" ht="15.75" customHeight="1" x14ac:dyDescent="0.25">
      <c r="A121" s="6"/>
      <c r="B121" s="6"/>
      <c r="C121" s="6"/>
      <c r="D121" s="6"/>
      <c r="E121" s="6"/>
      <c r="F121" s="6"/>
      <c r="G121" s="6"/>
      <c r="H121" s="6"/>
      <c r="I121" s="6"/>
      <c r="J121" s="6"/>
      <c r="K121" s="6"/>
      <c r="L121" s="6"/>
      <c r="M121" s="6"/>
      <c r="N121" s="6"/>
      <c r="O121" s="6"/>
      <c r="P121" s="6"/>
      <c r="Q121" s="6"/>
      <c r="R121" s="6"/>
      <c r="S121" s="6"/>
      <c r="T121" s="589"/>
      <c r="U121" s="6"/>
      <c r="V121" s="8"/>
      <c r="W121" s="157"/>
      <c r="X121" s="6"/>
      <c r="Y121" s="6"/>
      <c r="Z121" s="6"/>
      <c r="AA121" s="6"/>
    </row>
    <row r="122" spans="1:27" ht="15.75" customHeight="1" x14ac:dyDescent="0.25">
      <c r="A122" s="6"/>
      <c r="B122" s="6"/>
      <c r="C122" s="6"/>
      <c r="D122" s="6"/>
      <c r="E122" s="6"/>
      <c r="F122" s="6"/>
      <c r="G122" s="6"/>
      <c r="H122" s="6"/>
      <c r="I122" s="6"/>
      <c r="J122" s="6"/>
      <c r="K122" s="6"/>
      <c r="L122" s="6"/>
      <c r="M122" s="6"/>
      <c r="N122" s="6"/>
      <c r="O122" s="6"/>
      <c r="P122" s="6"/>
      <c r="Q122" s="6"/>
      <c r="R122" s="6"/>
      <c r="S122" s="6"/>
      <c r="T122" s="589"/>
      <c r="U122" s="6"/>
      <c r="V122" s="8"/>
      <c r="W122" s="157"/>
      <c r="X122" s="6"/>
      <c r="Y122" s="6"/>
      <c r="Z122" s="6"/>
      <c r="AA122" s="6"/>
    </row>
    <row r="123" spans="1:27" ht="15.75" customHeight="1" x14ac:dyDescent="0.25">
      <c r="A123" s="6"/>
      <c r="B123" s="6"/>
      <c r="C123" s="6"/>
      <c r="D123" s="6"/>
      <c r="E123" s="6"/>
      <c r="F123" s="6"/>
      <c r="G123" s="6"/>
      <c r="H123" s="6"/>
      <c r="I123" s="6"/>
      <c r="J123" s="6"/>
      <c r="K123" s="6"/>
      <c r="L123" s="6"/>
      <c r="M123" s="6"/>
      <c r="N123" s="6"/>
      <c r="O123" s="6"/>
      <c r="P123" s="6"/>
      <c r="Q123" s="6"/>
      <c r="R123" s="6"/>
      <c r="S123" s="6"/>
      <c r="T123" s="589"/>
      <c r="U123" s="6"/>
      <c r="V123" s="8"/>
      <c r="W123" s="157"/>
      <c r="X123" s="6"/>
      <c r="Y123" s="6"/>
      <c r="Z123" s="6"/>
      <c r="AA123" s="6"/>
    </row>
    <row r="124" spans="1:27" ht="15.75" customHeight="1" x14ac:dyDescent="0.25">
      <c r="A124" s="6"/>
      <c r="B124" s="6"/>
      <c r="C124" s="6"/>
      <c r="D124" s="6"/>
      <c r="E124" s="6"/>
      <c r="F124" s="6"/>
      <c r="G124" s="6"/>
      <c r="H124" s="6"/>
      <c r="I124" s="6"/>
      <c r="J124" s="6"/>
      <c r="K124" s="6"/>
      <c r="L124" s="6"/>
      <c r="M124" s="6"/>
      <c r="N124" s="6"/>
      <c r="O124" s="6"/>
      <c r="P124" s="6"/>
      <c r="Q124" s="6"/>
      <c r="R124" s="6"/>
      <c r="S124" s="6"/>
      <c r="T124" s="589"/>
      <c r="U124" s="6"/>
      <c r="V124" s="8"/>
      <c r="W124" s="157"/>
      <c r="X124" s="6"/>
      <c r="Y124" s="6"/>
      <c r="Z124" s="6"/>
      <c r="AA124" s="6"/>
    </row>
    <row r="125" spans="1:27" ht="15.75" customHeight="1" x14ac:dyDescent="0.25">
      <c r="A125" s="6"/>
      <c r="B125" s="6"/>
      <c r="C125" s="6"/>
      <c r="D125" s="6"/>
      <c r="E125" s="6"/>
      <c r="F125" s="6"/>
      <c r="G125" s="6"/>
      <c r="H125" s="6"/>
      <c r="I125" s="6"/>
      <c r="J125" s="6"/>
      <c r="K125" s="6"/>
      <c r="L125" s="6"/>
      <c r="M125" s="6"/>
      <c r="N125" s="6"/>
      <c r="O125" s="6"/>
      <c r="P125" s="6"/>
      <c r="Q125" s="6"/>
      <c r="R125" s="6"/>
      <c r="S125" s="6"/>
      <c r="T125" s="589"/>
      <c r="U125" s="6"/>
      <c r="V125" s="8"/>
      <c r="W125" s="157"/>
      <c r="X125" s="6"/>
      <c r="Y125" s="6"/>
      <c r="Z125" s="6"/>
      <c r="AA125" s="6"/>
    </row>
    <row r="126" spans="1:27" ht="15.75" customHeight="1" x14ac:dyDescent="0.25">
      <c r="A126" s="6"/>
      <c r="B126" s="6"/>
      <c r="C126" s="6"/>
      <c r="D126" s="6"/>
      <c r="E126" s="6"/>
      <c r="F126" s="6"/>
      <c r="G126" s="6"/>
      <c r="H126" s="6"/>
      <c r="I126" s="6"/>
      <c r="J126" s="6"/>
      <c r="K126" s="6"/>
      <c r="L126" s="6"/>
      <c r="M126" s="6"/>
      <c r="N126" s="6"/>
      <c r="O126" s="6"/>
      <c r="P126" s="6"/>
      <c r="Q126" s="6"/>
      <c r="R126" s="6"/>
      <c r="S126" s="6"/>
      <c r="T126" s="589"/>
      <c r="U126" s="6"/>
      <c r="V126" s="8"/>
      <c r="W126" s="157"/>
      <c r="X126" s="6"/>
      <c r="Y126" s="6"/>
      <c r="Z126" s="6"/>
      <c r="AA126" s="6"/>
    </row>
    <row r="127" spans="1:27" ht="15.75" customHeight="1" x14ac:dyDescent="0.25">
      <c r="A127" s="6"/>
      <c r="B127" s="6"/>
      <c r="C127" s="6"/>
      <c r="D127" s="6"/>
      <c r="E127" s="6"/>
      <c r="F127" s="6"/>
      <c r="G127" s="6"/>
      <c r="H127" s="6"/>
      <c r="I127" s="6"/>
      <c r="J127" s="6"/>
      <c r="K127" s="6"/>
      <c r="L127" s="6"/>
      <c r="M127" s="6"/>
      <c r="N127" s="6"/>
      <c r="O127" s="6"/>
      <c r="P127" s="6"/>
      <c r="Q127" s="6"/>
      <c r="R127" s="6"/>
      <c r="S127" s="6"/>
      <c r="T127" s="589"/>
      <c r="U127" s="6"/>
      <c r="V127" s="8"/>
      <c r="W127" s="157"/>
      <c r="X127" s="6"/>
      <c r="Y127" s="6"/>
      <c r="Z127" s="6"/>
      <c r="AA127" s="6"/>
    </row>
    <row r="128" spans="1:27" ht="15.75" customHeight="1" x14ac:dyDescent="0.25">
      <c r="A128" s="6"/>
      <c r="B128" s="6"/>
      <c r="C128" s="6"/>
      <c r="D128" s="6"/>
      <c r="E128" s="6"/>
      <c r="F128" s="6"/>
      <c r="G128" s="6"/>
      <c r="H128" s="6"/>
      <c r="I128" s="6"/>
      <c r="J128" s="6"/>
      <c r="K128" s="6"/>
      <c r="L128" s="6"/>
      <c r="M128" s="6"/>
      <c r="N128" s="6"/>
      <c r="O128" s="6"/>
      <c r="P128" s="6"/>
      <c r="Q128" s="6"/>
      <c r="R128" s="6"/>
      <c r="S128" s="6"/>
      <c r="T128" s="589"/>
      <c r="U128" s="6"/>
      <c r="V128" s="8"/>
      <c r="W128" s="157"/>
      <c r="X128" s="6"/>
      <c r="Y128" s="6"/>
      <c r="Z128" s="6"/>
      <c r="AA128" s="6"/>
    </row>
    <row r="129" spans="1:27" ht="15.75" customHeight="1" x14ac:dyDescent="0.25">
      <c r="A129" s="6"/>
      <c r="B129" s="6"/>
      <c r="C129" s="6"/>
      <c r="D129" s="6"/>
      <c r="E129" s="6"/>
      <c r="F129" s="6"/>
      <c r="G129" s="6"/>
      <c r="H129" s="6"/>
      <c r="I129" s="6"/>
      <c r="J129" s="6"/>
      <c r="K129" s="6"/>
      <c r="L129" s="6"/>
      <c r="M129" s="6"/>
      <c r="N129" s="6"/>
      <c r="O129" s="6"/>
      <c r="P129" s="6"/>
      <c r="Q129" s="6"/>
      <c r="R129" s="6"/>
      <c r="S129" s="6"/>
      <c r="T129" s="589"/>
      <c r="U129" s="6"/>
      <c r="V129" s="8"/>
      <c r="W129" s="157"/>
      <c r="X129" s="6"/>
      <c r="Y129" s="6"/>
      <c r="Z129" s="6"/>
      <c r="AA129" s="6"/>
    </row>
    <row r="130" spans="1:27" ht="15.75" customHeight="1" x14ac:dyDescent="0.25">
      <c r="A130" s="6"/>
      <c r="B130" s="6"/>
      <c r="C130" s="6"/>
      <c r="D130" s="6"/>
      <c r="E130" s="6"/>
      <c r="F130" s="6"/>
      <c r="G130" s="6"/>
      <c r="H130" s="6"/>
      <c r="I130" s="6"/>
      <c r="J130" s="6"/>
      <c r="K130" s="6"/>
      <c r="L130" s="6"/>
      <c r="M130" s="6"/>
      <c r="N130" s="6"/>
      <c r="O130" s="6"/>
      <c r="P130" s="6"/>
      <c r="Q130" s="6"/>
      <c r="R130" s="6"/>
      <c r="S130" s="6"/>
      <c r="T130" s="589"/>
      <c r="U130" s="6"/>
      <c r="V130" s="8"/>
      <c r="W130" s="157"/>
      <c r="X130" s="6"/>
      <c r="Y130" s="6"/>
      <c r="Z130" s="6"/>
      <c r="AA130" s="6"/>
    </row>
    <row r="131" spans="1:27" ht="15.75" customHeight="1" x14ac:dyDescent="0.25">
      <c r="A131" s="6"/>
      <c r="B131" s="6"/>
      <c r="C131" s="6"/>
      <c r="D131" s="6"/>
      <c r="E131" s="6"/>
      <c r="F131" s="6"/>
      <c r="G131" s="6"/>
      <c r="H131" s="6"/>
      <c r="I131" s="6"/>
      <c r="J131" s="6"/>
      <c r="K131" s="6"/>
      <c r="L131" s="6"/>
      <c r="M131" s="6"/>
      <c r="N131" s="6"/>
      <c r="O131" s="6"/>
      <c r="P131" s="6"/>
      <c r="Q131" s="6"/>
      <c r="R131" s="6"/>
      <c r="S131" s="6"/>
      <c r="T131" s="589"/>
      <c r="U131" s="6"/>
      <c r="V131" s="8"/>
      <c r="W131" s="157"/>
      <c r="X131" s="6"/>
      <c r="Y131" s="6"/>
      <c r="Z131" s="6"/>
      <c r="AA131" s="6"/>
    </row>
    <row r="132" spans="1:27" ht="15.75" customHeight="1" x14ac:dyDescent="0.25">
      <c r="A132" s="6"/>
      <c r="B132" s="6"/>
      <c r="C132" s="6"/>
      <c r="D132" s="6"/>
      <c r="E132" s="6"/>
      <c r="F132" s="6"/>
      <c r="G132" s="6"/>
      <c r="H132" s="6"/>
      <c r="I132" s="6"/>
      <c r="J132" s="6"/>
      <c r="K132" s="6"/>
      <c r="L132" s="6"/>
      <c r="M132" s="6"/>
      <c r="N132" s="6"/>
      <c r="O132" s="6"/>
      <c r="P132" s="6"/>
      <c r="Q132" s="6"/>
      <c r="R132" s="6"/>
      <c r="S132" s="6"/>
      <c r="T132" s="589"/>
      <c r="U132" s="6"/>
      <c r="V132" s="8"/>
      <c r="W132" s="157"/>
      <c r="X132" s="6"/>
      <c r="Y132" s="6"/>
      <c r="Z132" s="6"/>
      <c r="AA132" s="6"/>
    </row>
    <row r="133" spans="1:27" ht="15.75" customHeight="1" x14ac:dyDescent="0.25">
      <c r="A133" s="6"/>
      <c r="B133" s="6"/>
      <c r="C133" s="6"/>
      <c r="D133" s="6"/>
      <c r="E133" s="6"/>
      <c r="F133" s="6"/>
      <c r="G133" s="6"/>
      <c r="H133" s="6"/>
      <c r="I133" s="6"/>
      <c r="J133" s="6"/>
      <c r="K133" s="6"/>
      <c r="L133" s="6"/>
      <c r="M133" s="6"/>
      <c r="N133" s="6"/>
      <c r="O133" s="6"/>
      <c r="P133" s="6"/>
      <c r="Q133" s="6"/>
      <c r="R133" s="6"/>
      <c r="S133" s="6"/>
      <c r="T133" s="589"/>
      <c r="U133" s="6"/>
      <c r="V133" s="8"/>
      <c r="W133" s="157"/>
      <c r="X133" s="6"/>
      <c r="Y133" s="6"/>
      <c r="Z133" s="6"/>
      <c r="AA133" s="6"/>
    </row>
    <row r="134" spans="1:27" ht="15.75" customHeight="1" x14ac:dyDescent="0.25">
      <c r="A134" s="6"/>
      <c r="B134" s="6"/>
      <c r="C134" s="6"/>
      <c r="D134" s="6"/>
      <c r="E134" s="6"/>
      <c r="F134" s="6"/>
      <c r="G134" s="6"/>
      <c r="H134" s="6"/>
      <c r="I134" s="6"/>
      <c r="J134" s="6"/>
      <c r="K134" s="6"/>
      <c r="L134" s="6"/>
      <c r="M134" s="6"/>
      <c r="N134" s="6"/>
      <c r="O134" s="6"/>
      <c r="P134" s="6"/>
      <c r="Q134" s="6"/>
      <c r="R134" s="6"/>
      <c r="S134" s="6"/>
      <c r="T134" s="589"/>
      <c r="U134" s="6"/>
      <c r="V134" s="8"/>
      <c r="W134" s="157"/>
      <c r="X134" s="6"/>
      <c r="Y134" s="6"/>
      <c r="Z134" s="6"/>
      <c r="AA134" s="6"/>
    </row>
    <row r="135" spans="1:27" ht="15.75" customHeight="1" x14ac:dyDescent="0.25">
      <c r="A135" s="6"/>
      <c r="B135" s="6"/>
      <c r="C135" s="6"/>
      <c r="D135" s="6"/>
      <c r="E135" s="6"/>
      <c r="F135" s="6"/>
      <c r="G135" s="6"/>
      <c r="H135" s="6"/>
      <c r="I135" s="6"/>
      <c r="J135" s="6"/>
      <c r="K135" s="6"/>
      <c r="L135" s="6"/>
      <c r="M135" s="6"/>
      <c r="N135" s="6"/>
      <c r="O135" s="6"/>
      <c r="P135" s="6"/>
      <c r="Q135" s="6"/>
      <c r="R135" s="6"/>
      <c r="S135" s="6"/>
      <c r="T135" s="589"/>
      <c r="U135" s="6"/>
      <c r="V135" s="8"/>
      <c r="W135" s="157"/>
      <c r="X135" s="6"/>
      <c r="Y135" s="6"/>
      <c r="Z135" s="6"/>
      <c r="AA135" s="6"/>
    </row>
    <row r="136" spans="1:27" ht="15.75" customHeight="1" x14ac:dyDescent="0.25">
      <c r="A136" s="6"/>
      <c r="B136" s="6"/>
      <c r="C136" s="6"/>
      <c r="D136" s="6"/>
      <c r="E136" s="6"/>
      <c r="F136" s="6"/>
      <c r="G136" s="6"/>
      <c r="H136" s="6"/>
      <c r="I136" s="6"/>
      <c r="J136" s="6"/>
      <c r="K136" s="6"/>
      <c r="L136" s="6"/>
      <c r="M136" s="6"/>
      <c r="N136" s="6"/>
      <c r="O136" s="6"/>
      <c r="P136" s="6"/>
      <c r="Q136" s="6"/>
      <c r="R136" s="6"/>
      <c r="S136" s="6"/>
      <c r="T136" s="589"/>
      <c r="U136" s="6"/>
      <c r="V136" s="8"/>
      <c r="W136" s="157"/>
      <c r="X136" s="6"/>
      <c r="Y136" s="6"/>
      <c r="Z136" s="6"/>
      <c r="AA136" s="6"/>
    </row>
    <row r="137" spans="1:27" ht="15.75" customHeight="1" x14ac:dyDescent="0.25">
      <c r="A137" s="6"/>
      <c r="B137" s="6"/>
      <c r="C137" s="6"/>
      <c r="D137" s="6"/>
      <c r="E137" s="6"/>
      <c r="F137" s="6"/>
      <c r="G137" s="6"/>
      <c r="H137" s="6"/>
      <c r="I137" s="6"/>
      <c r="J137" s="6"/>
      <c r="K137" s="6"/>
      <c r="L137" s="6"/>
      <c r="M137" s="6"/>
      <c r="N137" s="6"/>
      <c r="O137" s="6"/>
      <c r="P137" s="6"/>
      <c r="Q137" s="6"/>
      <c r="R137" s="6"/>
      <c r="S137" s="6"/>
      <c r="T137" s="589"/>
      <c r="U137" s="6"/>
      <c r="V137" s="8"/>
      <c r="W137" s="157"/>
      <c r="X137" s="6"/>
      <c r="Y137" s="6"/>
      <c r="Z137" s="6"/>
      <c r="AA137" s="6"/>
    </row>
    <row r="138" spans="1:27" ht="15.75" customHeight="1" x14ac:dyDescent="0.25">
      <c r="A138" s="6"/>
      <c r="B138" s="6"/>
      <c r="C138" s="6"/>
      <c r="D138" s="6"/>
      <c r="E138" s="6"/>
      <c r="F138" s="6"/>
      <c r="G138" s="6"/>
      <c r="H138" s="6"/>
      <c r="I138" s="6"/>
      <c r="J138" s="6"/>
      <c r="K138" s="6"/>
      <c r="L138" s="6"/>
      <c r="M138" s="6"/>
      <c r="N138" s="6"/>
      <c r="O138" s="6"/>
      <c r="P138" s="6"/>
      <c r="Q138" s="6"/>
      <c r="R138" s="6"/>
      <c r="S138" s="6"/>
      <c r="T138" s="589"/>
      <c r="U138" s="6"/>
      <c r="V138" s="8"/>
      <c r="W138" s="157"/>
      <c r="X138" s="6"/>
      <c r="Y138" s="6"/>
      <c r="Z138" s="6"/>
      <c r="AA138" s="6"/>
    </row>
    <row r="139" spans="1:27" ht="15.75" customHeight="1" x14ac:dyDescent="0.25">
      <c r="A139" s="6"/>
      <c r="B139" s="6"/>
      <c r="C139" s="6"/>
      <c r="D139" s="6"/>
      <c r="E139" s="6"/>
      <c r="F139" s="6"/>
      <c r="G139" s="6"/>
      <c r="H139" s="6"/>
      <c r="I139" s="6"/>
      <c r="J139" s="6"/>
      <c r="K139" s="6"/>
      <c r="L139" s="6"/>
      <c r="M139" s="6"/>
      <c r="N139" s="6"/>
      <c r="O139" s="6"/>
      <c r="P139" s="6"/>
      <c r="Q139" s="6"/>
      <c r="R139" s="6"/>
      <c r="S139" s="6"/>
      <c r="T139" s="589"/>
      <c r="U139" s="6"/>
      <c r="V139" s="8"/>
      <c r="W139" s="157"/>
      <c r="X139" s="6"/>
      <c r="Y139" s="6"/>
      <c r="Z139" s="6"/>
      <c r="AA139" s="6"/>
    </row>
    <row r="140" spans="1:27" ht="15.75" customHeight="1" x14ac:dyDescent="0.25">
      <c r="A140" s="6"/>
      <c r="B140" s="6"/>
      <c r="C140" s="6"/>
      <c r="D140" s="6"/>
      <c r="E140" s="6"/>
      <c r="F140" s="6"/>
      <c r="G140" s="6"/>
      <c r="H140" s="6"/>
      <c r="I140" s="6"/>
      <c r="J140" s="6"/>
      <c r="K140" s="6"/>
      <c r="L140" s="6"/>
      <c r="M140" s="6"/>
      <c r="N140" s="6"/>
      <c r="O140" s="6"/>
      <c r="P140" s="6"/>
      <c r="Q140" s="6"/>
      <c r="R140" s="6"/>
      <c r="S140" s="6"/>
      <c r="T140" s="589"/>
      <c r="U140" s="6"/>
      <c r="V140" s="8"/>
      <c r="W140" s="157"/>
      <c r="X140" s="6"/>
      <c r="Y140" s="6"/>
      <c r="Z140" s="6"/>
      <c r="AA140" s="6"/>
    </row>
    <row r="141" spans="1:27" ht="15.75" customHeight="1" x14ac:dyDescent="0.25">
      <c r="A141" s="6"/>
      <c r="B141" s="6"/>
      <c r="C141" s="6"/>
      <c r="D141" s="6"/>
      <c r="E141" s="6"/>
      <c r="F141" s="6"/>
      <c r="G141" s="6"/>
      <c r="H141" s="6"/>
      <c r="I141" s="6"/>
      <c r="J141" s="6"/>
      <c r="K141" s="6"/>
      <c r="L141" s="6"/>
      <c r="M141" s="6"/>
      <c r="N141" s="6"/>
      <c r="O141" s="6"/>
      <c r="P141" s="6"/>
      <c r="Q141" s="6"/>
      <c r="R141" s="6"/>
      <c r="S141" s="6"/>
      <c r="T141" s="589"/>
      <c r="U141" s="6"/>
      <c r="V141" s="8"/>
      <c r="W141" s="157"/>
      <c r="X141" s="6"/>
      <c r="Y141" s="6"/>
      <c r="Z141" s="6"/>
      <c r="AA141" s="6"/>
    </row>
    <row r="142" spans="1:27" ht="15.75" customHeight="1" x14ac:dyDescent="0.25">
      <c r="A142" s="6"/>
      <c r="B142" s="6"/>
      <c r="C142" s="6"/>
      <c r="D142" s="6"/>
      <c r="E142" s="6"/>
      <c r="F142" s="6"/>
      <c r="G142" s="6"/>
      <c r="H142" s="6"/>
      <c r="I142" s="6"/>
      <c r="J142" s="6"/>
      <c r="K142" s="6"/>
      <c r="L142" s="6"/>
      <c r="M142" s="6"/>
      <c r="N142" s="6"/>
      <c r="O142" s="6"/>
      <c r="P142" s="6"/>
      <c r="Q142" s="6"/>
      <c r="R142" s="6"/>
      <c r="S142" s="6"/>
      <c r="T142" s="589"/>
      <c r="U142" s="6"/>
      <c r="V142" s="8"/>
      <c r="W142" s="157"/>
      <c r="X142" s="6"/>
      <c r="Y142" s="6"/>
      <c r="Z142" s="6"/>
      <c r="AA142" s="6"/>
    </row>
    <row r="143" spans="1:27" ht="15.75" customHeight="1" x14ac:dyDescent="0.25">
      <c r="A143" s="6"/>
      <c r="B143" s="6"/>
      <c r="C143" s="6"/>
      <c r="D143" s="6"/>
      <c r="E143" s="6"/>
      <c r="F143" s="6"/>
      <c r="G143" s="6"/>
      <c r="H143" s="6"/>
      <c r="I143" s="6"/>
      <c r="J143" s="6"/>
      <c r="K143" s="6"/>
      <c r="L143" s="6"/>
      <c r="M143" s="6"/>
      <c r="N143" s="6"/>
      <c r="O143" s="6"/>
      <c r="P143" s="6"/>
      <c r="Q143" s="6"/>
      <c r="R143" s="6"/>
      <c r="S143" s="6"/>
      <c r="T143" s="589"/>
      <c r="U143" s="6"/>
      <c r="V143" s="8"/>
      <c r="W143" s="157"/>
      <c r="X143" s="6"/>
      <c r="Y143" s="6"/>
      <c r="Z143" s="6"/>
      <c r="AA143" s="6"/>
    </row>
    <row r="144" spans="1:27" ht="15.75" customHeight="1" x14ac:dyDescent="0.25">
      <c r="A144" s="6"/>
      <c r="B144" s="6"/>
      <c r="C144" s="6"/>
      <c r="D144" s="6"/>
      <c r="E144" s="6"/>
      <c r="F144" s="6"/>
      <c r="G144" s="6"/>
      <c r="H144" s="6"/>
      <c r="I144" s="6"/>
      <c r="J144" s="6"/>
      <c r="K144" s="6"/>
      <c r="L144" s="6"/>
      <c r="M144" s="6"/>
      <c r="N144" s="6"/>
      <c r="O144" s="6"/>
      <c r="P144" s="6"/>
      <c r="Q144" s="6"/>
      <c r="R144" s="6"/>
      <c r="S144" s="6"/>
      <c r="T144" s="589"/>
      <c r="U144" s="6"/>
      <c r="V144" s="8"/>
      <c r="W144" s="157"/>
      <c r="X144" s="6"/>
      <c r="Y144" s="6"/>
      <c r="Z144" s="6"/>
      <c r="AA144" s="6"/>
    </row>
    <row r="145" spans="1:27" ht="15.75" customHeight="1" x14ac:dyDescent="0.25">
      <c r="A145" s="6"/>
      <c r="B145" s="6"/>
      <c r="C145" s="6"/>
      <c r="D145" s="6"/>
      <c r="E145" s="6"/>
      <c r="F145" s="6"/>
      <c r="G145" s="6"/>
      <c r="H145" s="6"/>
      <c r="I145" s="6"/>
      <c r="J145" s="6"/>
      <c r="K145" s="6"/>
      <c r="L145" s="6"/>
      <c r="M145" s="6"/>
      <c r="N145" s="6"/>
      <c r="O145" s="6"/>
      <c r="P145" s="6"/>
      <c r="Q145" s="6"/>
      <c r="R145" s="6"/>
      <c r="S145" s="6"/>
      <c r="T145" s="589"/>
      <c r="U145" s="6"/>
      <c r="V145" s="8"/>
      <c r="W145" s="157"/>
      <c r="X145" s="6"/>
      <c r="Y145" s="6"/>
      <c r="Z145" s="6"/>
      <c r="AA145" s="6"/>
    </row>
    <row r="146" spans="1:27" ht="15.75" customHeight="1" x14ac:dyDescent="0.25">
      <c r="A146" s="6"/>
      <c r="B146" s="6"/>
      <c r="C146" s="6"/>
      <c r="D146" s="6"/>
      <c r="E146" s="6"/>
      <c r="F146" s="6"/>
      <c r="G146" s="6"/>
      <c r="H146" s="6"/>
      <c r="I146" s="6"/>
      <c r="J146" s="6"/>
      <c r="K146" s="6"/>
      <c r="L146" s="6"/>
      <c r="M146" s="6"/>
      <c r="N146" s="6"/>
      <c r="O146" s="6"/>
      <c r="P146" s="6"/>
      <c r="Q146" s="6"/>
      <c r="R146" s="6"/>
      <c r="S146" s="6"/>
      <c r="T146" s="589"/>
      <c r="U146" s="6"/>
      <c r="V146" s="8"/>
      <c r="W146" s="157"/>
      <c r="X146" s="6"/>
      <c r="Y146" s="6"/>
      <c r="Z146" s="6"/>
      <c r="AA146" s="6"/>
    </row>
    <row r="147" spans="1:27" ht="15.75" customHeight="1" x14ac:dyDescent="0.25">
      <c r="A147" s="6"/>
      <c r="B147" s="6"/>
      <c r="C147" s="6"/>
      <c r="D147" s="6"/>
      <c r="E147" s="6"/>
      <c r="F147" s="6"/>
      <c r="G147" s="6"/>
      <c r="H147" s="6"/>
      <c r="I147" s="6"/>
      <c r="J147" s="6"/>
      <c r="K147" s="6"/>
      <c r="L147" s="6"/>
      <c r="M147" s="6"/>
      <c r="N147" s="6"/>
      <c r="O147" s="6"/>
      <c r="P147" s="6"/>
      <c r="Q147" s="6"/>
      <c r="R147" s="6"/>
      <c r="S147" s="6"/>
      <c r="T147" s="589"/>
      <c r="U147" s="6"/>
      <c r="V147" s="8"/>
      <c r="W147" s="157"/>
      <c r="X147" s="6"/>
      <c r="Y147" s="6"/>
      <c r="Z147" s="6"/>
      <c r="AA147" s="6"/>
    </row>
    <row r="148" spans="1:27" ht="15.75" customHeight="1" x14ac:dyDescent="0.25">
      <c r="A148" s="6"/>
      <c r="B148" s="6"/>
      <c r="C148" s="6"/>
      <c r="D148" s="6"/>
      <c r="E148" s="6"/>
      <c r="F148" s="6"/>
      <c r="G148" s="6"/>
      <c r="H148" s="6"/>
      <c r="I148" s="6"/>
      <c r="J148" s="6"/>
      <c r="K148" s="6"/>
      <c r="L148" s="6"/>
      <c r="M148" s="6"/>
      <c r="N148" s="6"/>
      <c r="O148" s="6"/>
      <c r="P148" s="6"/>
      <c r="Q148" s="6"/>
      <c r="R148" s="6"/>
      <c r="S148" s="6"/>
      <c r="T148" s="589"/>
      <c r="U148" s="6"/>
      <c r="V148" s="8"/>
      <c r="W148" s="157"/>
      <c r="X148" s="6"/>
      <c r="Y148" s="6"/>
      <c r="Z148" s="6"/>
      <c r="AA148" s="6"/>
    </row>
    <row r="149" spans="1:27" ht="15.75" customHeight="1" x14ac:dyDescent="0.25">
      <c r="A149" s="6"/>
      <c r="B149" s="6"/>
      <c r="C149" s="6"/>
      <c r="D149" s="6"/>
      <c r="E149" s="6"/>
      <c r="F149" s="6"/>
      <c r="G149" s="6"/>
      <c r="H149" s="6"/>
      <c r="I149" s="6"/>
      <c r="J149" s="6"/>
      <c r="K149" s="6"/>
      <c r="L149" s="6"/>
      <c r="M149" s="6"/>
      <c r="N149" s="6"/>
      <c r="O149" s="6"/>
      <c r="P149" s="6"/>
      <c r="Q149" s="6"/>
      <c r="R149" s="6"/>
      <c r="S149" s="6"/>
      <c r="T149" s="589"/>
      <c r="U149" s="6"/>
      <c r="V149" s="8"/>
      <c r="W149" s="157"/>
      <c r="X149" s="6"/>
      <c r="Y149" s="6"/>
      <c r="Z149" s="6"/>
      <c r="AA149" s="6"/>
    </row>
    <row r="150" spans="1:27" ht="15.75" customHeight="1" x14ac:dyDescent="0.25">
      <c r="A150" s="6"/>
      <c r="B150" s="6"/>
      <c r="C150" s="6"/>
      <c r="D150" s="6"/>
      <c r="E150" s="6"/>
      <c r="F150" s="6"/>
      <c r="G150" s="6"/>
      <c r="H150" s="6"/>
      <c r="I150" s="6"/>
      <c r="J150" s="6"/>
      <c r="K150" s="6"/>
      <c r="L150" s="6"/>
      <c r="M150" s="6"/>
      <c r="N150" s="6"/>
      <c r="O150" s="6"/>
      <c r="P150" s="6"/>
      <c r="Q150" s="6"/>
      <c r="R150" s="6"/>
      <c r="S150" s="6"/>
      <c r="T150" s="589"/>
      <c r="U150" s="6"/>
      <c r="V150" s="8"/>
      <c r="W150" s="157"/>
      <c r="X150" s="6"/>
      <c r="Y150" s="6"/>
      <c r="Z150" s="6"/>
      <c r="AA150" s="6"/>
    </row>
    <row r="151" spans="1:27" ht="15.75" customHeight="1" x14ac:dyDescent="0.25">
      <c r="A151" s="6"/>
      <c r="B151" s="6"/>
      <c r="C151" s="6"/>
      <c r="D151" s="6"/>
      <c r="E151" s="6"/>
      <c r="F151" s="6"/>
      <c r="G151" s="6"/>
      <c r="H151" s="6"/>
      <c r="I151" s="6"/>
      <c r="J151" s="6"/>
      <c r="K151" s="6"/>
      <c r="L151" s="6"/>
      <c r="M151" s="6"/>
      <c r="N151" s="6"/>
      <c r="O151" s="6"/>
      <c r="P151" s="6"/>
      <c r="Q151" s="6"/>
      <c r="R151" s="6"/>
      <c r="S151" s="6"/>
      <c r="T151" s="589"/>
      <c r="U151" s="6"/>
      <c r="V151" s="8"/>
      <c r="W151" s="157"/>
      <c r="X151" s="6"/>
      <c r="Y151" s="6"/>
      <c r="Z151" s="6"/>
      <c r="AA151" s="6"/>
    </row>
    <row r="152" spans="1:27" ht="15.75" customHeight="1" x14ac:dyDescent="0.25">
      <c r="A152" s="6"/>
      <c r="B152" s="6"/>
      <c r="C152" s="6"/>
      <c r="D152" s="6"/>
      <c r="E152" s="6"/>
      <c r="F152" s="6"/>
      <c r="G152" s="6"/>
      <c r="H152" s="6"/>
      <c r="I152" s="6"/>
      <c r="J152" s="6"/>
      <c r="K152" s="6"/>
      <c r="L152" s="6"/>
      <c r="M152" s="6"/>
      <c r="N152" s="6"/>
      <c r="O152" s="6"/>
      <c r="P152" s="6"/>
      <c r="Q152" s="6"/>
      <c r="R152" s="6"/>
      <c r="S152" s="6"/>
      <c r="T152" s="589"/>
      <c r="U152" s="6"/>
      <c r="V152" s="8"/>
      <c r="W152" s="157"/>
      <c r="X152" s="6"/>
      <c r="Y152" s="6"/>
      <c r="Z152" s="6"/>
      <c r="AA152" s="6"/>
    </row>
    <row r="153" spans="1:27" ht="15.75" customHeight="1" x14ac:dyDescent="0.25">
      <c r="A153" s="6"/>
      <c r="B153" s="6"/>
      <c r="C153" s="6"/>
      <c r="D153" s="6"/>
      <c r="E153" s="6"/>
      <c r="F153" s="6"/>
      <c r="G153" s="6"/>
      <c r="H153" s="6"/>
      <c r="I153" s="6"/>
      <c r="J153" s="6"/>
      <c r="K153" s="6"/>
      <c r="L153" s="6"/>
      <c r="M153" s="6"/>
      <c r="N153" s="6"/>
      <c r="O153" s="6"/>
      <c r="P153" s="6"/>
      <c r="Q153" s="6"/>
      <c r="R153" s="6"/>
      <c r="S153" s="6"/>
      <c r="T153" s="589"/>
      <c r="U153" s="6"/>
      <c r="V153" s="8"/>
      <c r="W153" s="157"/>
      <c r="X153" s="6"/>
      <c r="Y153" s="6"/>
      <c r="Z153" s="6"/>
      <c r="AA153" s="6"/>
    </row>
    <row r="154" spans="1:27" ht="15.75" customHeight="1" x14ac:dyDescent="0.25">
      <c r="A154" s="6"/>
      <c r="B154" s="6"/>
      <c r="C154" s="6"/>
      <c r="D154" s="6"/>
      <c r="E154" s="6"/>
      <c r="F154" s="6"/>
      <c r="G154" s="6"/>
      <c r="H154" s="6"/>
      <c r="I154" s="6"/>
      <c r="J154" s="6"/>
      <c r="K154" s="6"/>
      <c r="L154" s="6"/>
      <c r="M154" s="6"/>
      <c r="N154" s="6"/>
      <c r="O154" s="6"/>
      <c r="P154" s="6"/>
      <c r="Q154" s="6"/>
      <c r="R154" s="6"/>
      <c r="S154" s="6"/>
      <c r="T154" s="589"/>
      <c r="U154" s="6"/>
      <c r="V154" s="8"/>
      <c r="W154" s="157"/>
      <c r="X154" s="6"/>
      <c r="Y154" s="6"/>
      <c r="Z154" s="6"/>
      <c r="AA154" s="6"/>
    </row>
    <row r="155" spans="1:27" ht="15.75" customHeight="1" x14ac:dyDescent="0.25">
      <c r="A155" s="6"/>
      <c r="B155" s="6"/>
      <c r="C155" s="6"/>
      <c r="D155" s="6"/>
      <c r="E155" s="6"/>
      <c r="F155" s="6"/>
      <c r="G155" s="6"/>
      <c r="H155" s="6"/>
      <c r="I155" s="6"/>
      <c r="J155" s="6"/>
      <c r="K155" s="6"/>
      <c r="L155" s="6"/>
      <c r="M155" s="6"/>
      <c r="N155" s="6"/>
      <c r="O155" s="6"/>
      <c r="P155" s="6"/>
      <c r="Q155" s="6"/>
      <c r="R155" s="6"/>
      <c r="S155" s="6"/>
      <c r="T155" s="589"/>
      <c r="U155" s="6"/>
      <c r="V155" s="8"/>
      <c r="W155" s="157"/>
      <c r="X155" s="6"/>
      <c r="Y155" s="6"/>
      <c r="Z155" s="6"/>
      <c r="AA155" s="6"/>
    </row>
    <row r="156" spans="1:27" ht="15.75" customHeight="1" x14ac:dyDescent="0.25">
      <c r="A156" s="6"/>
      <c r="B156" s="6"/>
      <c r="C156" s="6"/>
      <c r="D156" s="6"/>
      <c r="E156" s="6"/>
      <c r="F156" s="6"/>
      <c r="G156" s="6"/>
      <c r="H156" s="6"/>
      <c r="I156" s="6"/>
      <c r="J156" s="6"/>
      <c r="K156" s="6"/>
      <c r="L156" s="6"/>
      <c r="M156" s="6"/>
      <c r="N156" s="6"/>
      <c r="O156" s="6"/>
      <c r="P156" s="6"/>
      <c r="Q156" s="6"/>
      <c r="R156" s="6"/>
      <c r="S156" s="6"/>
      <c r="T156" s="589"/>
      <c r="U156" s="6"/>
      <c r="V156" s="8"/>
      <c r="W156" s="157"/>
      <c r="X156" s="6"/>
      <c r="Y156" s="6"/>
      <c r="Z156" s="6"/>
      <c r="AA156" s="6"/>
    </row>
    <row r="157" spans="1:27" ht="15.75" customHeight="1" x14ac:dyDescent="0.25">
      <c r="A157" s="6"/>
      <c r="B157" s="6"/>
      <c r="C157" s="6"/>
      <c r="D157" s="6"/>
      <c r="E157" s="6"/>
      <c r="F157" s="6"/>
      <c r="G157" s="6"/>
      <c r="H157" s="6"/>
      <c r="I157" s="6"/>
      <c r="J157" s="6"/>
      <c r="K157" s="6"/>
      <c r="L157" s="6"/>
      <c r="M157" s="6"/>
      <c r="N157" s="6"/>
      <c r="O157" s="6"/>
      <c r="P157" s="6"/>
      <c r="Q157" s="6"/>
      <c r="R157" s="6"/>
      <c r="S157" s="6"/>
      <c r="T157" s="589"/>
      <c r="U157" s="6"/>
      <c r="V157" s="8"/>
      <c r="W157" s="157"/>
      <c r="X157" s="6"/>
      <c r="Y157" s="6"/>
      <c r="Z157" s="6"/>
      <c r="AA157" s="6"/>
    </row>
    <row r="158" spans="1:27" ht="15.75" customHeight="1" x14ac:dyDescent="0.25">
      <c r="A158" s="6"/>
      <c r="B158" s="6"/>
      <c r="C158" s="6"/>
      <c r="D158" s="6"/>
      <c r="E158" s="6"/>
      <c r="F158" s="6"/>
      <c r="G158" s="6"/>
      <c r="H158" s="6"/>
      <c r="I158" s="6"/>
      <c r="J158" s="6"/>
      <c r="K158" s="6"/>
      <c r="L158" s="6"/>
      <c r="M158" s="6"/>
      <c r="N158" s="6"/>
      <c r="O158" s="6"/>
      <c r="P158" s="6"/>
      <c r="Q158" s="6"/>
      <c r="R158" s="6"/>
      <c r="S158" s="6"/>
      <c r="T158" s="589"/>
      <c r="U158" s="6"/>
      <c r="V158" s="8"/>
      <c r="W158" s="157"/>
      <c r="X158" s="6"/>
      <c r="Y158" s="6"/>
      <c r="Z158" s="6"/>
      <c r="AA158" s="6"/>
    </row>
    <row r="159" spans="1:27" ht="15.75" customHeight="1" x14ac:dyDescent="0.25">
      <c r="A159" s="6"/>
      <c r="B159" s="6"/>
      <c r="C159" s="6"/>
      <c r="D159" s="6"/>
      <c r="E159" s="6"/>
      <c r="F159" s="6"/>
      <c r="G159" s="6"/>
      <c r="H159" s="6"/>
      <c r="I159" s="6"/>
      <c r="J159" s="6"/>
      <c r="K159" s="6"/>
      <c r="L159" s="6"/>
      <c r="M159" s="6"/>
      <c r="N159" s="6"/>
      <c r="O159" s="6"/>
      <c r="P159" s="6"/>
      <c r="Q159" s="6"/>
      <c r="R159" s="6"/>
      <c r="S159" s="6"/>
      <c r="T159" s="589"/>
      <c r="U159" s="6"/>
      <c r="V159" s="8"/>
      <c r="W159" s="157"/>
      <c r="X159" s="6"/>
      <c r="Y159" s="6"/>
      <c r="Z159" s="6"/>
      <c r="AA159" s="6"/>
    </row>
    <row r="160" spans="1:27" ht="15.75" customHeight="1" x14ac:dyDescent="0.25">
      <c r="A160" s="6"/>
      <c r="B160" s="6"/>
      <c r="C160" s="6"/>
      <c r="D160" s="6"/>
      <c r="E160" s="6"/>
      <c r="F160" s="6"/>
      <c r="G160" s="6"/>
      <c r="H160" s="6"/>
      <c r="I160" s="6"/>
      <c r="J160" s="6"/>
      <c r="K160" s="6"/>
      <c r="L160" s="6"/>
      <c r="M160" s="6"/>
      <c r="N160" s="6"/>
      <c r="O160" s="6"/>
      <c r="P160" s="6"/>
      <c r="Q160" s="6"/>
      <c r="R160" s="6"/>
      <c r="S160" s="6"/>
      <c r="T160" s="589"/>
      <c r="U160" s="6"/>
      <c r="V160" s="8"/>
      <c r="W160" s="157"/>
      <c r="X160" s="6"/>
      <c r="Y160" s="6"/>
      <c r="Z160" s="6"/>
      <c r="AA160" s="6"/>
    </row>
    <row r="161" spans="1:27" ht="15.75" customHeight="1" x14ac:dyDescent="0.25">
      <c r="A161" s="6"/>
      <c r="B161" s="6"/>
      <c r="C161" s="6"/>
      <c r="D161" s="6"/>
      <c r="E161" s="6"/>
      <c r="F161" s="6"/>
      <c r="G161" s="6"/>
      <c r="H161" s="6"/>
      <c r="I161" s="6"/>
      <c r="J161" s="6"/>
      <c r="K161" s="6"/>
      <c r="L161" s="6"/>
      <c r="M161" s="6"/>
      <c r="N161" s="6"/>
      <c r="O161" s="6"/>
      <c r="P161" s="6"/>
      <c r="Q161" s="6"/>
      <c r="R161" s="6"/>
      <c r="S161" s="6"/>
      <c r="T161" s="589"/>
      <c r="U161" s="6"/>
      <c r="V161" s="8"/>
      <c r="W161" s="157"/>
      <c r="X161" s="6"/>
      <c r="Y161" s="6"/>
      <c r="Z161" s="6"/>
      <c r="AA161" s="6"/>
    </row>
    <row r="162" spans="1:27" ht="15.75" customHeight="1" x14ac:dyDescent="0.25">
      <c r="A162" s="6"/>
      <c r="B162" s="6"/>
      <c r="C162" s="6"/>
      <c r="D162" s="6"/>
      <c r="E162" s="6"/>
      <c r="F162" s="6"/>
      <c r="G162" s="6"/>
      <c r="H162" s="6"/>
      <c r="I162" s="6"/>
      <c r="J162" s="6"/>
      <c r="K162" s="6"/>
      <c r="L162" s="6"/>
      <c r="M162" s="6"/>
      <c r="N162" s="6"/>
      <c r="O162" s="6"/>
      <c r="P162" s="6"/>
      <c r="Q162" s="6"/>
      <c r="R162" s="6"/>
      <c r="S162" s="6"/>
      <c r="T162" s="589"/>
      <c r="U162" s="6"/>
      <c r="V162" s="8"/>
      <c r="W162" s="157"/>
      <c r="X162" s="6"/>
      <c r="Y162" s="6"/>
      <c r="Z162" s="6"/>
      <c r="AA162" s="6"/>
    </row>
    <row r="163" spans="1:27" ht="15.75" customHeight="1" x14ac:dyDescent="0.25">
      <c r="A163" s="6"/>
      <c r="B163" s="6"/>
      <c r="C163" s="6"/>
      <c r="D163" s="6"/>
      <c r="E163" s="6"/>
      <c r="F163" s="6"/>
      <c r="G163" s="6"/>
      <c r="H163" s="6"/>
      <c r="I163" s="6"/>
      <c r="J163" s="6"/>
      <c r="K163" s="6"/>
      <c r="L163" s="6"/>
      <c r="M163" s="6"/>
      <c r="N163" s="6"/>
      <c r="O163" s="6"/>
      <c r="P163" s="6"/>
      <c r="Q163" s="6"/>
      <c r="R163" s="6"/>
      <c r="S163" s="6"/>
      <c r="T163" s="589"/>
      <c r="U163" s="6"/>
      <c r="V163" s="8"/>
      <c r="W163" s="157"/>
      <c r="X163" s="6"/>
      <c r="Y163" s="6"/>
      <c r="Z163" s="6"/>
      <c r="AA163" s="6"/>
    </row>
    <row r="164" spans="1:27" ht="15.75" customHeight="1" x14ac:dyDescent="0.25">
      <c r="A164" s="6"/>
      <c r="B164" s="6"/>
      <c r="C164" s="6"/>
      <c r="D164" s="6"/>
      <c r="E164" s="6"/>
      <c r="F164" s="6"/>
      <c r="G164" s="6"/>
      <c r="H164" s="6"/>
      <c r="I164" s="6"/>
      <c r="J164" s="6"/>
      <c r="K164" s="6"/>
      <c r="L164" s="6"/>
      <c r="M164" s="6"/>
      <c r="N164" s="6"/>
      <c r="O164" s="6"/>
      <c r="P164" s="6"/>
      <c r="Q164" s="6"/>
      <c r="R164" s="6"/>
      <c r="S164" s="6"/>
      <c r="T164" s="589"/>
      <c r="U164" s="6"/>
      <c r="V164" s="8"/>
      <c r="W164" s="157"/>
      <c r="X164" s="6"/>
      <c r="Y164" s="6"/>
      <c r="Z164" s="6"/>
      <c r="AA164" s="6"/>
    </row>
    <row r="165" spans="1:27" ht="15.75" customHeight="1" x14ac:dyDescent="0.25">
      <c r="A165" s="6"/>
      <c r="B165" s="6"/>
      <c r="C165" s="6"/>
      <c r="D165" s="6"/>
      <c r="E165" s="6"/>
      <c r="F165" s="6"/>
      <c r="G165" s="6"/>
      <c r="H165" s="6"/>
      <c r="I165" s="6"/>
      <c r="J165" s="6"/>
      <c r="K165" s="6"/>
      <c r="L165" s="6"/>
      <c r="M165" s="6"/>
      <c r="N165" s="6"/>
      <c r="O165" s="6"/>
      <c r="P165" s="6"/>
      <c r="Q165" s="6"/>
      <c r="R165" s="6"/>
      <c r="S165" s="6"/>
      <c r="T165" s="589"/>
      <c r="U165" s="6"/>
      <c r="V165" s="8"/>
      <c r="W165" s="157"/>
      <c r="X165" s="6"/>
      <c r="Y165" s="6"/>
      <c r="Z165" s="6"/>
      <c r="AA165" s="6"/>
    </row>
    <row r="166" spans="1:27" ht="15.75" customHeight="1" x14ac:dyDescent="0.25">
      <c r="A166" s="6"/>
      <c r="B166" s="6"/>
      <c r="C166" s="6"/>
      <c r="D166" s="6"/>
      <c r="E166" s="6"/>
      <c r="F166" s="6"/>
      <c r="G166" s="6"/>
      <c r="H166" s="6"/>
      <c r="I166" s="6"/>
      <c r="J166" s="6"/>
      <c r="K166" s="6"/>
      <c r="L166" s="6"/>
      <c r="M166" s="6"/>
      <c r="N166" s="6"/>
      <c r="O166" s="6"/>
      <c r="P166" s="6"/>
      <c r="Q166" s="6"/>
      <c r="R166" s="6"/>
      <c r="S166" s="6"/>
      <c r="T166" s="589"/>
      <c r="U166" s="6"/>
      <c r="V166" s="8"/>
      <c r="W166" s="157"/>
      <c r="X166" s="6"/>
      <c r="Y166" s="6"/>
      <c r="Z166" s="6"/>
      <c r="AA166" s="6"/>
    </row>
    <row r="167" spans="1:27" ht="15.75" customHeight="1" x14ac:dyDescent="0.25">
      <c r="A167" s="6"/>
      <c r="B167" s="6"/>
      <c r="C167" s="6"/>
      <c r="D167" s="6"/>
      <c r="E167" s="6"/>
      <c r="F167" s="6"/>
      <c r="G167" s="6"/>
      <c r="H167" s="6"/>
      <c r="I167" s="6"/>
      <c r="J167" s="6"/>
      <c r="K167" s="6"/>
      <c r="L167" s="6"/>
      <c r="M167" s="6"/>
      <c r="N167" s="6"/>
      <c r="O167" s="6"/>
      <c r="P167" s="6"/>
      <c r="Q167" s="6"/>
      <c r="R167" s="6"/>
      <c r="S167" s="6"/>
      <c r="T167" s="589"/>
      <c r="U167" s="6"/>
      <c r="V167" s="8"/>
      <c r="W167" s="157"/>
      <c r="X167" s="6"/>
      <c r="Y167" s="6"/>
      <c r="Z167" s="6"/>
      <c r="AA167" s="6"/>
    </row>
    <row r="168" spans="1:27" ht="15.75" customHeight="1" x14ac:dyDescent="0.25">
      <c r="A168" s="6"/>
      <c r="B168" s="6"/>
      <c r="C168" s="6"/>
      <c r="D168" s="6"/>
      <c r="E168" s="6"/>
      <c r="F168" s="6"/>
      <c r="G168" s="6"/>
      <c r="H168" s="6"/>
      <c r="I168" s="6"/>
      <c r="J168" s="6"/>
      <c r="K168" s="6"/>
      <c r="L168" s="6"/>
      <c r="M168" s="6"/>
      <c r="N168" s="6"/>
      <c r="O168" s="6"/>
      <c r="P168" s="6"/>
      <c r="Q168" s="6"/>
      <c r="R168" s="6"/>
      <c r="S168" s="6"/>
      <c r="T168" s="589"/>
      <c r="U168" s="6"/>
      <c r="V168" s="8"/>
      <c r="W168" s="157"/>
      <c r="X168" s="6"/>
      <c r="Y168" s="6"/>
      <c r="Z168" s="6"/>
      <c r="AA168" s="6"/>
    </row>
    <row r="169" spans="1:27" ht="15.75" customHeight="1" x14ac:dyDescent="0.25">
      <c r="A169" s="6"/>
      <c r="B169" s="6"/>
      <c r="C169" s="6"/>
      <c r="D169" s="6"/>
      <c r="E169" s="6"/>
      <c r="F169" s="6"/>
      <c r="G169" s="6"/>
      <c r="H169" s="6"/>
      <c r="I169" s="6"/>
      <c r="J169" s="6"/>
      <c r="K169" s="6"/>
      <c r="L169" s="6"/>
      <c r="M169" s="6"/>
      <c r="N169" s="6"/>
      <c r="O169" s="6"/>
      <c r="P169" s="6"/>
      <c r="Q169" s="6"/>
      <c r="R169" s="6"/>
      <c r="S169" s="6"/>
      <c r="T169" s="589"/>
      <c r="U169" s="6"/>
      <c r="V169" s="8"/>
      <c r="W169" s="157"/>
      <c r="X169" s="6"/>
      <c r="Y169" s="6"/>
      <c r="Z169" s="6"/>
      <c r="AA169" s="6"/>
    </row>
    <row r="170" spans="1:27" ht="15.75" customHeight="1" x14ac:dyDescent="0.25">
      <c r="A170" s="6"/>
      <c r="B170" s="6"/>
      <c r="C170" s="6"/>
      <c r="D170" s="6"/>
      <c r="E170" s="6"/>
      <c r="F170" s="6"/>
      <c r="G170" s="6"/>
      <c r="H170" s="6"/>
      <c r="I170" s="6"/>
      <c r="J170" s="6"/>
      <c r="K170" s="6"/>
      <c r="L170" s="6"/>
      <c r="M170" s="6"/>
      <c r="N170" s="6"/>
      <c r="O170" s="6"/>
      <c r="P170" s="6"/>
      <c r="Q170" s="6"/>
      <c r="R170" s="6"/>
      <c r="S170" s="6"/>
      <c r="T170" s="589"/>
      <c r="U170" s="6"/>
      <c r="V170" s="8"/>
      <c r="W170" s="157"/>
      <c r="X170" s="6"/>
      <c r="Y170" s="6"/>
      <c r="Z170" s="6"/>
      <c r="AA170" s="6"/>
    </row>
    <row r="171" spans="1:27" ht="15.75" customHeight="1" x14ac:dyDescent="0.25">
      <c r="A171" s="6"/>
      <c r="B171" s="6"/>
      <c r="C171" s="6"/>
      <c r="D171" s="6"/>
      <c r="E171" s="6"/>
      <c r="F171" s="6"/>
      <c r="G171" s="6"/>
      <c r="H171" s="6"/>
      <c r="I171" s="6"/>
      <c r="J171" s="6"/>
      <c r="K171" s="6"/>
      <c r="L171" s="6"/>
      <c r="M171" s="6"/>
      <c r="N171" s="6"/>
      <c r="O171" s="6"/>
      <c r="P171" s="6"/>
      <c r="Q171" s="6"/>
      <c r="R171" s="6"/>
      <c r="S171" s="6"/>
      <c r="T171" s="589"/>
      <c r="U171" s="6"/>
      <c r="V171" s="8"/>
      <c r="W171" s="157"/>
      <c r="X171" s="6"/>
      <c r="Y171" s="6"/>
      <c r="Z171" s="6"/>
      <c r="AA171" s="6"/>
    </row>
    <row r="172" spans="1:27" ht="15.75" customHeight="1" x14ac:dyDescent="0.25">
      <c r="A172" s="6"/>
      <c r="B172" s="6"/>
      <c r="C172" s="6"/>
      <c r="D172" s="6"/>
      <c r="E172" s="6"/>
      <c r="F172" s="6"/>
      <c r="G172" s="6"/>
      <c r="H172" s="6"/>
      <c r="I172" s="6"/>
      <c r="J172" s="6"/>
      <c r="K172" s="6"/>
      <c r="L172" s="6"/>
      <c r="M172" s="6"/>
      <c r="N172" s="6"/>
      <c r="O172" s="6"/>
      <c r="P172" s="6"/>
      <c r="Q172" s="6"/>
      <c r="R172" s="6"/>
      <c r="S172" s="6"/>
      <c r="T172" s="589"/>
      <c r="U172" s="6"/>
      <c r="V172" s="8"/>
      <c r="W172" s="157"/>
      <c r="X172" s="6"/>
      <c r="Y172" s="6"/>
      <c r="Z172" s="6"/>
      <c r="AA172" s="6"/>
    </row>
    <row r="173" spans="1:27" ht="15.75" customHeight="1" x14ac:dyDescent="0.25">
      <c r="A173" s="6"/>
      <c r="B173" s="6"/>
      <c r="C173" s="6"/>
      <c r="D173" s="6"/>
      <c r="E173" s="6"/>
      <c r="F173" s="6"/>
      <c r="G173" s="6"/>
      <c r="H173" s="6"/>
      <c r="I173" s="6"/>
      <c r="J173" s="6"/>
      <c r="K173" s="6"/>
      <c r="L173" s="6"/>
      <c r="M173" s="6"/>
      <c r="N173" s="6"/>
      <c r="O173" s="6"/>
      <c r="P173" s="6"/>
      <c r="Q173" s="6"/>
      <c r="R173" s="6"/>
      <c r="S173" s="6"/>
      <c r="T173" s="589"/>
      <c r="U173" s="6"/>
      <c r="V173" s="8"/>
      <c r="W173" s="157"/>
      <c r="X173" s="6"/>
      <c r="Y173" s="6"/>
      <c r="Z173" s="6"/>
      <c r="AA173" s="6"/>
    </row>
    <row r="174" spans="1:27" ht="15.75" customHeight="1" x14ac:dyDescent="0.25">
      <c r="A174" s="6"/>
      <c r="B174" s="6"/>
      <c r="C174" s="6"/>
      <c r="D174" s="6"/>
      <c r="E174" s="6"/>
      <c r="F174" s="6"/>
      <c r="G174" s="6"/>
      <c r="H174" s="6"/>
      <c r="I174" s="6"/>
      <c r="J174" s="6"/>
      <c r="K174" s="6"/>
      <c r="L174" s="6"/>
      <c r="M174" s="6"/>
      <c r="N174" s="6"/>
      <c r="O174" s="6"/>
      <c r="P174" s="6"/>
      <c r="Q174" s="6"/>
      <c r="R174" s="6"/>
      <c r="S174" s="6"/>
      <c r="T174" s="589"/>
      <c r="U174" s="6"/>
      <c r="V174" s="8"/>
      <c r="W174" s="157"/>
      <c r="X174" s="6"/>
      <c r="Y174" s="6"/>
      <c r="Z174" s="6"/>
      <c r="AA174" s="6"/>
    </row>
    <row r="175" spans="1:27" ht="15.75" customHeight="1" x14ac:dyDescent="0.25">
      <c r="A175" s="6"/>
      <c r="B175" s="6"/>
      <c r="C175" s="6"/>
      <c r="D175" s="6"/>
      <c r="E175" s="6"/>
      <c r="F175" s="6"/>
      <c r="G175" s="6"/>
      <c r="H175" s="6"/>
      <c r="I175" s="6"/>
      <c r="J175" s="6"/>
      <c r="K175" s="6"/>
      <c r="L175" s="6"/>
      <c r="M175" s="6"/>
      <c r="N175" s="6"/>
      <c r="O175" s="6"/>
      <c r="P175" s="6"/>
      <c r="Q175" s="6"/>
      <c r="R175" s="6"/>
      <c r="S175" s="6"/>
      <c r="T175" s="589"/>
      <c r="U175" s="6"/>
      <c r="V175" s="8"/>
      <c r="W175" s="157"/>
      <c r="X175" s="6"/>
      <c r="Y175" s="6"/>
      <c r="Z175" s="6"/>
      <c r="AA175" s="6"/>
    </row>
    <row r="176" spans="1:27" ht="15.75" customHeight="1" x14ac:dyDescent="0.25">
      <c r="A176" s="6"/>
      <c r="B176" s="6"/>
      <c r="C176" s="6"/>
      <c r="D176" s="6"/>
      <c r="E176" s="6"/>
      <c r="F176" s="6"/>
      <c r="G176" s="6"/>
      <c r="H176" s="6"/>
      <c r="I176" s="6"/>
      <c r="J176" s="6"/>
      <c r="K176" s="6"/>
      <c r="L176" s="6"/>
      <c r="M176" s="6"/>
      <c r="N176" s="6"/>
      <c r="O176" s="6"/>
      <c r="P176" s="6"/>
      <c r="Q176" s="6"/>
      <c r="R176" s="6"/>
      <c r="S176" s="6"/>
      <c r="T176" s="589"/>
      <c r="U176" s="6"/>
      <c r="V176" s="8"/>
      <c r="W176" s="157"/>
      <c r="X176" s="6"/>
      <c r="Y176" s="6"/>
      <c r="Z176" s="6"/>
      <c r="AA176" s="6"/>
    </row>
    <row r="177" spans="1:27" ht="15.75" customHeight="1" x14ac:dyDescent="0.25">
      <c r="A177" s="6"/>
      <c r="B177" s="6"/>
      <c r="C177" s="6"/>
      <c r="D177" s="6"/>
      <c r="E177" s="6"/>
      <c r="F177" s="6"/>
      <c r="G177" s="6"/>
      <c r="H177" s="6"/>
      <c r="I177" s="6"/>
      <c r="J177" s="6"/>
      <c r="K177" s="6"/>
      <c r="L177" s="6"/>
      <c r="M177" s="6"/>
      <c r="N177" s="6"/>
      <c r="O177" s="6"/>
      <c r="P177" s="6"/>
      <c r="Q177" s="6"/>
      <c r="R177" s="6"/>
      <c r="S177" s="6"/>
      <c r="T177" s="589"/>
      <c r="U177" s="6"/>
      <c r="V177" s="8"/>
      <c r="W177" s="157"/>
      <c r="X177" s="6"/>
      <c r="Y177" s="6"/>
      <c r="Z177" s="6"/>
      <c r="AA177" s="6"/>
    </row>
    <row r="178" spans="1:27" ht="15.75" customHeight="1" x14ac:dyDescent="0.25">
      <c r="A178" s="6"/>
      <c r="B178" s="6"/>
      <c r="C178" s="6"/>
      <c r="D178" s="6"/>
      <c r="E178" s="6"/>
      <c r="F178" s="6"/>
      <c r="G178" s="6"/>
      <c r="H178" s="6"/>
      <c r="I178" s="6"/>
      <c r="J178" s="6"/>
      <c r="K178" s="6"/>
      <c r="L178" s="6"/>
      <c r="M178" s="6"/>
      <c r="N178" s="6"/>
      <c r="O178" s="6"/>
      <c r="P178" s="6"/>
      <c r="Q178" s="6"/>
      <c r="R178" s="6"/>
      <c r="S178" s="6"/>
      <c r="T178" s="589"/>
      <c r="U178" s="6"/>
      <c r="V178" s="8"/>
      <c r="W178" s="157"/>
      <c r="X178" s="6"/>
      <c r="Y178" s="6"/>
      <c r="Z178" s="6"/>
      <c r="AA178" s="6"/>
    </row>
    <row r="179" spans="1:27" ht="15.75" customHeight="1" x14ac:dyDescent="0.25">
      <c r="A179" s="6"/>
      <c r="B179" s="6"/>
      <c r="C179" s="6"/>
      <c r="D179" s="6"/>
      <c r="E179" s="6"/>
      <c r="F179" s="6"/>
      <c r="G179" s="6"/>
      <c r="H179" s="6"/>
      <c r="I179" s="6"/>
      <c r="J179" s="6"/>
      <c r="K179" s="6"/>
      <c r="L179" s="6"/>
      <c r="M179" s="6"/>
      <c r="N179" s="6"/>
      <c r="O179" s="6"/>
      <c r="P179" s="6"/>
      <c r="Q179" s="6"/>
      <c r="R179" s="6"/>
      <c r="S179" s="6"/>
      <c r="T179" s="589"/>
      <c r="U179" s="6"/>
      <c r="V179" s="8"/>
      <c r="W179" s="157"/>
      <c r="X179" s="6"/>
      <c r="Y179" s="6"/>
      <c r="Z179" s="6"/>
      <c r="AA179" s="6"/>
    </row>
    <row r="180" spans="1:27" ht="15.75" customHeight="1" x14ac:dyDescent="0.25">
      <c r="A180" s="6"/>
      <c r="B180" s="6"/>
      <c r="C180" s="6"/>
      <c r="D180" s="6"/>
      <c r="E180" s="6"/>
      <c r="F180" s="6"/>
      <c r="G180" s="6"/>
      <c r="H180" s="6"/>
      <c r="I180" s="6"/>
      <c r="J180" s="6"/>
      <c r="K180" s="6"/>
      <c r="L180" s="6"/>
      <c r="M180" s="6"/>
      <c r="N180" s="6"/>
      <c r="O180" s="6"/>
      <c r="P180" s="6"/>
      <c r="Q180" s="6"/>
      <c r="R180" s="6"/>
      <c r="S180" s="6"/>
      <c r="T180" s="589"/>
      <c r="U180" s="6"/>
      <c r="V180" s="8"/>
      <c r="W180" s="157"/>
      <c r="X180" s="6"/>
      <c r="Y180" s="6"/>
      <c r="Z180" s="6"/>
      <c r="AA180" s="6"/>
    </row>
    <row r="181" spans="1:27" ht="15.75" customHeight="1" x14ac:dyDescent="0.25">
      <c r="A181" s="6"/>
      <c r="B181" s="6"/>
      <c r="C181" s="6"/>
      <c r="D181" s="6"/>
      <c r="E181" s="6"/>
      <c r="F181" s="6"/>
      <c r="G181" s="6"/>
      <c r="H181" s="6"/>
      <c r="I181" s="6"/>
      <c r="J181" s="6"/>
      <c r="K181" s="6"/>
      <c r="L181" s="6"/>
      <c r="M181" s="6"/>
      <c r="N181" s="6"/>
      <c r="O181" s="6"/>
      <c r="P181" s="6"/>
      <c r="Q181" s="6"/>
      <c r="R181" s="6"/>
      <c r="S181" s="6"/>
      <c r="T181" s="589"/>
      <c r="U181" s="6"/>
      <c r="V181" s="8"/>
      <c r="W181" s="157"/>
      <c r="X181" s="6"/>
      <c r="Y181" s="6"/>
      <c r="Z181" s="6"/>
      <c r="AA181" s="6"/>
    </row>
    <row r="182" spans="1:27" ht="15.75" customHeight="1" x14ac:dyDescent="0.25">
      <c r="A182" s="6"/>
      <c r="B182" s="6"/>
      <c r="C182" s="6"/>
      <c r="D182" s="6"/>
      <c r="E182" s="6"/>
      <c r="F182" s="6"/>
      <c r="G182" s="6"/>
      <c r="H182" s="6"/>
      <c r="I182" s="6"/>
      <c r="J182" s="6"/>
      <c r="K182" s="6"/>
      <c r="L182" s="6"/>
      <c r="M182" s="6"/>
      <c r="N182" s="6"/>
      <c r="O182" s="6"/>
      <c r="P182" s="6"/>
      <c r="Q182" s="6"/>
      <c r="R182" s="6"/>
      <c r="S182" s="6"/>
      <c r="T182" s="589"/>
      <c r="U182" s="6"/>
      <c r="V182" s="8"/>
      <c r="W182" s="157"/>
      <c r="X182" s="6"/>
      <c r="Y182" s="6"/>
      <c r="Z182" s="6"/>
      <c r="AA182" s="6"/>
    </row>
    <row r="183" spans="1:27" ht="15.75" customHeight="1" x14ac:dyDescent="0.25">
      <c r="A183" s="6"/>
      <c r="B183" s="6"/>
      <c r="C183" s="6"/>
      <c r="D183" s="6"/>
      <c r="E183" s="6"/>
      <c r="F183" s="6"/>
      <c r="G183" s="6"/>
      <c r="H183" s="6"/>
      <c r="I183" s="6"/>
      <c r="J183" s="6"/>
      <c r="K183" s="6"/>
      <c r="L183" s="6"/>
      <c r="M183" s="6"/>
      <c r="N183" s="6"/>
      <c r="O183" s="6"/>
      <c r="P183" s="6"/>
      <c r="Q183" s="6"/>
      <c r="R183" s="6"/>
      <c r="S183" s="6"/>
      <c r="T183" s="589"/>
      <c r="U183" s="6"/>
      <c r="V183" s="8"/>
      <c r="W183" s="157"/>
      <c r="X183" s="6"/>
      <c r="Y183" s="6"/>
      <c r="Z183" s="6"/>
      <c r="AA183" s="6"/>
    </row>
    <row r="184" spans="1:27" ht="15.75" customHeight="1" x14ac:dyDescent="0.25">
      <c r="A184" s="6"/>
      <c r="B184" s="6"/>
      <c r="C184" s="6"/>
      <c r="D184" s="6"/>
      <c r="E184" s="6"/>
      <c r="F184" s="6"/>
      <c r="G184" s="6"/>
      <c r="H184" s="6"/>
      <c r="I184" s="6"/>
      <c r="J184" s="6"/>
      <c r="K184" s="6"/>
      <c r="L184" s="6"/>
      <c r="M184" s="6"/>
      <c r="N184" s="6"/>
      <c r="O184" s="6"/>
      <c r="P184" s="6"/>
      <c r="Q184" s="6"/>
      <c r="R184" s="6"/>
      <c r="S184" s="6"/>
      <c r="T184" s="589"/>
      <c r="U184" s="6"/>
      <c r="V184" s="8"/>
      <c r="W184" s="157"/>
      <c r="X184" s="6"/>
      <c r="Y184" s="6"/>
      <c r="Z184" s="6"/>
      <c r="AA184" s="6"/>
    </row>
    <row r="185" spans="1:27" ht="15.75" customHeight="1" x14ac:dyDescent="0.25">
      <c r="A185" s="6"/>
      <c r="B185" s="6"/>
      <c r="C185" s="6"/>
      <c r="D185" s="6"/>
      <c r="E185" s="6"/>
      <c r="F185" s="6"/>
      <c r="G185" s="6"/>
      <c r="H185" s="6"/>
      <c r="I185" s="6"/>
      <c r="J185" s="6"/>
      <c r="K185" s="6"/>
      <c r="L185" s="6"/>
      <c r="M185" s="6"/>
      <c r="N185" s="6"/>
      <c r="O185" s="6"/>
      <c r="P185" s="6"/>
      <c r="Q185" s="6"/>
      <c r="R185" s="6"/>
      <c r="S185" s="6"/>
      <c r="T185" s="589"/>
      <c r="U185" s="6"/>
      <c r="V185" s="8"/>
      <c r="W185" s="157"/>
      <c r="X185" s="6"/>
      <c r="Y185" s="6"/>
      <c r="Z185" s="6"/>
      <c r="AA185" s="6"/>
    </row>
    <row r="186" spans="1:27" ht="15.75" customHeight="1" x14ac:dyDescent="0.25">
      <c r="A186" s="6"/>
      <c r="B186" s="6"/>
      <c r="C186" s="6"/>
      <c r="D186" s="6"/>
      <c r="E186" s="6"/>
      <c r="F186" s="6"/>
      <c r="G186" s="6"/>
      <c r="H186" s="6"/>
      <c r="I186" s="6"/>
      <c r="J186" s="6"/>
      <c r="K186" s="6"/>
      <c r="L186" s="6"/>
      <c r="M186" s="6"/>
      <c r="N186" s="6"/>
      <c r="O186" s="6"/>
      <c r="P186" s="6"/>
      <c r="Q186" s="6"/>
      <c r="R186" s="6"/>
      <c r="S186" s="6"/>
      <c r="T186" s="589"/>
      <c r="U186" s="6"/>
      <c r="V186" s="8"/>
      <c r="W186" s="157"/>
      <c r="X186" s="6"/>
      <c r="Y186" s="6"/>
      <c r="Z186" s="6"/>
      <c r="AA186" s="6"/>
    </row>
    <row r="187" spans="1:27" ht="15.75" customHeight="1" x14ac:dyDescent="0.25">
      <c r="A187" s="6"/>
      <c r="B187" s="6"/>
      <c r="C187" s="6"/>
      <c r="D187" s="6"/>
      <c r="E187" s="6"/>
      <c r="F187" s="6"/>
      <c r="G187" s="6"/>
      <c r="H187" s="6"/>
      <c r="I187" s="6"/>
      <c r="J187" s="6"/>
      <c r="K187" s="6"/>
      <c r="L187" s="6"/>
      <c r="M187" s="6"/>
      <c r="N187" s="6"/>
      <c r="O187" s="6"/>
      <c r="P187" s="6"/>
      <c r="Q187" s="6"/>
      <c r="R187" s="6"/>
      <c r="S187" s="6"/>
      <c r="T187" s="589"/>
      <c r="U187" s="6"/>
      <c r="V187" s="8"/>
      <c r="W187" s="157"/>
      <c r="X187" s="6"/>
      <c r="Y187" s="6"/>
      <c r="Z187" s="6"/>
      <c r="AA187" s="6"/>
    </row>
    <row r="188" spans="1:27" ht="15.75" customHeight="1" x14ac:dyDescent="0.25">
      <c r="A188" s="6"/>
      <c r="B188" s="6"/>
      <c r="C188" s="6"/>
      <c r="D188" s="6"/>
      <c r="E188" s="6"/>
      <c r="F188" s="6"/>
      <c r="G188" s="6"/>
      <c r="H188" s="6"/>
      <c r="I188" s="6"/>
      <c r="J188" s="6"/>
      <c r="K188" s="6"/>
      <c r="L188" s="6"/>
      <c r="M188" s="6"/>
      <c r="N188" s="6"/>
      <c r="O188" s="6"/>
      <c r="P188" s="6"/>
      <c r="Q188" s="6"/>
      <c r="R188" s="6"/>
      <c r="S188" s="6"/>
      <c r="T188" s="589"/>
      <c r="U188" s="6"/>
      <c r="V188" s="8"/>
      <c r="W188" s="157"/>
      <c r="X188" s="6"/>
      <c r="Y188" s="6"/>
      <c r="Z188" s="6"/>
      <c r="AA188" s="6"/>
    </row>
    <row r="189" spans="1:27" ht="15.75" customHeight="1" x14ac:dyDescent="0.25">
      <c r="A189" s="6"/>
      <c r="B189" s="6"/>
      <c r="C189" s="6"/>
      <c r="D189" s="6"/>
      <c r="E189" s="6"/>
      <c r="F189" s="6"/>
      <c r="G189" s="6"/>
      <c r="H189" s="6"/>
      <c r="I189" s="6"/>
      <c r="J189" s="6"/>
      <c r="K189" s="6"/>
      <c r="L189" s="6"/>
      <c r="M189" s="6"/>
      <c r="N189" s="6"/>
      <c r="O189" s="6"/>
      <c r="P189" s="6"/>
      <c r="Q189" s="6"/>
      <c r="R189" s="6"/>
      <c r="S189" s="6"/>
      <c r="T189" s="589"/>
      <c r="U189" s="6"/>
      <c r="V189" s="8"/>
      <c r="W189" s="157"/>
      <c r="X189" s="6"/>
      <c r="Y189" s="6"/>
      <c r="Z189" s="6"/>
      <c r="AA189" s="6"/>
    </row>
    <row r="190" spans="1:27" ht="15.75" customHeight="1" x14ac:dyDescent="0.25">
      <c r="A190" s="6"/>
      <c r="B190" s="6"/>
      <c r="C190" s="6"/>
      <c r="D190" s="6"/>
      <c r="E190" s="6"/>
      <c r="F190" s="6"/>
      <c r="G190" s="6"/>
      <c r="H190" s="6"/>
      <c r="I190" s="6"/>
      <c r="J190" s="6"/>
      <c r="K190" s="6"/>
      <c r="L190" s="6"/>
      <c r="M190" s="6"/>
      <c r="N190" s="6"/>
      <c r="O190" s="6"/>
      <c r="P190" s="6"/>
      <c r="Q190" s="6"/>
      <c r="R190" s="6"/>
      <c r="S190" s="6"/>
      <c r="T190" s="589"/>
      <c r="U190" s="6"/>
      <c r="V190" s="8"/>
      <c r="W190" s="157"/>
      <c r="X190" s="6"/>
      <c r="Y190" s="6"/>
      <c r="Z190" s="6"/>
      <c r="AA190" s="6"/>
    </row>
    <row r="191" spans="1:27" ht="15.75" customHeight="1" x14ac:dyDescent="0.25">
      <c r="A191" s="6"/>
      <c r="B191" s="6"/>
      <c r="C191" s="6"/>
      <c r="D191" s="6"/>
      <c r="E191" s="6"/>
      <c r="F191" s="6"/>
      <c r="G191" s="6"/>
      <c r="H191" s="6"/>
      <c r="I191" s="6"/>
      <c r="J191" s="6"/>
      <c r="K191" s="6"/>
      <c r="L191" s="6"/>
      <c r="M191" s="6"/>
      <c r="N191" s="6"/>
      <c r="O191" s="6"/>
      <c r="P191" s="6"/>
      <c r="Q191" s="6"/>
      <c r="R191" s="6"/>
      <c r="S191" s="6"/>
      <c r="T191" s="589"/>
      <c r="U191" s="6"/>
      <c r="V191" s="8"/>
      <c r="W191" s="157"/>
      <c r="X191" s="6"/>
      <c r="Y191" s="6"/>
      <c r="Z191" s="6"/>
      <c r="AA191" s="6"/>
    </row>
    <row r="192" spans="1:27" ht="15.75" customHeight="1" x14ac:dyDescent="0.25">
      <c r="A192" s="6"/>
      <c r="B192" s="6"/>
      <c r="C192" s="6"/>
      <c r="D192" s="6"/>
      <c r="E192" s="6"/>
      <c r="F192" s="6"/>
      <c r="G192" s="6"/>
      <c r="H192" s="6"/>
      <c r="I192" s="6"/>
      <c r="J192" s="6"/>
      <c r="K192" s="6"/>
      <c r="L192" s="6"/>
      <c r="M192" s="6"/>
      <c r="N192" s="6"/>
      <c r="O192" s="6"/>
      <c r="P192" s="6"/>
      <c r="Q192" s="6"/>
      <c r="R192" s="6"/>
      <c r="S192" s="6"/>
      <c r="T192" s="589"/>
      <c r="U192" s="6"/>
      <c r="V192" s="8"/>
      <c r="W192" s="157"/>
      <c r="X192" s="6"/>
      <c r="Y192" s="6"/>
      <c r="Z192" s="6"/>
      <c r="AA192" s="6"/>
    </row>
    <row r="193" spans="1:27" ht="15.75" customHeight="1" x14ac:dyDescent="0.25">
      <c r="A193" s="6"/>
      <c r="B193" s="6"/>
      <c r="C193" s="6"/>
      <c r="D193" s="6"/>
      <c r="E193" s="6"/>
      <c r="F193" s="6"/>
      <c r="G193" s="6"/>
      <c r="H193" s="6"/>
      <c r="I193" s="6"/>
      <c r="J193" s="6"/>
      <c r="K193" s="6"/>
      <c r="L193" s="6"/>
      <c r="M193" s="6"/>
      <c r="N193" s="6"/>
      <c r="O193" s="6"/>
      <c r="P193" s="6"/>
      <c r="Q193" s="6"/>
      <c r="R193" s="6"/>
      <c r="S193" s="6"/>
      <c r="T193" s="589"/>
      <c r="U193" s="6"/>
      <c r="V193" s="8"/>
      <c r="W193" s="157"/>
      <c r="X193" s="6"/>
      <c r="Y193" s="6"/>
      <c r="Z193" s="6"/>
      <c r="AA193" s="6"/>
    </row>
    <row r="194" spans="1:27" ht="15.75" customHeight="1" x14ac:dyDescent="0.25">
      <c r="A194" s="6"/>
      <c r="B194" s="6"/>
      <c r="C194" s="6"/>
      <c r="D194" s="6"/>
      <c r="E194" s="6"/>
      <c r="F194" s="6"/>
      <c r="G194" s="6"/>
      <c r="H194" s="6"/>
      <c r="I194" s="6"/>
      <c r="J194" s="6"/>
      <c r="K194" s="6"/>
      <c r="L194" s="6"/>
      <c r="M194" s="6"/>
      <c r="N194" s="6"/>
      <c r="O194" s="6"/>
      <c r="P194" s="6"/>
      <c r="Q194" s="6"/>
      <c r="R194" s="6"/>
      <c r="S194" s="6"/>
      <c r="T194" s="589"/>
      <c r="U194" s="6"/>
      <c r="V194" s="8"/>
      <c r="W194" s="157"/>
      <c r="X194" s="6"/>
      <c r="Y194" s="6"/>
      <c r="Z194" s="6"/>
      <c r="AA194" s="6"/>
    </row>
    <row r="195" spans="1:27" ht="15.75" customHeight="1" x14ac:dyDescent="0.25">
      <c r="A195" s="6"/>
      <c r="B195" s="6"/>
      <c r="C195" s="6"/>
      <c r="D195" s="6"/>
      <c r="E195" s="6"/>
      <c r="F195" s="6"/>
      <c r="G195" s="6"/>
      <c r="H195" s="6"/>
      <c r="I195" s="6"/>
      <c r="J195" s="6"/>
      <c r="K195" s="6"/>
      <c r="L195" s="6"/>
      <c r="M195" s="6"/>
      <c r="N195" s="6"/>
      <c r="O195" s="6"/>
      <c r="P195" s="6"/>
      <c r="Q195" s="6"/>
      <c r="R195" s="6"/>
      <c r="S195" s="6"/>
      <c r="T195" s="589"/>
      <c r="U195" s="6"/>
      <c r="V195" s="8"/>
      <c r="W195" s="157"/>
      <c r="X195" s="6"/>
      <c r="Y195" s="6"/>
      <c r="Z195" s="6"/>
      <c r="AA195" s="6"/>
    </row>
    <row r="196" spans="1:27" ht="15.75" customHeight="1" x14ac:dyDescent="0.25">
      <c r="A196" s="6"/>
      <c r="B196" s="6"/>
      <c r="C196" s="6"/>
      <c r="D196" s="6"/>
      <c r="E196" s="6"/>
      <c r="F196" s="6"/>
      <c r="G196" s="6"/>
      <c r="H196" s="6"/>
      <c r="I196" s="6"/>
      <c r="J196" s="6"/>
      <c r="K196" s="6"/>
      <c r="L196" s="6"/>
      <c r="M196" s="6"/>
      <c r="N196" s="6"/>
      <c r="O196" s="6"/>
      <c r="P196" s="6"/>
      <c r="Q196" s="6"/>
      <c r="R196" s="6"/>
      <c r="S196" s="6"/>
      <c r="T196" s="589"/>
      <c r="U196" s="6"/>
      <c r="V196" s="8"/>
      <c r="W196" s="157"/>
      <c r="X196" s="6"/>
      <c r="Y196" s="6"/>
      <c r="Z196" s="6"/>
      <c r="AA196" s="6"/>
    </row>
    <row r="197" spans="1:27" ht="15.75" customHeight="1" x14ac:dyDescent="0.25">
      <c r="A197" s="6"/>
      <c r="B197" s="6"/>
      <c r="C197" s="6"/>
      <c r="D197" s="6"/>
      <c r="E197" s="6"/>
      <c r="F197" s="6"/>
      <c r="G197" s="6"/>
      <c r="H197" s="6"/>
      <c r="I197" s="6"/>
      <c r="J197" s="6"/>
      <c r="K197" s="6"/>
      <c r="L197" s="6"/>
      <c r="M197" s="6"/>
      <c r="N197" s="6"/>
      <c r="O197" s="6"/>
      <c r="P197" s="6"/>
      <c r="Q197" s="6"/>
      <c r="R197" s="6"/>
      <c r="S197" s="6"/>
      <c r="T197" s="589"/>
      <c r="U197" s="6"/>
      <c r="V197" s="8"/>
      <c r="W197" s="157"/>
      <c r="X197" s="6"/>
      <c r="Y197" s="6"/>
      <c r="Z197" s="6"/>
      <c r="AA197" s="6"/>
    </row>
    <row r="198" spans="1:27" ht="15.75" customHeight="1" x14ac:dyDescent="0.25">
      <c r="A198" s="6"/>
      <c r="B198" s="6"/>
      <c r="C198" s="6"/>
      <c r="D198" s="6"/>
      <c r="E198" s="6"/>
      <c r="F198" s="6"/>
      <c r="G198" s="6"/>
      <c r="H198" s="6"/>
      <c r="I198" s="6"/>
      <c r="J198" s="6"/>
      <c r="K198" s="6"/>
      <c r="L198" s="6"/>
      <c r="M198" s="6"/>
      <c r="N198" s="6"/>
      <c r="O198" s="6"/>
      <c r="P198" s="6"/>
      <c r="Q198" s="6"/>
      <c r="R198" s="6"/>
      <c r="S198" s="6"/>
      <c r="T198" s="589"/>
      <c r="U198" s="6"/>
      <c r="V198" s="8"/>
      <c r="W198" s="157"/>
      <c r="X198" s="6"/>
      <c r="Y198" s="6"/>
      <c r="Z198" s="6"/>
      <c r="AA198" s="6"/>
    </row>
    <row r="199" spans="1:27" ht="15.75" customHeight="1" x14ac:dyDescent="0.25">
      <c r="A199" s="6"/>
      <c r="B199" s="6"/>
      <c r="C199" s="6"/>
      <c r="D199" s="6"/>
      <c r="E199" s="6"/>
      <c r="F199" s="6"/>
      <c r="G199" s="6"/>
      <c r="H199" s="6"/>
      <c r="I199" s="6"/>
      <c r="J199" s="6"/>
      <c r="K199" s="6"/>
      <c r="L199" s="6"/>
      <c r="M199" s="6"/>
      <c r="N199" s="6"/>
      <c r="O199" s="6"/>
      <c r="P199" s="6"/>
      <c r="Q199" s="6"/>
      <c r="R199" s="6"/>
      <c r="S199" s="6"/>
      <c r="T199" s="589"/>
      <c r="U199" s="6"/>
      <c r="V199" s="8"/>
      <c r="W199" s="157"/>
      <c r="X199" s="6"/>
      <c r="Y199" s="6"/>
      <c r="Z199" s="6"/>
      <c r="AA199" s="6"/>
    </row>
    <row r="200" spans="1:27" ht="15.75" customHeight="1" x14ac:dyDescent="0.25">
      <c r="A200" s="6"/>
      <c r="B200" s="6"/>
      <c r="C200" s="6"/>
      <c r="D200" s="6"/>
      <c r="E200" s="6"/>
      <c r="F200" s="6"/>
      <c r="G200" s="6"/>
      <c r="H200" s="6"/>
      <c r="I200" s="6"/>
      <c r="J200" s="6"/>
      <c r="K200" s="6"/>
      <c r="L200" s="6"/>
      <c r="M200" s="6"/>
      <c r="N200" s="6"/>
      <c r="O200" s="6"/>
      <c r="P200" s="6"/>
      <c r="Q200" s="6"/>
      <c r="R200" s="6"/>
      <c r="S200" s="6"/>
      <c r="T200" s="589"/>
      <c r="U200" s="6"/>
      <c r="V200" s="8"/>
      <c r="W200" s="157"/>
      <c r="X200" s="6"/>
      <c r="Y200" s="6"/>
      <c r="Z200" s="6"/>
      <c r="AA200" s="6"/>
    </row>
    <row r="201" spans="1:27" ht="15.75" customHeight="1" x14ac:dyDescent="0.25">
      <c r="A201" s="6"/>
      <c r="B201" s="6"/>
      <c r="C201" s="6"/>
      <c r="D201" s="6"/>
      <c r="E201" s="6"/>
      <c r="F201" s="6"/>
      <c r="G201" s="6"/>
      <c r="H201" s="6"/>
      <c r="I201" s="6"/>
      <c r="J201" s="6"/>
      <c r="K201" s="6"/>
      <c r="L201" s="6"/>
      <c r="M201" s="6"/>
      <c r="N201" s="6"/>
      <c r="O201" s="6"/>
      <c r="P201" s="6"/>
      <c r="Q201" s="6"/>
      <c r="R201" s="6"/>
      <c r="S201" s="6"/>
      <c r="T201" s="589"/>
      <c r="U201" s="6"/>
      <c r="V201" s="8"/>
      <c r="W201" s="157"/>
      <c r="X201" s="6"/>
      <c r="Y201" s="6"/>
      <c r="Z201" s="6"/>
      <c r="AA201" s="6"/>
    </row>
    <row r="202" spans="1:27" ht="15.75" customHeight="1" x14ac:dyDescent="0.25">
      <c r="A202" s="6"/>
      <c r="B202" s="6"/>
      <c r="C202" s="6"/>
      <c r="D202" s="6"/>
      <c r="E202" s="6"/>
      <c r="F202" s="6"/>
      <c r="G202" s="6"/>
      <c r="H202" s="6"/>
      <c r="I202" s="6"/>
      <c r="J202" s="6"/>
      <c r="K202" s="6"/>
      <c r="L202" s="6"/>
      <c r="M202" s="6"/>
      <c r="N202" s="6"/>
      <c r="O202" s="6"/>
      <c r="P202" s="6"/>
      <c r="Q202" s="6"/>
      <c r="R202" s="6"/>
      <c r="S202" s="6"/>
      <c r="T202" s="589"/>
      <c r="U202" s="6"/>
      <c r="V202" s="8"/>
      <c r="W202" s="157"/>
      <c r="X202" s="6"/>
      <c r="Y202" s="6"/>
      <c r="Z202" s="6"/>
      <c r="AA202" s="6"/>
    </row>
    <row r="203" spans="1:27" ht="15.75" customHeight="1" x14ac:dyDescent="0.25">
      <c r="A203" s="6"/>
      <c r="B203" s="6"/>
      <c r="C203" s="6"/>
      <c r="D203" s="6"/>
      <c r="E203" s="6"/>
      <c r="F203" s="6"/>
      <c r="G203" s="6"/>
      <c r="H203" s="6"/>
      <c r="I203" s="6"/>
      <c r="J203" s="6"/>
      <c r="K203" s="6"/>
      <c r="L203" s="6"/>
      <c r="M203" s="6"/>
      <c r="N203" s="6"/>
      <c r="O203" s="6"/>
      <c r="P203" s="6"/>
      <c r="Q203" s="6"/>
      <c r="R203" s="6"/>
      <c r="S203" s="6"/>
      <c r="T203" s="589"/>
      <c r="U203" s="6"/>
      <c r="V203" s="8"/>
      <c r="W203" s="157"/>
      <c r="X203" s="6"/>
      <c r="Y203" s="6"/>
      <c r="Z203" s="6"/>
      <c r="AA203" s="6"/>
    </row>
    <row r="204" spans="1:27" ht="15.75" customHeight="1" x14ac:dyDescent="0.25">
      <c r="A204" s="6"/>
      <c r="B204" s="6"/>
      <c r="C204" s="6"/>
      <c r="D204" s="6"/>
      <c r="E204" s="6"/>
      <c r="F204" s="6"/>
      <c r="G204" s="6"/>
      <c r="H204" s="6"/>
      <c r="I204" s="6"/>
      <c r="J204" s="6"/>
      <c r="K204" s="6"/>
      <c r="L204" s="6"/>
      <c r="M204" s="6"/>
      <c r="N204" s="6"/>
      <c r="O204" s="6"/>
      <c r="P204" s="6"/>
      <c r="Q204" s="6"/>
      <c r="R204" s="6"/>
      <c r="S204" s="6"/>
      <c r="T204" s="589"/>
      <c r="U204" s="6"/>
      <c r="V204" s="8"/>
      <c r="W204" s="157"/>
      <c r="X204" s="6"/>
      <c r="Y204" s="6"/>
      <c r="Z204" s="6"/>
      <c r="AA204" s="6"/>
    </row>
    <row r="205" spans="1:27" ht="15.75" customHeight="1" x14ac:dyDescent="0.25">
      <c r="A205" s="6"/>
      <c r="B205" s="6"/>
      <c r="C205" s="6"/>
      <c r="D205" s="6"/>
      <c r="E205" s="6"/>
      <c r="F205" s="6"/>
      <c r="G205" s="6"/>
      <c r="H205" s="6"/>
      <c r="I205" s="6"/>
      <c r="J205" s="6"/>
      <c r="K205" s="6"/>
      <c r="L205" s="6"/>
      <c r="M205" s="6"/>
      <c r="N205" s="6"/>
      <c r="O205" s="6"/>
      <c r="P205" s="6"/>
      <c r="Q205" s="6"/>
      <c r="R205" s="6"/>
      <c r="S205" s="6"/>
      <c r="T205" s="589"/>
      <c r="U205" s="6"/>
      <c r="V205" s="8"/>
      <c r="W205" s="157"/>
      <c r="X205" s="6"/>
      <c r="Y205" s="6"/>
      <c r="Z205" s="6"/>
      <c r="AA205" s="6"/>
    </row>
    <row r="206" spans="1:27" ht="15.75" customHeight="1" x14ac:dyDescent="0.25">
      <c r="A206" s="6"/>
      <c r="B206" s="6"/>
      <c r="C206" s="6"/>
      <c r="D206" s="6"/>
      <c r="E206" s="6"/>
      <c r="F206" s="6"/>
      <c r="G206" s="6"/>
      <c r="H206" s="6"/>
      <c r="I206" s="6"/>
      <c r="J206" s="6"/>
      <c r="K206" s="6"/>
      <c r="L206" s="6"/>
      <c r="M206" s="6"/>
      <c r="N206" s="6"/>
      <c r="O206" s="6"/>
      <c r="P206" s="6"/>
      <c r="Q206" s="6"/>
      <c r="R206" s="6"/>
      <c r="S206" s="6"/>
      <c r="T206" s="589"/>
      <c r="U206" s="6"/>
      <c r="V206" s="8"/>
      <c r="W206" s="157"/>
      <c r="X206" s="6"/>
      <c r="Y206" s="6"/>
      <c r="Z206" s="6"/>
      <c r="AA206" s="6"/>
    </row>
    <row r="207" spans="1:27" ht="15.75" customHeight="1" x14ac:dyDescent="0.25">
      <c r="A207" s="6"/>
      <c r="B207" s="6"/>
      <c r="C207" s="6"/>
      <c r="D207" s="6"/>
      <c r="E207" s="6"/>
      <c r="F207" s="6"/>
      <c r="G207" s="6"/>
      <c r="H207" s="6"/>
      <c r="I207" s="6"/>
      <c r="J207" s="6"/>
      <c r="K207" s="6"/>
      <c r="L207" s="6"/>
      <c r="M207" s="6"/>
      <c r="N207" s="6"/>
      <c r="O207" s="6"/>
      <c r="P207" s="6"/>
      <c r="Q207" s="6"/>
      <c r="R207" s="6"/>
      <c r="S207" s="6"/>
      <c r="T207" s="589"/>
      <c r="U207" s="6"/>
      <c r="V207" s="8"/>
      <c r="W207" s="157"/>
      <c r="X207" s="6"/>
      <c r="Y207" s="6"/>
      <c r="Z207" s="6"/>
      <c r="AA207" s="6"/>
    </row>
    <row r="208" spans="1:27" ht="15.75" customHeight="1" x14ac:dyDescent="0.25">
      <c r="A208" s="6"/>
      <c r="B208" s="6"/>
      <c r="C208" s="6"/>
      <c r="D208" s="6"/>
      <c r="E208" s="6"/>
      <c r="F208" s="6"/>
      <c r="G208" s="6"/>
      <c r="H208" s="6"/>
      <c r="I208" s="6"/>
      <c r="J208" s="6"/>
      <c r="K208" s="6"/>
      <c r="L208" s="6"/>
      <c r="M208" s="6"/>
      <c r="N208" s="6"/>
      <c r="O208" s="6"/>
      <c r="P208" s="6"/>
      <c r="Q208" s="6"/>
      <c r="R208" s="6"/>
      <c r="S208" s="6"/>
      <c r="T208" s="589"/>
      <c r="U208" s="6"/>
      <c r="V208" s="8"/>
      <c r="W208" s="157"/>
      <c r="X208" s="6"/>
      <c r="Y208" s="6"/>
      <c r="Z208" s="6"/>
      <c r="AA208" s="6"/>
    </row>
    <row r="209" spans="1:27" ht="15.75" customHeight="1" x14ac:dyDescent="0.25">
      <c r="A209" s="6"/>
      <c r="B209" s="6"/>
      <c r="C209" s="6"/>
      <c r="D209" s="6"/>
      <c r="E209" s="6"/>
      <c r="F209" s="6"/>
      <c r="G209" s="6"/>
      <c r="H209" s="6"/>
      <c r="I209" s="6"/>
      <c r="J209" s="6"/>
      <c r="K209" s="6"/>
      <c r="L209" s="6"/>
      <c r="M209" s="6"/>
      <c r="N209" s="6"/>
      <c r="O209" s="6"/>
      <c r="P209" s="6"/>
      <c r="Q209" s="6"/>
      <c r="R209" s="6"/>
      <c r="S209" s="6"/>
      <c r="T209" s="589"/>
      <c r="U209" s="6"/>
      <c r="V209" s="8"/>
      <c r="W209" s="157"/>
      <c r="X209" s="6"/>
      <c r="Y209" s="6"/>
      <c r="Z209" s="6"/>
      <c r="AA209" s="6"/>
    </row>
    <row r="210" spans="1:27" ht="15.75" customHeight="1" x14ac:dyDescent="0.25">
      <c r="A210" s="6"/>
      <c r="B210" s="6"/>
      <c r="C210" s="6"/>
      <c r="D210" s="6"/>
      <c r="E210" s="6"/>
      <c r="F210" s="6"/>
      <c r="G210" s="6"/>
      <c r="H210" s="6"/>
      <c r="I210" s="6"/>
      <c r="J210" s="6"/>
      <c r="K210" s="6"/>
      <c r="L210" s="6"/>
      <c r="M210" s="6"/>
      <c r="N210" s="6"/>
      <c r="O210" s="6"/>
      <c r="P210" s="6"/>
      <c r="Q210" s="6"/>
      <c r="R210" s="6"/>
      <c r="S210" s="6"/>
      <c r="T210" s="589"/>
      <c r="U210" s="6"/>
      <c r="V210" s="8"/>
      <c r="W210" s="157"/>
      <c r="X210" s="6"/>
      <c r="Y210" s="6"/>
      <c r="Z210" s="6"/>
      <c r="AA210" s="6"/>
    </row>
    <row r="211" spans="1:27" ht="15.75" customHeight="1" x14ac:dyDescent="0.25">
      <c r="A211" s="6"/>
      <c r="B211" s="6"/>
      <c r="C211" s="6"/>
      <c r="D211" s="6"/>
      <c r="E211" s="6"/>
      <c r="F211" s="6"/>
      <c r="G211" s="6"/>
      <c r="H211" s="6"/>
      <c r="I211" s="6"/>
      <c r="J211" s="6"/>
      <c r="K211" s="6"/>
      <c r="L211" s="6"/>
      <c r="M211" s="6"/>
      <c r="N211" s="6"/>
      <c r="O211" s="6"/>
      <c r="P211" s="6"/>
      <c r="Q211" s="6"/>
      <c r="R211" s="6"/>
      <c r="S211" s="6"/>
      <c r="T211" s="589"/>
      <c r="U211" s="6"/>
      <c r="V211" s="8"/>
      <c r="W211" s="157"/>
      <c r="X211" s="6"/>
      <c r="Y211" s="6"/>
      <c r="Z211" s="6"/>
      <c r="AA211" s="6"/>
    </row>
    <row r="212" spans="1:27" ht="15.75" customHeight="1" x14ac:dyDescent="0.25">
      <c r="A212" s="6"/>
      <c r="B212" s="6"/>
      <c r="C212" s="6"/>
      <c r="D212" s="6"/>
      <c r="E212" s="6"/>
      <c r="F212" s="6"/>
      <c r="G212" s="6"/>
      <c r="H212" s="6"/>
      <c r="I212" s="6"/>
      <c r="J212" s="6"/>
      <c r="K212" s="6"/>
      <c r="L212" s="6"/>
      <c r="M212" s="6"/>
      <c r="N212" s="6"/>
      <c r="O212" s="6"/>
      <c r="P212" s="6"/>
      <c r="Q212" s="6"/>
      <c r="R212" s="6"/>
      <c r="S212" s="6"/>
      <c r="T212" s="589"/>
      <c r="U212" s="6"/>
      <c r="V212" s="8"/>
      <c r="W212" s="157"/>
      <c r="X212" s="6"/>
      <c r="Y212" s="6"/>
      <c r="Z212" s="6"/>
      <c r="AA212" s="6"/>
    </row>
    <row r="213" spans="1:27" ht="15.75" customHeight="1" x14ac:dyDescent="0.25">
      <c r="A213" s="6"/>
      <c r="B213" s="6"/>
      <c r="C213" s="6"/>
      <c r="D213" s="6"/>
      <c r="E213" s="6"/>
      <c r="F213" s="6"/>
      <c r="G213" s="6"/>
      <c r="H213" s="6"/>
      <c r="I213" s="6"/>
      <c r="J213" s="6"/>
      <c r="K213" s="6"/>
      <c r="L213" s="6"/>
      <c r="M213" s="6"/>
      <c r="N213" s="6"/>
      <c r="O213" s="6"/>
      <c r="P213" s="6"/>
      <c r="Q213" s="6"/>
      <c r="R213" s="6"/>
      <c r="S213" s="6"/>
      <c r="T213" s="589"/>
      <c r="U213" s="6"/>
      <c r="V213" s="8"/>
      <c r="W213" s="157"/>
      <c r="X213" s="6"/>
      <c r="Y213" s="6"/>
      <c r="Z213" s="6"/>
      <c r="AA213" s="6"/>
    </row>
    <row r="214" spans="1:27" ht="15.75" customHeight="1" x14ac:dyDescent="0.25">
      <c r="A214" s="6"/>
      <c r="B214" s="6"/>
      <c r="C214" s="6"/>
      <c r="D214" s="6"/>
      <c r="E214" s="6"/>
      <c r="F214" s="6"/>
      <c r="G214" s="6"/>
      <c r="H214" s="6"/>
      <c r="I214" s="6"/>
      <c r="J214" s="6"/>
      <c r="K214" s="6"/>
      <c r="L214" s="6"/>
      <c r="M214" s="6"/>
      <c r="N214" s="6"/>
      <c r="O214" s="6"/>
      <c r="P214" s="6"/>
      <c r="Q214" s="6"/>
      <c r="R214" s="6"/>
      <c r="S214" s="6"/>
      <c r="T214" s="589"/>
      <c r="U214" s="6"/>
      <c r="V214" s="8"/>
      <c r="W214" s="157"/>
      <c r="X214" s="6"/>
      <c r="Y214" s="6"/>
      <c r="Z214" s="6"/>
      <c r="AA214" s="6"/>
    </row>
    <row r="215" spans="1:27" ht="15.75" customHeight="1" x14ac:dyDescent="0.25">
      <c r="A215" s="6"/>
      <c r="B215" s="6"/>
      <c r="C215" s="6"/>
      <c r="D215" s="6"/>
      <c r="E215" s="6"/>
      <c r="F215" s="6"/>
      <c r="G215" s="6"/>
      <c r="H215" s="6"/>
      <c r="I215" s="6"/>
      <c r="J215" s="6"/>
      <c r="K215" s="6"/>
      <c r="L215" s="6"/>
      <c r="M215" s="6"/>
      <c r="N215" s="6"/>
      <c r="O215" s="6"/>
      <c r="P215" s="6"/>
      <c r="Q215" s="6"/>
      <c r="R215" s="6"/>
      <c r="S215" s="6"/>
      <c r="T215" s="589"/>
      <c r="U215" s="6"/>
      <c r="V215" s="8"/>
      <c r="W215" s="157"/>
      <c r="X215" s="6"/>
      <c r="Y215" s="6"/>
      <c r="Z215" s="6"/>
      <c r="AA215" s="6"/>
    </row>
    <row r="216" spans="1:27" ht="15.75" customHeight="1" x14ac:dyDescent="0.25">
      <c r="A216" s="6"/>
      <c r="B216" s="6"/>
      <c r="C216" s="6"/>
      <c r="D216" s="6"/>
      <c r="E216" s="6"/>
      <c r="F216" s="6"/>
      <c r="G216" s="6"/>
      <c r="H216" s="6"/>
      <c r="I216" s="6"/>
      <c r="J216" s="6"/>
      <c r="K216" s="6"/>
      <c r="L216" s="6"/>
      <c r="M216" s="6"/>
      <c r="N216" s="6"/>
      <c r="O216" s="6"/>
      <c r="P216" s="6"/>
      <c r="Q216" s="6"/>
      <c r="R216" s="6"/>
      <c r="S216" s="6"/>
      <c r="T216" s="589"/>
      <c r="U216" s="6"/>
      <c r="V216" s="8"/>
      <c r="W216" s="157"/>
      <c r="X216" s="6"/>
      <c r="Y216" s="6"/>
      <c r="Z216" s="6"/>
      <c r="AA216" s="6"/>
    </row>
    <row r="217" spans="1:27" ht="15.75" customHeight="1" x14ac:dyDescent="0.25">
      <c r="A217" s="6"/>
      <c r="B217" s="6"/>
      <c r="C217" s="6"/>
      <c r="D217" s="6"/>
      <c r="E217" s="6"/>
      <c r="F217" s="6"/>
      <c r="G217" s="6"/>
      <c r="H217" s="6"/>
      <c r="I217" s="6"/>
      <c r="J217" s="6"/>
      <c r="K217" s="6"/>
      <c r="L217" s="6"/>
      <c r="M217" s="6"/>
      <c r="N217" s="6"/>
      <c r="O217" s="6"/>
      <c r="P217" s="6"/>
      <c r="Q217" s="6"/>
      <c r="R217" s="6"/>
      <c r="S217" s="6"/>
      <c r="T217" s="589"/>
      <c r="U217" s="6"/>
      <c r="V217" s="8"/>
      <c r="W217" s="157"/>
      <c r="X217" s="6"/>
      <c r="Y217" s="6"/>
      <c r="Z217" s="6"/>
      <c r="AA217" s="6"/>
    </row>
    <row r="218" spans="1:27" ht="15.75" customHeight="1" x14ac:dyDescent="0.25">
      <c r="A218" s="6"/>
      <c r="B218" s="6"/>
      <c r="C218" s="6"/>
      <c r="D218" s="6"/>
      <c r="E218" s="6"/>
      <c r="F218" s="6"/>
      <c r="G218" s="6"/>
      <c r="H218" s="6"/>
      <c r="I218" s="6"/>
      <c r="J218" s="6"/>
      <c r="K218" s="6"/>
      <c r="L218" s="6"/>
      <c r="M218" s="6"/>
      <c r="N218" s="6"/>
      <c r="O218" s="6"/>
      <c r="P218" s="6"/>
      <c r="Q218" s="6"/>
      <c r="R218" s="6"/>
      <c r="S218" s="6"/>
      <c r="T218" s="589"/>
      <c r="U218" s="6"/>
      <c r="V218" s="8"/>
      <c r="W218" s="157"/>
      <c r="X218" s="6"/>
      <c r="Y218" s="6"/>
      <c r="Z218" s="6"/>
      <c r="AA218" s="6"/>
    </row>
    <row r="219" spans="1:27" ht="15.75" customHeight="1" x14ac:dyDescent="0.25">
      <c r="A219" s="6"/>
      <c r="B219" s="6"/>
      <c r="C219" s="6"/>
      <c r="D219" s="6"/>
      <c r="E219" s="6"/>
      <c r="F219" s="6"/>
      <c r="G219" s="6"/>
      <c r="H219" s="6"/>
      <c r="I219" s="6"/>
      <c r="J219" s="6"/>
      <c r="K219" s="6"/>
      <c r="L219" s="6"/>
      <c r="M219" s="6"/>
      <c r="N219" s="6"/>
      <c r="O219" s="6"/>
      <c r="P219" s="6"/>
      <c r="Q219" s="6"/>
      <c r="R219" s="6"/>
      <c r="S219" s="6"/>
      <c r="T219" s="589"/>
      <c r="U219" s="6"/>
      <c r="V219" s="8"/>
      <c r="W219" s="157"/>
      <c r="X219" s="6"/>
      <c r="Y219" s="6"/>
      <c r="Z219" s="6"/>
      <c r="AA219" s="6"/>
    </row>
    <row r="220" spans="1:27" ht="15.75" customHeight="1" x14ac:dyDescent="0.25">
      <c r="A220" s="6"/>
      <c r="B220" s="6"/>
      <c r="C220" s="6"/>
      <c r="D220" s="6"/>
      <c r="E220" s="6"/>
      <c r="F220" s="6"/>
      <c r="G220" s="6"/>
      <c r="H220" s="6"/>
      <c r="I220" s="6"/>
      <c r="J220" s="6"/>
      <c r="K220" s="6"/>
      <c r="L220" s="6"/>
      <c r="M220" s="6"/>
      <c r="N220" s="6"/>
      <c r="O220" s="6"/>
      <c r="P220" s="6"/>
      <c r="Q220" s="6"/>
      <c r="R220" s="6"/>
      <c r="S220" s="6"/>
      <c r="T220" s="589"/>
      <c r="U220" s="6"/>
      <c r="V220" s="8"/>
      <c r="W220" s="157"/>
      <c r="X220" s="6"/>
      <c r="Y220" s="6"/>
      <c r="Z220" s="6"/>
      <c r="AA220" s="6"/>
    </row>
    <row r="221" spans="1:27" ht="15.75" customHeight="1" x14ac:dyDescent="0.25">
      <c r="A221" s="6"/>
      <c r="B221" s="6"/>
      <c r="C221" s="6"/>
      <c r="D221" s="6"/>
      <c r="E221" s="6"/>
      <c r="F221" s="6"/>
      <c r="G221" s="6"/>
      <c r="H221" s="6"/>
      <c r="I221" s="6"/>
      <c r="J221" s="6"/>
      <c r="K221" s="6"/>
      <c r="L221" s="6"/>
      <c r="M221" s="6"/>
      <c r="N221" s="6"/>
      <c r="O221" s="6"/>
      <c r="P221" s="6"/>
      <c r="Q221" s="6"/>
      <c r="R221" s="6"/>
      <c r="S221" s="6"/>
      <c r="T221" s="589"/>
      <c r="U221" s="6"/>
      <c r="V221" s="8"/>
      <c r="W221" s="157"/>
      <c r="X221" s="6"/>
      <c r="Y221" s="6"/>
      <c r="Z221" s="6"/>
      <c r="AA221" s="6"/>
    </row>
    <row r="222" spans="1:27" ht="15.75" customHeight="1" x14ac:dyDescent="0.25">
      <c r="A222" s="6"/>
      <c r="B222" s="6"/>
      <c r="C222" s="6"/>
      <c r="D222" s="6"/>
      <c r="E222" s="6"/>
      <c r="F222" s="6"/>
      <c r="G222" s="6"/>
      <c r="H222" s="6"/>
      <c r="I222" s="6"/>
      <c r="J222" s="6"/>
      <c r="K222" s="6"/>
      <c r="L222" s="6"/>
      <c r="M222" s="6"/>
      <c r="N222" s="6"/>
      <c r="O222" s="6"/>
      <c r="P222" s="6"/>
      <c r="Q222" s="6"/>
      <c r="R222" s="6"/>
      <c r="S222" s="6"/>
      <c r="T222" s="589"/>
      <c r="U222" s="6"/>
      <c r="V222" s="8"/>
      <c r="W222" s="157"/>
      <c r="X222" s="6"/>
      <c r="Y222" s="6"/>
      <c r="Z222" s="6"/>
      <c r="AA222" s="6"/>
    </row>
    <row r="223" spans="1:27" ht="15.75" customHeight="1" x14ac:dyDescent="0.25">
      <c r="A223" s="6"/>
      <c r="B223" s="6"/>
      <c r="C223" s="6"/>
      <c r="D223" s="6"/>
      <c r="E223" s="6"/>
      <c r="F223" s="6"/>
      <c r="G223" s="6"/>
      <c r="H223" s="6"/>
      <c r="I223" s="6"/>
      <c r="J223" s="6"/>
      <c r="K223" s="6"/>
      <c r="L223" s="6"/>
      <c r="M223" s="6"/>
      <c r="N223" s="6"/>
      <c r="O223" s="6"/>
      <c r="P223" s="6"/>
      <c r="Q223" s="6"/>
      <c r="R223" s="6"/>
      <c r="S223" s="6"/>
      <c r="T223" s="589"/>
      <c r="U223" s="6"/>
      <c r="V223" s="8"/>
      <c r="W223" s="157"/>
      <c r="X223" s="6"/>
      <c r="Y223" s="6"/>
      <c r="Z223" s="6"/>
      <c r="AA223" s="6"/>
    </row>
    <row r="224" spans="1:27" ht="15.75" customHeight="1" x14ac:dyDescent="0.25">
      <c r="A224" s="6"/>
      <c r="B224" s="6"/>
      <c r="C224" s="6"/>
      <c r="D224" s="6"/>
      <c r="E224" s="6"/>
      <c r="F224" s="6"/>
      <c r="G224" s="6"/>
      <c r="H224" s="6"/>
      <c r="I224" s="6"/>
      <c r="J224" s="6"/>
      <c r="K224" s="6"/>
      <c r="L224" s="6"/>
      <c r="M224" s="6"/>
      <c r="N224" s="6"/>
      <c r="O224" s="6"/>
      <c r="P224" s="6"/>
      <c r="Q224" s="6"/>
      <c r="R224" s="6"/>
      <c r="S224" s="6"/>
      <c r="T224" s="589"/>
      <c r="U224" s="6"/>
      <c r="V224" s="8"/>
      <c r="W224" s="157"/>
      <c r="X224" s="6"/>
      <c r="Y224" s="6"/>
      <c r="Z224" s="6"/>
      <c r="AA224" s="6"/>
    </row>
    <row r="225" spans="1:27" ht="15.75" customHeight="1" x14ac:dyDescent="0.25">
      <c r="A225" s="6"/>
      <c r="B225" s="6"/>
      <c r="C225" s="6"/>
      <c r="D225" s="6"/>
      <c r="E225" s="6"/>
      <c r="F225" s="6"/>
      <c r="G225" s="6"/>
      <c r="H225" s="6"/>
      <c r="I225" s="6"/>
      <c r="J225" s="6"/>
      <c r="K225" s="6"/>
      <c r="L225" s="6"/>
      <c r="M225" s="6"/>
      <c r="N225" s="6"/>
      <c r="O225" s="6"/>
      <c r="P225" s="6"/>
      <c r="Q225" s="6"/>
      <c r="R225" s="6"/>
      <c r="S225" s="6"/>
      <c r="T225" s="589"/>
      <c r="U225" s="6"/>
      <c r="V225" s="8"/>
      <c r="W225" s="157"/>
      <c r="X225" s="6"/>
      <c r="Y225" s="6"/>
      <c r="Z225" s="6"/>
      <c r="AA225" s="6"/>
    </row>
    <row r="226" spans="1:27" ht="15.75" customHeight="1" x14ac:dyDescent="0.25">
      <c r="A226" s="6"/>
      <c r="B226" s="6"/>
      <c r="C226" s="6"/>
      <c r="D226" s="6"/>
      <c r="E226" s="6"/>
      <c r="F226" s="6"/>
      <c r="G226" s="6"/>
      <c r="H226" s="6"/>
      <c r="I226" s="6"/>
      <c r="J226" s="6"/>
      <c r="K226" s="6"/>
      <c r="L226" s="6"/>
      <c r="M226" s="6"/>
      <c r="N226" s="6"/>
      <c r="O226" s="6"/>
      <c r="P226" s="6"/>
      <c r="Q226" s="6"/>
      <c r="R226" s="6"/>
      <c r="S226" s="6"/>
      <c r="T226" s="589"/>
      <c r="U226" s="6"/>
      <c r="V226" s="8"/>
      <c r="W226" s="157"/>
      <c r="X226" s="6"/>
      <c r="Y226" s="6"/>
      <c r="Z226" s="6"/>
      <c r="AA226" s="6"/>
    </row>
    <row r="227" spans="1:27" ht="15.75" customHeight="1" x14ac:dyDescent="0.25">
      <c r="A227" s="6"/>
      <c r="B227" s="6"/>
      <c r="C227" s="6"/>
      <c r="D227" s="6"/>
      <c r="E227" s="6"/>
      <c r="F227" s="6"/>
      <c r="G227" s="6"/>
      <c r="H227" s="6"/>
      <c r="I227" s="6"/>
      <c r="J227" s="6"/>
      <c r="K227" s="6"/>
      <c r="L227" s="6"/>
      <c r="M227" s="6"/>
      <c r="N227" s="6"/>
      <c r="O227" s="6"/>
      <c r="P227" s="6"/>
      <c r="Q227" s="6"/>
      <c r="R227" s="6"/>
      <c r="S227" s="6"/>
      <c r="T227" s="589"/>
      <c r="U227" s="6"/>
      <c r="V227" s="8"/>
      <c r="W227" s="157"/>
      <c r="X227" s="6"/>
      <c r="Y227" s="6"/>
      <c r="Z227" s="6"/>
      <c r="AA227" s="6"/>
    </row>
    <row r="228" spans="1:27" ht="15.75" customHeight="1" x14ac:dyDescent="0.25">
      <c r="A228" s="6"/>
      <c r="B228" s="6"/>
      <c r="C228" s="6"/>
      <c r="D228" s="6"/>
      <c r="E228" s="6"/>
      <c r="F228" s="6"/>
      <c r="G228" s="6"/>
      <c r="H228" s="6"/>
      <c r="I228" s="6"/>
      <c r="J228" s="6"/>
      <c r="K228" s="6"/>
      <c r="L228" s="6"/>
      <c r="M228" s="6"/>
      <c r="N228" s="6"/>
      <c r="O228" s="6"/>
      <c r="P228" s="6"/>
      <c r="Q228" s="6"/>
      <c r="R228" s="6"/>
      <c r="S228" s="6"/>
      <c r="T228" s="589"/>
      <c r="U228" s="6"/>
      <c r="V228" s="8"/>
      <c r="W228" s="157"/>
      <c r="X228" s="6"/>
      <c r="Y228" s="6"/>
      <c r="Z228" s="6"/>
      <c r="AA228" s="6"/>
    </row>
    <row r="229" spans="1:27" ht="15.75" customHeight="1" x14ac:dyDescent="0.25">
      <c r="A229" s="6"/>
      <c r="B229" s="6"/>
      <c r="C229" s="6"/>
      <c r="D229" s="6"/>
      <c r="E229" s="6"/>
      <c r="F229" s="6"/>
      <c r="G229" s="6"/>
      <c r="H229" s="6"/>
      <c r="I229" s="6"/>
      <c r="J229" s="6"/>
      <c r="K229" s="6"/>
      <c r="L229" s="6"/>
      <c r="M229" s="6"/>
      <c r="N229" s="6"/>
      <c r="O229" s="6"/>
      <c r="P229" s="6"/>
      <c r="Q229" s="6"/>
      <c r="R229" s="6"/>
      <c r="S229" s="6"/>
      <c r="T229" s="589"/>
      <c r="U229" s="6"/>
      <c r="V229" s="8"/>
      <c r="W229" s="157"/>
      <c r="X229" s="6"/>
      <c r="Y229" s="6"/>
      <c r="Z229" s="6"/>
      <c r="AA229" s="6"/>
    </row>
    <row r="230" spans="1:27" ht="15.75" customHeight="1" x14ac:dyDescent="0.25">
      <c r="A230" s="6"/>
      <c r="B230" s="6"/>
      <c r="C230" s="6"/>
      <c r="D230" s="6"/>
      <c r="E230" s="6"/>
      <c r="F230" s="6"/>
      <c r="G230" s="6"/>
      <c r="H230" s="6"/>
      <c r="I230" s="6"/>
      <c r="J230" s="6"/>
      <c r="K230" s="6"/>
      <c r="L230" s="6"/>
      <c r="M230" s="6"/>
      <c r="N230" s="6"/>
      <c r="O230" s="6"/>
      <c r="P230" s="6"/>
      <c r="Q230" s="6"/>
      <c r="R230" s="6"/>
      <c r="S230" s="6"/>
      <c r="T230" s="589"/>
      <c r="U230" s="6"/>
      <c r="V230" s="8"/>
      <c r="W230" s="157"/>
      <c r="X230" s="6"/>
      <c r="Y230" s="6"/>
      <c r="Z230" s="6"/>
      <c r="AA230" s="6"/>
    </row>
    <row r="231" spans="1:27" ht="15.75" customHeight="1" x14ac:dyDescent="0.25">
      <c r="A231" s="6"/>
      <c r="B231" s="6"/>
      <c r="C231" s="6"/>
      <c r="D231" s="6"/>
      <c r="E231" s="6"/>
      <c r="F231" s="6"/>
      <c r="G231" s="6"/>
      <c r="H231" s="6"/>
      <c r="I231" s="6"/>
      <c r="J231" s="6"/>
      <c r="K231" s="6"/>
      <c r="L231" s="6"/>
      <c r="M231" s="6"/>
      <c r="N231" s="6"/>
      <c r="O231" s="6"/>
      <c r="P231" s="6"/>
      <c r="Q231" s="6"/>
      <c r="R231" s="6"/>
      <c r="S231" s="6"/>
      <c r="T231" s="589"/>
      <c r="U231" s="6"/>
      <c r="V231" s="8"/>
      <c r="W231" s="157"/>
      <c r="X231" s="6"/>
      <c r="Y231" s="6"/>
      <c r="Z231" s="6"/>
      <c r="AA231" s="6"/>
    </row>
    <row r="232" spans="1:27" ht="15.75" customHeight="1" x14ac:dyDescent="0.25">
      <c r="A232" s="6"/>
      <c r="B232" s="6"/>
      <c r="C232" s="6"/>
      <c r="D232" s="6"/>
      <c r="E232" s="6"/>
      <c r="F232" s="6"/>
      <c r="G232" s="6"/>
      <c r="H232" s="6"/>
      <c r="I232" s="6"/>
      <c r="J232" s="6"/>
      <c r="K232" s="6"/>
      <c r="L232" s="6"/>
      <c r="M232" s="6"/>
      <c r="N232" s="6"/>
      <c r="O232" s="6"/>
      <c r="P232" s="6"/>
      <c r="Q232" s="6"/>
      <c r="R232" s="6"/>
      <c r="S232" s="6"/>
      <c r="T232" s="589"/>
      <c r="U232" s="6"/>
      <c r="V232" s="8"/>
      <c r="W232" s="157"/>
      <c r="X232" s="6"/>
      <c r="Y232" s="6"/>
      <c r="Z232" s="6"/>
      <c r="AA232" s="6"/>
    </row>
    <row r="233" spans="1:27" ht="15.75" customHeight="1" x14ac:dyDescent="0.25">
      <c r="A233" s="6"/>
      <c r="B233" s="6"/>
      <c r="C233" s="6"/>
      <c r="D233" s="6"/>
      <c r="E233" s="6"/>
      <c r="F233" s="6"/>
      <c r="G233" s="6"/>
      <c r="H233" s="6"/>
      <c r="I233" s="6"/>
      <c r="J233" s="6"/>
      <c r="K233" s="6"/>
      <c r="L233" s="6"/>
      <c r="M233" s="6"/>
      <c r="N233" s="6"/>
      <c r="O233" s="6"/>
      <c r="P233" s="6"/>
      <c r="Q233" s="6"/>
      <c r="R233" s="6"/>
      <c r="S233" s="6"/>
      <c r="T233" s="589"/>
      <c r="U233" s="6"/>
      <c r="V233" s="8"/>
      <c r="W233" s="157"/>
      <c r="X233" s="6"/>
      <c r="Y233" s="6"/>
      <c r="Z233" s="6"/>
      <c r="AA233" s="6"/>
    </row>
    <row r="234" spans="1:27" ht="15.75" customHeight="1" x14ac:dyDescent="0.25">
      <c r="A234" s="6"/>
      <c r="B234" s="6"/>
      <c r="C234" s="6"/>
      <c r="D234" s="6"/>
      <c r="E234" s="6"/>
      <c r="F234" s="6"/>
      <c r="G234" s="6"/>
      <c r="H234" s="6"/>
      <c r="I234" s="6"/>
      <c r="J234" s="6"/>
      <c r="K234" s="6"/>
      <c r="L234" s="6"/>
      <c r="M234" s="6"/>
      <c r="N234" s="6"/>
      <c r="O234" s="6"/>
      <c r="P234" s="6"/>
      <c r="Q234" s="6"/>
      <c r="R234" s="6"/>
      <c r="S234" s="6"/>
      <c r="T234" s="589"/>
      <c r="U234" s="6"/>
      <c r="V234" s="8"/>
      <c r="W234" s="6"/>
      <c r="X234" s="6"/>
      <c r="Y234" s="6"/>
      <c r="Z234" s="6"/>
      <c r="AA234" s="6"/>
    </row>
    <row r="235" spans="1:27" ht="15.75" customHeight="1" x14ac:dyDescent="0.25">
      <c r="A235" s="6"/>
      <c r="B235" s="6"/>
      <c r="C235" s="6"/>
      <c r="D235" s="6"/>
      <c r="E235" s="6"/>
      <c r="F235" s="6"/>
      <c r="G235" s="6"/>
      <c r="H235" s="6"/>
      <c r="I235" s="6"/>
      <c r="J235" s="6"/>
      <c r="K235" s="6"/>
      <c r="L235" s="6"/>
      <c r="M235" s="6"/>
      <c r="N235" s="6"/>
      <c r="O235" s="6"/>
      <c r="P235" s="6"/>
      <c r="Q235" s="6"/>
      <c r="R235" s="6"/>
      <c r="S235" s="6"/>
      <c r="T235" s="589"/>
      <c r="U235" s="6"/>
      <c r="V235" s="8"/>
      <c r="W235" s="6"/>
      <c r="X235" s="6"/>
      <c r="Y235" s="6"/>
      <c r="Z235" s="6"/>
      <c r="AA235" s="6"/>
    </row>
    <row r="236" spans="1:27" ht="15.75" customHeight="1" x14ac:dyDescent="0.25">
      <c r="A236" s="6"/>
      <c r="B236" s="6"/>
      <c r="C236" s="6"/>
      <c r="D236" s="6"/>
      <c r="E236" s="6"/>
      <c r="F236" s="6"/>
      <c r="G236" s="6"/>
      <c r="H236" s="6"/>
      <c r="I236" s="6"/>
      <c r="J236" s="6"/>
      <c r="K236" s="6"/>
      <c r="L236" s="6"/>
      <c r="M236" s="6"/>
      <c r="N236" s="6"/>
      <c r="O236" s="6"/>
      <c r="P236" s="6"/>
      <c r="Q236" s="6"/>
      <c r="R236" s="6"/>
      <c r="S236" s="6"/>
      <c r="T236" s="589"/>
      <c r="U236" s="6"/>
      <c r="V236" s="8"/>
      <c r="W236" s="6"/>
      <c r="X236" s="6"/>
      <c r="Y236" s="6"/>
      <c r="Z236" s="6"/>
      <c r="AA236" s="6"/>
    </row>
    <row r="237" spans="1:27" ht="15.75" customHeight="1" x14ac:dyDescent="0.25">
      <c r="A237" s="6"/>
      <c r="B237" s="6"/>
      <c r="C237" s="6"/>
      <c r="D237" s="6"/>
      <c r="E237" s="6"/>
      <c r="F237" s="6"/>
      <c r="G237" s="6"/>
      <c r="H237" s="6"/>
      <c r="I237" s="6"/>
      <c r="J237" s="6"/>
      <c r="K237" s="6"/>
      <c r="L237" s="6"/>
      <c r="M237" s="6"/>
      <c r="N237" s="6"/>
      <c r="O237" s="6"/>
      <c r="P237" s="6"/>
      <c r="Q237" s="6"/>
      <c r="R237" s="6"/>
      <c r="S237" s="6"/>
      <c r="T237" s="589"/>
      <c r="U237" s="6"/>
      <c r="V237" s="8"/>
      <c r="W237" s="6"/>
      <c r="X237" s="6"/>
      <c r="Y237" s="6"/>
      <c r="Z237" s="6"/>
      <c r="AA237" s="6"/>
    </row>
    <row r="238" spans="1:27" ht="15.75" customHeight="1" x14ac:dyDescent="0.25">
      <c r="A238" s="6"/>
      <c r="B238" s="6"/>
      <c r="C238" s="6"/>
      <c r="D238" s="6"/>
      <c r="E238" s="6"/>
      <c r="F238" s="6"/>
      <c r="G238" s="6"/>
      <c r="H238" s="6"/>
      <c r="I238" s="6"/>
      <c r="J238" s="6"/>
      <c r="K238" s="6"/>
      <c r="L238" s="6"/>
      <c r="M238" s="6"/>
      <c r="N238" s="6"/>
      <c r="O238" s="6"/>
      <c r="P238" s="6"/>
      <c r="Q238" s="6"/>
      <c r="R238" s="6"/>
      <c r="S238" s="6"/>
      <c r="T238" s="589"/>
      <c r="U238" s="6"/>
      <c r="V238" s="8"/>
      <c r="W238" s="6"/>
      <c r="X238" s="6"/>
      <c r="Y238" s="6"/>
      <c r="Z238" s="6"/>
      <c r="AA238" s="6"/>
    </row>
    <row r="239" spans="1:27" ht="15.75" customHeight="1" x14ac:dyDescent="0.25">
      <c r="A239" s="6"/>
      <c r="B239" s="6"/>
      <c r="C239" s="6"/>
      <c r="D239" s="6"/>
      <c r="E239" s="6"/>
      <c r="F239" s="6"/>
      <c r="G239" s="6"/>
      <c r="H239" s="6"/>
      <c r="I239" s="6"/>
      <c r="J239" s="6"/>
      <c r="K239" s="6"/>
      <c r="L239" s="6"/>
      <c r="M239" s="6"/>
      <c r="N239" s="6"/>
      <c r="O239" s="6"/>
      <c r="P239" s="6"/>
      <c r="Q239" s="6"/>
      <c r="R239" s="6"/>
      <c r="S239" s="6"/>
      <c r="T239" s="589"/>
      <c r="U239" s="6"/>
      <c r="V239" s="8"/>
      <c r="W239" s="6"/>
      <c r="X239" s="6"/>
      <c r="Y239" s="6"/>
      <c r="Z239" s="6"/>
      <c r="AA239" s="6"/>
    </row>
    <row r="240" spans="1:27" ht="15.75" customHeight="1" x14ac:dyDescent="0.25">
      <c r="A240" s="6"/>
      <c r="B240" s="6"/>
      <c r="C240" s="6"/>
      <c r="D240" s="6"/>
      <c r="E240" s="6"/>
      <c r="F240" s="6"/>
      <c r="G240" s="6"/>
      <c r="H240" s="6"/>
      <c r="I240" s="6"/>
      <c r="J240" s="6"/>
      <c r="K240" s="6"/>
      <c r="L240" s="6"/>
      <c r="M240" s="6"/>
      <c r="N240" s="6"/>
      <c r="O240" s="6"/>
      <c r="P240" s="6"/>
      <c r="Q240" s="6"/>
      <c r="R240" s="6"/>
      <c r="S240" s="6"/>
      <c r="T240" s="589"/>
      <c r="U240" s="6"/>
      <c r="V240" s="8"/>
      <c r="W240" s="6"/>
      <c r="X240" s="6"/>
      <c r="Y240" s="6"/>
      <c r="Z240" s="6"/>
      <c r="AA240" s="6"/>
    </row>
    <row r="241" spans="1:27" ht="15.75" customHeight="1" x14ac:dyDescent="0.25">
      <c r="A241" s="6"/>
      <c r="B241" s="6"/>
      <c r="C241" s="6"/>
      <c r="D241" s="6"/>
      <c r="E241" s="6"/>
      <c r="F241" s="6"/>
      <c r="G241" s="6"/>
      <c r="H241" s="6"/>
      <c r="I241" s="6"/>
      <c r="J241" s="6"/>
      <c r="K241" s="6"/>
      <c r="L241" s="6"/>
      <c r="M241" s="6"/>
      <c r="N241" s="6"/>
      <c r="O241" s="6"/>
      <c r="P241" s="6"/>
      <c r="Q241" s="6"/>
      <c r="R241" s="6"/>
      <c r="S241" s="6"/>
      <c r="T241" s="589"/>
      <c r="U241" s="6"/>
      <c r="V241" s="8"/>
      <c r="W241" s="6"/>
      <c r="X241" s="6"/>
      <c r="Y241" s="6"/>
      <c r="Z241" s="6"/>
      <c r="AA241" s="6"/>
    </row>
    <row r="242" spans="1:27" ht="15.75" customHeight="1" x14ac:dyDescent="0.25">
      <c r="A242" s="6"/>
      <c r="B242" s="6"/>
      <c r="C242" s="6"/>
      <c r="D242" s="6"/>
      <c r="E242" s="6"/>
      <c r="F242" s="6"/>
      <c r="G242" s="6"/>
      <c r="H242" s="6"/>
      <c r="I242" s="6"/>
      <c r="J242" s="6"/>
      <c r="K242" s="6"/>
      <c r="L242" s="6"/>
      <c r="M242" s="6"/>
      <c r="N242" s="6"/>
      <c r="O242" s="6"/>
      <c r="P242" s="6"/>
      <c r="Q242" s="6"/>
      <c r="R242" s="6"/>
      <c r="S242" s="6"/>
      <c r="T242" s="589"/>
      <c r="U242" s="6"/>
      <c r="V242" s="8"/>
      <c r="W242" s="6"/>
      <c r="X242" s="6"/>
      <c r="Y242" s="6"/>
      <c r="Z242" s="6"/>
      <c r="AA242" s="6"/>
    </row>
    <row r="243" spans="1:27" ht="15.75" customHeight="1" x14ac:dyDescent="0.25">
      <c r="A243" s="6"/>
      <c r="B243" s="6"/>
      <c r="C243" s="6"/>
      <c r="D243" s="6"/>
      <c r="E243" s="6"/>
      <c r="F243" s="6"/>
      <c r="G243" s="6"/>
      <c r="H243" s="6"/>
      <c r="I243" s="6"/>
      <c r="J243" s="6"/>
      <c r="K243" s="6"/>
      <c r="L243" s="6"/>
      <c r="M243" s="6"/>
      <c r="N243" s="6"/>
      <c r="O243" s="6"/>
      <c r="P243" s="6"/>
      <c r="Q243" s="6"/>
      <c r="R243" s="6"/>
      <c r="S243" s="6"/>
      <c r="T243" s="589"/>
      <c r="U243" s="6"/>
      <c r="V243" s="8"/>
      <c r="W243" s="6"/>
      <c r="X243" s="6"/>
      <c r="Y243" s="6"/>
      <c r="Z243" s="6"/>
      <c r="AA243" s="6"/>
    </row>
    <row r="244" spans="1:27" ht="15.75" customHeight="1" x14ac:dyDescent="0.25">
      <c r="A244" s="6"/>
      <c r="B244" s="6"/>
      <c r="C244" s="6"/>
      <c r="D244" s="6"/>
      <c r="E244" s="6"/>
      <c r="F244" s="6"/>
      <c r="G244" s="6"/>
      <c r="H244" s="6"/>
      <c r="I244" s="6"/>
      <c r="J244" s="6"/>
      <c r="K244" s="6"/>
      <c r="L244" s="6"/>
      <c r="M244" s="6"/>
      <c r="N244" s="6"/>
      <c r="O244" s="6"/>
      <c r="P244" s="6"/>
      <c r="Q244" s="6"/>
      <c r="R244" s="6"/>
      <c r="S244" s="6"/>
      <c r="T244" s="589"/>
      <c r="U244" s="6"/>
      <c r="V244" s="8"/>
      <c r="W244" s="6"/>
      <c r="X244" s="6"/>
      <c r="Y244" s="6"/>
      <c r="Z244" s="6"/>
      <c r="AA244" s="6"/>
    </row>
    <row r="245" spans="1:27" ht="15.75" customHeight="1" x14ac:dyDescent="0.25">
      <c r="A245" s="6"/>
      <c r="B245" s="6"/>
      <c r="C245" s="6"/>
      <c r="D245" s="6"/>
      <c r="E245" s="6"/>
      <c r="F245" s="6"/>
      <c r="G245" s="6"/>
      <c r="H245" s="6"/>
      <c r="I245" s="6"/>
      <c r="J245" s="6"/>
      <c r="K245" s="6"/>
      <c r="L245" s="6"/>
      <c r="M245" s="6"/>
      <c r="N245" s="6"/>
      <c r="O245" s="6"/>
      <c r="P245" s="6"/>
      <c r="Q245" s="6"/>
      <c r="R245" s="6"/>
      <c r="S245" s="6"/>
      <c r="T245" s="589"/>
      <c r="U245" s="6"/>
      <c r="V245" s="8"/>
      <c r="W245" s="6"/>
      <c r="X245" s="6"/>
      <c r="Y245" s="6"/>
      <c r="Z245" s="6"/>
      <c r="AA245" s="6"/>
    </row>
    <row r="246" spans="1:27" ht="15.75" customHeight="1" x14ac:dyDescent="0.25">
      <c r="A246" s="6"/>
      <c r="B246" s="6"/>
      <c r="C246" s="6"/>
      <c r="D246" s="6"/>
      <c r="E246" s="6"/>
      <c r="F246" s="6"/>
      <c r="G246" s="6"/>
      <c r="H246" s="6"/>
      <c r="I246" s="6"/>
      <c r="J246" s="6"/>
      <c r="K246" s="6"/>
      <c r="L246" s="6"/>
      <c r="M246" s="6"/>
      <c r="N246" s="6"/>
      <c r="O246" s="6"/>
      <c r="P246" s="6"/>
      <c r="Q246" s="6"/>
      <c r="R246" s="6"/>
      <c r="S246" s="6"/>
      <c r="T246" s="589"/>
      <c r="U246" s="6"/>
      <c r="V246" s="8"/>
      <c r="W246" s="6"/>
      <c r="X246" s="6"/>
      <c r="Y246" s="6"/>
      <c r="Z246" s="6"/>
      <c r="AA246" s="6"/>
    </row>
    <row r="247" spans="1:27" ht="15.75" customHeight="1" x14ac:dyDescent="0.25">
      <c r="A247" s="6"/>
      <c r="B247" s="6"/>
      <c r="C247" s="6"/>
      <c r="D247" s="6"/>
      <c r="E247" s="6"/>
      <c r="F247" s="6"/>
      <c r="G247" s="6"/>
      <c r="H247" s="6"/>
      <c r="I247" s="6"/>
      <c r="J247" s="6"/>
      <c r="K247" s="6"/>
      <c r="L247" s="6"/>
      <c r="M247" s="6"/>
      <c r="N247" s="6"/>
      <c r="O247" s="6"/>
      <c r="P247" s="6"/>
      <c r="Q247" s="6"/>
      <c r="R247" s="6"/>
      <c r="S247" s="6"/>
      <c r="T247" s="589"/>
      <c r="U247" s="6"/>
      <c r="V247" s="8"/>
      <c r="W247" s="6"/>
      <c r="X247" s="6"/>
      <c r="Y247" s="6"/>
      <c r="Z247" s="6"/>
      <c r="AA247" s="6"/>
    </row>
    <row r="248" spans="1:27" ht="15.75" customHeight="1" x14ac:dyDescent="0.25">
      <c r="A248" s="6"/>
      <c r="B248" s="6"/>
      <c r="C248" s="6"/>
      <c r="D248" s="6"/>
      <c r="E248" s="6"/>
      <c r="F248" s="6"/>
      <c r="G248" s="6"/>
      <c r="H248" s="6"/>
      <c r="I248" s="6"/>
      <c r="J248" s="6"/>
      <c r="K248" s="6"/>
      <c r="L248" s="6"/>
      <c r="M248" s="6"/>
      <c r="N248" s="6"/>
      <c r="O248" s="6"/>
      <c r="P248" s="6"/>
      <c r="Q248" s="6"/>
      <c r="R248" s="6"/>
      <c r="S248" s="6"/>
      <c r="T248" s="589"/>
      <c r="U248" s="6"/>
      <c r="V248" s="8"/>
      <c r="W248" s="6"/>
      <c r="X248" s="6"/>
      <c r="Y248" s="6"/>
      <c r="Z248" s="6"/>
      <c r="AA248" s="6"/>
    </row>
    <row r="249" spans="1:27" ht="15.75" customHeight="1" x14ac:dyDescent="0.25">
      <c r="A249" s="6"/>
      <c r="B249" s="6"/>
      <c r="C249" s="6"/>
      <c r="D249" s="6"/>
      <c r="E249" s="6"/>
      <c r="F249" s="6"/>
      <c r="G249" s="6"/>
      <c r="H249" s="6"/>
      <c r="I249" s="6"/>
      <c r="J249" s="6"/>
      <c r="K249" s="6"/>
      <c r="L249" s="6"/>
      <c r="M249" s="6"/>
      <c r="N249" s="6"/>
      <c r="O249" s="6"/>
      <c r="P249" s="6"/>
      <c r="Q249" s="6"/>
      <c r="R249" s="6"/>
      <c r="S249" s="6"/>
      <c r="T249" s="589"/>
      <c r="U249" s="6"/>
      <c r="V249" s="8"/>
      <c r="W249" s="6"/>
      <c r="X249" s="6"/>
      <c r="Y249" s="6"/>
      <c r="Z249" s="6"/>
      <c r="AA249" s="6"/>
    </row>
    <row r="250" spans="1:27" ht="15.75" customHeight="1" x14ac:dyDescent="0.25">
      <c r="A250" s="6"/>
      <c r="B250" s="6"/>
      <c r="C250" s="6"/>
      <c r="D250" s="6"/>
      <c r="E250" s="6"/>
      <c r="F250" s="6"/>
      <c r="G250" s="6"/>
      <c r="H250" s="6"/>
      <c r="I250" s="6"/>
      <c r="J250" s="6"/>
      <c r="K250" s="6"/>
      <c r="L250" s="6"/>
      <c r="M250" s="6"/>
      <c r="N250" s="6"/>
      <c r="O250" s="6"/>
      <c r="P250" s="6"/>
      <c r="Q250" s="6"/>
      <c r="R250" s="6"/>
      <c r="S250" s="6"/>
      <c r="T250" s="589"/>
      <c r="U250" s="6"/>
      <c r="V250" s="8"/>
      <c r="W250" s="6"/>
      <c r="X250" s="6"/>
      <c r="Y250" s="6"/>
      <c r="Z250" s="6"/>
      <c r="AA250" s="6"/>
    </row>
    <row r="251" spans="1:27" ht="15.75" customHeight="1" x14ac:dyDescent="0.25">
      <c r="A251" s="6"/>
      <c r="B251" s="6"/>
      <c r="C251" s="6"/>
      <c r="D251" s="6"/>
      <c r="E251" s="6"/>
      <c r="F251" s="6"/>
      <c r="G251" s="6"/>
      <c r="H251" s="6"/>
      <c r="I251" s="6"/>
      <c r="J251" s="6"/>
      <c r="K251" s="6"/>
      <c r="L251" s="6"/>
      <c r="M251" s="6"/>
      <c r="N251" s="6"/>
      <c r="O251" s="6"/>
      <c r="P251" s="6"/>
      <c r="Q251" s="6"/>
      <c r="R251" s="6"/>
      <c r="S251" s="6"/>
      <c r="T251" s="589"/>
      <c r="U251" s="6"/>
      <c r="V251" s="8"/>
      <c r="W251" s="6"/>
      <c r="X251" s="6"/>
      <c r="Y251" s="6"/>
      <c r="Z251" s="6"/>
      <c r="AA251" s="6"/>
    </row>
    <row r="252" spans="1:27" ht="15.75" customHeight="1" x14ac:dyDescent="0.25">
      <c r="A252" s="6"/>
      <c r="B252" s="6"/>
      <c r="C252" s="6"/>
      <c r="D252" s="6"/>
      <c r="E252" s="6"/>
      <c r="F252" s="6"/>
      <c r="G252" s="6"/>
      <c r="H252" s="6"/>
      <c r="I252" s="6"/>
      <c r="J252" s="6"/>
      <c r="K252" s="6"/>
      <c r="L252" s="6"/>
      <c r="M252" s="6"/>
      <c r="N252" s="6"/>
      <c r="O252" s="6"/>
      <c r="P252" s="6"/>
      <c r="Q252" s="6"/>
      <c r="R252" s="6"/>
      <c r="S252" s="6"/>
      <c r="T252" s="589"/>
      <c r="U252" s="6"/>
      <c r="V252" s="8"/>
      <c r="W252" s="6"/>
      <c r="X252" s="6"/>
      <c r="Y252" s="6"/>
      <c r="Z252" s="6"/>
      <c r="AA252" s="6"/>
    </row>
    <row r="253" spans="1:27" ht="15.75" customHeight="1" x14ac:dyDescent="0.25">
      <c r="A253" s="6"/>
      <c r="B253" s="6"/>
      <c r="C253" s="6"/>
      <c r="D253" s="6"/>
      <c r="E253" s="6"/>
      <c r="F253" s="6"/>
      <c r="G253" s="6"/>
      <c r="H253" s="6"/>
      <c r="I253" s="6"/>
      <c r="J253" s="6"/>
      <c r="K253" s="6"/>
      <c r="L253" s="6"/>
      <c r="M253" s="6"/>
      <c r="N253" s="6"/>
      <c r="O253" s="6"/>
      <c r="P253" s="6"/>
      <c r="Q253" s="6"/>
      <c r="R253" s="6"/>
      <c r="S253" s="6"/>
      <c r="T253" s="589"/>
      <c r="U253" s="6"/>
      <c r="V253" s="8"/>
      <c r="W253" s="6"/>
      <c r="X253" s="6"/>
      <c r="Y253" s="6"/>
      <c r="Z253" s="6"/>
      <c r="AA253" s="6"/>
    </row>
    <row r="254" spans="1:27" ht="15.75" customHeight="1" x14ac:dyDescent="0.25">
      <c r="A254" s="6"/>
      <c r="B254" s="6"/>
      <c r="C254" s="6"/>
      <c r="D254" s="6"/>
      <c r="E254" s="6"/>
      <c r="F254" s="6"/>
      <c r="G254" s="6"/>
      <c r="H254" s="6"/>
      <c r="I254" s="6"/>
      <c r="J254" s="6"/>
      <c r="K254" s="6"/>
      <c r="L254" s="6"/>
      <c r="M254" s="6"/>
      <c r="N254" s="6"/>
      <c r="O254" s="6"/>
      <c r="P254" s="6"/>
      <c r="Q254" s="6"/>
      <c r="R254" s="6"/>
      <c r="S254" s="6"/>
      <c r="T254" s="589"/>
      <c r="U254" s="6"/>
      <c r="V254" s="8"/>
      <c r="W254" s="6"/>
      <c r="X254" s="6"/>
      <c r="Y254" s="6"/>
      <c r="Z254" s="6"/>
      <c r="AA254" s="6"/>
    </row>
    <row r="255" spans="1:27" ht="15.75" customHeight="1" x14ac:dyDescent="0.25">
      <c r="A255" s="6"/>
      <c r="B255" s="6"/>
      <c r="C255" s="6"/>
      <c r="D255" s="6"/>
      <c r="E255" s="6"/>
      <c r="F255" s="6"/>
      <c r="G255" s="6"/>
      <c r="H255" s="6"/>
      <c r="I255" s="6"/>
      <c r="J255" s="6"/>
      <c r="K255" s="6"/>
      <c r="L255" s="6"/>
      <c r="M255" s="6"/>
      <c r="N255" s="6"/>
      <c r="O255" s="6"/>
      <c r="P255" s="6"/>
      <c r="Q255" s="6"/>
      <c r="R255" s="6"/>
      <c r="S255" s="6"/>
      <c r="T255" s="589"/>
      <c r="U255" s="6"/>
      <c r="V255" s="8"/>
      <c r="W255" s="6"/>
      <c r="X255" s="6"/>
      <c r="Y255" s="6"/>
      <c r="Z255" s="6"/>
      <c r="AA255" s="6"/>
    </row>
    <row r="256" spans="1:27" ht="15.75" customHeight="1" x14ac:dyDescent="0.25">
      <c r="A256" s="6"/>
      <c r="B256" s="6"/>
      <c r="C256" s="6"/>
      <c r="D256" s="6"/>
      <c r="E256" s="6"/>
      <c r="F256" s="6"/>
      <c r="G256" s="6"/>
      <c r="H256" s="6"/>
      <c r="I256" s="6"/>
      <c r="J256" s="6"/>
      <c r="K256" s="6"/>
      <c r="L256" s="6"/>
      <c r="M256" s="6"/>
      <c r="N256" s="6"/>
      <c r="O256" s="6"/>
      <c r="P256" s="6"/>
      <c r="Q256" s="6"/>
      <c r="R256" s="6"/>
      <c r="S256" s="6"/>
      <c r="T256" s="589"/>
      <c r="U256" s="6"/>
      <c r="V256" s="8"/>
      <c r="W256" s="6"/>
      <c r="X256" s="6"/>
      <c r="Y256" s="6"/>
      <c r="Z256" s="6"/>
      <c r="AA256" s="6"/>
    </row>
    <row r="257" spans="1:27" ht="15.75" customHeight="1" x14ac:dyDescent="0.25">
      <c r="A257" s="6"/>
      <c r="B257" s="6"/>
      <c r="C257" s="6"/>
      <c r="D257" s="6"/>
      <c r="E257" s="6"/>
      <c r="F257" s="6"/>
      <c r="G257" s="6"/>
      <c r="H257" s="6"/>
      <c r="I257" s="6"/>
      <c r="J257" s="6"/>
      <c r="K257" s="6"/>
      <c r="L257" s="6"/>
      <c r="M257" s="6"/>
      <c r="N257" s="6"/>
      <c r="O257" s="6"/>
      <c r="P257" s="6"/>
      <c r="Q257" s="6"/>
      <c r="R257" s="6"/>
      <c r="S257" s="6"/>
      <c r="T257" s="589"/>
      <c r="U257" s="6"/>
      <c r="V257" s="8"/>
      <c r="W257" s="6"/>
      <c r="X257" s="6"/>
      <c r="Y257" s="6"/>
      <c r="Z257" s="6"/>
      <c r="AA257" s="6"/>
    </row>
    <row r="258" spans="1:27" ht="15.75" customHeight="1" x14ac:dyDescent="0.25">
      <c r="A258" s="6"/>
      <c r="B258" s="6"/>
      <c r="C258" s="6"/>
      <c r="D258" s="6"/>
      <c r="E258" s="6"/>
      <c r="F258" s="6"/>
      <c r="G258" s="6"/>
      <c r="H258" s="6"/>
      <c r="I258" s="6"/>
      <c r="J258" s="6"/>
      <c r="K258" s="6"/>
      <c r="L258" s="6"/>
      <c r="M258" s="6"/>
      <c r="N258" s="6"/>
      <c r="O258" s="6"/>
      <c r="P258" s="6"/>
      <c r="Q258" s="6"/>
      <c r="R258" s="6"/>
      <c r="S258" s="6"/>
      <c r="T258" s="589"/>
      <c r="U258" s="6"/>
      <c r="V258" s="8"/>
      <c r="W258" s="6"/>
      <c r="X258" s="6"/>
      <c r="Y258" s="6"/>
      <c r="Z258" s="6"/>
      <c r="AA258" s="6"/>
    </row>
    <row r="259" spans="1:27" ht="15.75" customHeight="1" x14ac:dyDescent="0.25">
      <c r="A259" s="6"/>
      <c r="B259" s="6"/>
      <c r="C259" s="6"/>
      <c r="D259" s="6"/>
      <c r="E259" s="6"/>
      <c r="F259" s="6"/>
      <c r="G259" s="6"/>
      <c r="H259" s="6"/>
      <c r="I259" s="6"/>
      <c r="J259" s="6"/>
      <c r="K259" s="6"/>
      <c r="L259" s="6"/>
      <c r="M259" s="6"/>
      <c r="N259" s="6"/>
      <c r="O259" s="6"/>
      <c r="P259" s="6"/>
      <c r="Q259" s="6"/>
      <c r="R259" s="6"/>
      <c r="S259" s="6"/>
      <c r="T259" s="589"/>
      <c r="U259" s="6"/>
      <c r="V259" s="8"/>
      <c r="W259" s="6"/>
      <c r="X259" s="6"/>
      <c r="Y259" s="6"/>
      <c r="Z259" s="6"/>
      <c r="AA259" s="6"/>
    </row>
    <row r="260" spans="1:27" ht="15.75" customHeight="1" x14ac:dyDescent="0.25">
      <c r="A260" s="6"/>
      <c r="B260" s="6"/>
      <c r="C260" s="6"/>
      <c r="D260" s="6"/>
      <c r="E260" s="6"/>
      <c r="F260" s="6"/>
      <c r="G260" s="6"/>
      <c r="H260" s="6"/>
      <c r="I260" s="6"/>
      <c r="J260" s="6"/>
      <c r="K260" s="6"/>
      <c r="L260" s="6"/>
      <c r="M260" s="6"/>
      <c r="N260" s="6"/>
      <c r="O260" s="6"/>
      <c r="P260" s="6"/>
      <c r="Q260" s="6"/>
      <c r="R260" s="6"/>
      <c r="S260" s="6"/>
      <c r="T260" s="589"/>
      <c r="U260" s="6"/>
      <c r="V260" s="8"/>
      <c r="W260" s="6"/>
      <c r="X260" s="6"/>
      <c r="Y260" s="6"/>
      <c r="Z260" s="6"/>
      <c r="AA260" s="6"/>
    </row>
    <row r="261" spans="1:27" ht="15.75" customHeight="1" x14ac:dyDescent="0.25">
      <c r="A261" s="6"/>
      <c r="B261" s="6"/>
      <c r="C261" s="6"/>
      <c r="D261" s="6"/>
      <c r="E261" s="6"/>
      <c r="F261" s="6"/>
      <c r="G261" s="6"/>
      <c r="H261" s="6"/>
      <c r="I261" s="6"/>
      <c r="J261" s="6"/>
      <c r="K261" s="6"/>
      <c r="L261" s="6"/>
      <c r="M261" s="6"/>
      <c r="N261" s="6"/>
      <c r="O261" s="6"/>
      <c r="P261" s="6"/>
      <c r="Q261" s="6"/>
      <c r="R261" s="6"/>
      <c r="S261" s="6"/>
      <c r="T261" s="589"/>
      <c r="U261" s="6"/>
      <c r="V261" s="8"/>
      <c r="W261" s="6"/>
      <c r="X261" s="6"/>
      <c r="Y261" s="6"/>
      <c r="Z261" s="6"/>
      <c r="AA261" s="6"/>
    </row>
    <row r="262" spans="1:27" ht="15.75" customHeight="1" x14ac:dyDescent="0.25">
      <c r="A262" s="6"/>
      <c r="B262" s="6"/>
      <c r="C262" s="6"/>
      <c r="D262" s="6"/>
      <c r="E262" s="6"/>
      <c r="F262" s="6"/>
      <c r="G262" s="6"/>
      <c r="H262" s="6"/>
      <c r="I262" s="6"/>
      <c r="J262" s="6"/>
      <c r="K262" s="6"/>
      <c r="L262" s="6"/>
      <c r="M262" s="6"/>
      <c r="N262" s="6"/>
      <c r="O262" s="6"/>
      <c r="P262" s="6"/>
      <c r="Q262" s="6"/>
      <c r="R262" s="6"/>
      <c r="S262" s="6"/>
      <c r="T262" s="589"/>
      <c r="U262" s="6"/>
      <c r="V262" s="8"/>
      <c r="W262" s="6"/>
      <c r="X262" s="6"/>
      <c r="Y262" s="6"/>
      <c r="Z262" s="6"/>
      <c r="AA262" s="6"/>
    </row>
    <row r="263" spans="1:27" ht="15.75" customHeight="1" x14ac:dyDescent="0.25">
      <c r="A263" s="6"/>
      <c r="B263" s="6"/>
      <c r="C263" s="6"/>
      <c r="D263" s="6"/>
      <c r="E263" s="6"/>
      <c r="F263" s="6"/>
      <c r="G263" s="6"/>
      <c r="H263" s="6"/>
      <c r="I263" s="6"/>
      <c r="J263" s="6"/>
      <c r="K263" s="6"/>
      <c r="L263" s="6"/>
      <c r="M263" s="6"/>
      <c r="N263" s="6"/>
      <c r="O263" s="6"/>
      <c r="P263" s="6"/>
      <c r="Q263" s="6"/>
      <c r="R263" s="6"/>
      <c r="S263" s="6"/>
      <c r="T263" s="589"/>
      <c r="U263" s="6"/>
      <c r="V263" s="8"/>
      <c r="W263" s="6"/>
      <c r="X263" s="6"/>
      <c r="Y263" s="6"/>
      <c r="Z263" s="6"/>
      <c r="AA263" s="6"/>
    </row>
    <row r="264" spans="1:27" ht="15.75" customHeight="1" x14ac:dyDescent="0.25">
      <c r="A264" s="6"/>
      <c r="B264" s="6"/>
      <c r="C264" s="6"/>
      <c r="D264" s="6"/>
      <c r="E264" s="6"/>
      <c r="F264" s="6"/>
      <c r="G264" s="6"/>
      <c r="H264" s="6"/>
      <c r="I264" s="6"/>
      <c r="J264" s="6"/>
      <c r="K264" s="6"/>
      <c r="L264" s="6"/>
      <c r="M264" s="6"/>
      <c r="N264" s="6"/>
      <c r="O264" s="6"/>
      <c r="P264" s="6"/>
      <c r="Q264" s="6"/>
      <c r="R264" s="6"/>
      <c r="S264" s="6"/>
      <c r="T264" s="589"/>
      <c r="U264" s="6"/>
      <c r="V264" s="8"/>
      <c r="W264" s="6"/>
      <c r="X264" s="6"/>
      <c r="Y264" s="6"/>
      <c r="Z264" s="6"/>
      <c r="AA264" s="6"/>
    </row>
    <row r="265" spans="1:27" ht="15.75" customHeight="1" x14ac:dyDescent="0.25">
      <c r="A265" s="6"/>
      <c r="B265" s="6"/>
      <c r="C265" s="6"/>
      <c r="D265" s="6"/>
      <c r="E265" s="6"/>
      <c r="F265" s="6"/>
      <c r="G265" s="6"/>
      <c r="H265" s="6"/>
      <c r="I265" s="6"/>
      <c r="J265" s="6"/>
      <c r="K265" s="6"/>
      <c r="L265" s="6"/>
      <c r="M265" s="6"/>
      <c r="N265" s="6"/>
      <c r="O265" s="6"/>
      <c r="P265" s="6"/>
      <c r="Q265" s="6"/>
      <c r="R265" s="6"/>
      <c r="S265" s="6"/>
      <c r="T265" s="589"/>
      <c r="U265" s="6"/>
      <c r="V265" s="8"/>
      <c r="W265" s="6"/>
      <c r="X265" s="6"/>
      <c r="Y265" s="6"/>
      <c r="Z265" s="6"/>
      <c r="AA265" s="6"/>
    </row>
    <row r="266" spans="1:27" ht="15.75" customHeight="1" x14ac:dyDescent="0.25">
      <c r="A266" s="6"/>
      <c r="B266" s="6"/>
      <c r="C266" s="6"/>
      <c r="D266" s="6"/>
      <c r="E266" s="6"/>
      <c r="F266" s="6"/>
      <c r="G266" s="6"/>
      <c r="H266" s="6"/>
      <c r="I266" s="6"/>
      <c r="J266" s="6"/>
      <c r="K266" s="6"/>
      <c r="L266" s="6"/>
      <c r="M266" s="6"/>
      <c r="N266" s="6"/>
      <c r="O266" s="6"/>
      <c r="P266" s="6"/>
      <c r="Q266" s="6"/>
      <c r="R266" s="6"/>
      <c r="S266" s="6"/>
      <c r="T266" s="589"/>
      <c r="U266" s="6"/>
      <c r="V266" s="8"/>
      <c r="W266" s="6"/>
      <c r="X266" s="6"/>
      <c r="Y266" s="6"/>
      <c r="Z266" s="6"/>
      <c r="AA266" s="6"/>
    </row>
    <row r="267" spans="1:27" ht="15.75" customHeight="1" x14ac:dyDescent="0.25">
      <c r="A267" s="6"/>
      <c r="B267" s="6"/>
      <c r="C267" s="6"/>
      <c r="D267" s="6"/>
      <c r="E267" s="6"/>
      <c r="F267" s="6"/>
      <c r="G267" s="6"/>
      <c r="H267" s="6"/>
      <c r="I267" s="6"/>
      <c r="J267" s="6"/>
      <c r="K267" s="6"/>
      <c r="L267" s="6"/>
      <c r="M267" s="6"/>
      <c r="N267" s="6"/>
      <c r="O267" s="6"/>
      <c r="P267" s="6"/>
      <c r="Q267" s="6"/>
      <c r="R267" s="6"/>
      <c r="S267" s="6"/>
      <c r="T267" s="589"/>
      <c r="U267" s="6"/>
      <c r="V267" s="8"/>
      <c r="W267" s="6"/>
      <c r="X267" s="6"/>
      <c r="Y267" s="6"/>
      <c r="Z267" s="6"/>
      <c r="AA267" s="6"/>
    </row>
    <row r="268" spans="1:27" ht="15.75" customHeight="1" x14ac:dyDescent="0.25">
      <c r="A268" s="6"/>
      <c r="B268" s="6"/>
      <c r="C268" s="6"/>
      <c r="D268" s="6"/>
      <c r="E268" s="6"/>
      <c r="F268" s="6"/>
      <c r="G268" s="6"/>
      <c r="H268" s="6"/>
      <c r="I268" s="6"/>
      <c r="J268" s="6"/>
      <c r="K268" s="6"/>
      <c r="L268" s="6"/>
      <c r="M268" s="6"/>
      <c r="N268" s="6"/>
      <c r="O268" s="6"/>
      <c r="P268" s="6"/>
      <c r="Q268" s="6"/>
      <c r="R268" s="6"/>
      <c r="S268" s="6"/>
      <c r="T268" s="589"/>
      <c r="U268" s="6"/>
      <c r="V268" s="8"/>
      <c r="W268" s="6"/>
      <c r="X268" s="6"/>
      <c r="Y268" s="6"/>
      <c r="Z268" s="6"/>
      <c r="AA268" s="6"/>
    </row>
    <row r="269" spans="1:27" ht="15.75" customHeight="1" x14ac:dyDescent="0.25">
      <c r="A269" s="6"/>
      <c r="B269" s="6"/>
      <c r="C269" s="6"/>
      <c r="D269" s="6"/>
      <c r="E269" s="6"/>
      <c r="F269" s="6"/>
      <c r="G269" s="6"/>
      <c r="H269" s="6"/>
      <c r="I269" s="6"/>
      <c r="J269" s="6"/>
      <c r="K269" s="6"/>
      <c r="L269" s="6"/>
      <c r="M269" s="6"/>
      <c r="N269" s="6"/>
      <c r="O269" s="6"/>
      <c r="P269" s="6"/>
      <c r="Q269" s="6"/>
      <c r="R269" s="6"/>
      <c r="S269" s="6"/>
      <c r="T269" s="589"/>
      <c r="U269" s="6"/>
      <c r="V269" s="8"/>
      <c r="W269" s="6"/>
      <c r="X269" s="6"/>
      <c r="Y269" s="6"/>
      <c r="Z269" s="6"/>
      <c r="AA269" s="6"/>
    </row>
    <row r="270" spans="1:27" ht="15.75" customHeight="1" x14ac:dyDescent="0.25">
      <c r="A270" s="6"/>
      <c r="B270" s="6"/>
      <c r="C270" s="6"/>
      <c r="D270" s="6"/>
      <c r="E270" s="6"/>
      <c r="F270" s="6"/>
      <c r="G270" s="6"/>
      <c r="H270" s="6"/>
      <c r="I270" s="6"/>
      <c r="J270" s="6"/>
      <c r="K270" s="6"/>
      <c r="L270" s="6"/>
      <c r="M270" s="6"/>
      <c r="N270" s="6"/>
      <c r="O270" s="6"/>
      <c r="P270" s="6"/>
      <c r="Q270" s="6"/>
      <c r="R270" s="6"/>
      <c r="S270" s="6"/>
      <c r="T270" s="589"/>
      <c r="U270" s="6"/>
      <c r="V270" s="8"/>
      <c r="W270" s="6"/>
      <c r="X270" s="6"/>
      <c r="Y270" s="6"/>
      <c r="Z270" s="6"/>
      <c r="AA270" s="6"/>
    </row>
    <row r="271" spans="1:27" ht="15.75" customHeight="1" x14ac:dyDescent="0.25">
      <c r="A271" s="6"/>
      <c r="B271" s="6"/>
      <c r="C271" s="6"/>
      <c r="D271" s="6"/>
      <c r="E271" s="6"/>
      <c r="F271" s="6"/>
      <c r="G271" s="6"/>
      <c r="H271" s="6"/>
      <c r="I271" s="6"/>
      <c r="J271" s="6"/>
      <c r="K271" s="6"/>
      <c r="L271" s="6"/>
      <c r="M271" s="6"/>
      <c r="N271" s="6"/>
      <c r="O271" s="6"/>
      <c r="P271" s="6"/>
      <c r="Q271" s="6"/>
      <c r="R271" s="6"/>
      <c r="S271" s="6"/>
      <c r="T271" s="589"/>
      <c r="U271" s="6"/>
      <c r="V271" s="8"/>
      <c r="W271" s="6"/>
      <c r="X271" s="6"/>
      <c r="Y271" s="6"/>
      <c r="Z271" s="6"/>
      <c r="AA271" s="6"/>
    </row>
    <row r="272" spans="1:27" ht="15.75" customHeight="1" x14ac:dyDescent="0.25">
      <c r="A272" s="6"/>
      <c r="B272" s="6"/>
      <c r="C272" s="6"/>
      <c r="D272" s="6"/>
      <c r="E272" s="6"/>
      <c r="F272" s="6"/>
      <c r="G272" s="6"/>
      <c r="H272" s="6"/>
      <c r="I272" s="6"/>
      <c r="J272" s="6"/>
      <c r="K272" s="6"/>
      <c r="L272" s="6"/>
      <c r="M272" s="6"/>
      <c r="N272" s="6"/>
      <c r="O272" s="6"/>
      <c r="P272" s="6"/>
      <c r="Q272" s="6"/>
      <c r="R272" s="6"/>
      <c r="S272" s="6"/>
      <c r="T272" s="589"/>
      <c r="U272" s="6"/>
      <c r="V272" s="8"/>
      <c r="W272" s="6"/>
      <c r="X272" s="6"/>
      <c r="Y272" s="6"/>
      <c r="Z272" s="6"/>
      <c r="AA272" s="6"/>
    </row>
    <row r="273" spans="1:27" ht="15.75" customHeight="1" x14ac:dyDescent="0.25">
      <c r="A273" s="6"/>
      <c r="B273" s="6"/>
      <c r="C273" s="6"/>
      <c r="D273" s="6"/>
      <c r="E273" s="6"/>
      <c r="F273" s="6"/>
      <c r="G273" s="6"/>
      <c r="H273" s="6"/>
      <c r="I273" s="6"/>
      <c r="J273" s="6"/>
      <c r="K273" s="6"/>
      <c r="L273" s="6"/>
      <c r="M273" s="6"/>
      <c r="N273" s="6"/>
      <c r="O273" s="6"/>
      <c r="P273" s="6"/>
      <c r="Q273" s="6"/>
      <c r="R273" s="6"/>
      <c r="S273" s="6"/>
      <c r="T273" s="589"/>
      <c r="U273" s="6"/>
      <c r="V273" s="8"/>
      <c r="W273" s="6"/>
      <c r="X273" s="6"/>
      <c r="Y273" s="6"/>
      <c r="Z273" s="6"/>
      <c r="AA273" s="6"/>
    </row>
    <row r="274" spans="1:27" ht="15.75" customHeight="1" x14ac:dyDescent="0.25">
      <c r="A274" s="6"/>
      <c r="B274" s="6"/>
      <c r="C274" s="6"/>
      <c r="D274" s="6"/>
      <c r="E274" s="6"/>
      <c r="F274" s="6"/>
      <c r="G274" s="6"/>
      <c r="H274" s="6"/>
      <c r="I274" s="6"/>
      <c r="J274" s="6"/>
      <c r="K274" s="6"/>
      <c r="L274" s="6"/>
      <c r="M274" s="6"/>
      <c r="N274" s="6"/>
      <c r="O274" s="6"/>
      <c r="P274" s="6"/>
      <c r="Q274" s="6"/>
      <c r="R274" s="6"/>
      <c r="S274" s="6"/>
      <c r="T274" s="589"/>
      <c r="U274" s="6"/>
      <c r="V274" s="8"/>
      <c r="W274" s="6"/>
      <c r="X274" s="6"/>
      <c r="Y274" s="6"/>
      <c r="Z274" s="6"/>
      <c r="AA274" s="6"/>
    </row>
    <row r="275" spans="1:27" ht="15.75" customHeight="1" x14ac:dyDescent="0.25">
      <c r="A275" s="6"/>
      <c r="B275" s="6"/>
      <c r="C275" s="6"/>
      <c r="D275" s="6"/>
      <c r="E275" s="6"/>
      <c r="F275" s="6"/>
      <c r="G275" s="6"/>
      <c r="H275" s="6"/>
      <c r="I275" s="6"/>
      <c r="J275" s="6"/>
      <c r="K275" s="6"/>
      <c r="L275" s="6"/>
      <c r="M275" s="6"/>
      <c r="N275" s="6"/>
      <c r="O275" s="6"/>
      <c r="P275" s="6"/>
      <c r="Q275" s="6"/>
      <c r="R275" s="6"/>
      <c r="S275" s="6"/>
      <c r="T275" s="589"/>
      <c r="U275" s="6"/>
      <c r="V275" s="8"/>
      <c r="W275" s="6"/>
      <c r="X275" s="6"/>
      <c r="Y275" s="6"/>
      <c r="Z275" s="6"/>
      <c r="AA275" s="6"/>
    </row>
    <row r="276" spans="1:27" ht="15.75" customHeight="1" x14ac:dyDescent="0.25">
      <c r="A276" s="6"/>
      <c r="B276" s="6"/>
      <c r="C276" s="6"/>
      <c r="D276" s="6"/>
      <c r="E276" s="6"/>
      <c r="F276" s="6"/>
      <c r="G276" s="6"/>
      <c r="H276" s="6"/>
      <c r="I276" s="6"/>
      <c r="J276" s="6"/>
      <c r="K276" s="6"/>
      <c r="L276" s="6"/>
      <c r="M276" s="6"/>
      <c r="N276" s="6"/>
      <c r="O276" s="6"/>
      <c r="P276" s="6"/>
      <c r="Q276" s="6"/>
      <c r="R276" s="6"/>
      <c r="S276" s="6"/>
      <c r="T276" s="589"/>
      <c r="U276" s="6"/>
      <c r="V276" s="8"/>
      <c r="W276" s="6"/>
      <c r="X276" s="6"/>
      <c r="Y276" s="6"/>
      <c r="Z276" s="6"/>
      <c r="AA276" s="6"/>
    </row>
    <row r="277" spans="1:27" ht="15.75" customHeight="1" x14ac:dyDescent="0.25">
      <c r="A277" s="6"/>
      <c r="B277" s="6"/>
      <c r="C277" s="6"/>
      <c r="D277" s="6"/>
      <c r="E277" s="6"/>
      <c r="F277" s="6"/>
      <c r="G277" s="6"/>
      <c r="H277" s="6"/>
      <c r="I277" s="6"/>
      <c r="J277" s="6"/>
      <c r="K277" s="6"/>
      <c r="L277" s="6"/>
      <c r="M277" s="6"/>
      <c r="N277" s="6"/>
      <c r="O277" s="6"/>
      <c r="P277" s="6"/>
      <c r="Q277" s="6"/>
      <c r="R277" s="6"/>
      <c r="S277" s="6"/>
      <c r="T277" s="589"/>
      <c r="U277" s="6"/>
      <c r="V277" s="8"/>
      <c r="W277" s="6"/>
      <c r="X277" s="6"/>
      <c r="Y277" s="6"/>
      <c r="Z277" s="6"/>
      <c r="AA277" s="6"/>
    </row>
    <row r="278" spans="1:27" ht="15.75" customHeight="1" x14ac:dyDescent="0.25">
      <c r="A278" s="6"/>
      <c r="B278" s="6"/>
      <c r="C278" s="6"/>
      <c r="D278" s="6"/>
      <c r="E278" s="6"/>
      <c r="F278" s="6"/>
      <c r="G278" s="6"/>
      <c r="H278" s="6"/>
      <c r="I278" s="6"/>
      <c r="J278" s="6"/>
      <c r="K278" s="6"/>
      <c r="L278" s="6"/>
      <c r="M278" s="6"/>
      <c r="N278" s="6"/>
      <c r="O278" s="6"/>
      <c r="P278" s="6"/>
      <c r="Q278" s="6"/>
      <c r="R278" s="6"/>
      <c r="S278" s="6"/>
      <c r="T278" s="589"/>
      <c r="U278" s="6"/>
      <c r="V278" s="8"/>
      <c r="W278" s="6"/>
      <c r="X278" s="6"/>
      <c r="Y278" s="6"/>
      <c r="Z278" s="6"/>
      <c r="AA278" s="6"/>
    </row>
    <row r="279" spans="1:27" ht="15.75" customHeight="1" x14ac:dyDescent="0.25">
      <c r="A279" s="6"/>
      <c r="B279" s="6"/>
      <c r="C279" s="6"/>
      <c r="D279" s="6"/>
      <c r="E279" s="6"/>
      <c r="F279" s="6"/>
      <c r="G279" s="6"/>
      <c r="H279" s="6"/>
      <c r="I279" s="6"/>
      <c r="J279" s="6"/>
      <c r="K279" s="6"/>
      <c r="L279" s="6"/>
      <c r="M279" s="6"/>
      <c r="N279" s="6"/>
      <c r="O279" s="6"/>
      <c r="P279" s="6"/>
      <c r="Q279" s="6"/>
      <c r="R279" s="6"/>
      <c r="S279" s="6"/>
      <c r="T279" s="589"/>
      <c r="U279" s="6"/>
      <c r="V279" s="8"/>
      <c r="W279" s="6"/>
      <c r="X279" s="6"/>
      <c r="Y279" s="6"/>
      <c r="Z279" s="6"/>
      <c r="AA279" s="6"/>
    </row>
    <row r="280" spans="1:27" ht="15.75" customHeight="1" x14ac:dyDescent="0.25">
      <c r="A280" s="6"/>
      <c r="B280" s="6"/>
      <c r="C280" s="6"/>
      <c r="D280" s="6"/>
      <c r="E280" s="6"/>
      <c r="F280" s="6"/>
      <c r="G280" s="6"/>
      <c r="H280" s="6"/>
      <c r="I280" s="6"/>
      <c r="J280" s="6"/>
      <c r="K280" s="6"/>
      <c r="L280" s="6"/>
      <c r="M280" s="6"/>
      <c r="N280" s="6"/>
      <c r="O280" s="6"/>
      <c r="P280" s="6"/>
      <c r="Q280" s="6"/>
      <c r="R280" s="6"/>
      <c r="S280" s="6"/>
      <c r="T280" s="589"/>
      <c r="U280" s="6"/>
      <c r="V280" s="8"/>
      <c r="W280" s="6"/>
      <c r="X280" s="6"/>
      <c r="Y280" s="6"/>
      <c r="Z280" s="6"/>
      <c r="AA280" s="6"/>
    </row>
    <row r="281" spans="1:27" ht="15.75" customHeight="1" x14ac:dyDescent="0.25">
      <c r="A281" s="6"/>
      <c r="B281" s="6"/>
      <c r="C281" s="6"/>
      <c r="D281" s="6"/>
      <c r="E281" s="6"/>
      <c r="F281" s="6"/>
      <c r="G281" s="6"/>
      <c r="H281" s="6"/>
      <c r="I281" s="6"/>
      <c r="J281" s="6"/>
      <c r="K281" s="6"/>
      <c r="L281" s="6"/>
      <c r="M281" s="6"/>
      <c r="N281" s="6"/>
      <c r="O281" s="6"/>
      <c r="P281" s="6"/>
      <c r="Q281" s="6"/>
      <c r="R281" s="6"/>
      <c r="S281" s="6"/>
      <c r="T281" s="589"/>
      <c r="U281" s="6"/>
      <c r="V281" s="8"/>
      <c r="W281" s="6"/>
      <c r="X281" s="6"/>
      <c r="Y281" s="6"/>
      <c r="Z281" s="6"/>
      <c r="AA281" s="6"/>
    </row>
    <row r="282" spans="1:27" ht="15.75" customHeight="1" x14ac:dyDescent="0.25">
      <c r="A282" s="6"/>
      <c r="B282" s="6"/>
      <c r="C282" s="6"/>
      <c r="D282" s="6"/>
      <c r="E282" s="6"/>
      <c r="F282" s="6"/>
      <c r="G282" s="6"/>
      <c r="H282" s="6"/>
      <c r="I282" s="6"/>
      <c r="J282" s="6"/>
      <c r="K282" s="6"/>
      <c r="L282" s="6"/>
      <c r="M282" s="6"/>
      <c r="N282" s="6"/>
      <c r="O282" s="6"/>
      <c r="P282" s="6"/>
      <c r="Q282" s="6"/>
      <c r="R282" s="6"/>
      <c r="S282" s="6"/>
      <c r="T282" s="589"/>
      <c r="U282" s="6"/>
      <c r="V282" s="8"/>
      <c r="W282" s="6"/>
      <c r="X282" s="6"/>
      <c r="Y282" s="6"/>
      <c r="Z282" s="6"/>
      <c r="AA282" s="6"/>
    </row>
    <row r="283" spans="1:27" ht="15.75" customHeight="1" x14ac:dyDescent="0.25">
      <c r="A283" s="6"/>
      <c r="B283" s="6"/>
      <c r="C283" s="6"/>
      <c r="D283" s="6"/>
      <c r="E283" s="6"/>
      <c r="F283" s="6"/>
      <c r="G283" s="6"/>
      <c r="H283" s="6"/>
      <c r="I283" s="6"/>
      <c r="J283" s="6"/>
      <c r="K283" s="6"/>
      <c r="L283" s="6"/>
      <c r="M283" s="6"/>
      <c r="N283" s="6"/>
      <c r="O283" s="6"/>
      <c r="P283" s="6"/>
      <c r="Q283" s="6"/>
      <c r="R283" s="6"/>
      <c r="S283" s="6"/>
      <c r="T283" s="589"/>
      <c r="U283" s="6"/>
      <c r="V283" s="8"/>
      <c r="W283" s="6"/>
      <c r="X283" s="6"/>
      <c r="Y283" s="6"/>
      <c r="Z283" s="6"/>
      <c r="AA283" s="6"/>
    </row>
    <row r="284" spans="1:27" ht="15.75" customHeight="1" x14ac:dyDescent="0.25">
      <c r="A284" s="6"/>
      <c r="B284" s="6"/>
      <c r="C284" s="6"/>
      <c r="D284" s="6"/>
      <c r="E284" s="6"/>
      <c r="F284" s="6"/>
      <c r="G284" s="6"/>
      <c r="H284" s="6"/>
      <c r="I284" s="6"/>
      <c r="J284" s="6"/>
      <c r="K284" s="6"/>
      <c r="L284" s="6"/>
      <c r="M284" s="6"/>
      <c r="N284" s="6"/>
      <c r="O284" s="6"/>
      <c r="P284" s="6"/>
      <c r="Q284" s="6"/>
      <c r="R284" s="6"/>
      <c r="S284" s="6"/>
      <c r="T284" s="589"/>
      <c r="U284" s="6"/>
      <c r="V284" s="8"/>
      <c r="W284" s="6"/>
      <c r="X284" s="6"/>
      <c r="Y284" s="6"/>
      <c r="Z284" s="6"/>
      <c r="AA284" s="6"/>
    </row>
    <row r="285" spans="1:27" ht="15.75" customHeight="1" x14ac:dyDescent="0.25">
      <c r="A285" s="6"/>
      <c r="B285" s="6"/>
      <c r="C285" s="6"/>
      <c r="D285" s="6"/>
      <c r="E285" s="6"/>
      <c r="F285" s="6"/>
      <c r="G285" s="6"/>
      <c r="H285" s="6"/>
      <c r="I285" s="6"/>
      <c r="J285" s="6"/>
      <c r="K285" s="6"/>
      <c r="L285" s="6"/>
      <c r="M285" s="6"/>
      <c r="N285" s="6"/>
      <c r="O285" s="6"/>
      <c r="P285" s="6"/>
      <c r="Q285" s="6"/>
      <c r="R285" s="6"/>
      <c r="S285" s="6"/>
      <c r="T285" s="589"/>
      <c r="U285" s="6"/>
      <c r="V285" s="8"/>
      <c r="W285" s="6"/>
      <c r="X285" s="6"/>
      <c r="Y285" s="6"/>
      <c r="Z285" s="6"/>
      <c r="AA285" s="6"/>
    </row>
    <row r="286" spans="1:27" ht="15.75" customHeight="1" x14ac:dyDescent="0.25">
      <c r="A286" s="6"/>
      <c r="B286" s="6"/>
      <c r="C286" s="6"/>
      <c r="D286" s="6"/>
      <c r="E286" s="6"/>
      <c r="F286" s="6"/>
      <c r="G286" s="6"/>
      <c r="H286" s="6"/>
      <c r="I286" s="6"/>
      <c r="J286" s="6"/>
      <c r="K286" s="6"/>
      <c r="L286" s="6"/>
      <c r="M286" s="6"/>
      <c r="N286" s="6"/>
      <c r="O286" s="6"/>
      <c r="P286" s="6"/>
      <c r="Q286" s="6"/>
      <c r="R286" s="6"/>
      <c r="S286" s="6"/>
      <c r="T286" s="589"/>
      <c r="U286" s="6"/>
      <c r="V286" s="8"/>
      <c r="W286" s="6"/>
      <c r="X286" s="6"/>
      <c r="Y286" s="6"/>
      <c r="Z286" s="6"/>
      <c r="AA286" s="6"/>
    </row>
    <row r="287" spans="1:27" ht="15.75" customHeight="1" x14ac:dyDescent="0.25">
      <c r="A287" s="6"/>
      <c r="B287" s="6"/>
      <c r="C287" s="6"/>
      <c r="D287" s="6"/>
      <c r="E287" s="6"/>
      <c r="F287" s="6"/>
      <c r="G287" s="6"/>
      <c r="H287" s="6"/>
      <c r="I287" s="6"/>
      <c r="J287" s="6"/>
      <c r="K287" s="6"/>
      <c r="L287" s="6"/>
      <c r="M287" s="6"/>
      <c r="N287" s="6"/>
      <c r="O287" s="6"/>
      <c r="P287" s="6"/>
      <c r="Q287" s="6"/>
      <c r="R287" s="6"/>
      <c r="S287" s="6"/>
      <c r="T287" s="589"/>
      <c r="U287" s="6"/>
      <c r="V287" s="8"/>
      <c r="W287" s="6"/>
      <c r="X287" s="6"/>
      <c r="Y287" s="6"/>
      <c r="Z287" s="6"/>
      <c r="AA287" s="6"/>
    </row>
    <row r="288" spans="1:27" ht="15.75" customHeight="1" x14ac:dyDescent="0.25">
      <c r="A288" s="6"/>
      <c r="B288" s="6"/>
      <c r="C288" s="6"/>
      <c r="D288" s="6"/>
      <c r="E288" s="6"/>
      <c r="F288" s="6"/>
      <c r="G288" s="6"/>
      <c r="H288" s="6"/>
      <c r="I288" s="6"/>
      <c r="J288" s="6"/>
      <c r="K288" s="6"/>
      <c r="L288" s="6"/>
      <c r="M288" s="6"/>
      <c r="N288" s="6"/>
      <c r="O288" s="6"/>
      <c r="P288" s="6"/>
      <c r="Q288" s="6"/>
      <c r="R288" s="6"/>
      <c r="S288" s="6"/>
      <c r="T288" s="589"/>
      <c r="U288" s="6"/>
      <c r="V288" s="8"/>
      <c r="W288" s="6"/>
      <c r="X288" s="6"/>
      <c r="Y288" s="6"/>
      <c r="Z288" s="6"/>
      <c r="AA288" s="6"/>
    </row>
    <row r="289" spans="1:27" ht="15.75" customHeight="1" x14ac:dyDescent="0.25">
      <c r="A289" s="6"/>
      <c r="B289" s="6"/>
      <c r="C289" s="6"/>
      <c r="D289" s="6"/>
      <c r="E289" s="6"/>
      <c r="F289" s="6"/>
      <c r="G289" s="6"/>
      <c r="H289" s="6"/>
      <c r="I289" s="6"/>
      <c r="J289" s="6"/>
      <c r="K289" s="6"/>
      <c r="L289" s="6"/>
      <c r="M289" s="6"/>
      <c r="N289" s="6"/>
      <c r="O289" s="6"/>
      <c r="P289" s="6"/>
      <c r="Q289" s="6"/>
      <c r="R289" s="6"/>
      <c r="S289" s="6"/>
      <c r="T289" s="589"/>
      <c r="U289" s="6"/>
      <c r="V289" s="8"/>
      <c r="W289" s="6"/>
      <c r="X289" s="6"/>
      <c r="Y289" s="6"/>
      <c r="Z289" s="6"/>
      <c r="AA289" s="6"/>
    </row>
    <row r="290" spans="1:27" ht="15.75" customHeight="1" x14ac:dyDescent="0.25">
      <c r="A290" s="6"/>
      <c r="B290" s="6"/>
      <c r="C290" s="6"/>
      <c r="D290" s="6"/>
      <c r="E290" s="6"/>
      <c r="F290" s="6"/>
      <c r="G290" s="6"/>
      <c r="H290" s="6"/>
      <c r="I290" s="6"/>
      <c r="J290" s="6"/>
      <c r="K290" s="6"/>
      <c r="L290" s="6"/>
      <c r="M290" s="6"/>
      <c r="N290" s="6"/>
      <c r="O290" s="6"/>
      <c r="P290" s="6"/>
      <c r="Q290" s="6"/>
      <c r="R290" s="6"/>
      <c r="S290" s="6"/>
      <c r="T290" s="589"/>
      <c r="U290" s="6"/>
      <c r="V290" s="8"/>
      <c r="W290" s="6"/>
      <c r="X290" s="6"/>
      <c r="Y290" s="6"/>
      <c r="Z290" s="6"/>
      <c r="AA290" s="6"/>
    </row>
    <row r="291" spans="1:27" ht="15.75" customHeight="1" x14ac:dyDescent="0.25">
      <c r="A291" s="6"/>
      <c r="B291" s="6"/>
      <c r="C291" s="6"/>
      <c r="D291" s="6"/>
      <c r="E291" s="6"/>
      <c r="F291" s="6"/>
      <c r="G291" s="6"/>
      <c r="H291" s="6"/>
      <c r="I291" s="6"/>
      <c r="J291" s="6"/>
      <c r="K291" s="6"/>
      <c r="L291" s="6"/>
      <c r="M291" s="6"/>
      <c r="N291" s="6"/>
      <c r="O291" s="6"/>
      <c r="P291" s="6"/>
      <c r="Q291" s="6"/>
      <c r="R291" s="6"/>
      <c r="S291" s="6"/>
      <c r="T291" s="589"/>
      <c r="U291" s="6"/>
      <c r="V291" s="8"/>
      <c r="W291" s="6"/>
      <c r="X291" s="6"/>
      <c r="Y291" s="6"/>
      <c r="Z291" s="6"/>
      <c r="AA291" s="6"/>
    </row>
    <row r="292" spans="1:27" ht="15.75" customHeight="1" x14ac:dyDescent="0.25">
      <c r="A292" s="6"/>
      <c r="B292" s="6"/>
      <c r="C292" s="6"/>
      <c r="D292" s="6"/>
      <c r="E292" s="6"/>
      <c r="F292" s="6"/>
      <c r="G292" s="6"/>
      <c r="H292" s="6"/>
      <c r="I292" s="6"/>
      <c r="J292" s="6"/>
      <c r="K292" s="6"/>
      <c r="L292" s="6"/>
      <c r="M292" s="6"/>
      <c r="N292" s="6"/>
      <c r="O292" s="6"/>
      <c r="P292" s="6"/>
      <c r="Q292" s="6"/>
      <c r="R292" s="6"/>
      <c r="S292" s="6"/>
      <c r="T292" s="589"/>
      <c r="U292" s="6"/>
      <c r="V292" s="8"/>
      <c r="W292" s="6"/>
      <c r="X292" s="6"/>
      <c r="Y292" s="6"/>
      <c r="Z292" s="6"/>
      <c r="AA292" s="6"/>
    </row>
    <row r="293" spans="1:27" ht="15.75" customHeight="1" x14ac:dyDescent="0.25">
      <c r="A293" s="6"/>
      <c r="B293" s="6"/>
      <c r="C293" s="6"/>
      <c r="D293" s="6"/>
      <c r="E293" s="6"/>
      <c r="F293" s="6"/>
      <c r="G293" s="6"/>
      <c r="H293" s="6"/>
      <c r="I293" s="6"/>
      <c r="J293" s="6"/>
      <c r="K293" s="6"/>
      <c r="L293" s="6"/>
      <c r="M293" s="6"/>
      <c r="N293" s="6"/>
      <c r="O293" s="6"/>
      <c r="P293" s="6"/>
      <c r="Q293" s="6"/>
      <c r="R293" s="6"/>
      <c r="S293" s="6"/>
      <c r="T293" s="589"/>
      <c r="U293" s="6"/>
      <c r="V293" s="8"/>
      <c r="W293" s="6"/>
      <c r="X293" s="6"/>
      <c r="Y293" s="6"/>
      <c r="Z293" s="6"/>
      <c r="AA293" s="6"/>
    </row>
    <row r="294" spans="1:27" ht="15.75" customHeight="1" x14ac:dyDescent="0.25">
      <c r="A294" s="6"/>
      <c r="B294" s="6"/>
      <c r="C294" s="6"/>
      <c r="D294" s="6"/>
      <c r="E294" s="6"/>
      <c r="F294" s="6"/>
      <c r="G294" s="6"/>
      <c r="H294" s="6"/>
      <c r="I294" s="6"/>
      <c r="J294" s="6"/>
      <c r="K294" s="6"/>
      <c r="L294" s="6"/>
      <c r="M294" s="6"/>
      <c r="N294" s="6"/>
      <c r="O294" s="6"/>
      <c r="P294" s="6"/>
      <c r="Q294" s="6"/>
      <c r="R294" s="6"/>
      <c r="S294" s="6"/>
      <c r="T294" s="589"/>
      <c r="U294" s="6"/>
      <c r="V294" s="8"/>
      <c r="W294" s="6"/>
      <c r="X294" s="6"/>
      <c r="Y294" s="6"/>
      <c r="Z294" s="6"/>
      <c r="AA294" s="6"/>
    </row>
    <row r="295" spans="1:27" ht="15.75" customHeight="1" x14ac:dyDescent="0.25">
      <c r="A295" s="6"/>
      <c r="B295" s="6"/>
      <c r="C295" s="6"/>
      <c r="D295" s="6"/>
      <c r="E295" s="6"/>
      <c r="F295" s="6"/>
      <c r="G295" s="6"/>
      <c r="H295" s="6"/>
      <c r="I295" s="6"/>
      <c r="J295" s="6"/>
      <c r="K295" s="6"/>
      <c r="L295" s="6"/>
      <c r="M295" s="6"/>
      <c r="N295" s="6"/>
      <c r="O295" s="6"/>
      <c r="P295" s="6"/>
      <c r="Q295" s="6"/>
      <c r="R295" s="6"/>
      <c r="S295" s="6"/>
      <c r="T295" s="589"/>
      <c r="U295" s="6"/>
      <c r="V295" s="8"/>
      <c r="W295" s="6"/>
      <c r="X295" s="6"/>
      <c r="Y295" s="6"/>
      <c r="Z295" s="6"/>
      <c r="AA295" s="6"/>
    </row>
    <row r="296" spans="1:27" ht="15.75" customHeight="1" x14ac:dyDescent="0.25">
      <c r="A296" s="6"/>
      <c r="B296" s="6"/>
      <c r="C296" s="6"/>
      <c r="D296" s="6"/>
      <c r="E296" s="6"/>
      <c r="F296" s="6"/>
      <c r="G296" s="6"/>
      <c r="H296" s="6"/>
      <c r="I296" s="6"/>
      <c r="J296" s="6"/>
      <c r="K296" s="6"/>
      <c r="L296" s="6"/>
      <c r="M296" s="6"/>
      <c r="N296" s="6"/>
      <c r="O296" s="6"/>
      <c r="P296" s="6"/>
      <c r="Q296" s="6"/>
      <c r="R296" s="6"/>
      <c r="S296" s="6"/>
      <c r="T296" s="589"/>
      <c r="U296" s="6"/>
      <c r="V296" s="8"/>
      <c r="W296" s="6"/>
      <c r="X296" s="6"/>
      <c r="Y296" s="6"/>
      <c r="Z296" s="6"/>
      <c r="AA296" s="6"/>
    </row>
    <row r="297" spans="1:27" ht="15.75" customHeight="1" x14ac:dyDescent="0.25">
      <c r="A297" s="6"/>
      <c r="B297" s="6"/>
      <c r="C297" s="6"/>
      <c r="D297" s="6"/>
      <c r="E297" s="6"/>
      <c r="F297" s="6"/>
      <c r="G297" s="6"/>
      <c r="H297" s="6"/>
      <c r="I297" s="6"/>
      <c r="J297" s="6"/>
      <c r="K297" s="6"/>
      <c r="L297" s="6"/>
      <c r="M297" s="6"/>
      <c r="N297" s="6"/>
      <c r="O297" s="6"/>
      <c r="P297" s="6"/>
      <c r="Q297" s="6"/>
      <c r="R297" s="6"/>
      <c r="S297" s="6"/>
      <c r="T297" s="589"/>
      <c r="U297" s="6"/>
      <c r="V297" s="8"/>
      <c r="W297" s="6"/>
      <c r="X297" s="6"/>
      <c r="Y297" s="6"/>
      <c r="Z297" s="6"/>
      <c r="AA297" s="6"/>
    </row>
    <row r="298" spans="1:27" ht="15.75" customHeight="1" x14ac:dyDescent="0.25">
      <c r="A298" s="6"/>
      <c r="B298" s="6"/>
      <c r="C298" s="6"/>
      <c r="D298" s="6"/>
      <c r="E298" s="6"/>
      <c r="F298" s="6"/>
      <c r="G298" s="6"/>
      <c r="H298" s="6"/>
      <c r="I298" s="6"/>
      <c r="J298" s="6"/>
      <c r="K298" s="6"/>
      <c r="L298" s="6"/>
      <c r="M298" s="6"/>
      <c r="N298" s="6"/>
      <c r="O298" s="6"/>
      <c r="P298" s="6"/>
      <c r="Q298" s="6"/>
      <c r="R298" s="6"/>
      <c r="S298" s="6"/>
      <c r="T298" s="589"/>
      <c r="U298" s="6"/>
      <c r="V298" s="8"/>
      <c r="W298" s="6"/>
      <c r="X298" s="6"/>
      <c r="Y298" s="6"/>
      <c r="Z298" s="6"/>
      <c r="AA298" s="6"/>
    </row>
    <row r="299" spans="1:27" ht="15.75" customHeight="1" x14ac:dyDescent="0.25">
      <c r="A299" s="6"/>
      <c r="B299" s="6"/>
      <c r="C299" s="6"/>
      <c r="D299" s="6"/>
      <c r="E299" s="6"/>
      <c r="F299" s="6"/>
      <c r="G299" s="6"/>
      <c r="H299" s="6"/>
      <c r="I299" s="6"/>
      <c r="J299" s="6"/>
      <c r="K299" s="6"/>
      <c r="L299" s="6"/>
      <c r="M299" s="6"/>
      <c r="N299" s="6"/>
      <c r="O299" s="6"/>
      <c r="P299" s="6"/>
      <c r="Q299" s="6"/>
      <c r="R299" s="6"/>
      <c r="S299" s="6"/>
      <c r="T299" s="589"/>
      <c r="U299" s="6"/>
      <c r="V299" s="8"/>
      <c r="W299" s="6"/>
      <c r="X299" s="6"/>
      <c r="Y299" s="6"/>
      <c r="Z299" s="6"/>
      <c r="AA299" s="6"/>
    </row>
    <row r="300" spans="1:27" ht="15.75" customHeight="1" x14ac:dyDescent="0.25">
      <c r="A300" s="6"/>
      <c r="B300" s="6"/>
      <c r="C300" s="6"/>
      <c r="D300" s="6"/>
      <c r="E300" s="6"/>
      <c r="F300" s="6"/>
      <c r="G300" s="6"/>
      <c r="H300" s="6"/>
      <c r="I300" s="6"/>
      <c r="J300" s="6"/>
      <c r="K300" s="6"/>
      <c r="L300" s="6"/>
      <c r="M300" s="6"/>
      <c r="N300" s="6"/>
      <c r="O300" s="6"/>
      <c r="P300" s="6"/>
      <c r="Q300" s="6"/>
      <c r="R300" s="6"/>
      <c r="S300" s="6"/>
      <c r="T300" s="589"/>
      <c r="U300" s="6"/>
      <c r="V300" s="8"/>
      <c r="W300" s="6"/>
      <c r="X300" s="6"/>
      <c r="Y300" s="6"/>
      <c r="Z300" s="6"/>
      <c r="AA300" s="6"/>
    </row>
    <row r="301" spans="1:27" ht="15.75" customHeight="1" x14ac:dyDescent="0.25">
      <c r="A301" s="6"/>
      <c r="B301" s="6"/>
      <c r="C301" s="6"/>
      <c r="D301" s="6"/>
      <c r="E301" s="6"/>
      <c r="F301" s="6"/>
      <c r="G301" s="6"/>
      <c r="H301" s="6"/>
      <c r="I301" s="6"/>
      <c r="J301" s="6"/>
      <c r="K301" s="6"/>
      <c r="L301" s="6"/>
      <c r="M301" s="6"/>
      <c r="N301" s="6"/>
      <c r="O301" s="6"/>
      <c r="P301" s="6"/>
      <c r="Q301" s="6"/>
      <c r="R301" s="6"/>
      <c r="S301" s="6"/>
      <c r="T301" s="589"/>
      <c r="U301" s="6"/>
      <c r="V301" s="8"/>
      <c r="W301" s="6"/>
      <c r="X301" s="6"/>
      <c r="Y301" s="6"/>
      <c r="Z301" s="6"/>
      <c r="AA301" s="6"/>
    </row>
    <row r="302" spans="1:27" ht="15.75" customHeight="1" x14ac:dyDescent="0.25">
      <c r="A302" s="6"/>
      <c r="B302" s="6"/>
      <c r="C302" s="6"/>
      <c r="D302" s="6"/>
      <c r="E302" s="6"/>
      <c r="F302" s="6"/>
      <c r="G302" s="6"/>
      <c r="H302" s="6"/>
      <c r="I302" s="6"/>
      <c r="J302" s="6"/>
      <c r="K302" s="6"/>
      <c r="L302" s="6"/>
      <c r="M302" s="6"/>
      <c r="N302" s="6"/>
      <c r="O302" s="6"/>
      <c r="P302" s="6"/>
      <c r="Q302" s="6"/>
      <c r="R302" s="6"/>
      <c r="S302" s="6"/>
      <c r="T302" s="589"/>
      <c r="U302" s="6"/>
      <c r="V302" s="8"/>
      <c r="W302" s="6"/>
      <c r="X302" s="6"/>
      <c r="Y302" s="6"/>
      <c r="Z302" s="6"/>
      <c r="AA302" s="6"/>
    </row>
    <row r="303" spans="1:27" ht="15.75" customHeight="1" x14ac:dyDescent="0.25">
      <c r="A303" s="6"/>
      <c r="B303" s="6"/>
      <c r="C303" s="6"/>
      <c r="D303" s="6"/>
      <c r="E303" s="6"/>
      <c r="F303" s="6"/>
      <c r="G303" s="6"/>
      <c r="H303" s="6"/>
      <c r="I303" s="6"/>
      <c r="J303" s="6"/>
      <c r="K303" s="6"/>
      <c r="L303" s="6"/>
      <c r="M303" s="6"/>
      <c r="N303" s="6"/>
      <c r="O303" s="6"/>
      <c r="P303" s="6"/>
      <c r="Q303" s="6"/>
      <c r="R303" s="6"/>
      <c r="S303" s="6"/>
      <c r="T303" s="589"/>
      <c r="U303" s="6"/>
      <c r="V303" s="8"/>
      <c r="W303" s="6"/>
      <c r="X303" s="6"/>
      <c r="Y303" s="6"/>
      <c r="Z303" s="6"/>
      <c r="AA303" s="6"/>
    </row>
    <row r="304" spans="1:27" ht="15.75" customHeight="1" x14ac:dyDescent="0.25">
      <c r="A304" s="6"/>
      <c r="B304" s="6"/>
      <c r="C304" s="6"/>
      <c r="D304" s="6"/>
      <c r="E304" s="6"/>
      <c r="F304" s="6"/>
      <c r="G304" s="6"/>
      <c r="H304" s="6"/>
      <c r="I304" s="6"/>
      <c r="J304" s="6"/>
      <c r="K304" s="6"/>
      <c r="L304" s="6"/>
      <c r="M304" s="6"/>
      <c r="N304" s="6"/>
      <c r="O304" s="6"/>
      <c r="P304" s="6"/>
      <c r="Q304" s="6"/>
      <c r="R304" s="6"/>
      <c r="S304" s="6"/>
      <c r="T304" s="589"/>
      <c r="U304" s="6"/>
      <c r="V304" s="8"/>
      <c r="W304" s="6"/>
      <c r="X304" s="6"/>
      <c r="Y304" s="6"/>
      <c r="Z304" s="6"/>
      <c r="AA304" s="6"/>
    </row>
    <row r="305" spans="1:27" ht="15.75" customHeight="1" x14ac:dyDescent="0.25">
      <c r="A305" s="6"/>
      <c r="B305" s="6"/>
      <c r="C305" s="6"/>
      <c r="D305" s="6"/>
      <c r="E305" s="6"/>
      <c r="F305" s="6"/>
      <c r="G305" s="6"/>
      <c r="H305" s="6"/>
      <c r="I305" s="6"/>
      <c r="J305" s="6"/>
      <c r="K305" s="6"/>
      <c r="L305" s="6"/>
      <c r="M305" s="6"/>
      <c r="N305" s="6"/>
      <c r="O305" s="6"/>
      <c r="P305" s="6"/>
      <c r="Q305" s="6"/>
      <c r="R305" s="6"/>
      <c r="S305" s="6"/>
      <c r="T305" s="589"/>
      <c r="U305" s="6"/>
      <c r="V305" s="8"/>
      <c r="W305" s="6"/>
      <c r="X305" s="6"/>
      <c r="Y305" s="6"/>
      <c r="Z305" s="6"/>
      <c r="AA305" s="6"/>
    </row>
    <row r="306" spans="1:27" ht="15.75" customHeight="1" x14ac:dyDescent="0.25">
      <c r="A306" s="6"/>
      <c r="B306" s="6"/>
      <c r="C306" s="6"/>
      <c r="D306" s="6"/>
      <c r="E306" s="6"/>
      <c r="F306" s="6"/>
      <c r="G306" s="6"/>
      <c r="H306" s="6"/>
      <c r="I306" s="6"/>
      <c r="J306" s="6"/>
      <c r="K306" s="6"/>
      <c r="L306" s="6"/>
      <c r="M306" s="6"/>
      <c r="N306" s="6"/>
      <c r="O306" s="6"/>
      <c r="P306" s="6"/>
      <c r="Q306" s="6"/>
      <c r="R306" s="6"/>
      <c r="S306" s="6"/>
      <c r="T306" s="589"/>
      <c r="U306" s="6"/>
      <c r="V306" s="8"/>
      <c r="W306" s="6"/>
      <c r="X306" s="6"/>
      <c r="Y306" s="6"/>
      <c r="Z306" s="6"/>
      <c r="AA306" s="6"/>
    </row>
    <row r="307" spans="1:27" ht="15.75" customHeight="1" x14ac:dyDescent="0.25">
      <c r="A307" s="6"/>
      <c r="B307" s="6"/>
      <c r="C307" s="6"/>
      <c r="D307" s="6"/>
      <c r="E307" s="6"/>
      <c r="F307" s="6"/>
      <c r="G307" s="6"/>
      <c r="H307" s="6"/>
      <c r="I307" s="6"/>
      <c r="J307" s="6"/>
      <c r="K307" s="6"/>
      <c r="L307" s="6"/>
      <c r="M307" s="6"/>
      <c r="N307" s="6"/>
      <c r="O307" s="6"/>
      <c r="P307" s="6"/>
      <c r="Q307" s="6"/>
      <c r="R307" s="6"/>
      <c r="S307" s="6"/>
      <c r="T307" s="589"/>
      <c r="U307" s="6"/>
      <c r="V307" s="8"/>
      <c r="W307" s="6"/>
      <c r="X307" s="6"/>
      <c r="Y307" s="6"/>
      <c r="Z307" s="6"/>
      <c r="AA307" s="6"/>
    </row>
    <row r="308" spans="1:27" ht="15.75" customHeight="1" x14ac:dyDescent="0.25">
      <c r="A308" s="6"/>
      <c r="B308" s="6"/>
      <c r="C308" s="6"/>
      <c r="D308" s="6"/>
      <c r="E308" s="6"/>
      <c r="F308" s="6"/>
      <c r="G308" s="6"/>
      <c r="H308" s="6"/>
      <c r="I308" s="6"/>
      <c r="J308" s="6"/>
      <c r="K308" s="6"/>
      <c r="L308" s="6"/>
      <c r="M308" s="6"/>
      <c r="N308" s="6"/>
      <c r="O308" s="6"/>
      <c r="P308" s="6"/>
      <c r="Q308" s="6"/>
      <c r="R308" s="6"/>
      <c r="S308" s="6"/>
      <c r="T308" s="589"/>
      <c r="U308" s="6"/>
      <c r="V308" s="8"/>
      <c r="W308" s="6"/>
      <c r="X308" s="6"/>
      <c r="Y308" s="6"/>
      <c r="Z308" s="6"/>
      <c r="AA308" s="6"/>
    </row>
    <row r="309" spans="1:27" ht="15.75" customHeight="1" x14ac:dyDescent="0.25">
      <c r="A309" s="6"/>
      <c r="B309" s="6"/>
      <c r="C309" s="6"/>
      <c r="D309" s="6"/>
      <c r="E309" s="6"/>
      <c r="F309" s="6"/>
      <c r="G309" s="6"/>
      <c r="H309" s="6"/>
      <c r="I309" s="6"/>
      <c r="J309" s="6"/>
      <c r="K309" s="6"/>
      <c r="L309" s="6"/>
      <c r="M309" s="6"/>
      <c r="N309" s="6"/>
      <c r="O309" s="6"/>
      <c r="P309" s="6"/>
      <c r="Q309" s="6"/>
      <c r="R309" s="6"/>
      <c r="S309" s="6"/>
      <c r="T309" s="589"/>
      <c r="U309" s="6"/>
      <c r="V309" s="8"/>
      <c r="W309" s="6"/>
      <c r="X309" s="6"/>
      <c r="Y309" s="6"/>
      <c r="Z309" s="6"/>
      <c r="AA309" s="6"/>
    </row>
    <row r="310" spans="1:27" ht="15.75" customHeight="1" x14ac:dyDescent="0.25">
      <c r="A310" s="6"/>
      <c r="B310" s="6"/>
      <c r="C310" s="6"/>
      <c r="D310" s="6"/>
      <c r="E310" s="6"/>
      <c r="F310" s="6"/>
      <c r="G310" s="6"/>
      <c r="H310" s="6"/>
      <c r="I310" s="6"/>
      <c r="J310" s="6"/>
      <c r="K310" s="6"/>
      <c r="L310" s="6"/>
      <c r="M310" s="6"/>
      <c r="N310" s="6"/>
      <c r="O310" s="6"/>
      <c r="P310" s="6"/>
      <c r="Q310" s="6"/>
      <c r="R310" s="6"/>
      <c r="S310" s="6"/>
      <c r="T310" s="589"/>
      <c r="U310" s="6"/>
      <c r="V310" s="8"/>
      <c r="W310" s="6"/>
      <c r="X310" s="6"/>
      <c r="Y310" s="6"/>
      <c r="Z310" s="6"/>
      <c r="AA310" s="6"/>
    </row>
    <row r="311" spans="1:27" ht="15.75" customHeight="1" x14ac:dyDescent="0.25">
      <c r="A311" s="6"/>
      <c r="B311" s="6"/>
      <c r="C311" s="6"/>
      <c r="D311" s="6"/>
      <c r="E311" s="6"/>
      <c r="F311" s="6"/>
      <c r="G311" s="6"/>
      <c r="H311" s="6"/>
      <c r="I311" s="6"/>
      <c r="J311" s="6"/>
      <c r="K311" s="6"/>
      <c r="L311" s="6"/>
      <c r="M311" s="6"/>
      <c r="N311" s="6"/>
      <c r="O311" s="6"/>
      <c r="P311" s="6"/>
      <c r="Q311" s="6"/>
      <c r="R311" s="6"/>
      <c r="S311" s="6"/>
      <c r="T311" s="589"/>
      <c r="U311" s="6"/>
      <c r="V311" s="8"/>
      <c r="W311" s="6"/>
      <c r="X311" s="6"/>
      <c r="Y311" s="6"/>
      <c r="Z311" s="6"/>
      <c r="AA311" s="6"/>
    </row>
    <row r="312" spans="1:27" ht="15.75" customHeight="1" x14ac:dyDescent="0.25">
      <c r="A312" s="6"/>
      <c r="B312" s="6"/>
      <c r="C312" s="6"/>
      <c r="D312" s="6"/>
      <c r="E312" s="6"/>
      <c r="F312" s="6"/>
      <c r="G312" s="6"/>
      <c r="H312" s="6"/>
      <c r="I312" s="6"/>
      <c r="J312" s="6"/>
      <c r="K312" s="6"/>
      <c r="L312" s="6"/>
      <c r="M312" s="6"/>
      <c r="N312" s="6"/>
      <c r="O312" s="6"/>
      <c r="P312" s="6"/>
      <c r="Q312" s="6"/>
      <c r="R312" s="6"/>
      <c r="S312" s="6"/>
      <c r="T312" s="589"/>
      <c r="U312" s="6"/>
      <c r="V312" s="8"/>
      <c r="W312" s="6"/>
      <c r="X312" s="6"/>
      <c r="Y312" s="6"/>
      <c r="Z312" s="6"/>
      <c r="AA312" s="6"/>
    </row>
    <row r="313" spans="1:27" ht="15.75" customHeight="1" x14ac:dyDescent="0.25">
      <c r="A313" s="6"/>
      <c r="B313" s="6"/>
      <c r="C313" s="6"/>
      <c r="D313" s="6"/>
      <c r="E313" s="6"/>
      <c r="F313" s="6"/>
      <c r="G313" s="6"/>
      <c r="H313" s="6"/>
      <c r="I313" s="6"/>
      <c r="J313" s="6"/>
      <c r="K313" s="6"/>
      <c r="L313" s="6"/>
      <c r="M313" s="6"/>
      <c r="N313" s="6"/>
      <c r="O313" s="6"/>
      <c r="P313" s="6"/>
      <c r="Q313" s="6"/>
      <c r="R313" s="6"/>
      <c r="S313" s="6"/>
      <c r="T313" s="589"/>
      <c r="U313" s="6"/>
      <c r="V313" s="8"/>
      <c r="W313" s="6"/>
      <c r="X313" s="6"/>
      <c r="Y313" s="6"/>
      <c r="Z313" s="6"/>
      <c r="AA313" s="6"/>
    </row>
    <row r="314" spans="1:27" ht="15.75" customHeight="1" x14ac:dyDescent="0.25">
      <c r="A314" s="6"/>
      <c r="B314" s="6"/>
      <c r="C314" s="6"/>
      <c r="D314" s="6"/>
      <c r="E314" s="6"/>
      <c r="F314" s="6"/>
      <c r="G314" s="6"/>
      <c r="H314" s="6"/>
      <c r="I314" s="6"/>
      <c r="J314" s="6"/>
      <c r="K314" s="6"/>
      <c r="L314" s="6"/>
      <c r="M314" s="6"/>
      <c r="N314" s="6"/>
      <c r="O314" s="6"/>
      <c r="P314" s="6"/>
      <c r="Q314" s="6"/>
      <c r="R314" s="6"/>
      <c r="S314" s="6"/>
      <c r="T314" s="589"/>
      <c r="U314" s="6"/>
      <c r="V314" s="8"/>
      <c r="W314" s="6"/>
      <c r="X314" s="6"/>
      <c r="Y314" s="6"/>
      <c r="Z314" s="6"/>
      <c r="AA314" s="6"/>
    </row>
    <row r="315" spans="1:27" ht="15.75" customHeight="1" x14ac:dyDescent="0.25">
      <c r="A315" s="6"/>
      <c r="B315" s="6"/>
      <c r="C315" s="6"/>
      <c r="D315" s="6"/>
      <c r="E315" s="6"/>
      <c r="F315" s="6"/>
      <c r="G315" s="6"/>
      <c r="H315" s="6"/>
      <c r="I315" s="6"/>
      <c r="J315" s="6"/>
      <c r="K315" s="6"/>
      <c r="L315" s="6"/>
      <c r="M315" s="6"/>
      <c r="N315" s="6"/>
      <c r="O315" s="6"/>
      <c r="P315" s="6"/>
      <c r="Q315" s="6"/>
      <c r="R315" s="6"/>
      <c r="S315" s="6"/>
      <c r="T315" s="589"/>
      <c r="U315" s="6"/>
      <c r="V315" s="8"/>
      <c r="W315" s="6"/>
      <c r="X315" s="6"/>
      <c r="Y315" s="6"/>
      <c r="Z315" s="6"/>
      <c r="AA315" s="6"/>
    </row>
    <row r="316" spans="1:27" ht="15.75" customHeight="1" x14ac:dyDescent="0.25">
      <c r="A316" s="6"/>
      <c r="B316" s="6"/>
      <c r="C316" s="6"/>
      <c r="D316" s="6"/>
      <c r="E316" s="6"/>
      <c r="F316" s="6"/>
      <c r="G316" s="6"/>
      <c r="H316" s="6"/>
      <c r="I316" s="6"/>
      <c r="J316" s="6"/>
      <c r="K316" s="6"/>
      <c r="L316" s="6"/>
      <c r="M316" s="6"/>
      <c r="N316" s="6"/>
      <c r="O316" s="6"/>
      <c r="P316" s="6"/>
      <c r="Q316" s="6"/>
      <c r="R316" s="6"/>
      <c r="S316" s="6"/>
      <c r="T316" s="589"/>
      <c r="U316" s="6"/>
      <c r="V316" s="8"/>
      <c r="W316" s="6"/>
      <c r="X316" s="6"/>
      <c r="Y316" s="6"/>
      <c r="Z316" s="6"/>
      <c r="AA316" s="6"/>
    </row>
    <row r="317" spans="1:27" ht="15.75" customHeight="1" x14ac:dyDescent="0.25">
      <c r="A317" s="6"/>
      <c r="B317" s="6"/>
      <c r="C317" s="6"/>
      <c r="D317" s="6"/>
      <c r="E317" s="6"/>
      <c r="F317" s="6"/>
      <c r="G317" s="6"/>
      <c r="H317" s="6"/>
      <c r="I317" s="6"/>
      <c r="J317" s="6"/>
      <c r="K317" s="6"/>
      <c r="L317" s="6"/>
      <c r="M317" s="6"/>
      <c r="N317" s="6"/>
      <c r="O317" s="6"/>
      <c r="P317" s="6"/>
      <c r="Q317" s="6"/>
      <c r="R317" s="6"/>
      <c r="S317" s="6"/>
      <c r="T317" s="589"/>
      <c r="U317" s="6"/>
      <c r="V317" s="8"/>
      <c r="W317" s="6"/>
      <c r="X317" s="6"/>
      <c r="Y317" s="6"/>
      <c r="Z317" s="6"/>
      <c r="AA317" s="6"/>
    </row>
    <row r="318" spans="1:27" ht="15.75" customHeight="1" x14ac:dyDescent="0.25">
      <c r="A318" s="6"/>
      <c r="B318" s="6"/>
      <c r="C318" s="6"/>
      <c r="D318" s="6"/>
      <c r="E318" s="6"/>
      <c r="F318" s="6"/>
      <c r="G318" s="6"/>
      <c r="H318" s="6"/>
      <c r="I318" s="6"/>
      <c r="J318" s="6"/>
      <c r="K318" s="6"/>
      <c r="L318" s="6"/>
      <c r="M318" s="6"/>
      <c r="N318" s="6"/>
      <c r="O318" s="6"/>
      <c r="P318" s="6"/>
      <c r="Q318" s="6"/>
      <c r="R318" s="6"/>
      <c r="S318" s="6"/>
      <c r="T318" s="589"/>
      <c r="U318" s="6"/>
      <c r="V318" s="8"/>
      <c r="W318" s="6"/>
      <c r="X318" s="6"/>
      <c r="Y318" s="6"/>
      <c r="Z318" s="6"/>
      <c r="AA318" s="6"/>
    </row>
    <row r="319" spans="1:27" ht="15.75" customHeight="1" x14ac:dyDescent="0.25">
      <c r="A319" s="6"/>
      <c r="B319" s="6"/>
      <c r="C319" s="6"/>
      <c r="D319" s="6"/>
      <c r="E319" s="6"/>
      <c r="F319" s="6"/>
      <c r="G319" s="6"/>
      <c r="H319" s="6"/>
      <c r="I319" s="6"/>
      <c r="J319" s="6"/>
      <c r="K319" s="6"/>
      <c r="L319" s="6"/>
      <c r="M319" s="6"/>
      <c r="N319" s="6"/>
      <c r="O319" s="6"/>
      <c r="P319" s="6"/>
      <c r="Q319" s="6"/>
      <c r="R319" s="6"/>
      <c r="S319" s="6"/>
      <c r="T319" s="589"/>
      <c r="U319" s="6"/>
      <c r="V319" s="8"/>
      <c r="W319" s="6"/>
      <c r="X319" s="6"/>
      <c r="Y319" s="6"/>
      <c r="Z319" s="6"/>
      <c r="AA319" s="6"/>
    </row>
    <row r="320" spans="1:27" ht="15.75" customHeight="1" x14ac:dyDescent="0.25">
      <c r="A320" s="6"/>
      <c r="B320" s="6"/>
      <c r="C320" s="6"/>
      <c r="D320" s="6"/>
      <c r="E320" s="6"/>
      <c r="F320" s="6"/>
      <c r="G320" s="6"/>
      <c r="H320" s="6"/>
      <c r="I320" s="6"/>
      <c r="J320" s="6"/>
      <c r="K320" s="6"/>
      <c r="L320" s="6"/>
      <c r="M320" s="6"/>
      <c r="N320" s="6"/>
      <c r="O320" s="6"/>
      <c r="P320" s="6"/>
      <c r="Q320" s="6"/>
      <c r="R320" s="6"/>
      <c r="S320" s="6"/>
      <c r="T320" s="589"/>
      <c r="U320" s="6"/>
      <c r="V320" s="8"/>
      <c r="W320" s="6"/>
      <c r="X320" s="6"/>
      <c r="Y320" s="6"/>
      <c r="Z320" s="6"/>
      <c r="AA320" s="6"/>
    </row>
    <row r="321" spans="1:27" ht="15.75" customHeight="1" x14ac:dyDescent="0.25">
      <c r="A321" s="6"/>
      <c r="B321" s="6"/>
      <c r="C321" s="6"/>
      <c r="D321" s="6"/>
      <c r="E321" s="6"/>
      <c r="F321" s="6"/>
      <c r="G321" s="6"/>
      <c r="H321" s="6"/>
      <c r="I321" s="6"/>
      <c r="J321" s="6"/>
      <c r="K321" s="6"/>
      <c r="L321" s="6"/>
      <c r="M321" s="6"/>
      <c r="N321" s="6"/>
      <c r="O321" s="6"/>
      <c r="P321" s="6"/>
      <c r="Q321" s="6"/>
      <c r="R321" s="6"/>
      <c r="S321" s="6"/>
      <c r="T321" s="589"/>
      <c r="U321" s="6"/>
      <c r="V321" s="8"/>
      <c r="W321" s="6"/>
      <c r="X321" s="6"/>
      <c r="Y321" s="6"/>
      <c r="Z321" s="6"/>
      <c r="AA321" s="6"/>
    </row>
    <row r="322" spans="1:27" ht="15.75" customHeight="1" x14ac:dyDescent="0.25">
      <c r="A322" s="6"/>
      <c r="B322" s="6"/>
      <c r="C322" s="6"/>
      <c r="D322" s="6"/>
      <c r="E322" s="6"/>
      <c r="F322" s="6"/>
      <c r="G322" s="6"/>
      <c r="H322" s="6"/>
      <c r="I322" s="6"/>
      <c r="J322" s="6"/>
      <c r="K322" s="6"/>
      <c r="L322" s="6"/>
      <c r="M322" s="6"/>
      <c r="N322" s="6"/>
      <c r="O322" s="6"/>
      <c r="P322" s="6"/>
      <c r="Q322" s="6"/>
      <c r="R322" s="6"/>
      <c r="S322" s="6"/>
      <c r="T322" s="589"/>
      <c r="U322" s="6"/>
      <c r="V322" s="8"/>
      <c r="W322" s="6"/>
      <c r="X322" s="6"/>
      <c r="Y322" s="6"/>
      <c r="Z322" s="6"/>
      <c r="AA322" s="6"/>
    </row>
    <row r="323" spans="1:27" ht="15.75" customHeight="1" x14ac:dyDescent="0.25">
      <c r="A323" s="6"/>
      <c r="B323" s="6"/>
      <c r="C323" s="6"/>
      <c r="D323" s="6"/>
      <c r="E323" s="6"/>
      <c r="F323" s="6"/>
      <c r="G323" s="6"/>
      <c r="H323" s="6"/>
      <c r="I323" s="6"/>
      <c r="J323" s="6"/>
      <c r="K323" s="6"/>
      <c r="L323" s="6"/>
      <c r="M323" s="6"/>
      <c r="N323" s="6"/>
      <c r="O323" s="6"/>
      <c r="P323" s="6"/>
      <c r="Q323" s="6"/>
      <c r="R323" s="6"/>
      <c r="S323" s="6"/>
      <c r="T323" s="589"/>
      <c r="U323" s="6"/>
      <c r="V323" s="8"/>
      <c r="W323" s="6"/>
      <c r="X323" s="6"/>
      <c r="Y323" s="6"/>
      <c r="Z323" s="6"/>
      <c r="AA323" s="6"/>
    </row>
    <row r="324" spans="1:27" ht="15.75" customHeight="1" x14ac:dyDescent="0.25">
      <c r="A324" s="6"/>
      <c r="B324" s="6"/>
      <c r="C324" s="6"/>
      <c r="D324" s="6"/>
      <c r="E324" s="6"/>
      <c r="F324" s="6"/>
      <c r="G324" s="6"/>
      <c r="H324" s="6"/>
      <c r="I324" s="6"/>
      <c r="J324" s="6"/>
      <c r="K324" s="6"/>
      <c r="L324" s="6"/>
      <c r="M324" s="6"/>
      <c r="N324" s="6"/>
      <c r="O324" s="6"/>
      <c r="P324" s="6"/>
      <c r="Q324" s="6"/>
      <c r="R324" s="6"/>
      <c r="S324" s="6"/>
      <c r="T324" s="589"/>
      <c r="U324" s="6"/>
      <c r="V324" s="8"/>
      <c r="W324" s="6"/>
      <c r="X324" s="6"/>
      <c r="Y324" s="6"/>
      <c r="Z324" s="6"/>
      <c r="AA324" s="6"/>
    </row>
    <row r="325" spans="1:27" ht="15.75" customHeight="1" x14ac:dyDescent="0.25">
      <c r="A325" s="6"/>
      <c r="B325" s="6"/>
      <c r="C325" s="6"/>
      <c r="D325" s="6"/>
      <c r="E325" s="6"/>
      <c r="F325" s="6"/>
      <c r="G325" s="6"/>
      <c r="H325" s="6"/>
      <c r="I325" s="6"/>
      <c r="J325" s="6"/>
      <c r="K325" s="6"/>
      <c r="L325" s="6"/>
      <c r="M325" s="6"/>
      <c r="N325" s="6"/>
      <c r="O325" s="6"/>
      <c r="P325" s="6"/>
      <c r="Q325" s="6"/>
      <c r="R325" s="6"/>
      <c r="S325" s="6"/>
      <c r="T325" s="589"/>
      <c r="U325" s="6"/>
      <c r="V325" s="8"/>
      <c r="W325" s="6"/>
      <c r="X325" s="6"/>
      <c r="Y325" s="6"/>
      <c r="Z325" s="6"/>
      <c r="AA325" s="6"/>
    </row>
    <row r="326" spans="1:27" ht="15.75" customHeight="1" x14ac:dyDescent="0.25">
      <c r="A326" s="6"/>
      <c r="B326" s="6"/>
      <c r="C326" s="6"/>
      <c r="D326" s="6"/>
      <c r="E326" s="6"/>
      <c r="F326" s="6"/>
      <c r="G326" s="6"/>
      <c r="H326" s="6"/>
      <c r="I326" s="6"/>
      <c r="J326" s="6"/>
      <c r="K326" s="6"/>
      <c r="L326" s="6"/>
      <c r="M326" s="6"/>
      <c r="N326" s="6"/>
      <c r="O326" s="6"/>
      <c r="P326" s="6"/>
      <c r="Q326" s="6"/>
      <c r="R326" s="6"/>
      <c r="S326" s="6"/>
      <c r="T326" s="589"/>
      <c r="U326" s="6"/>
      <c r="V326" s="8"/>
      <c r="W326" s="6"/>
      <c r="X326" s="6"/>
      <c r="Y326" s="6"/>
      <c r="Z326" s="6"/>
      <c r="AA326" s="6"/>
    </row>
    <row r="327" spans="1:27" ht="15.75" customHeight="1" x14ac:dyDescent="0.25">
      <c r="A327" s="6"/>
      <c r="B327" s="6"/>
      <c r="C327" s="6"/>
      <c r="D327" s="6"/>
      <c r="E327" s="6"/>
      <c r="F327" s="6"/>
      <c r="G327" s="6"/>
      <c r="H327" s="6"/>
      <c r="I327" s="6"/>
      <c r="J327" s="6"/>
      <c r="K327" s="6"/>
      <c r="L327" s="6"/>
      <c r="M327" s="6"/>
      <c r="N327" s="6"/>
      <c r="O327" s="6"/>
      <c r="P327" s="6"/>
      <c r="Q327" s="6"/>
      <c r="R327" s="6"/>
      <c r="S327" s="6"/>
      <c r="T327" s="589"/>
      <c r="U327" s="6"/>
      <c r="V327" s="8"/>
      <c r="W327" s="6"/>
      <c r="X327" s="6"/>
      <c r="Y327" s="6"/>
      <c r="Z327" s="6"/>
      <c r="AA327" s="6"/>
    </row>
    <row r="328" spans="1:27" ht="15.75" customHeight="1" x14ac:dyDescent="0.25">
      <c r="A328" s="6"/>
      <c r="B328" s="6"/>
      <c r="C328" s="6"/>
      <c r="D328" s="6"/>
      <c r="E328" s="6"/>
      <c r="F328" s="6"/>
      <c r="G328" s="6"/>
      <c r="H328" s="6"/>
      <c r="I328" s="6"/>
      <c r="J328" s="6"/>
      <c r="K328" s="6"/>
      <c r="L328" s="6"/>
      <c r="M328" s="6"/>
      <c r="N328" s="6"/>
      <c r="O328" s="6"/>
      <c r="P328" s="6"/>
      <c r="Q328" s="6"/>
      <c r="R328" s="6"/>
      <c r="S328" s="6"/>
      <c r="T328" s="589"/>
      <c r="U328" s="6"/>
      <c r="V328" s="8"/>
      <c r="W328" s="6"/>
      <c r="X328" s="6"/>
      <c r="Y328" s="6"/>
      <c r="Z328" s="6"/>
      <c r="AA328" s="6"/>
    </row>
    <row r="329" spans="1:27" ht="15.75" customHeight="1" x14ac:dyDescent="0.25">
      <c r="A329" s="6"/>
      <c r="B329" s="6"/>
      <c r="C329" s="6"/>
      <c r="D329" s="6"/>
      <c r="E329" s="6"/>
      <c r="F329" s="6"/>
      <c r="G329" s="6"/>
      <c r="H329" s="6"/>
      <c r="I329" s="6"/>
      <c r="J329" s="6"/>
      <c r="K329" s="6"/>
      <c r="L329" s="6"/>
      <c r="M329" s="6"/>
      <c r="N329" s="6"/>
      <c r="O329" s="6"/>
      <c r="P329" s="6"/>
      <c r="Q329" s="6"/>
      <c r="R329" s="6"/>
      <c r="S329" s="6"/>
      <c r="T329" s="589"/>
      <c r="U329" s="6"/>
      <c r="V329" s="8"/>
      <c r="W329" s="6"/>
      <c r="X329" s="6"/>
      <c r="Y329" s="6"/>
      <c r="Z329" s="6"/>
      <c r="AA329" s="6"/>
    </row>
    <row r="330" spans="1:27" ht="15.75" customHeight="1" x14ac:dyDescent="0.25">
      <c r="A330" s="6"/>
      <c r="B330" s="6"/>
      <c r="C330" s="6"/>
      <c r="D330" s="6"/>
      <c r="E330" s="6"/>
      <c r="F330" s="6"/>
      <c r="G330" s="6"/>
      <c r="H330" s="6"/>
      <c r="I330" s="6"/>
      <c r="J330" s="6"/>
      <c r="K330" s="6"/>
      <c r="L330" s="6"/>
      <c r="M330" s="6"/>
      <c r="N330" s="6"/>
      <c r="O330" s="6"/>
      <c r="P330" s="6"/>
      <c r="Q330" s="6"/>
      <c r="R330" s="6"/>
      <c r="S330" s="6"/>
      <c r="T330" s="589"/>
      <c r="U330" s="6"/>
      <c r="V330" s="8"/>
      <c r="W330" s="6"/>
      <c r="X330" s="6"/>
      <c r="Y330" s="6"/>
      <c r="Z330" s="6"/>
      <c r="AA330" s="6"/>
    </row>
    <row r="331" spans="1:27" ht="15.75" customHeight="1" x14ac:dyDescent="0.25">
      <c r="A331" s="6"/>
      <c r="B331" s="6"/>
      <c r="C331" s="6"/>
      <c r="D331" s="6"/>
      <c r="E331" s="6"/>
      <c r="F331" s="6"/>
      <c r="G331" s="6"/>
      <c r="H331" s="6"/>
      <c r="I331" s="6"/>
      <c r="J331" s="6"/>
      <c r="K331" s="6"/>
      <c r="L331" s="6"/>
      <c r="M331" s="6"/>
      <c r="N331" s="6"/>
      <c r="O331" s="6"/>
      <c r="P331" s="6"/>
      <c r="Q331" s="6"/>
      <c r="R331" s="6"/>
      <c r="S331" s="6"/>
      <c r="T331" s="589"/>
      <c r="U331" s="6"/>
      <c r="V331" s="8"/>
      <c r="W331" s="6"/>
      <c r="X331" s="6"/>
      <c r="Y331" s="6"/>
      <c r="Z331" s="6"/>
      <c r="AA331" s="6"/>
    </row>
    <row r="332" spans="1:27" ht="15.75" customHeight="1" x14ac:dyDescent="0.25">
      <c r="A332" s="6"/>
      <c r="B332" s="6"/>
      <c r="C332" s="6"/>
      <c r="D332" s="6"/>
      <c r="E332" s="6"/>
      <c r="F332" s="6"/>
      <c r="G332" s="6"/>
      <c r="H332" s="6"/>
      <c r="I332" s="6"/>
      <c r="J332" s="6"/>
      <c r="K332" s="6"/>
      <c r="L332" s="6"/>
      <c r="M332" s="6"/>
      <c r="N332" s="6"/>
      <c r="O332" s="6"/>
      <c r="P332" s="6"/>
      <c r="Q332" s="6"/>
      <c r="R332" s="6"/>
      <c r="S332" s="6"/>
      <c r="T332" s="589"/>
      <c r="U332" s="6"/>
      <c r="V332" s="8"/>
      <c r="W332" s="6"/>
      <c r="X332" s="6"/>
      <c r="Y332" s="6"/>
      <c r="Z332" s="6"/>
      <c r="AA332" s="6"/>
    </row>
    <row r="333" spans="1:27" ht="15.75" customHeight="1" x14ac:dyDescent="0.25">
      <c r="A333" s="6"/>
      <c r="B333" s="6"/>
      <c r="C333" s="6"/>
      <c r="D333" s="6"/>
      <c r="E333" s="6"/>
      <c r="F333" s="6"/>
      <c r="G333" s="6"/>
      <c r="H333" s="6"/>
      <c r="I333" s="6"/>
      <c r="J333" s="6"/>
      <c r="K333" s="6"/>
      <c r="L333" s="6"/>
      <c r="M333" s="6"/>
      <c r="N333" s="6"/>
      <c r="O333" s="6"/>
      <c r="P333" s="6"/>
      <c r="Q333" s="6"/>
      <c r="R333" s="6"/>
      <c r="S333" s="6"/>
      <c r="T333" s="589"/>
      <c r="U333" s="6"/>
      <c r="V333" s="8"/>
      <c r="W333" s="6"/>
      <c r="X333" s="6"/>
      <c r="Y333" s="6"/>
      <c r="Z333" s="6"/>
      <c r="AA333" s="6"/>
    </row>
    <row r="334" spans="1:27" ht="15.75" customHeight="1" x14ac:dyDescent="0.25">
      <c r="A334" s="6"/>
      <c r="B334" s="6"/>
      <c r="C334" s="6"/>
      <c r="D334" s="6"/>
      <c r="E334" s="6"/>
      <c r="F334" s="6"/>
      <c r="G334" s="6"/>
      <c r="H334" s="6"/>
      <c r="I334" s="6"/>
      <c r="J334" s="6"/>
      <c r="K334" s="6"/>
      <c r="L334" s="6"/>
      <c r="M334" s="6"/>
      <c r="N334" s="6"/>
      <c r="O334" s="6"/>
      <c r="P334" s="6"/>
      <c r="Q334" s="6"/>
      <c r="R334" s="6"/>
      <c r="S334" s="6"/>
      <c r="T334" s="589"/>
      <c r="U334" s="6"/>
      <c r="V334" s="8"/>
      <c r="W334" s="6"/>
      <c r="X334" s="6"/>
      <c r="Y334" s="6"/>
      <c r="Z334" s="6"/>
      <c r="AA334" s="6"/>
    </row>
    <row r="335" spans="1:27" ht="15.75" customHeight="1" x14ac:dyDescent="0.25">
      <c r="A335" s="6"/>
      <c r="B335" s="6"/>
      <c r="C335" s="6"/>
      <c r="D335" s="6"/>
      <c r="E335" s="6"/>
      <c r="F335" s="6"/>
      <c r="G335" s="6"/>
      <c r="H335" s="6"/>
      <c r="I335" s="6"/>
      <c r="J335" s="6"/>
      <c r="K335" s="6"/>
      <c r="L335" s="6"/>
      <c r="M335" s="6"/>
      <c r="N335" s="6"/>
      <c r="O335" s="6"/>
      <c r="P335" s="6"/>
      <c r="Q335" s="6"/>
      <c r="R335" s="6"/>
      <c r="S335" s="6"/>
      <c r="T335" s="589"/>
      <c r="U335" s="6"/>
      <c r="V335" s="8"/>
      <c r="W335" s="6"/>
      <c r="X335" s="6"/>
      <c r="Y335" s="6"/>
      <c r="Z335" s="6"/>
      <c r="AA335" s="6"/>
    </row>
    <row r="336" spans="1:27" ht="15.75" customHeight="1" x14ac:dyDescent="0.25">
      <c r="A336" s="6"/>
      <c r="B336" s="6"/>
      <c r="C336" s="6"/>
      <c r="D336" s="6"/>
      <c r="E336" s="6"/>
      <c r="F336" s="6"/>
      <c r="G336" s="6"/>
      <c r="H336" s="6"/>
      <c r="I336" s="6"/>
      <c r="J336" s="6"/>
      <c r="K336" s="6"/>
      <c r="L336" s="6"/>
      <c r="M336" s="6"/>
      <c r="N336" s="6"/>
      <c r="O336" s="6"/>
      <c r="P336" s="6"/>
      <c r="Q336" s="6"/>
      <c r="R336" s="6"/>
      <c r="S336" s="6"/>
      <c r="T336" s="589"/>
      <c r="U336" s="6"/>
      <c r="V336" s="8"/>
      <c r="W336" s="6"/>
      <c r="X336" s="6"/>
      <c r="Y336" s="6"/>
      <c r="Z336" s="6"/>
      <c r="AA336" s="6"/>
    </row>
    <row r="337" spans="1:27" ht="15.75" customHeight="1" x14ac:dyDescent="0.25">
      <c r="A337" s="6"/>
      <c r="B337" s="6"/>
      <c r="C337" s="6"/>
      <c r="D337" s="6"/>
      <c r="E337" s="6"/>
      <c r="F337" s="6"/>
      <c r="G337" s="6"/>
      <c r="H337" s="6"/>
      <c r="I337" s="6"/>
      <c r="J337" s="6"/>
      <c r="K337" s="6"/>
      <c r="L337" s="6"/>
      <c r="M337" s="6"/>
      <c r="N337" s="6"/>
      <c r="O337" s="6"/>
      <c r="P337" s="6"/>
      <c r="Q337" s="6"/>
      <c r="R337" s="6"/>
      <c r="S337" s="6"/>
      <c r="T337" s="589"/>
      <c r="U337" s="6"/>
      <c r="V337" s="8"/>
      <c r="W337" s="6"/>
      <c r="X337" s="6"/>
      <c r="Y337" s="6"/>
      <c r="Z337" s="6"/>
      <c r="AA337" s="6"/>
    </row>
    <row r="338" spans="1:27" ht="15.75" customHeight="1" x14ac:dyDescent="0.25">
      <c r="A338" s="6"/>
      <c r="B338" s="6"/>
      <c r="C338" s="6"/>
      <c r="D338" s="6"/>
      <c r="E338" s="6"/>
      <c r="F338" s="6"/>
      <c r="G338" s="6"/>
      <c r="H338" s="6"/>
      <c r="I338" s="6"/>
      <c r="J338" s="6"/>
      <c r="K338" s="6"/>
      <c r="L338" s="6"/>
      <c r="M338" s="6"/>
      <c r="N338" s="6"/>
      <c r="O338" s="6"/>
      <c r="P338" s="6"/>
      <c r="Q338" s="6"/>
      <c r="R338" s="6"/>
      <c r="S338" s="6"/>
      <c r="T338" s="589"/>
      <c r="U338" s="6"/>
      <c r="V338" s="8"/>
      <c r="W338" s="6"/>
      <c r="X338" s="6"/>
      <c r="Y338" s="6"/>
      <c r="Z338" s="6"/>
      <c r="AA338" s="6"/>
    </row>
    <row r="339" spans="1:27" ht="15.75" customHeight="1" x14ac:dyDescent="0.25">
      <c r="A339" s="6"/>
      <c r="B339" s="6"/>
      <c r="C339" s="6"/>
      <c r="D339" s="6"/>
      <c r="E339" s="6"/>
      <c r="F339" s="6"/>
      <c r="G339" s="6"/>
      <c r="H339" s="6"/>
      <c r="I339" s="6"/>
      <c r="J339" s="6"/>
      <c r="K339" s="6"/>
      <c r="L339" s="6"/>
      <c r="M339" s="6"/>
      <c r="N339" s="6"/>
      <c r="O339" s="6"/>
      <c r="P339" s="6"/>
      <c r="Q339" s="6"/>
      <c r="R339" s="6"/>
      <c r="S339" s="6"/>
      <c r="T339" s="589"/>
      <c r="U339" s="6"/>
      <c r="V339" s="8"/>
      <c r="W339" s="6"/>
      <c r="X339" s="6"/>
      <c r="Y339" s="6"/>
      <c r="Z339" s="6"/>
      <c r="AA339" s="6"/>
    </row>
    <row r="340" spans="1:27" ht="15.75" customHeight="1" x14ac:dyDescent="0.25">
      <c r="A340" s="6"/>
      <c r="B340" s="6"/>
      <c r="C340" s="6"/>
      <c r="D340" s="6"/>
      <c r="E340" s="6"/>
      <c r="F340" s="6"/>
      <c r="G340" s="6"/>
      <c r="H340" s="6"/>
      <c r="I340" s="6"/>
      <c r="J340" s="6"/>
      <c r="K340" s="6"/>
      <c r="L340" s="6"/>
      <c r="M340" s="6"/>
      <c r="N340" s="6"/>
      <c r="O340" s="6"/>
      <c r="P340" s="6"/>
      <c r="Q340" s="6"/>
      <c r="R340" s="6"/>
      <c r="S340" s="6"/>
      <c r="T340" s="589"/>
      <c r="U340" s="6"/>
      <c r="V340" s="8"/>
      <c r="W340" s="6"/>
      <c r="X340" s="6"/>
      <c r="Y340" s="6"/>
      <c r="Z340" s="6"/>
      <c r="AA340" s="6"/>
    </row>
    <row r="341" spans="1:27" ht="15.75" customHeight="1" x14ac:dyDescent="0.25">
      <c r="A341" s="6"/>
      <c r="B341" s="6"/>
      <c r="C341" s="6"/>
      <c r="D341" s="6"/>
      <c r="E341" s="6"/>
      <c r="F341" s="6"/>
      <c r="G341" s="6"/>
      <c r="H341" s="6"/>
      <c r="I341" s="6"/>
      <c r="J341" s="6"/>
      <c r="K341" s="6"/>
      <c r="L341" s="6"/>
      <c r="M341" s="6"/>
      <c r="N341" s="6"/>
      <c r="O341" s="6"/>
      <c r="P341" s="6"/>
      <c r="Q341" s="6"/>
      <c r="R341" s="6"/>
      <c r="S341" s="6"/>
      <c r="T341" s="589"/>
      <c r="U341" s="6"/>
      <c r="V341" s="8"/>
      <c r="W341" s="6"/>
      <c r="X341" s="6"/>
      <c r="Y341" s="6"/>
      <c r="Z341" s="6"/>
      <c r="AA341" s="6"/>
    </row>
    <row r="342" spans="1:27" ht="15.75" customHeight="1" x14ac:dyDescent="0.25">
      <c r="A342" s="6"/>
      <c r="B342" s="6"/>
      <c r="C342" s="6"/>
      <c r="D342" s="6"/>
      <c r="E342" s="6"/>
      <c r="F342" s="6"/>
      <c r="G342" s="6"/>
      <c r="H342" s="6"/>
      <c r="I342" s="6"/>
      <c r="J342" s="6"/>
      <c r="K342" s="6"/>
      <c r="L342" s="6"/>
      <c r="M342" s="6"/>
      <c r="N342" s="6"/>
      <c r="O342" s="6"/>
      <c r="P342" s="6"/>
      <c r="Q342" s="6"/>
      <c r="R342" s="6"/>
      <c r="S342" s="6"/>
      <c r="T342" s="589"/>
      <c r="U342" s="6"/>
      <c r="V342" s="8"/>
      <c r="W342" s="6"/>
      <c r="X342" s="6"/>
      <c r="Y342" s="6"/>
      <c r="Z342" s="6"/>
      <c r="AA342" s="6"/>
    </row>
    <row r="343" spans="1:27" ht="15.75" customHeight="1" x14ac:dyDescent="0.25">
      <c r="A343" s="6"/>
      <c r="B343" s="6"/>
      <c r="C343" s="6"/>
      <c r="D343" s="6"/>
      <c r="E343" s="6"/>
      <c r="F343" s="6"/>
      <c r="G343" s="6"/>
      <c r="H343" s="6"/>
      <c r="I343" s="6"/>
      <c r="J343" s="6"/>
      <c r="K343" s="6"/>
      <c r="L343" s="6"/>
      <c r="M343" s="6"/>
      <c r="N343" s="6"/>
      <c r="O343" s="6"/>
      <c r="P343" s="6"/>
      <c r="Q343" s="6"/>
      <c r="R343" s="6"/>
      <c r="S343" s="6"/>
      <c r="T343" s="589"/>
      <c r="U343" s="6"/>
      <c r="V343" s="8"/>
      <c r="W343" s="6"/>
      <c r="X343" s="6"/>
      <c r="Y343" s="6"/>
      <c r="Z343" s="6"/>
      <c r="AA343" s="6"/>
    </row>
    <row r="344" spans="1:27" ht="15.75" customHeight="1" x14ac:dyDescent="0.25">
      <c r="A344" s="6"/>
      <c r="B344" s="6"/>
      <c r="C344" s="6"/>
      <c r="D344" s="6"/>
      <c r="E344" s="6"/>
      <c r="F344" s="6"/>
      <c r="G344" s="6"/>
      <c r="H344" s="6"/>
      <c r="I344" s="6"/>
      <c r="J344" s="6"/>
      <c r="K344" s="6"/>
      <c r="L344" s="6"/>
      <c r="M344" s="6"/>
      <c r="N344" s="6"/>
      <c r="O344" s="6"/>
      <c r="P344" s="6"/>
      <c r="Q344" s="6"/>
      <c r="R344" s="6"/>
      <c r="S344" s="6"/>
      <c r="T344" s="589"/>
      <c r="U344" s="6"/>
      <c r="V344" s="8"/>
      <c r="W344" s="6"/>
      <c r="X344" s="6"/>
      <c r="Y344" s="6"/>
      <c r="Z344" s="6"/>
      <c r="AA344" s="6"/>
    </row>
    <row r="345" spans="1:27" ht="15.75" customHeight="1" x14ac:dyDescent="0.25">
      <c r="A345" s="6"/>
      <c r="B345" s="6"/>
      <c r="C345" s="6"/>
      <c r="D345" s="6"/>
      <c r="E345" s="6"/>
      <c r="F345" s="6"/>
      <c r="G345" s="6"/>
      <c r="H345" s="6"/>
      <c r="I345" s="6"/>
      <c r="J345" s="6"/>
      <c r="K345" s="6"/>
      <c r="L345" s="6"/>
      <c r="M345" s="6"/>
      <c r="N345" s="6"/>
      <c r="O345" s="6"/>
      <c r="P345" s="6"/>
      <c r="Q345" s="6"/>
      <c r="R345" s="6"/>
      <c r="S345" s="6"/>
      <c r="T345" s="589"/>
      <c r="U345" s="6"/>
      <c r="V345" s="8"/>
      <c r="W345" s="6"/>
      <c r="X345" s="6"/>
      <c r="Y345" s="6"/>
      <c r="Z345" s="6"/>
      <c r="AA345" s="6"/>
    </row>
    <row r="346" spans="1:27" ht="15.75" customHeight="1" x14ac:dyDescent="0.25">
      <c r="A346" s="6"/>
      <c r="B346" s="6"/>
      <c r="C346" s="6"/>
      <c r="D346" s="6"/>
      <c r="E346" s="6"/>
      <c r="F346" s="6"/>
      <c r="G346" s="6"/>
      <c r="H346" s="6"/>
      <c r="I346" s="6"/>
      <c r="J346" s="6"/>
      <c r="K346" s="6"/>
      <c r="L346" s="6"/>
      <c r="M346" s="6"/>
      <c r="N346" s="6"/>
      <c r="O346" s="6"/>
      <c r="P346" s="6"/>
      <c r="Q346" s="6"/>
      <c r="R346" s="6"/>
      <c r="S346" s="6"/>
      <c r="T346" s="589"/>
      <c r="U346" s="6"/>
      <c r="V346" s="8"/>
      <c r="W346" s="6"/>
      <c r="X346" s="6"/>
      <c r="Y346" s="6"/>
      <c r="Z346" s="6"/>
      <c r="AA346" s="6"/>
    </row>
    <row r="347" spans="1:27" ht="15.75" customHeight="1" x14ac:dyDescent="0.25">
      <c r="A347" s="6"/>
      <c r="B347" s="6"/>
      <c r="C347" s="6"/>
      <c r="D347" s="6"/>
      <c r="E347" s="6"/>
      <c r="F347" s="6"/>
      <c r="G347" s="6"/>
      <c r="H347" s="6"/>
      <c r="I347" s="6"/>
      <c r="J347" s="6"/>
      <c r="K347" s="6"/>
      <c r="L347" s="6"/>
      <c r="M347" s="6"/>
      <c r="N347" s="6"/>
      <c r="O347" s="6"/>
      <c r="P347" s="6"/>
      <c r="Q347" s="6"/>
      <c r="R347" s="6"/>
      <c r="S347" s="6"/>
      <c r="T347" s="589"/>
      <c r="U347" s="6"/>
      <c r="V347" s="8"/>
      <c r="W347" s="6"/>
      <c r="X347" s="6"/>
      <c r="Y347" s="6"/>
      <c r="Z347" s="6"/>
      <c r="AA347" s="6"/>
    </row>
    <row r="348" spans="1:27" ht="15.75" customHeight="1" x14ac:dyDescent="0.25">
      <c r="A348" s="6"/>
      <c r="B348" s="6"/>
      <c r="C348" s="6"/>
      <c r="D348" s="6"/>
      <c r="E348" s="6"/>
      <c r="F348" s="6"/>
      <c r="G348" s="6"/>
      <c r="H348" s="6"/>
      <c r="I348" s="6"/>
      <c r="J348" s="6"/>
      <c r="K348" s="6"/>
      <c r="L348" s="6"/>
      <c r="M348" s="6"/>
      <c r="N348" s="6"/>
      <c r="O348" s="6"/>
      <c r="P348" s="6"/>
      <c r="Q348" s="6"/>
      <c r="R348" s="6"/>
      <c r="S348" s="6"/>
      <c r="T348" s="589"/>
      <c r="U348" s="6"/>
      <c r="V348" s="8"/>
      <c r="W348" s="6"/>
      <c r="X348" s="6"/>
      <c r="Y348" s="6"/>
      <c r="Z348" s="6"/>
      <c r="AA348" s="6"/>
    </row>
    <row r="349" spans="1:27" ht="15.75" customHeight="1" x14ac:dyDescent="0.25">
      <c r="A349" s="6"/>
      <c r="B349" s="6"/>
      <c r="C349" s="6"/>
      <c r="D349" s="6"/>
      <c r="E349" s="6"/>
      <c r="F349" s="6"/>
      <c r="G349" s="6"/>
      <c r="H349" s="6"/>
      <c r="I349" s="6"/>
      <c r="J349" s="6"/>
      <c r="K349" s="6"/>
      <c r="L349" s="6"/>
      <c r="M349" s="6"/>
      <c r="N349" s="6"/>
      <c r="O349" s="6"/>
      <c r="P349" s="6"/>
      <c r="Q349" s="6"/>
      <c r="R349" s="6"/>
      <c r="S349" s="6"/>
      <c r="T349" s="589"/>
      <c r="U349" s="6"/>
      <c r="V349" s="8"/>
      <c r="W349" s="6"/>
      <c r="X349" s="6"/>
      <c r="Y349" s="6"/>
      <c r="Z349" s="6"/>
      <c r="AA349" s="6"/>
    </row>
    <row r="350" spans="1:27" ht="15.75" customHeight="1" x14ac:dyDescent="0.25">
      <c r="A350" s="6"/>
      <c r="B350" s="6"/>
      <c r="C350" s="6"/>
      <c r="D350" s="6"/>
      <c r="E350" s="6"/>
      <c r="F350" s="6"/>
      <c r="G350" s="6"/>
      <c r="H350" s="6"/>
      <c r="I350" s="6"/>
      <c r="J350" s="6"/>
      <c r="K350" s="6"/>
      <c r="L350" s="6"/>
      <c r="M350" s="6"/>
      <c r="N350" s="6"/>
      <c r="O350" s="6"/>
      <c r="P350" s="6"/>
      <c r="Q350" s="6"/>
      <c r="R350" s="6"/>
      <c r="S350" s="6"/>
      <c r="T350" s="589"/>
      <c r="U350" s="6"/>
      <c r="V350" s="8"/>
      <c r="W350" s="6"/>
      <c r="X350" s="6"/>
      <c r="Y350" s="6"/>
      <c r="Z350" s="6"/>
      <c r="AA350" s="6"/>
    </row>
    <row r="351" spans="1:27" ht="15.75" customHeight="1" x14ac:dyDescent="0.25">
      <c r="A351" s="6"/>
      <c r="B351" s="6"/>
      <c r="C351" s="6"/>
      <c r="D351" s="6"/>
      <c r="E351" s="6"/>
      <c r="F351" s="6"/>
      <c r="G351" s="6"/>
      <c r="H351" s="6"/>
      <c r="I351" s="6"/>
      <c r="J351" s="6"/>
      <c r="K351" s="6"/>
      <c r="L351" s="6"/>
      <c r="M351" s="6"/>
      <c r="N351" s="6"/>
      <c r="O351" s="6"/>
      <c r="P351" s="6"/>
      <c r="Q351" s="6"/>
      <c r="R351" s="6"/>
      <c r="S351" s="6"/>
      <c r="T351" s="589"/>
      <c r="U351" s="6"/>
      <c r="V351" s="8"/>
      <c r="W351" s="6"/>
      <c r="X351" s="6"/>
      <c r="Y351" s="6"/>
      <c r="Z351" s="6"/>
      <c r="AA351" s="6"/>
    </row>
    <row r="352" spans="1:27" ht="15.75" customHeight="1" x14ac:dyDescent="0.25">
      <c r="A352" s="6"/>
      <c r="B352" s="6"/>
      <c r="C352" s="6"/>
      <c r="D352" s="6"/>
      <c r="E352" s="6"/>
      <c r="F352" s="6"/>
      <c r="G352" s="6"/>
      <c r="H352" s="6"/>
      <c r="I352" s="6"/>
      <c r="J352" s="6"/>
      <c r="K352" s="6"/>
      <c r="L352" s="6"/>
      <c r="M352" s="6"/>
      <c r="N352" s="6"/>
      <c r="O352" s="6"/>
      <c r="P352" s="6"/>
      <c r="Q352" s="6"/>
      <c r="R352" s="6"/>
      <c r="S352" s="6"/>
      <c r="T352" s="589"/>
      <c r="U352" s="6"/>
      <c r="V352" s="8"/>
      <c r="W352" s="6"/>
      <c r="X352" s="6"/>
      <c r="Y352" s="6"/>
      <c r="Z352" s="6"/>
      <c r="AA352" s="6"/>
    </row>
    <row r="353" spans="1:27" ht="15.75" customHeight="1" x14ac:dyDescent="0.25">
      <c r="A353" s="6"/>
      <c r="B353" s="6"/>
      <c r="C353" s="6"/>
      <c r="D353" s="6"/>
      <c r="E353" s="6"/>
      <c r="F353" s="6"/>
      <c r="G353" s="6"/>
      <c r="H353" s="6"/>
      <c r="I353" s="6"/>
      <c r="J353" s="6"/>
      <c r="K353" s="6"/>
      <c r="L353" s="6"/>
      <c r="M353" s="6"/>
      <c r="N353" s="6"/>
      <c r="O353" s="6"/>
      <c r="P353" s="6"/>
      <c r="Q353" s="6"/>
      <c r="R353" s="6"/>
      <c r="S353" s="6"/>
      <c r="T353" s="589"/>
      <c r="U353" s="6"/>
      <c r="V353" s="8"/>
      <c r="W353" s="6"/>
      <c r="X353" s="6"/>
      <c r="Y353" s="6"/>
      <c r="Z353" s="6"/>
      <c r="AA353" s="6"/>
    </row>
    <row r="354" spans="1:27" ht="15.75" customHeight="1" x14ac:dyDescent="0.25">
      <c r="A354" s="6"/>
      <c r="B354" s="6"/>
      <c r="C354" s="6"/>
      <c r="D354" s="6"/>
      <c r="E354" s="6"/>
      <c r="F354" s="6"/>
      <c r="G354" s="6"/>
      <c r="H354" s="6"/>
      <c r="I354" s="6"/>
      <c r="J354" s="6"/>
      <c r="K354" s="6"/>
      <c r="L354" s="6"/>
      <c r="M354" s="6"/>
      <c r="N354" s="6"/>
      <c r="O354" s="6"/>
      <c r="P354" s="6"/>
      <c r="Q354" s="6"/>
      <c r="R354" s="6"/>
      <c r="S354" s="6"/>
      <c r="T354" s="589"/>
      <c r="U354" s="6"/>
      <c r="V354" s="8"/>
      <c r="W354" s="6"/>
      <c r="X354" s="6"/>
      <c r="Y354" s="6"/>
      <c r="Z354" s="6"/>
      <c r="AA354" s="6"/>
    </row>
    <row r="355" spans="1:27" ht="15.75" customHeight="1" x14ac:dyDescent="0.25">
      <c r="A355" s="6"/>
      <c r="B355" s="6"/>
      <c r="C355" s="6"/>
      <c r="D355" s="6"/>
      <c r="E355" s="6"/>
      <c r="F355" s="6"/>
      <c r="G355" s="6"/>
      <c r="H355" s="6"/>
      <c r="I355" s="6"/>
      <c r="J355" s="6"/>
      <c r="K355" s="6"/>
      <c r="L355" s="6"/>
      <c r="M355" s="6"/>
      <c r="N355" s="6"/>
      <c r="O355" s="6"/>
      <c r="P355" s="6"/>
      <c r="Q355" s="6"/>
      <c r="R355" s="6"/>
      <c r="S355" s="6"/>
      <c r="T355" s="589"/>
      <c r="U355" s="6"/>
      <c r="V355" s="8"/>
      <c r="W355" s="6"/>
      <c r="X355" s="6"/>
      <c r="Y355" s="6"/>
      <c r="Z355" s="6"/>
      <c r="AA355" s="6"/>
    </row>
    <row r="356" spans="1:27" ht="15.75" customHeight="1" x14ac:dyDescent="0.25">
      <c r="A356" s="6"/>
      <c r="B356" s="6"/>
      <c r="C356" s="6"/>
      <c r="D356" s="6"/>
      <c r="E356" s="6"/>
      <c r="F356" s="6"/>
      <c r="G356" s="6"/>
      <c r="H356" s="6"/>
      <c r="I356" s="6"/>
      <c r="J356" s="6"/>
      <c r="K356" s="6"/>
      <c r="L356" s="6"/>
      <c r="M356" s="6"/>
      <c r="N356" s="6"/>
      <c r="O356" s="6"/>
      <c r="P356" s="6"/>
      <c r="Q356" s="6"/>
      <c r="R356" s="6"/>
      <c r="S356" s="6"/>
      <c r="T356" s="589"/>
      <c r="U356" s="6"/>
      <c r="V356" s="8"/>
      <c r="W356" s="6"/>
      <c r="X356" s="6"/>
      <c r="Y356" s="6"/>
      <c r="Z356" s="6"/>
      <c r="AA356" s="6"/>
    </row>
    <row r="357" spans="1:27" ht="15.75" customHeight="1" x14ac:dyDescent="0.25">
      <c r="A357" s="6"/>
      <c r="B357" s="6"/>
      <c r="C357" s="6"/>
      <c r="D357" s="6"/>
      <c r="E357" s="6"/>
      <c r="F357" s="6"/>
      <c r="G357" s="6"/>
      <c r="H357" s="6"/>
      <c r="I357" s="6"/>
      <c r="J357" s="6"/>
      <c r="K357" s="6"/>
      <c r="L357" s="6"/>
      <c r="M357" s="6"/>
      <c r="N357" s="6"/>
      <c r="O357" s="6"/>
      <c r="P357" s="6"/>
      <c r="Q357" s="6"/>
      <c r="R357" s="6"/>
      <c r="S357" s="6"/>
      <c r="T357" s="589"/>
      <c r="U357" s="6"/>
      <c r="V357" s="8"/>
      <c r="W357" s="6"/>
      <c r="X357" s="6"/>
      <c r="Y357" s="6"/>
      <c r="Z357" s="6"/>
      <c r="AA357" s="6"/>
    </row>
    <row r="358" spans="1:27" ht="15.75" customHeight="1" x14ac:dyDescent="0.25">
      <c r="A358" s="6"/>
      <c r="B358" s="6"/>
      <c r="C358" s="6"/>
      <c r="D358" s="6"/>
      <c r="E358" s="6"/>
      <c r="F358" s="6"/>
      <c r="G358" s="6"/>
      <c r="H358" s="6"/>
      <c r="I358" s="6"/>
      <c r="J358" s="6"/>
      <c r="K358" s="6"/>
      <c r="L358" s="6"/>
      <c r="M358" s="6"/>
      <c r="N358" s="6"/>
      <c r="O358" s="6"/>
      <c r="P358" s="6"/>
      <c r="Q358" s="6"/>
      <c r="R358" s="6"/>
      <c r="S358" s="6"/>
      <c r="T358" s="589"/>
      <c r="U358" s="6"/>
      <c r="V358" s="8"/>
      <c r="W358" s="6"/>
      <c r="X358" s="6"/>
      <c r="Y358" s="6"/>
      <c r="Z358" s="6"/>
      <c r="AA358" s="6"/>
    </row>
    <row r="359" spans="1:27" ht="15.75" customHeight="1" x14ac:dyDescent="0.25">
      <c r="A359" s="6"/>
      <c r="B359" s="6"/>
      <c r="C359" s="6"/>
      <c r="D359" s="6"/>
      <c r="E359" s="6"/>
      <c r="F359" s="6"/>
      <c r="G359" s="6"/>
      <c r="H359" s="6"/>
      <c r="I359" s="6"/>
      <c r="J359" s="6"/>
      <c r="K359" s="6"/>
      <c r="L359" s="6"/>
      <c r="M359" s="6"/>
      <c r="N359" s="6"/>
      <c r="O359" s="6"/>
      <c r="P359" s="6"/>
      <c r="Q359" s="6"/>
      <c r="R359" s="6"/>
      <c r="S359" s="6"/>
      <c r="T359" s="589"/>
      <c r="U359" s="6"/>
      <c r="V359" s="8"/>
      <c r="W359" s="6"/>
      <c r="X359" s="6"/>
      <c r="Y359" s="6"/>
      <c r="Z359" s="6"/>
      <c r="AA359" s="6"/>
    </row>
    <row r="360" spans="1:27" ht="15.75" customHeight="1" x14ac:dyDescent="0.25">
      <c r="A360" s="6"/>
      <c r="B360" s="6"/>
      <c r="C360" s="6"/>
      <c r="D360" s="6"/>
      <c r="E360" s="6"/>
      <c r="F360" s="6"/>
      <c r="G360" s="6"/>
      <c r="H360" s="6"/>
      <c r="I360" s="6"/>
      <c r="J360" s="6"/>
      <c r="K360" s="6"/>
      <c r="L360" s="6"/>
      <c r="M360" s="6"/>
      <c r="N360" s="6"/>
      <c r="O360" s="6"/>
      <c r="P360" s="6"/>
      <c r="Q360" s="6"/>
      <c r="R360" s="6"/>
      <c r="S360" s="6"/>
      <c r="T360" s="589"/>
      <c r="U360" s="6"/>
      <c r="V360" s="8"/>
      <c r="W360" s="6"/>
      <c r="X360" s="6"/>
      <c r="Y360" s="6"/>
      <c r="Z360" s="6"/>
      <c r="AA360" s="6"/>
    </row>
    <row r="361" spans="1:27" ht="15.75" customHeight="1" x14ac:dyDescent="0.25">
      <c r="A361" s="6"/>
      <c r="B361" s="6"/>
      <c r="C361" s="6"/>
      <c r="D361" s="6"/>
      <c r="E361" s="6"/>
      <c r="F361" s="6"/>
      <c r="G361" s="6"/>
      <c r="H361" s="6"/>
      <c r="I361" s="6"/>
      <c r="J361" s="6"/>
      <c r="K361" s="6"/>
      <c r="L361" s="6"/>
      <c r="M361" s="6"/>
      <c r="N361" s="6"/>
      <c r="O361" s="6"/>
      <c r="P361" s="6"/>
      <c r="Q361" s="6"/>
      <c r="R361" s="6"/>
      <c r="S361" s="6"/>
      <c r="T361" s="589"/>
      <c r="U361" s="6"/>
      <c r="V361" s="8"/>
      <c r="W361" s="6"/>
      <c r="X361" s="6"/>
      <c r="Y361" s="6"/>
      <c r="Z361" s="6"/>
      <c r="AA361" s="6"/>
    </row>
    <row r="362" spans="1:27" ht="15.75" customHeight="1" x14ac:dyDescent="0.25">
      <c r="A362" s="6"/>
      <c r="B362" s="6"/>
      <c r="C362" s="6"/>
      <c r="D362" s="6"/>
      <c r="E362" s="6"/>
      <c r="F362" s="6"/>
      <c r="G362" s="6"/>
      <c r="H362" s="6"/>
      <c r="I362" s="6"/>
      <c r="J362" s="6"/>
      <c r="K362" s="6"/>
      <c r="L362" s="6"/>
      <c r="M362" s="6"/>
      <c r="N362" s="6"/>
      <c r="O362" s="6"/>
      <c r="P362" s="6"/>
      <c r="Q362" s="6"/>
      <c r="R362" s="6"/>
      <c r="S362" s="6"/>
      <c r="T362" s="589"/>
      <c r="U362" s="6"/>
      <c r="V362" s="8"/>
      <c r="W362" s="6"/>
      <c r="X362" s="6"/>
      <c r="Y362" s="6"/>
      <c r="Z362" s="6"/>
      <c r="AA362" s="6"/>
    </row>
    <row r="363" spans="1:27" ht="15.75" customHeight="1" x14ac:dyDescent="0.25">
      <c r="A363" s="6"/>
      <c r="B363" s="6"/>
      <c r="C363" s="6"/>
      <c r="D363" s="6"/>
      <c r="E363" s="6"/>
      <c r="F363" s="6"/>
      <c r="G363" s="6"/>
      <c r="H363" s="6"/>
      <c r="I363" s="6"/>
      <c r="J363" s="6"/>
      <c r="K363" s="6"/>
      <c r="L363" s="6"/>
      <c r="M363" s="6"/>
      <c r="N363" s="6"/>
      <c r="O363" s="6"/>
      <c r="P363" s="6"/>
      <c r="Q363" s="6"/>
      <c r="R363" s="6"/>
      <c r="S363" s="6"/>
      <c r="T363" s="589"/>
      <c r="U363" s="6"/>
      <c r="V363" s="8"/>
      <c r="W363" s="6"/>
      <c r="X363" s="6"/>
      <c r="Y363" s="6"/>
      <c r="Z363" s="6"/>
      <c r="AA363" s="6"/>
    </row>
    <row r="364" spans="1:27" ht="15.75" customHeight="1" x14ac:dyDescent="0.25">
      <c r="A364" s="6"/>
      <c r="B364" s="6"/>
      <c r="C364" s="6"/>
      <c r="D364" s="6"/>
      <c r="E364" s="6"/>
      <c r="F364" s="6"/>
      <c r="G364" s="6"/>
      <c r="H364" s="6"/>
      <c r="I364" s="6"/>
      <c r="J364" s="6"/>
      <c r="K364" s="6"/>
      <c r="L364" s="6"/>
      <c r="M364" s="6"/>
      <c r="N364" s="6"/>
      <c r="O364" s="6"/>
      <c r="P364" s="6"/>
      <c r="Q364" s="6"/>
      <c r="R364" s="6"/>
      <c r="S364" s="6"/>
      <c r="T364" s="589"/>
      <c r="U364" s="6"/>
      <c r="V364" s="8"/>
      <c r="W364" s="6"/>
      <c r="X364" s="6"/>
      <c r="Y364" s="6"/>
      <c r="Z364" s="6"/>
      <c r="AA364" s="6"/>
    </row>
    <row r="365" spans="1:27" ht="15.75" customHeight="1" x14ac:dyDescent="0.25">
      <c r="A365" s="6"/>
      <c r="B365" s="6"/>
      <c r="C365" s="6"/>
      <c r="D365" s="6"/>
      <c r="E365" s="6"/>
      <c r="F365" s="6"/>
      <c r="G365" s="6"/>
      <c r="H365" s="6"/>
      <c r="I365" s="6"/>
      <c r="J365" s="6"/>
      <c r="K365" s="6"/>
      <c r="L365" s="6"/>
      <c r="M365" s="6"/>
      <c r="N365" s="6"/>
      <c r="O365" s="6"/>
      <c r="P365" s="6"/>
      <c r="Q365" s="6"/>
      <c r="R365" s="6"/>
      <c r="S365" s="6"/>
      <c r="T365" s="589"/>
      <c r="U365" s="6"/>
      <c r="V365" s="8"/>
      <c r="W365" s="6"/>
      <c r="X365" s="6"/>
      <c r="Y365" s="6"/>
      <c r="Z365" s="6"/>
      <c r="AA365" s="6"/>
    </row>
    <row r="366" spans="1:27" ht="15.75" customHeight="1" x14ac:dyDescent="0.25">
      <c r="A366" s="6"/>
      <c r="B366" s="6"/>
      <c r="C366" s="6"/>
      <c r="D366" s="6"/>
      <c r="E366" s="6"/>
      <c r="F366" s="6"/>
      <c r="G366" s="6"/>
      <c r="H366" s="6"/>
      <c r="I366" s="6"/>
      <c r="J366" s="6"/>
      <c r="K366" s="6"/>
      <c r="L366" s="6"/>
      <c r="M366" s="6"/>
      <c r="N366" s="6"/>
      <c r="O366" s="6"/>
      <c r="P366" s="6"/>
      <c r="Q366" s="6"/>
      <c r="R366" s="6"/>
      <c r="S366" s="6"/>
      <c r="T366" s="589"/>
      <c r="U366" s="6"/>
      <c r="V366" s="8"/>
      <c r="W366" s="6"/>
      <c r="X366" s="6"/>
      <c r="Y366" s="6"/>
      <c r="Z366" s="6"/>
      <c r="AA366" s="6"/>
    </row>
    <row r="367" spans="1:27" ht="15.75" customHeight="1" x14ac:dyDescent="0.25">
      <c r="A367" s="6"/>
      <c r="B367" s="6"/>
      <c r="C367" s="6"/>
      <c r="D367" s="6"/>
      <c r="E367" s="6"/>
      <c r="F367" s="6"/>
      <c r="G367" s="6"/>
      <c r="H367" s="6"/>
      <c r="I367" s="6"/>
      <c r="J367" s="6"/>
      <c r="K367" s="6"/>
      <c r="L367" s="6"/>
      <c r="M367" s="6"/>
      <c r="N367" s="6"/>
      <c r="O367" s="6"/>
      <c r="P367" s="6"/>
      <c r="Q367" s="6"/>
      <c r="R367" s="6"/>
      <c r="S367" s="6"/>
      <c r="T367" s="589"/>
      <c r="U367" s="6"/>
      <c r="V367" s="8"/>
      <c r="W367" s="6"/>
      <c r="X367" s="6"/>
      <c r="Y367" s="6"/>
      <c r="Z367" s="6"/>
      <c r="AA367" s="6"/>
    </row>
    <row r="368" spans="1:27" ht="15.75" customHeight="1" x14ac:dyDescent="0.25">
      <c r="A368" s="6"/>
      <c r="B368" s="6"/>
      <c r="C368" s="6"/>
      <c r="D368" s="6"/>
      <c r="E368" s="6"/>
      <c r="F368" s="6"/>
      <c r="G368" s="6"/>
      <c r="H368" s="6"/>
      <c r="I368" s="6"/>
      <c r="J368" s="6"/>
      <c r="K368" s="6"/>
      <c r="L368" s="6"/>
      <c r="M368" s="6"/>
      <c r="N368" s="6"/>
      <c r="O368" s="6"/>
      <c r="P368" s="6"/>
      <c r="Q368" s="6"/>
      <c r="R368" s="6"/>
      <c r="S368" s="6"/>
      <c r="T368" s="589"/>
      <c r="U368" s="6"/>
      <c r="V368" s="8"/>
      <c r="W368" s="6"/>
      <c r="X368" s="6"/>
      <c r="Y368" s="6"/>
      <c r="Z368" s="6"/>
      <c r="AA368" s="6"/>
    </row>
    <row r="369" spans="1:27" ht="15.75" customHeight="1" x14ac:dyDescent="0.25">
      <c r="A369" s="6"/>
      <c r="B369" s="6"/>
      <c r="C369" s="6"/>
      <c r="D369" s="6"/>
      <c r="E369" s="6"/>
      <c r="F369" s="6"/>
      <c r="G369" s="6"/>
      <c r="H369" s="6"/>
      <c r="I369" s="6"/>
      <c r="J369" s="6"/>
      <c r="K369" s="6"/>
      <c r="L369" s="6"/>
      <c r="M369" s="6"/>
      <c r="N369" s="6"/>
      <c r="O369" s="6"/>
      <c r="P369" s="6"/>
      <c r="Q369" s="6"/>
      <c r="R369" s="6"/>
      <c r="S369" s="6"/>
      <c r="T369" s="589"/>
      <c r="U369" s="6"/>
      <c r="V369" s="8"/>
      <c r="W369" s="6"/>
      <c r="X369" s="6"/>
      <c r="Y369" s="6"/>
      <c r="Z369" s="6"/>
      <c r="AA369" s="6"/>
    </row>
    <row r="370" spans="1:27" ht="15.75" customHeight="1" x14ac:dyDescent="0.25">
      <c r="A370" s="6"/>
      <c r="B370" s="6"/>
      <c r="C370" s="6"/>
      <c r="D370" s="6"/>
      <c r="E370" s="6"/>
      <c r="F370" s="6"/>
      <c r="G370" s="6"/>
      <c r="H370" s="6"/>
      <c r="I370" s="6"/>
      <c r="J370" s="6"/>
      <c r="K370" s="6"/>
      <c r="L370" s="6"/>
      <c r="M370" s="6"/>
      <c r="N370" s="6"/>
      <c r="O370" s="6"/>
      <c r="P370" s="6"/>
      <c r="Q370" s="6"/>
      <c r="R370" s="6"/>
      <c r="S370" s="6"/>
      <c r="T370" s="589"/>
      <c r="U370" s="6"/>
      <c r="V370" s="8"/>
      <c r="W370" s="6"/>
      <c r="X370" s="6"/>
      <c r="Y370" s="6"/>
      <c r="Z370" s="6"/>
      <c r="AA370" s="6"/>
    </row>
    <row r="371" spans="1:27" ht="15.75" customHeight="1" x14ac:dyDescent="0.25">
      <c r="A371" s="6"/>
      <c r="B371" s="6"/>
      <c r="C371" s="6"/>
      <c r="D371" s="6"/>
      <c r="E371" s="6"/>
      <c r="F371" s="6"/>
      <c r="G371" s="6"/>
      <c r="H371" s="6"/>
      <c r="I371" s="6"/>
      <c r="J371" s="6"/>
      <c r="K371" s="6"/>
      <c r="L371" s="6"/>
      <c r="M371" s="6"/>
      <c r="N371" s="6"/>
      <c r="O371" s="6"/>
      <c r="P371" s="6"/>
      <c r="Q371" s="6"/>
      <c r="R371" s="6"/>
      <c r="S371" s="6"/>
      <c r="T371" s="589"/>
      <c r="U371" s="6"/>
      <c r="V371" s="8"/>
      <c r="W371" s="6"/>
      <c r="X371" s="6"/>
      <c r="Y371" s="6"/>
      <c r="Z371" s="6"/>
      <c r="AA371" s="6"/>
    </row>
    <row r="372" spans="1:27" ht="15.75" customHeight="1" x14ac:dyDescent="0.25">
      <c r="A372" s="6"/>
      <c r="B372" s="6"/>
      <c r="C372" s="6"/>
      <c r="D372" s="6"/>
      <c r="E372" s="6"/>
      <c r="F372" s="6"/>
      <c r="G372" s="6"/>
      <c r="H372" s="6"/>
      <c r="I372" s="6"/>
      <c r="J372" s="6"/>
      <c r="K372" s="6"/>
      <c r="L372" s="6"/>
      <c r="M372" s="6"/>
      <c r="N372" s="6"/>
      <c r="O372" s="6"/>
      <c r="P372" s="6"/>
      <c r="Q372" s="6"/>
      <c r="R372" s="6"/>
      <c r="S372" s="6"/>
      <c r="T372" s="589"/>
      <c r="U372" s="6"/>
      <c r="V372" s="8"/>
      <c r="W372" s="6"/>
      <c r="X372" s="6"/>
      <c r="Y372" s="6"/>
      <c r="Z372" s="6"/>
      <c r="AA372" s="6"/>
    </row>
    <row r="373" spans="1:27" ht="15.75" customHeight="1" x14ac:dyDescent="0.25">
      <c r="A373" s="6"/>
      <c r="B373" s="6"/>
      <c r="C373" s="6"/>
      <c r="D373" s="6"/>
      <c r="E373" s="6"/>
      <c r="F373" s="6"/>
      <c r="G373" s="6"/>
      <c r="H373" s="6"/>
      <c r="I373" s="6"/>
      <c r="J373" s="6"/>
      <c r="K373" s="6"/>
      <c r="L373" s="6"/>
      <c r="M373" s="6"/>
      <c r="N373" s="6"/>
      <c r="O373" s="6"/>
      <c r="P373" s="6"/>
      <c r="Q373" s="6"/>
      <c r="R373" s="6"/>
      <c r="S373" s="6"/>
      <c r="T373" s="589"/>
      <c r="U373" s="6"/>
      <c r="V373" s="8"/>
      <c r="W373" s="6"/>
      <c r="X373" s="6"/>
      <c r="Y373" s="6"/>
      <c r="Z373" s="6"/>
      <c r="AA373" s="6"/>
    </row>
    <row r="374" spans="1:27" ht="15.75" customHeight="1" x14ac:dyDescent="0.25">
      <c r="A374" s="6"/>
      <c r="B374" s="6"/>
      <c r="C374" s="6"/>
      <c r="D374" s="6"/>
      <c r="E374" s="6"/>
      <c r="F374" s="6"/>
      <c r="G374" s="6"/>
      <c r="H374" s="6"/>
      <c r="I374" s="6"/>
      <c r="J374" s="6"/>
      <c r="K374" s="6"/>
      <c r="L374" s="6"/>
      <c r="M374" s="6"/>
      <c r="N374" s="6"/>
      <c r="O374" s="6"/>
      <c r="P374" s="6"/>
      <c r="Q374" s="6"/>
      <c r="R374" s="6"/>
      <c r="S374" s="6"/>
      <c r="T374" s="589"/>
      <c r="U374" s="6"/>
      <c r="V374" s="8"/>
      <c r="W374" s="6"/>
      <c r="X374" s="6"/>
      <c r="Y374" s="6"/>
      <c r="Z374" s="6"/>
      <c r="AA374" s="6"/>
    </row>
    <row r="375" spans="1:27" ht="15.75" customHeight="1" x14ac:dyDescent="0.25">
      <c r="A375" s="6"/>
      <c r="B375" s="6"/>
      <c r="C375" s="6"/>
      <c r="D375" s="6"/>
      <c r="E375" s="6"/>
      <c r="F375" s="6"/>
      <c r="G375" s="6"/>
      <c r="H375" s="6"/>
      <c r="I375" s="6"/>
      <c r="J375" s="6"/>
      <c r="K375" s="6"/>
      <c r="L375" s="6"/>
      <c r="M375" s="6"/>
      <c r="N375" s="6"/>
      <c r="O375" s="6"/>
      <c r="P375" s="6"/>
      <c r="Q375" s="6"/>
      <c r="R375" s="6"/>
      <c r="S375" s="6"/>
      <c r="T375" s="589"/>
      <c r="U375" s="6"/>
      <c r="V375" s="8"/>
      <c r="W375" s="6"/>
      <c r="X375" s="6"/>
      <c r="Y375" s="6"/>
      <c r="Z375" s="6"/>
      <c r="AA375" s="6"/>
    </row>
    <row r="376" spans="1:27" ht="15.75" customHeight="1" x14ac:dyDescent="0.25">
      <c r="A376" s="6"/>
      <c r="B376" s="6"/>
      <c r="C376" s="6"/>
      <c r="D376" s="6"/>
      <c r="E376" s="6"/>
      <c r="F376" s="6"/>
      <c r="G376" s="6"/>
      <c r="H376" s="6"/>
      <c r="I376" s="6"/>
      <c r="J376" s="6"/>
      <c r="K376" s="6"/>
      <c r="L376" s="6"/>
      <c r="M376" s="6"/>
      <c r="N376" s="6"/>
      <c r="O376" s="6"/>
      <c r="P376" s="6"/>
      <c r="Q376" s="6"/>
      <c r="R376" s="6"/>
      <c r="S376" s="6"/>
      <c r="T376" s="589"/>
      <c r="U376" s="6"/>
      <c r="V376" s="8"/>
      <c r="W376" s="6"/>
      <c r="X376" s="6"/>
      <c r="Y376" s="6"/>
      <c r="Z376" s="6"/>
      <c r="AA376" s="6"/>
    </row>
    <row r="377" spans="1:27" ht="15.75" customHeight="1" x14ac:dyDescent="0.25">
      <c r="A377" s="6"/>
      <c r="B377" s="6"/>
      <c r="C377" s="6"/>
      <c r="D377" s="6"/>
      <c r="E377" s="6"/>
      <c r="F377" s="6"/>
      <c r="G377" s="6"/>
      <c r="H377" s="6"/>
      <c r="I377" s="6"/>
      <c r="J377" s="6"/>
      <c r="K377" s="6"/>
      <c r="L377" s="6"/>
      <c r="M377" s="6"/>
      <c r="N377" s="6"/>
      <c r="O377" s="6"/>
      <c r="P377" s="6"/>
      <c r="Q377" s="6"/>
      <c r="R377" s="6"/>
      <c r="S377" s="6"/>
      <c r="T377" s="589"/>
      <c r="U377" s="6"/>
      <c r="V377" s="8"/>
      <c r="W377" s="6"/>
      <c r="X377" s="6"/>
      <c r="Y377" s="6"/>
      <c r="Z377" s="6"/>
      <c r="AA377" s="6"/>
    </row>
    <row r="378" spans="1:27" ht="15.75" customHeight="1" x14ac:dyDescent="0.25">
      <c r="A378" s="6"/>
      <c r="B378" s="6"/>
      <c r="C378" s="6"/>
      <c r="D378" s="6"/>
      <c r="E378" s="6"/>
      <c r="F378" s="6"/>
      <c r="G378" s="6"/>
      <c r="H378" s="6"/>
      <c r="I378" s="6"/>
      <c r="J378" s="6"/>
      <c r="K378" s="6"/>
      <c r="L378" s="6"/>
      <c r="M378" s="6"/>
      <c r="N378" s="6"/>
      <c r="O378" s="6"/>
      <c r="P378" s="6"/>
      <c r="Q378" s="6"/>
      <c r="R378" s="6"/>
      <c r="S378" s="6"/>
      <c r="T378" s="589"/>
      <c r="U378" s="6"/>
      <c r="V378" s="8"/>
      <c r="W378" s="6"/>
      <c r="X378" s="6"/>
      <c r="Y378" s="6"/>
      <c r="Z378" s="6"/>
      <c r="AA378" s="6"/>
    </row>
    <row r="379" spans="1:27" ht="15.75" customHeight="1" x14ac:dyDescent="0.25">
      <c r="A379" s="6"/>
      <c r="B379" s="6"/>
      <c r="C379" s="6"/>
      <c r="D379" s="6"/>
      <c r="E379" s="6"/>
      <c r="F379" s="6"/>
      <c r="G379" s="6"/>
      <c r="H379" s="6"/>
      <c r="I379" s="6"/>
      <c r="J379" s="6"/>
      <c r="K379" s="6"/>
      <c r="L379" s="6"/>
      <c r="M379" s="6"/>
      <c r="N379" s="6"/>
      <c r="O379" s="6"/>
      <c r="P379" s="6"/>
      <c r="Q379" s="6"/>
      <c r="R379" s="6"/>
      <c r="S379" s="6"/>
      <c r="T379" s="589"/>
      <c r="U379" s="6"/>
      <c r="V379" s="8"/>
      <c r="W379" s="6"/>
      <c r="X379" s="6"/>
      <c r="Y379" s="6"/>
      <c r="Z379" s="6"/>
      <c r="AA379" s="6"/>
    </row>
    <row r="380" spans="1:27" ht="15.75" customHeight="1" x14ac:dyDescent="0.25">
      <c r="A380" s="6"/>
      <c r="B380" s="6"/>
      <c r="C380" s="6"/>
      <c r="D380" s="6"/>
      <c r="E380" s="6"/>
      <c r="F380" s="6"/>
      <c r="G380" s="6"/>
      <c r="H380" s="6"/>
      <c r="I380" s="6"/>
      <c r="J380" s="6"/>
      <c r="K380" s="6"/>
      <c r="L380" s="6"/>
      <c r="M380" s="6"/>
      <c r="N380" s="6"/>
      <c r="O380" s="6"/>
      <c r="P380" s="6"/>
      <c r="Q380" s="6"/>
      <c r="R380" s="6"/>
      <c r="S380" s="6"/>
      <c r="T380" s="589"/>
      <c r="U380" s="6"/>
      <c r="V380" s="8"/>
      <c r="W380" s="6"/>
      <c r="X380" s="6"/>
      <c r="Y380" s="6"/>
      <c r="Z380" s="6"/>
      <c r="AA380" s="6"/>
    </row>
    <row r="381" spans="1:27" ht="15.75" customHeight="1" x14ac:dyDescent="0.25">
      <c r="A381" s="6"/>
      <c r="B381" s="6"/>
      <c r="C381" s="6"/>
      <c r="D381" s="6"/>
      <c r="E381" s="6"/>
      <c r="F381" s="6"/>
      <c r="G381" s="6"/>
      <c r="H381" s="6"/>
      <c r="I381" s="6"/>
      <c r="J381" s="6"/>
      <c r="K381" s="6"/>
      <c r="L381" s="6"/>
      <c r="M381" s="6"/>
      <c r="N381" s="6"/>
      <c r="O381" s="6"/>
      <c r="P381" s="6"/>
      <c r="Q381" s="6"/>
      <c r="R381" s="6"/>
      <c r="S381" s="6"/>
      <c r="T381" s="589"/>
      <c r="U381" s="6"/>
      <c r="V381" s="8"/>
      <c r="W381" s="6"/>
      <c r="X381" s="6"/>
      <c r="Y381" s="6"/>
      <c r="Z381" s="6"/>
      <c r="AA381" s="6"/>
    </row>
    <row r="382" spans="1:27" ht="15.75" customHeight="1" x14ac:dyDescent="0.25">
      <c r="A382" s="6"/>
      <c r="B382" s="6"/>
      <c r="C382" s="6"/>
      <c r="D382" s="6"/>
      <c r="E382" s="6"/>
      <c r="F382" s="6"/>
      <c r="G382" s="6"/>
      <c r="H382" s="6"/>
      <c r="I382" s="6"/>
      <c r="J382" s="6"/>
      <c r="K382" s="6"/>
      <c r="L382" s="6"/>
      <c r="M382" s="6"/>
      <c r="N382" s="6"/>
      <c r="O382" s="6"/>
      <c r="P382" s="6"/>
      <c r="Q382" s="6"/>
      <c r="R382" s="6"/>
      <c r="S382" s="6"/>
      <c r="T382" s="589"/>
      <c r="U382" s="6"/>
      <c r="V382" s="8"/>
      <c r="W382" s="6"/>
      <c r="X382" s="6"/>
      <c r="Y382" s="6"/>
      <c r="Z382" s="6"/>
      <c r="AA382" s="6"/>
    </row>
    <row r="383" spans="1:27" ht="15.75" customHeight="1" x14ac:dyDescent="0.25">
      <c r="A383" s="6"/>
      <c r="B383" s="6"/>
      <c r="C383" s="6"/>
      <c r="D383" s="6"/>
      <c r="E383" s="6"/>
      <c r="F383" s="6"/>
      <c r="G383" s="6"/>
      <c r="H383" s="6"/>
      <c r="I383" s="6"/>
      <c r="J383" s="6"/>
      <c r="K383" s="6"/>
      <c r="L383" s="6"/>
      <c r="M383" s="6"/>
      <c r="N383" s="6"/>
      <c r="O383" s="6"/>
      <c r="P383" s="6"/>
      <c r="Q383" s="6"/>
      <c r="R383" s="6"/>
      <c r="S383" s="6"/>
      <c r="T383" s="589"/>
      <c r="U383" s="6"/>
      <c r="V383" s="8"/>
      <c r="W383" s="6"/>
      <c r="X383" s="6"/>
      <c r="Y383" s="6"/>
      <c r="Z383" s="6"/>
      <c r="AA383" s="6"/>
    </row>
    <row r="384" spans="1:27" ht="15.75" customHeight="1" x14ac:dyDescent="0.25">
      <c r="A384" s="6"/>
      <c r="B384" s="6"/>
      <c r="C384" s="6"/>
      <c r="D384" s="6"/>
      <c r="E384" s="6"/>
      <c r="F384" s="6"/>
      <c r="G384" s="6"/>
      <c r="H384" s="6"/>
      <c r="I384" s="6"/>
      <c r="J384" s="6"/>
      <c r="K384" s="6"/>
      <c r="L384" s="6"/>
      <c r="M384" s="6"/>
      <c r="N384" s="6"/>
      <c r="O384" s="6"/>
      <c r="P384" s="6"/>
      <c r="Q384" s="6"/>
      <c r="R384" s="6"/>
      <c r="S384" s="6"/>
      <c r="T384" s="589"/>
      <c r="U384" s="6"/>
      <c r="V384" s="8"/>
      <c r="W384" s="6"/>
      <c r="X384" s="6"/>
      <c r="Y384" s="6"/>
      <c r="Z384" s="6"/>
      <c r="AA384" s="6"/>
    </row>
    <row r="385" spans="1:27" ht="15.75" customHeight="1" x14ac:dyDescent="0.25">
      <c r="A385" s="6"/>
      <c r="B385" s="6"/>
      <c r="C385" s="6"/>
      <c r="D385" s="6"/>
      <c r="E385" s="6"/>
      <c r="F385" s="6"/>
      <c r="G385" s="6"/>
      <c r="H385" s="6"/>
      <c r="I385" s="6"/>
      <c r="J385" s="6"/>
      <c r="K385" s="6"/>
      <c r="L385" s="6"/>
      <c r="M385" s="6"/>
      <c r="N385" s="6"/>
      <c r="O385" s="6"/>
      <c r="P385" s="6"/>
      <c r="Q385" s="6"/>
      <c r="R385" s="6"/>
      <c r="S385" s="6"/>
      <c r="T385" s="589"/>
      <c r="U385" s="6"/>
      <c r="V385" s="8"/>
      <c r="W385" s="6"/>
      <c r="X385" s="6"/>
      <c r="Y385" s="6"/>
      <c r="Z385" s="6"/>
      <c r="AA385" s="6"/>
    </row>
    <row r="386" spans="1:27" ht="15.75" customHeight="1" x14ac:dyDescent="0.25">
      <c r="A386" s="6"/>
      <c r="B386" s="6"/>
      <c r="C386" s="6"/>
      <c r="D386" s="6"/>
      <c r="E386" s="6"/>
      <c r="F386" s="6"/>
      <c r="G386" s="6"/>
      <c r="H386" s="6"/>
      <c r="I386" s="6"/>
      <c r="J386" s="6"/>
      <c r="K386" s="6"/>
      <c r="L386" s="6"/>
      <c r="M386" s="6"/>
      <c r="N386" s="6"/>
      <c r="O386" s="6"/>
      <c r="P386" s="6"/>
      <c r="Q386" s="6"/>
      <c r="R386" s="6"/>
      <c r="S386" s="6"/>
      <c r="T386" s="589"/>
      <c r="U386" s="6"/>
      <c r="V386" s="8"/>
      <c r="W386" s="6"/>
      <c r="X386" s="6"/>
      <c r="Y386" s="6"/>
      <c r="Z386" s="6"/>
      <c r="AA386" s="6"/>
    </row>
    <row r="387" spans="1:27" ht="15.75" customHeight="1" x14ac:dyDescent="0.25">
      <c r="A387" s="6"/>
      <c r="B387" s="6"/>
      <c r="C387" s="6"/>
      <c r="D387" s="6"/>
      <c r="E387" s="6"/>
      <c r="F387" s="6"/>
      <c r="G387" s="6"/>
      <c r="H387" s="6"/>
      <c r="I387" s="6"/>
      <c r="J387" s="6"/>
      <c r="K387" s="6"/>
      <c r="L387" s="6"/>
      <c r="M387" s="6"/>
      <c r="N387" s="6"/>
      <c r="O387" s="6"/>
      <c r="P387" s="6"/>
      <c r="Q387" s="6"/>
      <c r="R387" s="6"/>
      <c r="S387" s="6"/>
      <c r="T387" s="589"/>
      <c r="U387" s="6"/>
      <c r="V387" s="8"/>
      <c r="W387" s="6"/>
      <c r="X387" s="6"/>
      <c r="Y387" s="6"/>
      <c r="Z387" s="6"/>
      <c r="AA387" s="6"/>
    </row>
    <row r="388" spans="1:27" ht="15.75" customHeight="1" x14ac:dyDescent="0.25">
      <c r="A388" s="6"/>
      <c r="B388" s="6"/>
      <c r="C388" s="6"/>
      <c r="D388" s="6"/>
      <c r="E388" s="6"/>
      <c r="F388" s="6"/>
      <c r="G388" s="6"/>
      <c r="H388" s="6"/>
      <c r="I388" s="6"/>
      <c r="J388" s="6"/>
      <c r="K388" s="6"/>
      <c r="L388" s="6"/>
      <c r="M388" s="6"/>
      <c r="N388" s="6"/>
      <c r="O388" s="6"/>
      <c r="P388" s="6"/>
      <c r="Q388" s="6"/>
      <c r="R388" s="6"/>
      <c r="S388" s="6"/>
      <c r="T388" s="589"/>
      <c r="U388" s="6"/>
      <c r="V388" s="8"/>
      <c r="W388" s="6"/>
      <c r="X388" s="6"/>
      <c r="Y388" s="6"/>
      <c r="Z388" s="6"/>
      <c r="AA388" s="6"/>
    </row>
    <row r="389" spans="1:27" ht="15.75" customHeight="1" x14ac:dyDescent="0.25">
      <c r="A389" s="6"/>
      <c r="B389" s="6"/>
      <c r="C389" s="6"/>
      <c r="D389" s="6"/>
      <c r="E389" s="6"/>
      <c r="F389" s="6"/>
      <c r="G389" s="6"/>
      <c r="H389" s="6"/>
      <c r="I389" s="6"/>
      <c r="J389" s="6"/>
      <c r="K389" s="6"/>
      <c r="L389" s="6"/>
      <c r="M389" s="6"/>
      <c r="N389" s="6"/>
      <c r="O389" s="6"/>
      <c r="P389" s="6"/>
      <c r="Q389" s="6"/>
      <c r="R389" s="6"/>
      <c r="S389" s="6"/>
      <c r="T389" s="589"/>
      <c r="U389" s="6"/>
      <c r="V389" s="8"/>
      <c r="W389" s="6"/>
      <c r="X389" s="6"/>
      <c r="Y389" s="6"/>
      <c r="Z389" s="6"/>
      <c r="AA389" s="6"/>
    </row>
    <row r="390" spans="1:27" ht="15.75" customHeight="1" x14ac:dyDescent="0.25">
      <c r="A390" s="6"/>
      <c r="B390" s="6"/>
      <c r="C390" s="6"/>
      <c r="D390" s="6"/>
      <c r="E390" s="6"/>
      <c r="F390" s="6"/>
      <c r="G390" s="6"/>
      <c r="H390" s="6"/>
      <c r="I390" s="6"/>
      <c r="J390" s="6"/>
      <c r="K390" s="6"/>
      <c r="L390" s="6"/>
      <c r="M390" s="6"/>
      <c r="N390" s="6"/>
      <c r="O390" s="6"/>
      <c r="P390" s="6"/>
      <c r="Q390" s="6"/>
      <c r="R390" s="6"/>
      <c r="S390" s="6"/>
      <c r="T390" s="589"/>
      <c r="U390" s="6"/>
      <c r="V390" s="8"/>
      <c r="W390" s="6"/>
      <c r="X390" s="6"/>
      <c r="Y390" s="6"/>
      <c r="Z390" s="6"/>
      <c r="AA390" s="6"/>
    </row>
    <row r="391" spans="1:27" ht="15.75" customHeight="1" x14ac:dyDescent="0.25">
      <c r="A391" s="6"/>
      <c r="B391" s="6"/>
      <c r="C391" s="6"/>
      <c r="D391" s="6"/>
      <c r="E391" s="6"/>
      <c r="F391" s="6"/>
      <c r="G391" s="6"/>
      <c r="H391" s="6"/>
      <c r="I391" s="6"/>
      <c r="J391" s="6"/>
      <c r="K391" s="6"/>
      <c r="L391" s="6"/>
      <c r="M391" s="6"/>
      <c r="N391" s="6"/>
      <c r="O391" s="6"/>
      <c r="P391" s="6"/>
      <c r="Q391" s="6"/>
      <c r="R391" s="6"/>
      <c r="S391" s="6"/>
      <c r="T391" s="589"/>
      <c r="U391" s="6"/>
      <c r="V391" s="8"/>
      <c r="W391" s="6"/>
      <c r="X391" s="6"/>
      <c r="Y391" s="6"/>
      <c r="Z391" s="6"/>
      <c r="AA391" s="6"/>
    </row>
    <row r="392" spans="1:27" ht="15.75" customHeight="1" x14ac:dyDescent="0.25">
      <c r="A392" s="6"/>
      <c r="B392" s="6"/>
      <c r="C392" s="6"/>
      <c r="D392" s="6"/>
      <c r="E392" s="6"/>
      <c r="F392" s="6"/>
      <c r="G392" s="6"/>
      <c r="H392" s="6"/>
      <c r="I392" s="6"/>
      <c r="J392" s="6"/>
      <c r="K392" s="6"/>
      <c r="L392" s="6"/>
      <c r="M392" s="6"/>
      <c r="N392" s="6"/>
      <c r="O392" s="6"/>
      <c r="P392" s="6"/>
      <c r="Q392" s="6"/>
      <c r="R392" s="6"/>
      <c r="S392" s="6"/>
      <c r="T392" s="589"/>
      <c r="U392" s="6"/>
      <c r="V392" s="8"/>
      <c r="W392" s="6"/>
      <c r="X392" s="6"/>
      <c r="Y392" s="6"/>
      <c r="Z392" s="6"/>
      <c r="AA392" s="6"/>
    </row>
    <row r="393" spans="1:27" ht="15.75" customHeight="1" x14ac:dyDescent="0.25">
      <c r="A393" s="6"/>
      <c r="B393" s="6"/>
      <c r="C393" s="6"/>
      <c r="D393" s="6"/>
      <c r="E393" s="6"/>
      <c r="F393" s="6"/>
      <c r="G393" s="6"/>
      <c r="H393" s="6"/>
      <c r="I393" s="6"/>
      <c r="J393" s="6"/>
      <c r="K393" s="6"/>
      <c r="L393" s="6"/>
      <c r="M393" s="6"/>
      <c r="N393" s="6"/>
      <c r="O393" s="6"/>
      <c r="P393" s="6"/>
      <c r="Q393" s="6"/>
      <c r="R393" s="6"/>
      <c r="S393" s="6"/>
      <c r="T393" s="589"/>
      <c r="U393" s="6"/>
      <c r="V393" s="8"/>
      <c r="W393" s="6"/>
      <c r="X393" s="6"/>
      <c r="Y393" s="6"/>
      <c r="Z393" s="6"/>
      <c r="AA393" s="6"/>
    </row>
    <row r="394" spans="1:27" ht="15.75" customHeight="1" x14ac:dyDescent="0.25">
      <c r="A394" s="6"/>
      <c r="B394" s="6"/>
      <c r="C394" s="6"/>
      <c r="D394" s="6"/>
      <c r="E394" s="6"/>
      <c r="F394" s="6"/>
      <c r="G394" s="6"/>
      <c r="H394" s="6"/>
      <c r="I394" s="6"/>
      <c r="J394" s="6"/>
      <c r="K394" s="6"/>
      <c r="L394" s="6"/>
      <c r="M394" s="6"/>
      <c r="N394" s="6"/>
      <c r="O394" s="6"/>
      <c r="P394" s="6"/>
      <c r="Q394" s="6"/>
      <c r="R394" s="6"/>
      <c r="S394" s="6"/>
      <c r="T394" s="589"/>
      <c r="U394" s="6"/>
      <c r="V394" s="8"/>
      <c r="W394" s="6"/>
      <c r="X394" s="6"/>
      <c r="Y394" s="6"/>
      <c r="Z394" s="6"/>
      <c r="AA394" s="6"/>
    </row>
    <row r="395" spans="1:27" ht="15.75" customHeight="1" x14ac:dyDescent="0.25">
      <c r="A395" s="6"/>
      <c r="B395" s="6"/>
      <c r="C395" s="6"/>
      <c r="D395" s="6"/>
      <c r="E395" s="6"/>
      <c r="F395" s="6"/>
      <c r="G395" s="6"/>
      <c r="H395" s="6"/>
      <c r="I395" s="6"/>
      <c r="J395" s="6"/>
      <c r="K395" s="6"/>
      <c r="L395" s="6"/>
      <c r="M395" s="6"/>
      <c r="N395" s="6"/>
      <c r="O395" s="6"/>
      <c r="P395" s="6"/>
      <c r="Q395" s="6"/>
      <c r="R395" s="6"/>
      <c r="S395" s="6"/>
      <c r="T395" s="589"/>
      <c r="U395" s="6"/>
      <c r="V395" s="8"/>
      <c r="W395" s="6"/>
      <c r="X395" s="6"/>
      <c r="Y395" s="6"/>
      <c r="Z395" s="6"/>
      <c r="AA395" s="6"/>
    </row>
    <row r="396" spans="1:27" ht="15.75" customHeight="1" x14ac:dyDescent="0.25">
      <c r="A396" s="6"/>
      <c r="B396" s="6"/>
      <c r="C396" s="6"/>
      <c r="D396" s="6"/>
      <c r="E396" s="6"/>
      <c r="F396" s="6"/>
      <c r="G396" s="6"/>
      <c r="H396" s="6"/>
      <c r="I396" s="6"/>
      <c r="J396" s="6"/>
      <c r="K396" s="6"/>
      <c r="L396" s="6"/>
      <c r="M396" s="6"/>
      <c r="N396" s="6"/>
      <c r="O396" s="6"/>
      <c r="P396" s="6"/>
      <c r="Q396" s="6"/>
      <c r="R396" s="6"/>
      <c r="S396" s="6"/>
      <c r="T396" s="589"/>
      <c r="U396" s="6"/>
      <c r="V396" s="8"/>
      <c r="W396" s="6"/>
      <c r="X396" s="6"/>
      <c r="Y396" s="6"/>
      <c r="Z396" s="6"/>
      <c r="AA396" s="6"/>
    </row>
    <row r="397" spans="1:27" ht="15.75" customHeight="1" x14ac:dyDescent="0.25">
      <c r="A397" s="6"/>
      <c r="B397" s="6"/>
      <c r="C397" s="6"/>
      <c r="D397" s="6"/>
      <c r="E397" s="6"/>
      <c r="F397" s="6"/>
      <c r="G397" s="6"/>
      <c r="H397" s="6"/>
      <c r="I397" s="6"/>
      <c r="J397" s="6"/>
      <c r="K397" s="6"/>
      <c r="L397" s="6"/>
      <c r="M397" s="6"/>
      <c r="N397" s="6"/>
      <c r="O397" s="6"/>
      <c r="P397" s="6"/>
      <c r="Q397" s="6"/>
      <c r="R397" s="6"/>
      <c r="S397" s="6"/>
      <c r="T397" s="589"/>
      <c r="U397" s="6"/>
      <c r="V397" s="8"/>
      <c r="W397" s="6"/>
      <c r="X397" s="6"/>
      <c r="Y397" s="6"/>
      <c r="Z397" s="6"/>
      <c r="AA397" s="6"/>
    </row>
    <row r="398" spans="1:27" ht="15.75" customHeight="1" x14ac:dyDescent="0.25">
      <c r="A398" s="6"/>
      <c r="B398" s="6"/>
      <c r="C398" s="6"/>
      <c r="D398" s="6"/>
      <c r="E398" s="6"/>
      <c r="F398" s="6"/>
      <c r="G398" s="6"/>
      <c r="H398" s="6"/>
      <c r="I398" s="6"/>
      <c r="J398" s="6"/>
      <c r="K398" s="6"/>
      <c r="L398" s="6"/>
      <c r="M398" s="6"/>
      <c r="N398" s="6"/>
      <c r="O398" s="6"/>
      <c r="P398" s="6"/>
      <c r="Q398" s="6"/>
      <c r="R398" s="6"/>
      <c r="S398" s="6"/>
      <c r="T398" s="589"/>
      <c r="U398" s="6"/>
      <c r="V398" s="8"/>
      <c r="W398" s="6"/>
      <c r="X398" s="6"/>
      <c r="Y398" s="6"/>
      <c r="Z398" s="6"/>
      <c r="AA398" s="6"/>
    </row>
    <row r="399" spans="1:27" ht="15.75" customHeight="1" x14ac:dyDescent="0.25">
      <c r="A399" s="6"/>
      <c r="B399" s="6"/>
      <c r="C399" s="6"/>
      <c r="D399" s="6"/>
      <c r="E399" s="6"/>
      <c r="F399" s="6"/>
      <c r="G399" s="6"/>
      <c r="H399" s="6"/>
      <c r="I399" s="6"/>
      <c r="J399" s="6"/>
      <c r="K399" s="6"/>
      <c r="L399" s="6"/>
      <c r="M399" s="6"/>
      <c r="N399" s="6"/>
      <c r="O399" s="6"/>
      <c r="P399" s="6"/>
      <c r="Q399" s="6"/>
      <c r="R399" s="6"/>
      <c r="S399" s="6"/>
      <c r="T399" s="589"/>
      <c r="U399" s="6"/>
      <c r="V399" s="8"/>
      <c r="W399" s="6"/>
      <c r="X399" s="6"/>
      <c r="Y399" s="6"/>
      <c r="Z399" s="6"/>
      <c r="AA399" s="6"/>
    </row>
    <row r="400" spans="1:27" ht="15.75" customHeight="1" x14ac:dyDescent="0.25">
      <c r="A400" s="6"/>
      <c r="B400" s="6"/>
      <c r="C400" s="6"/>
      <c r="D400" s="6"/>
      <c r="E400" s="6"/>
      <c r="F400" s="6"/>
      <c r="G400" s="6"/>
      <c r="H400" s="6"/>
      <c r="I400" s="6"/>
      <c r="J400" s="6"/>
      <c r="K400" s="6"/>
      <c r="L400" s="6"/>
      <c r="M400" s="6"/>
      <c r="N400" s="6"/>
      <c r="O400" s="6"/>
      <c r="P400" s="6"/>
      <c r="Q400" s="6"/>
      <c r="R400" s="6"/>
      <c r="S400" s="6"/>
      <c r="T400" s="589"/>
      <c r="U400" s="6"/>
      <c r="V400" s="8"/>
      <c r="W400" s="6"/>
      <c r="X400" s="6"/>
      <c r="Y400" s="6"/>
      <c r="Z400" s="6"/>
      <c r="AA400" s="6"/>
    </row>
    <row r="401" spans="1:27" ht="15.75" customHeight="1" x14ac:dyDescent="0.25">
      <c r="A401" s="6"/>
      <c r="B401" s="6"/>
      <c r="C401" s="6"/>
      <c r="D401" s="6"/>
      <c r="E401" s="6"/>
      <c r="F401" s="6"/>
      <c r="G401" s="6"/>
      <c r="H401" s="6"/>
      <c r="I401" s="6"/>
      <c r="J401" s="6"/>
      <c r="K401" s="6"/>
      <c r="L401" s="6"/>
      <c r="M401" s="6"/>
      <c r="N401" s="6"/>
      <c r="O401" s="6"/>
      <c r="P401" s="6"/>
      <c r="Q401" s="6"/>
      <c r="R401" s="6"/>
      <c r="S401" s="6"/>
      <c r="T401" s="589"/>
      <c r="U401" s="6"/>
      <c r="V401" s="8"/>
      <c r="W401" s="6"/>
      <c r="X401" s="6"/>
      <c r="Y401" s="6"/>
      <c r="Z401" s="6"/>
      <c r="AA401" s="6"/>
    </row>
    <row r="402" spans="1:27" ht="15.75" customHeight="1" x14ac:dyDescent="0.25">
      <c r="A402" s="6"/>
      <c r="B402" s="6"/>
      <c r="C402" s="6"/>
      <c r="D402" s="6"/>
      <c r="E402" s="6"/>
      <c r="F402" s="6"/>
      <c r="G402" s="6"/>
      <c r="H402" s="6"/>
      <c r="I402" s="6"/>
      <c r="J402" s="6"/>
      <c r="K402" s="6"/>
      <c r="L402" s="6"/>
      <c r="M402" s="6"/>
      <c r="N402" s="6"/>
      <c r="O402" s="6"/>
      <c r="P402" s="6"/>
      <c r="Q402" s="6"/>
      <c r="R402" s="6"/>
      <c r="S402" s="6"/>
      <c r="T402" s="589"/>
      <c r="U402" s="6"/>
      <c r="V402" s="8"/>
      <c r="W402" s="6"/>
      <c r="X402" s="6"/>
      <c r="Y402" s="6"/>
      <c r="Z402" s="6"/>
      <c r="AA402" s="6"/>
    </row>
    <row r="403" spans="1:27" ht="15.75" customHeight="1" x14ac:dyDescent="0.25">
      <c r="A403" s="6"/>
      <c r="B403" s="6"/>
      <c r="C403" s="6"/>
      <c r="D403" s="6"/>
      <c r="E403" s="6"/>
      <c r="F403" s="6"/>
      <c r="G403" s="6"/>
      <c r="H403" s="6"/>
      <c r="I403" s="6"/>
      <c r="J403" s="6"/>
      <c r="K403" s="6"/>
      <c r="L403" s="6"/>
      <c r="M403" s="6"/>
      <c r="N403" s="6"/>
      <c r="O403" s="6"/>
      <c r="P403" s="6"/>
      <c r="Q403" s="6"/>
      <c r="R403" s="6"/>
      <c r="S403" s="6"/>
      <c r="T403" s="589"/>
      <c r="U403" s="6"/>
      <c r="V403" s="8"/>
      <c r="W403" s="6"/>
      <c r="X403" s="6"/>
      <c r="Y403" s="6"/>
      <c r="Z403" s="6"/>
      <c r="AA403" s="6"/>
    </row>
    <row r="404" spans="1:27" ht="15.75" customHeight="1" x14ac:dyDescent="0.25">
      <c r="A404" s="6"/>
      <c r="B404" s="6"/>
      <c r="C404" s="6"/>
      <c r="D404" s="6"/>
      <c r="E404" s="6"/>
      <c r="F404" s="6"/>
      <c r="G404" s="6"/>
      <c r="H404" s="6"/>
      <c r="I404" s="6"/>
      <c r="J404" s="6"/>
      <c r="K404" s="6"/>
      <c r="L404" s="6"/>
      <c r="M404" s="6"/>
      <c r="N404" s="6"/>
      <c r="O404" s="6"/>
      <c r="P404" s="6"/>
      <c r="Q404" s="6"/>
      <c r="R404" s="6"/>
      <c r="S404" s="6"/>
      <c r="T404" s="589"/>
      <c r="U404" s="6"/>
      <c r="V404" s="8"/>
      <c r="W404" s="6"/>
      <c r="X404" s="6"/>
      <c r="Y404" s="6"/>
      <c r="Z404" s="6"/>
      <c r="AA404" s="6"/>
    </row>
    <row r="405" spans="1:27" ht="15.75" customHeight="1" x14ac:dyDescent="0.25">
      <c r="A405" s="6"/>
      <c r="B405" s="6"/>
      <c r="C405" s="6"/>
      <c r="D405" s="6"/>
      <c r="E405" s="6"/>
      <c r="F405" s="6"/>
      <c r="G405" s="6"/>
      <c r="H405" s="6"/>
      <c r="I405" s="6"/>
      <c r="J405" s="6"/>
      <c r="K405" s="6"/>
      <c r="L405" s="6"/>
      <c r="M405" s="6"/>
      <c r="N405" s="6"/>
      <c r="O405" s="6"/>
      <c r="P405" s="6"/>
      <c r="Q405" s="6"/>
      <c r="R405" s="6"/>
      <c r="S405" s="6"/>
      <c r="T405" s="589"/>
      <c r="U405" s="6"/>
      <c r="V405" s="8"/>
      <c r="W405" s="6"/>
      <c r="X405" s="6"/>
      <c r="Y405" s="6"/>
      <c r="Z405" s="6"/>
      <c r="AA405" s="6"/>
    </row>
    <row r="406" spans="1:27" ht="15.75" customHeight="1" x14ac:dyDescent="0.25">
      <c r="A406" s="6"/>
      <c r="B406" s="6"/>
      <c r="C406" s="6"/>
      <c r="D406" s="6"/>
      <c r="E406" s="6"/>
      <c r="F406" s="6"/>
      <c r="G406" s="6"/>
      <c r="H406" s="6"/>
      <c r="I406" s="6"/>
      <c r="J406" s="6"/>
      <c r="K406" s="6"/>
      <c r="L406" s="6"/>
      <c r="M406" s="6"/>
      <c r="N406" s="6"/>
      <c r="O406" s="6"/>
      <c r="P406" s="6"/>
      <c r="Q406" s="6"/>
      <c r="R406" s="6"/>
      <c r="S406" s="6"/>
      <c r="T406" s="589"/>
      <c r="U406" s="6"/>
      <c r="V406" s="8"/>
      <c r="W406" s="6"/>
      <c r="X406" s="6"/>
      <c r="Y406" s="6"/>
      <c r="Z406" s="6"/>
      <c r="AA406" s="6"/>
    </row>
    <row r="407" spans="1:27" ht="15.75" customHeight="1" x14ac:dyDescent="0.25">
      <c r="A407" s="6"/>
      <c r="B407" s="6"/>
      <c r="C407" s="6"/>
      <c r="D407" s="6"/>
      <c r="E407" s="6"/>
      <c r="F407" s="6"/>
      <c r="G407" s="6"/>
      <c r="H407" s="6"/>
      <c r="I407" s="6"/>
      <c r="J407" s="6"/>
      <c r="K407" s="6"/>
      <c r="L407" s="6"/>
      <c r="M407" s="6"/>
      <c r="N407" s="6"/>
      <c r="O407" s="6"/>
      <c r="P407" s="6"/>
      <c r="Q407" s="6"/>
      <c r="R407" s="6"/>
      <c r="S407" s="6"/>
      <c r="T407" s="589"/>
      <c r="U407" s="6"/>
      <c r="V407" s="8"/>
      <c r="W407" s="6"/>
      <c r="X407" s="6"/>
      <c r="Y407" s="6"/>
      <c r="Z407" s="6"/>
      <c r="AA407" s="6"/>
    </row>
    <row r="408" spans="1:27" ht="15.75" customHeight="1" x14ac:dyDescent="0.25">
      <c r="A408" s="6"/>
      <c r="B408" s="6"/>
      <c r="C408" s="6"/>
      <c r="D408" s="6"/>
      <c r="E408" s="6"/>
      <c r="F408" s="6"/>
      <c r="G408" s="6"/>
      <c r="H408" s="6"/>
      <c r="I408" s="6"/>
      <c r="J408" s="6"/>
      <c r="K408" s="6"/>
      <c r="L408" s="6"/>
      <c r="M408" s="6"/>
      <c r="N408" s="6"/>
      <c r="O408" s="6"/>
      <c r="P408" s="6"/>
      <c r="Q408" s="6"/>
      <c r="R408" s="6"/>
      <c r="S408" s="6"/>
      <c r="T408" s="589"/>
      <c r="U408" s="6"/>
      <c r="V408" s="8"/>
      <c r="W408" s="6"/>
      <c r="X408" s="6"/>
      <c r="Y408" s="6"/>
      <c r="Z408" s="6"/>
      <c r="AA408" s="6"/>
    </row>
    <row r="409" spans="1:27" ht="15.75" customHeight="1" x14ac:dyDescent="0.25">
      <c r="A409" s="6"/>
      <c r="B409" s="6"/>
      <c r="C409" s="6"/>
      <c r="D409" s="6"/>
      <c r="E409" s="6"/>
      <c r="F409" s="6"/>
      <c r="G409" s="6"/>
      <c r="H409" s="6"/>
      <c r="I409" s="6"/>
      <c r="J409" s="6"/>
      <c r="K409" s="6"/>
      <c r="L409" s="6"/>
      <c r="M409" s="6"/>
      <c r="N409" s="6"/>
      <c r="O409" s="6"/>
      <c r="P409" s="6"/>
      <c r="Q409" s="6"/>
      <c r="R409" s="6"/>
      <c r="S409" s="6"/>
      <c r="T409" s="589"/>
      <c r="U409" s="6"/>
      <c r="V409" s="8"/>
      <c r="W409" s="6"/>
      <c r="X409" s="6"/>
      <c r="Y409" s="6"/>
      <c r="Z409" s="6"/>
      <c r="AA409" s="6"/>
    </row>
    <row r="410" spans="1:27" ht="15.75" customHeight="1" x14ac:dyDescent="0.25">
      <c r="A410" s="6"/>
      <c r="B410" s="6"/>
      <c r="C410" s="6"/>
      <c r="D410" s="6"/>
      <c r="E410" s="6"/>
      <c r="F410" s="6"/>
      <c r="G410" s="6"/>
      <c r="H410" s="6"/>
      <c r="I410" s="6"/>
      <c r="J410" s="6"/>
      <c r="K410" s="6"/>
      <c r="L410" s="6"/>
      <c r="M410" s="6"/>
      <c r="N410" s="6"/>
      <c r="O410" s="6"/>
      <c r="P410" s="6"/>
      <c r="Q410" s="6"/>
      <c r="R410" s="6"/>
      <c r="S410" s="6"/>
      <c r="T410" s="589"/>
      <c r="U410" s="6"/>
      <c r="V410" s="8"/>
      <c r="W410" s="6"/>
      <c r="X410" s="6"/>
      <c r="Y410" s="6"/>
      <c r="Z410" s="6"/>
      <c r="AA410" s="6"/>
    </row>
    <row r="411" spans="1:27" ht="15.75" customHeight="1" x14ac:dyDescent="0.25">
      <c r="A411" s="6"/>
      <c r="B411" s="6"/>
      <c r="C411" s="6"/>
      <c r="D411" s="6"/>
      <c r="E411" s="6"/>
      <c r="F411" s="6"/>
      <c r="G411" s="6"/>
      <c r="H411" s="6"/>
      <c r="I411" s="6"/>
      <c r="J411" s="6"/>
      <c r="K411" s="6"/>
      <c r="L411" s="6"/>
      <c r="M411" s="6"/>
      <c r="N411" s="6"/>
      <c r="O411" s="6"/>
      <c r="P411" s="6"/>
      <c r="Q411" s="6"/>
      <c r="R411" s="6"/>
      <c r="S411" s="6"/>
      <c r="T411" s="589"/>
      <c r="U411" s="6"/>
      <c r="V411" s="8"/>
      <c r="W411" s="6"/>
      <c r="X411" s="6"/>
      <c r="Y411" s="6"/>
      <c r="Z411" s="6"/>
      <c r="AA411" s="6"/>
    </row>
    <row r="412" spans="1:27" ht="15.75" customHeight="1" x14ac:dyDescent="0.25">
      <c r="A412" s="6"/>
      <c r="B412" s="6"/>
      <c r="C412" s="6"/>
      <c r="D412" s="6"/>
      <c r="E412" s="6"/>
      <c r="F412" s="6"/>
      <c r="G412" s="6"/>
      <c r="H412" s="6"/>
      <c r="I412" s="6"/>
      <c r="J412" s="6"/>
      <c r="K412" s="6"/>
      <c r="L412" s="6"/>
      <c r="M412" s="6"/>
      <c r="N412" s="6"/>
      <c r="O412" s="6"/>
      <c r="P412" s="6"/>
      <c r="Q412" s="6"/>
      <c r="R412" s="6"/>
      <c r="S412" s="6"/>
      <c r="T412" s="589"/>
      <c r="U412" s="6"/>
      <c r="V412" s="8"/>
      <c r="W412" s="6"/>
      <c r="X412" s="6"/>
      <c r="Y412" s="6"/>
      <c r="Z412" s="6"/>
      <c r="AA412" s="6"/>
    </row>
    <row r="413" spans="1:27" ht="15.75" customHeight="1" x14ac:dyDescent="0.25">
      <c r="A413" s="6"/>
      <c r="B413" s="6"/>
      <c r="C413" s="6"/>
      <c r="D413" s="6"/>
      <c r="E413" s="6"/>
      <c r="F413" s="6"/>
      <c r="G413" s="6"/>
      <c r="H413" s="6"/>
      <c r="I413" s="6"/>
      <c r="J413" s="6"/>
      <c r="K413" s="6"/>
      <c r="L413" s="6"/>
      <c r="M413" s="6"/>
      <c r="N413" s="6"/>
      <c r="O413" s="6"/>
      <c r="P413" s="6"/>
      <c r="Q413" s="6"/>
      <c r="R413" s="6"/>
      <c r="S413" s="6"/>
      <c r="T413" s="589"/>
      <c r="U413" s="6"/>
      <c r="V413" s="8"/>
      <c r="W413" s="6"/>
      <c r="X413" s="6"/>
      <c r="Y413" s="6"/>
      <c r="Z413" s="6"/>
      <c r="AA413" s="6"/>
    </row>
    <row r="414" spans="1:27" ht="15.75" customHeight="1" x14ac:dyDescent="0.25">
      <c r="A414" s="6"/>
      <c r="B414" s="6"/>
      <c r="C414" s="6"/>
      <c r="D414" s="6"/>
      <c r="E414" s="6"/>
      <c r="F414" s="6"/>
      <c r="G414" s="6"/>
      <c r="H414" s="6"/>
      <c r="I414" s="6"/>
      <c r="J414" s="6"/>
      <c r="K414" s="6"/>
      <c r="L414" s="6"/>
      <c r="M414" s="6"/>
      <c r="N414" s="6"/>
      <c r="O414" s="6"/>
      <c r="P414" s="6"/>
      <c r="Q414" s="6"/>
      <c r="R414" s="6"/>
      <c r="S414" s="6"/>
      <c r="T414" s="589"/>
      <c r="U414" s="6"/>
      <c r="V414" s="8"/>
      <c r="W414" s="6"/>
      <c r="X414" s="6"/>
      <c r="Y414" s="6"/>
      <c r="Z414" s="6"/>
      <c r="AA414" s="6"/>
    </row>
    <row r="415" spans="1:27" ht="15.75" customHeight="1" x14ac:dyDescent="0.25">
      <c r="A415" s="6"/>
      <c r="B415" s="6"/>
      <c r="C415" s="6"/>
      <c r="D415" s="6"/>
      <c r="E415" s="6"/>
      <c r="F415" s="6"/>
      <c r="G415" s="6"/>
      <c r="H415" s="6"/>
      <c r="I415" s="6"/>
      <c r="J415" s="6"/>
      <c r="K415" s="6"/>
      <c r="L415" s="6"/>
      <c r="M415" s="6"/>
      <c r="N415" s="6"/>
      <c r="O415" s="6"/>
      <c r="P415" s="6"/>
      <c r="Q415" s="6"/>
      <c r="R415" s="6"/>
      <c r="S415" s="6"/>
      <c r="T415" s="589"/>
      <c r="U415" s="6"/>
      <c r="V415" s="8"/>
      <c r="W415" s="6"/>
      <c r="X415" s="6"/>
      <c r="Y415" s="6"/>
      <c r="Z415" s="6"/>
      <c r="AA415" s="6"/>
    </row>
    <row r="416" spans="1:27" ht="15.75" customHeight="1" x14ac:dyDescent="0.25">
      <c r="A416" s="6"/>
      <c r="B416" s="6"/>
      <c r="C416" s="6"/>
      <c r="D416" s="6"/>
      <c r="E416" s="6"/>
      <c r="F416" s="6"/>
      <c r="G416" s="6"/>
      <c r="H416" s="6"/>
      <c r="I416" s="6"/>
      <c r="J416" s="6"/>
      <c r="K416" s="6"/>
      <c r="L416" s="6"/>
      <c r="M416" s="6"/>
      <c r="N416" s="6"/>
      <c r="O416" s="6"/>
      <c r="P416" s="6"/>
      <c r="Q416" s="6"/>
      <c r="R416" s="6"/>
      <c r="S416" s="6"/>
      <c r="T416" s="589"/>
      <c r="U416" s="6"/>
      <c r="V416" s="8"/>
      <c r="W416" s="6"/>
      <c r="X416" s="6"/>
      <c r="Y416" s="6"/>
      <c r="Z416" s="6"/>
      <c r="AA416" s="6"/>
    </row>
    <row r="417" spans="1:27" ht="15.75" customHeight="1" x14ac:dyDescent="0.25">
      <c r="A417" s="6"/>
      <c r="B417" s="6"/>
      <c r="C417" s="6"/>
      <c r="D417" s="6"/>
      <c r="E417" s="6"/>
      <c r="F417" s="6"/>
      <c r="G417" s="6"/>
      <c r="H417" s="6"/>
      <c r="I417" s="6"/>
      <c r="J417" s="6"/>
      <c r="K417" s="6"/>
      <c r="L417" s="6"/>
      <c r="M417" s="6"/>
      <c r="N417" s="6"/>
      <c r="O417" s="6"/>
      <c r="P417" s="6"/>
      <c r="Q417" s="6"/>
      <c r="R417" s="6"/>
      <c r="S417" s="6"/>
      <c r="T417" s="589"/>
      <c r="U417" s="6"/>
      <c r="V417" s="8"/>
      <c r="W417" s="6"/>
      <c r="X417" s="6"/>
      <c r="Y417" s="6"/>
      <c r="Z417" s="6"/>
      <c r="AA417" s="6"/>
    </row>
    <row r="418" spans="1:27" ht="15.75" customHeight="1" x14ac:dyDescent="0.25">
      <c r="A418" s="6"/>
      <c r="B418" s="6"/>
      <c r="C418" s="6"/>
      <c r="D418" s="6"/>
      <c r="E418" s="6"/>
      <c r="F418" s="6"/>
      <c r="G418" s="6"/>
      <c r="H418" s="6"/>
      <c r="I418" s="6"/>
      <c r="J418" s="6"/>
      <c r="K418" s="6"/>
      <c r="L418" s="6"/>
      <c r="M418" s="6"/>
      <c r="N418" s="6"/>
      <c r="O418" s="6"/>
      <c r="P418" s="6"/>
      <c r="Q418" s="6"/>
      <c r="R418" s="6"/>
      <c r="S418" s="6"/>
      <c r="T418" s="589"/>
      <c r="U418" s="6"/>
      <c r="V418" s="8"/>
      <c r="W418" s="6"/>
      <c r="X418" s="6"/>
      <c r="Y418" s="6"/>
      <c r="Z418" s="6"/>
      <c r="AA418" s="6"/>
    </row>
    <row r="419" spans="1:27" ht="15.75" customHeight="1" x14ac:dyDescent="0.25">
      <c r="A419" s="6"/>
      <c r="B419" s="6"/>
      <c r="C419" s="6"/>
      <c r="D419" s="6"/>
      <c r="E419" s="6"/>
      <c r="F419" s="6"/>
      <c r="G419" s="6"/>
      <c r="H419" s="6"/>
      <c r="I419" s="6"/>
      <c r="J419" s="6"/>
      <c r="K419" s="6"/>
      <c r="L419" s="6"/>
      <c r="M419" s="6"/>
      <c r="N419" s="6"/>
      <c r="O419" s="6"/>
      <c r="P419" s="6"/>
      <c r="Q419" s="6"/>
      <c r="R419" s="6"/>
      <c r="S419" s="6"/>
      <c r="T419" s="589"/>
      <c r="U419" s="6"/>
      <c r="V419" s="8"/>
      <c r="W419" s="6"/>
      <c r="X419" s="6"/>
      <c r="Y419" s="6"/>
      <c r="Z419" s="6"/>
      <c r="AA419" s="6"/>
    </row>
    <row r="420" spans="1:27" ht="15.75" customHeight="1" x14ac:dyDescent="0.25">
      <c r="A420" s="6"/>
      <c r="B420" s="6"/>
      <c r="C420" s="6"/>
      <c r="D420" s="6"/>
      <c r="E420" s="6"/>
      <c r="F420" s="6"/>
      <c r="G420" s="6"/>
      <c r="H420" s="6"/>
      <c r="I420" s="6"/>
      <c r="J420" s="6"/>
      <c r="K420" s="6"/>
      <c r="L420" s="6"/>
      <c r="M420" s="6"/>
      <c r="N420" s="6"/>
      <c r="O420" s="6"/>
      <c r="P420" s="6"/>
      <c r="Q420" s="6"/>
      <c r="R420" s="6"/>
      <c r="S420" s="6"/>
      <c r="T420" s="589"/>
      <c r="U420" s="6"/>
      <c r="V420" s="8"/>
      <c r="W420" s="6"/>
      <c r="X420" s="6"/>
      <c r="Y420" s="6"/>
      <c r="Z420" s="6"/>
      <c r="AA420" s="6"/>
    </row>
    <row r="421" spans="1:27" ht="15.75" customHeight="1" x14ac:dyDescent="0.25">
      <c r="A421" s="6"/>
      <c r="B421" s="6"/>
      <c r="C421" s="6"/>
      <c r="D421" s="6"/>
      <c r="E421" s="6"/>
      <c r="F421" s="6"/>
      <c r="G421" s="6"/>
      <c r="H421" s="6"/>
      <c r="I421" s="6"/>
      <c r="J421" s="6"/>
      <c r="K421" s="6"/>
      <c r="L421" s="6"/>
      <c r="M421" s="6"/>
      <c r="N421" s="6"/>
      <c r="O421" s="6"/>
      <c r="P421" s="6"/>
      <c r="Q421" s="6"/>
      <c r="R421" s="6"/>
      <c r="S421" s="6"/>
      <c r="T421" s="589"/>
      <c r="U421" s="6"/>
      <c r="V421" s="8"/>
      <c r="W421" s="6"/>
      <c r="X421" s="6"/>
      <c r="Y421" s="6"/>
      <c r="Z421" s="6"/>
      <c r="AA421" s="6"/>
    </row>
    <row r="422" spans="1:27" ht="15.75" customHeight="1" x14ac:dyDescent="0.25">
      <c r="A422" s="6"/>
      <c r="B422" s="6"/>
      <c r="C422" s="6"/>
      <c r="D422" s="6"/>
      <c r="E422" s="6"/>
      <c r="F422" s="6"/>
      <c r="G422" s="6"/>
      <c r="H422" s="6"/>
      <c r="I422" s="6"/>
      <c r="J422" s="6"/>
      <c r="K422" s="6"/>
      <c r="L422" s="6"/>
      <c r="M422" s="6"/>
      <c r="N422" s="6"/>
      <c r="O422" s="6"/>
      <c r="P422" s="6"/>
      <c r="Q422" s="6"/>
      <c r="R422" s="6"/>
      <c r="S422" s="6"/>
      <c r="T422" s="589"/>
      <c r="U422" s="6"/>
      <c r="V422" s="8"/>
      <c r="W422" s="6"/>
      <c r="X422" s="6"/>
      <c r="Y422" s="6"/>
      <c r="Z422" s="6"/>
      <c r="AA422" s="6"/>
    </row>
    <row r="423" spans="1:27" ht="15.75" customHeight="1" x14ac:dyDescent="0.25">
      <c r="A423" s="6"/>
      <c r="B423" s="6"/>
      <c r="C423" s="6"/>
      <c r="D423" s="6"/>
      <c r="E423" s="6"/>
      <c r="F423" s="6"/>
      <c r="G423" s="6"/>
      <c r="H423" s="6"/>
      <c r="I423" s="6"/>
      <c r="J423" s="6"/>
      <c r="K423" s="6"/>
      <c r="L423" s="6"/>
      <c r="M423" s="6"/>
      <c r="N423" s="6"/>
      <c r="O423" s="6"/>
      <c r="P423" s="6"/>
      <c r="Q423" s="6"/>
      <c r="R423" s="6"/>
      <c r="S423" s="6"/>
      <c r="T423" s="589"/>
      <c r="U423" s="6"/>
      <c r="V423" s="8"/>
      <c r="W423" s="6"/>
      <c r="X423" s="6"/>
      <c r="Y423" s="6"/>
      <c r="Z423" s="6"/>
      <c r="AA423" s="6"/>
    </row>
    <row r="424" spans="1:27" ht="15.75" customHeight="1" x14ac:dyDescent="0.25">
      <c r="A424" s="6"/>
      <c r="B424" s="6"/>
      <c r="C424" s="6"/>
      <c r="D424" s="6"/>
      <c r="E424" s="6"/>
      <c r="F424" s="6"/>
      <c r="G424" s="6"/>
      <c r="H424" s="6"/>
      <c r="I424" s="6"/>
      <c r="J424" s="6"/>
      <c r="K424" s="6"/>
      <c r="L424" s="6"/>
      <c r="M424" s="6"/>
      <c r="N424" s="6"/>
      <c r="O424" s="6"/>
      <c r="P424" s="6"/>
      <c r="Q424" s="6"/>
      <c r="R424" s="6"/>
      <c r="S424" s="6"/>
      <c r="T424" s="589"/>
      <c r="U424" s="6"/>
      <c r="V424" s="8"/>
      <c r="W424" s="6"/>
      <c r="X424" s="6"/>
      <c r="Y424" s="6"/>
      <c r="Z424" s="6"/>
      <c r="AA424" s="6"/>
    </row>
    <row r="425" spans="1:27" ht="15.75" customHeight="1" x14ac:dyDescent="0.25">
      <c r="A425" s="6"/>
      <c r="B425" s="6"/>
      <c r="C425" s="6"/>
      <c r="D425" s="6"/>
      <c r="E425" s="6"/>
      <c r="F425" s="6"/>
      <c r="G425" s="6"/>
      <c r="H425" s="6"/>
      <c r="I425" s="6"/>
      <c r="J425" s="6"/>
      <c r="K425" s="6"/>
      <c r="L425" s="6"/>
      <c r="M425" s="6"/>
      <c r="N425" s="6"/>
      <c r="O425" s="6"/>
      <c r="P425" s="6"/>
      <c r="Q425" s="6"/>
      <c r="R425" s="6"/>
      <c r="S425" s="6"/>
      <c r="T425" s="589"/>
      <c r="U425" s="6"/>
      <c r="V425" s="8"/>
      <c r="W425" s="6"/>
      <c r="X425" s="6"/>
      <c r="Y425" s="6"/>
      <c r="Z425" s="6"/>
      <c r="AA425" s="6"/>
    </row>
    <row r="426" spans="1:27" ht="15.75" customHeight="1" x14ac:dyDescent="0.25">
      <c r="A426" s="6"/>
      <c r="B426" s="6"/>
      <c r="C426" s="6"/>
      <c r="D426" s="6"/>
      <c r="E426" s="6"/>
      <c r="F426" s="6"/>
      <c r="G426" s="6"/>
      <c r="H426" s="6"/>
      <c r="I426" s="6"/>
      <c r="J426" s="6"/>
      <c r="K426" s="6"/>
      <c r="L426" s="6"/>
      <c r="M426" s="6"/>
      <c r="N426" s="6"/>
      <c r="O426" s="6"/>
      <c r="P426" s="6"/>
      <c r="Q426" s="6"/>
      <c r="R426" s="6"/>
      <c r="S426" s="6"/>
      <c r="T426" s="589"/>
      <c r="U426" s="6"/>
      <c r="V426" s="8"/>
      <c r="W426" s="6"/>
      <c r="X426" s="6"/>
      <c r="Y426" s="6"/>
      <c r="Z426" s="6"/>
      <c r="AA426" s="6"/>
    </row>
    <row r="427" spans="1:27" ht="15.75" customHeight="1" x14ac:dyDescent="0.25">
      <c r="A427" s="6"/>
      <c r="B427" s="6"/>
      <c r="C427" s="6"/>
      <c r="D427" s="6"/>
      <c r="E427" s="6"/>
      <c r="F427" s="6"/>
      <c r="G427" s="6"/>
      <c r="H427" s="6"/>
      <c r="I427" s="6"/>
      <c r="J427" s="6"/>
      <c r="K427" s="6"/>
      <c r="L427" s="6"/>
      <c r="M427" s="6"/>
      <c r="N427" s="6"/>
      <c r="O427" s="6"/>
      <c r="P427" s="6"/>
      <c r="Q427" s="6"/>
      <c r="R427" s="6"/>
      <c r="S427" s="6"/>
      <c r="T427" s="589"/>
      <c r="U427" s="6"/>
      <c r="V427" s="8"/>
      <c r="W427" s="6"/>
      <c r="X427" s="6"/>
      <c r="Y427" s="6"/>
      <c r="Z427" s="6"/>
      <c r="AA427" s="6"/>
    </row>
    <row r="428" spans="1:27" ht="15.75" customHeight="1" x14ac:dyDescent="0.25">
      <c r="A428" s="6"/>
      <c r="B428" s="6"/>
      <c r="C428" s="6"/>
      <c r="D428" s="6"/>
      <c r="E428" s="6"/>
      <c r="F428" s="6"/>
      <c r="G428" s="6"/>
      <c r="H428" s="6"/>
      <c r="I428" s="6"/>
      <c r="J428" s="6"/>
      <c r="K428" s="6"/>
      <c r="L428" s="6"/>
      <c r="M428" s="6"/>
      <c r="N428" s="6"/>
      <c r="O428" s="6"/>
      <c r="P428" s="6"/>
      <c r="Q428" s="6"/>
      <c r="R428" s="6"/>
      <c r="S428" s="6"/>
      <c r="T428" s="589"/>
      <c r="U428" s="6"/>
      <c r="V428" s="8"/>
      <c r="W428" s="6"/>
      <c r="X428" s="6"/>
      <c r="Y428" s="6"/>
      <c r="Z428" s="6"/>
      <c r="AA428" s="6"/>
    </row>
    <row r="429" spans="1:27" ht="15.75" customHeight="1" x14ac:dyDescent="0.25">
      <c r="A429" s="6"/>
      <c r="B429" s="6"/>
      <c r="C429" s="6"/>
      <c r="D429" s="6"/>
      <c r="E429" s="6"/>
      <c r="F429" s="6"/>
      <c r="G429" s="6"/>
      <c r="H429" s="6"/>
      <c r="I429" s="6"/>
      <c r="J429" s="6"/>
      <c r="K429" s="6"/>
      <c r="L429" s="6"/>
      <c r="M429" s="6"/>
      <c r="N429" s="6"/>
      <c r="O429" s="6"/>
      <c r="P429" s="6"/>
      <c r="Q429" s="6"/>
      <c r="R429" s="6"/>
      <c r="S429" s="6"/>
      <c r="T429" s="589"/>
      <c r="U429" s="6"/>
      <c r="V429" s="8"/>
      <c r="W429" s="6"/>
      <c r="X429" s="6"/>
      <c r="Y429" s="6"/>
      <c r="Z429" s="6"/>
      <c r="AA429" s="6"/>
    </row>
    <row r="430" spans="1:27" ht="15.75" customHeight="1" x14ac:dyDescent="0.25">
      <c r="A430" s="6"/>
      <c r="B430" s="6"/>
      <c r="C430" s="6"/>
      <c r="D430" s="6"/>
      <c r="E430" s="6"/>
      <c r="F430" s="6"/>
      <c r="G430" s="6"/>
      <c r="H430" s="6"/>
      <c r="I430" s="6"/>
      <c r="J430" s="6"/>
      <c r="K430" s="6"/>
      <c r="L430" s="6"/>
      <c r="M430" s="6"/>
      <c r="N430" s="6"/>
      <c r="O430" s="6"/>
      <c r="P430" s="6"/>
      <c r="Q430" s="6"/>
      <c r="R430" s="6"/>
      <c r="S430" s="6"/>
      <c r="T430" s="589"/>
      <c r="U430" s="6"/>
      <c r="V430" s="8"/>
      <c r="W430" s="6"/>
      <c r="X430" s="6"/>
      <c r="Y430" s="6"/>
      <c r="Z430" s="6"/>
      <c r="AA430" s="6"/>
    </row>
    <row r="431" spans="1:27" ht="15.75" customHeight="1" x14ac:dyDescent="0.25">
      <c r="A431" s="6"/>
      <c r="B431" s="6"/>
      <c r="C431" s="6"/>
      <c r="D431" s="6"/>
      <c r="E431" s="6"/>
      <c r="F431" s="6"/>
      <c r="G431" s="6"/>
      <c r="H431" s="6"/>
      <c r="I431" s="6"/>
      <c r="J431" s="6"/>
      <c r="K431" s="6"/>
      <c r="L431" s="6"/>
      <c r="M431" s="6"/>
      <c r="N431" s="6"/>
      <c r="O431" s="6"/>
      <c r="P431" s="6"/>
      <c r="Q431" s="6"/>
      <c r="R431" s="6"/>
      <c r="S431" s="6"/>
      <c r="T431" s="589"/>
      <c r="U431" s="6"/>
      <c r="V431" s="8"/>
      <c r="W431" s="6"/>
      <c r="X431" s="6"/>
      <c r="Y431" s="6"/>
      <c r="Z431" s="6"/>
      <c r="AA431" s="6"/>
    </row>
    <row r="432" spans="1:27" ht="15.75" customHeight="1" x14ac:dyDescent="0.25">
      <c r="A432" s="6"/>
      <c r="B432" s="6"/>
      <c r="C432" s="6"/>
      <c r="D432" s="6"/>
      <c r="E432" s="6"/>
      <c r="F432" s="6"/>
      <c r="G432" s="6"/>
      <c r="H432" s="6"/>
      <c r="I432" s="6"/>
      <c r="J432" s="6"/>
      <c r="K432" s="6"/>
      <c r="L432" s="6"/>
      <c r="M432" s="6"/>
      <c r="N432" s="6"/>
      <c r="O432" s="6"/>
      <c r="P432" s="6"/>
      <c r="Q432" s="6"/>
      <c r="R432" s="6"/>
      <c r="S432" s="6"/>
      <c r="T432" s="589"/>
      <c r="U432" s="6"/>
      <c r="V432" s="8"/>
      <c r="W432" s="6"/>
      <c r="X432" s="6"/>
      <c r="Y432" s="6"/>
      <c r="Z432" s="6"/>
      <c r="AA432" s="6"/>
    </row>
    <row r="433" spans="1:27" ht="15.75" customHeight="1" x14ac:dyDescent="0.25">
      <c r="A433" s="6"/>
      <c r="B433" s="6"/>
      <c r="C433" s="6"/>
      <c r="D433" s="6"/>
      <c r="E433" s="6"/>
      <c r="F433" s="6"/>
      <c r="G433" s="6"/>
      <c r="H433" s="6"/>
      <c r="I433" s="6"/>
      <c r="J433" s="6"/>
      <c r="K433" s="6"/>
      <c r="L433" s="6"/>
      <c r="M433" s="6"/>
      <c r="N433" s="6"/>
      <c r="O433" s="6"/>
      <c r="P433" s="6"/>
      <c r="Q433" s="6"/>
      <c r="R433" s="6"/>
      <c r="S433" s="6"/>
      <c r="T433" s="589"/>
      <c r="U433" s="6"/>
      <c r="V433" s="8"/>
      <c r="W433" s="6"/>
      <c r="X433" s="6"/>
      <c r="Y433" s="6"/>
      <c r="Z433" s="6"/>
      <c r="AA433" s="6"/>
    </row>
    <row r="434" spans="1:27" ht="15.75" customHeight="1" x14ac:dyDescent="0.25">
      <c r="A434" s="6"/>
      <c r="B434" s="6"/>
      <c r="C434" s="6"/>
      <c r="D434" s="6"/>
      <c r="E434" s="6"/>
      <c r="F434" s="6"/>
      <c r="G434" s="6"/>
      <c r="H434" s="6"/>
      <c r="I434" s="6"/>
      <c r="J434" s="6"/>
      <c r="K434" s="6"/>
      <c r="L434" s="6"/>
      <c r="M434" s="6"/>
      <c r="N434" s="6"/>
      <c r="O434" s="6"/>
      <c r="P434" s="6"/>
      <c r="Q434" s="6"/>
      <c r="R434" s="6"/>
      <c r="S434" s="6"/>
      <c r="T434" s="589"/>
      <c r="U434" s="6"/>
      <c r="V434" s="8"/>
      <c r="W434" s="6"/>
      <c r="X434" s="6"/>
      <c r="Y434" s="6"/>
      <c r="Z434" s="6"/>
      <c r="AA434" s="6"/>
    </row>
    <row r="435" spans="1:27" ht="15.75" customHeight="1" x14ac:dyDescent="0.25">
      <c r="A435" s="6"/>
      <c r="B435" s="6"/>
      <c r="C435" s="6"/>
      <c r="D435" s="6"/>
      <c r="E435" s="6"/>
      <c r="F435" s="6"/>
      <c r="G435" s="6"/>
      <c r="H435" s="6"/>
      <c r="I435" s="6"/>
      <c r="J435" s="6"/>
      <c r="K435" s="6"/>
      <c r="L435" s="6"/>
      <c r="M435" s="6"/>
      <c r="N435" s="6"/>
      <c r="O435" s="6"/>
      <c r="P435" s="6"/>
      <c r="Q435" s="6"/>
      <c r="R435" s="6"/>
      <c r="S435" s="6"/>
      <c r="T435" s="589"/>
      <c r="U435" s="6"/>
      <c r="V435" s="8"/>
      <c r="W435" s="6"/>
      <c r="X435" s="6"/>
      <c r="Y435" s="6"/>
      <c r="Z435" s="6"/>
      <c r="AA435" s="6"/>
    </row>
    <row r="436" spans="1:27" ht="15.75" customHeight="1" x14ac:dyDescent="0.25">
      <c r="A436" s="6"/>
      <c r="B436" s="6"/>
      <c r="C436" s="6"/>
      <c r="D436" s="6"/>
      <c r="E436" s="6"/>
      <c r="F436" s="6"/>
      <c r="G436" s="6"/>
      <c r="H436" s="6"/>
      <c r="I436" s="6"/>
      <c r="J436" s="6"/>
      <c r="K436" s="6"/>
      <c r="L436" s="6"/>
      <c r="M436" s="6"/>
      <c r="N436" s="6"/>
      <c r="O436" s="6"/>
      <c r="P436" s="6"/>
      <c r="Q436" s="6"/>
      <c r="R436" s="6"/>
      <c r="S436" s="6"/>
      <c r="T436" s="589"/>
      <c r="U436" s="6"/>
      <c r="V436" s="8"/>
      <c r="W436" s="6"/>
      <c r="X436" s="6"/>
      <c r="Y436" s="6"/>
      <c r="Z436" s="6"/>
      <c r="AA436" s="6"/>
    </row>
    <row r="437" spans="1:27" ht="15.75" customHeight="1" x14ac:dyDescent="0.25">
      <c r="A437" s="6"/>
      <c r="B437" s="6"/>
      <c r="C437" s="6"/>
      <c r="D437" s="6"/>
      <c r="E437" s="6"/>
      <c r="F437" s="6"/>
      <c r="G437" s="6"/>
      <c r="H437" s="6"/>
      <c r="I437" s="6"/>
      <c r="J437" s="6"/>
      <c r="K437" s="6"/>
      <c r="L437" s="6"/>
      <c r="M437" s="6"/>
      <c r="N437" s="6"/>
      <c r="O437" s="6"/>
      <c r="P437" s="6"/>
      <c r="Q437" s="6"/>
      <c r="R437" s="6"/>
      <c r="S437" s="6"/>
      <c r="T437" s="589"/>
      <c r="U437" s="6"/>
      <c r="V437" s="8"/>
      <c r="W437" s="6"/>
      <c r="X437" s="6"/>
      <c r="Y437" s="6"/>
      <c r="Z437" s="6"/>
      <c r="AA437" s="6"/>
    </row>
    <row r="438" spans="1:27" ht="15.75" customHeight="1" x14ac:dyDescent="0.25">
      <c r="A438" s="6"/>
      <c r="B438" s="6"/>
      <c r="C438" s="6"/>
      <c r="D438" s="6"/>
      <c r="E438" s="6"/>
      <c r="F438" s="6"/>
      <c r="G438" s="6"/>
      <c r="H438" s="6"/>
      <c r="I438" s="6"/>
      <c r="J438" s="6"/>
      <c r="K438" s="6"/>
      <c r="L438" s="6"/>
      <c r="M438" s="6"/>
      <c r="N438" s="6"/>
      <c r="O438" s="6"/>
      <c r="P438" s="6"/>
      <c r="Q438" s="6"/>
      <c r="R438" s="6"/>
      <c r="S438" s="6"/>
      <c r="T438" s="589"/>
      <c r="U438" s="6"/>
      <c r="V438" s="8"/>
      <c r="W438" s="6"/>
      <c r="X438" s="6"/>
      <c r="Y438" s="6"/>
      <c r="Z438" s="6"/>
      <c r="AA438" s="6"/>
    </row>
    <row r="439" spans="1:27" ht="15.75" customHeight="1" x14ac:dyDescent="0.25">
      <c r="A439" s="6"/>
      <c r="B439" s="6"/>
      <c r="C439" s="6"/>
      <c r="D439" s="6"/>
      <c r="E439" s="6"/>
      <c r="F439" s="6"/>
      <c r="G439" s="6"/>
      <c r="H439" s="6"/>
      <c r="I439" s="6"/>
      <c r="J439" s="6"/>
      <c r="K439" s="6"/>
      <c r="L439" s="6"/>
      <c r="M439" s="6"/>
      <c r="N439" s="6"/>
      <c r="O439" s="6"/>
      <c r="P439" s="6"/>
      <c r="Q439" s="6"/>
      <c r="R439" s="6"/>
      <c r="S439" s="6"/>
      <c r="T439" s="589"/>
      <c r="U439" s="6"/>
      <c r="V439" s="8"/>
      <c r="W439" s="6"/>
      <c r="X439" s="6"/>
      <c r="Y439" s="6"/>
      <c r="Z439" s="6"/>
      <c r="AA439" s="6"/>
    </row>
    <row r="440" spans="1:27" ht="15.75" customHeight="1" x14ac:dyDescent="0.25">
      <c r="A440" s="6"/>
      <c r="B440" s="6"/>
      <c r="C440" s="6"/>
      <c r="D440" s="6"/>
      <c r="E440" s="6"/>
      <c r="F440" s="6"/>
      <c r="G440" s="6"/>
      <c r="H440" s="6"/>
      <c r="I440" s="6"/>
      <c r="J440" s="6"/>
      <c r="K440" s="6"/>
      <c r="L440" s="6"/>
      <c r="M440" s="6"/>
      <c r="N440" s="6"/>
      <c r="O440" s="6"/>
      <c r="P440" s="6"/>
      <c r="Q440" s="6"/>
      <c r="R440" s="6"/>
      <c r="S440" s="6"/>
      <c r="T440" s="589"/>
      <c r="U440" s="6"/>
      <c r="V440" s="8"/>
      <c r="W440" s="6"/>
      <c r="X440" s="6"/>
      <c r="Y440" s="6"/>
      <c r="Z440" s="6"/>
      <c r="AA440" s="6"/>
    </row>
    <row r="441" spans="1:27" ht="15.75" customHeight="1" x14ac:dyDescent="0.25">
      <c r="A441" s="6"/>
      <c r="B441" s="6"/>
      <c r="C441" s="6"/>
      <c r="D441" s="6"/>
      <c r="E441" s="6"/>
      <c r="F441" s="6"/>
      <c r="G441" s="6"/>
      <c r="H441" s="6"/>
      <c r="I441" s="6"/>
      <c r="J441" s="6"/>
      <c r="K441" s="6"/>
      <c r="L441" s="6"/>
      <c r="M441" s="6"/>
      <c r="N441" s="6"/>
      <c r="O441" s="6"/>
      <c r="P441" s="6"/>
      <c r="Q441" s="6"/>
      <c r="R441" s="6"/>
      <c r="S441" s="6"/>
      <c r="T441" s="589"/>
      <c r="U441" s="6"/>
      <c r="V441" s="8"/>
      <c r="W441" s="6"/>
      <c r="X441" s="6"/>
      <c r="Y441" s="6"/>
      <c r="Z441" s="6"/>
      <c r="AA441" s="6"/>
    </row>
    <row r="442" spans="1:27" ht="15.75" customHeight="1" x14ac:dyDescent="0.25">
      <c r="A442" s="6"/>
      <c r="B442" s="6"/>
      <c r="C442" s="6"/>
      <c r="D442" s="6"/>
      <c r="E442" s="6"/>
      <c r="F442" s="6"/>
      <c r="G442" s="6"/>
      <c r="H442" s="6"/>
      <c r="I442" s="6"/>
      <c r="J442" s="6"/>
      <c r="K442" s="6"/>
      <c r="L442" s="6"/>
      <c r="M442" s="6"/>
      <c r="N442" s="6"/>
      <c r="O442" s="6"/>
      <c r="P442" s="6"/>
      <c r="Q442" s="6"/>
      <c r="R442" s="6"/>
      <c r="S442" s="6"/>
      <c r="T442" s="589"/>
      <c r="U442" s="6"/>
      <c r="V442" s="8"/>
      <c r="W442" s="6"/>
      <c r="X442" s="6"/>
      <c r="Y442" s="6"/>
      <c r="Z442" s="6"/>
      <c r="AA442" s="6"/>
    </row>
    <row r="443" spans="1:27" ht="15.75" customHeight="1" x14ac:dyDescent="0.25">
      <c r="A443" s="6"/>
      <c r="B443" s="6"/>
      <c r="C443" s="6"/>
      <c r="D443" s="6"/>
      <c r="E443" s="6"/>
      <c r="F443" s="6"/>
      <c r="G443" s="6"/>
      <c r="H443" s="6"/>
      <c r="I443" s="6"/>
      <c r="J443" s="6"/>
      <c r="K443" s="6"/>
      <c r="L443" s="6"/>
      <c r="M443" s="6"/>
      <c r="N443" s="6"/>
      <c r="O443" s="6"/>
      <c r="P443" s="6"/>
      <c r="Q443" s="6"/>
      <c r="R443" s="6"/>
      <c r="S443" s="6"/>
      <c r="T443" s="589"/>
      <c r="U443" s="6"/>
      <c r="V443" s="8"/>
      <c r="W443" s="6"/>
      <c r="X443" s="6"/>
      <c r="Y443" s="6"/>
      <c r="Z443" s="6"/>
      <c r="AA443" s="6"/>
    </row>
    <row r="444" spans="1:27" ht="15.75" customHeight="1" x14ac:dyDescent="0.25">
      <c r="A444" s="6"/>
      <c r="B444" s="6"/>
      <c r="C444" s="6"/>
      <c r="D444" s="6"/>
      <c r="E444" s="6"/>
      <c r="F444" s="6"/>
      <c r="G444" s="6"/>
      <c r="H444" s="6"/>
      <c r="I444" s="6"/>
      <c r="J444" s="6"/>
      <c r="K444" s="6"/>
      <c r="L444" s="6"/>
      <c r="M444" s="6"/>
      <c r="N444" s="6"/>
      <c r="O444" s="6"/>
      <c r="P444" s="6"/>
      <c r="Q444" s="6"/>
      <c r="R444" s="6"/>
      <c r="S444" s="6"/>
      <c r="T444" s="589"/>
      <c r="U444" s="6"/>
      <c r="V444" s="8"/>
      <c r="W444" s="6"/>
      <c r="X444" s="6"/>
      <c r="Y444" s="6"/>
      <c r="Z444" s="6"/>
      <c r="AA444" s="6"/>
    </row>
    <row r="445" spans="1:27" ht="15.75" customHeight="1" x14ac:dyDescent="0.25">
      <c r="A445" s="6"/>
      <c r="B445" s="6"/>
      <c r="C445" s="6"/>
      <c r="D445" s="6"/>
      <c r="E445" s="6"/>
      <c r="F445" s="6"/>
      <c r="G445" s="6"/>
      <c r="H445" s="6"/>
      <c r="I445" s="6"/>
      <c r="J445" s="6"/>
      <c r="K445" s="6"/>
      <c r="L445" s="6"/>
      <c r="M445" s="6"/>
      <c r="N445" s="6"/>
      <c r="O445" s="6"/>
      <c r="P445" s="6"/>
      <c r="Q445" s="6"/>
      <c r="R445" s="6"/>
      <c r="S445" s="6"/>
      <c r="T445" s="589"/>
      <c r="U445" s="6"/>
      <c r="V445" s="8"/>
      <c r="W445" s="6"/>
      <c r="X445" s="6"/>
      <c r="Y445" s="6"/>
      <c r="Z445" s="6"/>
      <c r="AA445" s="6"/>
    </row>
    <row r="446" spans="1:27" ht="15.75" customHeight="1" x14ac:dyDescent="0.25">
      <c r="A446" s="6"/>
      <c r="B446" s="6"/>
      <c r="C446" s="6"/>
      <c r="D446" s="6"/>
      <c r="E446" s="6"/>
      <c r="F446" s="6"/>
      <c r="G446" s="6"/>
      <c r="H446" s="6"/>
      <c r="I446" s="6"/>
      <c r="J446" s="6"/>
      <c r="K446" s="6"/>
      <c r="L446" s="6"/>
      <c r="M446" s="6"/>
      <c r="N446" s="6"/>
      <c r="O446" s="6"/>
      <c r="P446" s="6"/>
      <c r="Q446" s="6"/>
      <c r="R446" s="6"/>
      <c r="S446" s="6"/>
      <c r="T446" s="589"/>
      <c r="U446" s="6"/>
      <c r="V446" s="8"/>
      <c r="W446" s="6"/>
      <c r="X446" s="6"/>
      <c r="Y446" s="6"/>
      <c r="Z446" s="6"/>
      <c r="AA446" s="6"/>
    </row>
    <row r="447" spans="1:27" ht="15.75" customHeight="1" x14ac:dyDescent="0.25">
      <c r="A447" s="6"/>
      <c r="B447" s="6"/>
      <c r="C447" s="6"/>
      <c r="D447" s="6"/>
      <c r="E447" s="6"/>
      <c r="F447" s="6"/>
      <c r="G447" s="6"/>
      <c r="H447" s="6"/>
      <c r="I447" s="6"/>
      <c r="J447" s="6"/>
      <c r="K447" s="6"/>
      <c r="L447" s="6"/>
      <c r="M447" s="6"/>
      <c r="N447" s="6"/>
      <c r="O447" s="6"/>
      <c r="P447" s="6"/>
      <c r="Q447" s="6"/>
      <c r="R447" s="6"/>
      <c r="S447" s="6"/>
      <c r="T447" s="589"/>
      <c r="U447" s="6"/>
      <c r="V447" s="8"/>
      <c r="W447" s="6"/>
      <c r="X447" s="6"/>
      <c r="Y447" s="6"/>
      <c r="Z447" s="6"/>
      <c r="AA447" s="6"/>
    </row>
    <row r="448" spans="1:27" ht="15.75" customHeight="1" x14ac:dyDescent="0.25">
      <c r="A448" s="6"/>
      <c r="B448" s="6"/>
      <c r="C448" s="6"/>
      <c r="D448" s="6"/>
      <c r="E448" s="6"/>
      <c r="F448" s="6"/>
      <c r="G448" s="6"/>
      <c r="H448" s="6"/>
      <c r="I448" s="6"/>
      <c r="J448" s="6"/>
      <c r="K448" s="6"/>
      <c r="L448" s="6"/>
      <c r="M448" s="6"/>
      <c r="N448" s="6"/>
      <c r="O448" s="6"/>
      <c r="P448" s="6"/>
      <c r="Q448" s="6"/>
      <c r="R448" s="6"/>
      <c r="S448" s="6"/>
      <c r="T448" s="589"/>
      <c r="U448" s="6"/>
      <c r="V448" s="8"/>
      <c r="W448" s="6"/>
      <c r="X448" s="6"/>
      <c r="Y448" s="6"/>
      <c r="Z448" s="6"/>
      <c r="AA448" s="6"/>
    </row>
    <row r="449" spans="1:27" ht="15.75" customHeight="1" x14ac:dyDescent="0.25">
      <c r="A449" s="6"/>
      <c r="B449" s="6"/>
      <c r="C449" s="6"/>
      <c r="D449" s="6"/>
      <c r="E449" s="6"/>
      <c r="F449" s="6"/>
      <c r="G449" s="6"/>
      <c r="H449" s="6"/>
      <c r="I449" s="6"/>
      <c r="J449" s="6"/>
      <c r="K449" s="6"/>
      <c r="L449" s="6"/>
      <c r="M449" s="6"/>
      <c r="N449" s="6"/>
      <c r="O449" s="6"/>
      <c r="P449" s="6"/>
      <c r="Q449" s="6"/>
      <c r="R449" s="6"/>
      <c r="S449" s="6"/>
      <c r="T449" s="589"/>
      <c r="U449" s="6"/>
      <c r="V449" s="8"/>
      <c r="W449" s="6"/>
      <c r="X449" s="6"/>
      <c r="Y449" s="6"/>
      <c r="Z449" s="6"/>
      <c r="AA449" s="6"/>
    </row>
    <row r="450" spans="1:27" ht="15.75" customHeight="1" x14ac:dyDescent="0.25">
      <c r="A450" s="6"/>
      <c r="B450" s="6"/>
      <c r="C450" s="6"/>
      <c r="D450" s="6"/>
      <c r="E450" s="6"/>
      <c r="F450" s="6"/>
      <c r="G450" s="6"/>
      <c r="H450" s="6"/>
      <c r="I450" s="6"/>
      <c r="J450" s="6"/>
      <c r="K450" s="6"/>
      <c r="L450" s="6"/>
      <c r="M450" s="6"/>
      <c r="N450" s="6"/>
      <c r="O450" s="6"/>
      <c r="P450" s="6"/>
      <c r="Q450" s="6"/>
      <c r="R450" s="6"/>
      <c r="S450" s="6"/>
      <c r="T450" s="589"/>
      <c r="U450" s="6"/>
      <c r="V450" s="8"/>
      <c r="W450" s="6"/>
      <c r="X450" s="6"/>
      <c r="Y450" s="6"/>
      <c r="Z450" s="6"/>
      <c r="AA450" s="6"/>
    </row>
    <row r="451" spans="1:27" ht="15.75" customHeight="1" x14ac:dyDescent="0.25">
      <c r="A451" s="6"/>
      <c r="B451" s="6"/>
      <c r="C451" s="6"/>
      <c r="D451" s="6"/>
      <c r="E451" s="6"/>
      <c r="F451" s="6"/>
      <c r="G451" s="6"/>
      <c r="H451" s="6"/>
      <c r="I451" s="6"/>
      <c r="J451" s="6"/>
      <c r="K451" s="6"/>
      <c r="L451" s="6"/>
      <c r="M451" s="6"/>
      <c r="N451" s="6"/>
      <c r="O451" s="6"/>
      <c r="P451" s="6"/>
      <c r="Q451" s="6"/>
      <c r="R451" s="6"/>
      <c r="S451" s="6"/>
      <c r="T451" s="589"/>
      <c r="U451" s="6"/>
      <c r="V451" s="8"/>
      <c r="W451" s="6"/>
      <c r="X451" s="6"/>
      <c r="Y451" s="6"/>
      <c r="Z451" s="6"/>
      <c r="AA451" s="6"/>
    </row>
    <row r="452" spans="1:27" ht="15.75" customHeight="1" x14ac:dyDescent="0.25">
      <c r="A452" s="6"/>
      <c r="B452" s="6"/>
      <c r="C452" s="6"/>
      <c r="D452" s="6"/>
      <c r="E452" s="6"/>
      <c r="F452" s="6"/>
      <c r="G452" s="6"/>
      <c r="H452" s="6"/>
      <c r="I452" s="6"/>
      <c r="J452" s="6"/>
      <c r="K452" s="6"/>
      <c r="L452" s="6"/>
      <c r="M452" s="6"/>
      <c r="N452" s="6"/>
      <c r="O452" s="6"/>
      <c r="P452" s="6"/>
      <c r="Q452" s="6"/>
      <c r="R452" s="6"/>
      <c r="S452" s="6"/>
      <c r="T452" s="589"/>
      <c r="U452" s="6"/>
      <c r="V452" s="8"/>
      <c r="W452" s="6"/>
      <c r="X452" s="6"/>
      <c r="Y452" s="6"/>
      <c r="Z452" s="6"/>
      <c r="AA452" s="6"/>
    </row>
    <row r="453" spans="1:27" ht="15.75" customHeight="1" x14ac:dyDescent="0.25">
      <c r="A453" s="6"/>
      <c r="B453" s="6"/>
      <c r="C453" s="6"/>
      <c r="D453" s="6"/>
      <c r="E453" s="6"/>
      <c r="F453" s="6"/>
      <c r="G453" s="6"/>
      <c r="H453" s="6"/>
      <c r="I453" s="6"/>
      <c r="J453" s="6"/>
      <c r="K453" s="6"/>
      <c r="L453" s="6"/>
      <c r="M453" s="6"/>
      <c r="N453" s="6"/>
      <c r="O453" s="6"/>
      <c r="P453" s="6"/>
      <c r="Q453" s="6"/>
      <c r="R453" s="6"/>
      <c r="S453" s="6"/>
      <c r="T453" s="589"/>
      <c r="U453" s="6"/>
      <c r="V453" s="8"/>
      <c r="W453" s="6"/>
      <c r="X453" s="6"/>
      <c r="Y453" s="6"/>
      <c r="Z453" s="6"/>
      <c r="AA453" s="6"/>
    </row>
    <row r="454" spans="1:27" ht="15.75" customHeight="1" x14ac:dyDescent="0.25">
      <c r="A454" s="6"/>
      <c r="B454" s="6"/>
      <c r="C454" s="6"/>
      <c r="D454" s="6"/>
      <c r="E454" s="6"/>
      <c r="F454" s="6"/>
      <c r="G454" s="6"/>
      <c r="H454" s="6"/>
      <c r="I454" s="6"/>
      <c r="J454" s="6"/>
      <c r="K454" s="6"/>
      <c r="L454" s="6"/>
      <c r="M454" s="6"/>
      <c r="N454" s="6"/>
      <c r="O454" s="6"/>
      <c r="P454" s="6"/>
      <c r="Q454" s="6"/>
      <c r="R454" s="6"/>
      <c r="S454" s="6"/>
      <c r="T454" s="589"/>
      <c r="U454" s="6"/>
      <c r="V454" s="8"/>
      <c r="W454" s="6"/>
      <c r="X454" s="6"/>
      <c r="Y454" s="6"/>
      <c r="Z454" s="6"/>
      <c r="AA454" s="6"/>
    </row>
    <row r="455" spans="1:27" ht="15.75" customHeight="1" x14ac:dyDescent="0.25">
      <c r="A455" s="6"/>
      <c r="B455" s="6"/>
      <c r="C455" s="6"/>
      <c r="D455" s="6"/>
      <c r="E455" s="6"/>
      <c r="F455" s="6"/>
      <c r="G455" s="6"/>
      <c r="H455" s="6"/>
      <c r="I455" s="6"/>
      <c r="J455" s="6"/>
      <c r="K455" s="6"/>
      <c r="L455" s="6"/>
      <c r="M455" s="6"/>
      <c r="N455" s="6"/>
      <c r="O455" s="6"/>
      <c r="P455" s="6"/>
      <c r="Q455" s="6"/>
      <c r="R455" s="6"/>
      <c r="S455" s="6"/>
      <c r="T455" s="589"/>
      <c r="U455" s="6"/>
      <c r="V455" s="8"/>
      <c r="W455" s="6"/>
      <c r="X455" s="6"/>
      <c r="Y455" s="6"/>
      <c r="Z455" s="6"/>
      <c r="AA455" s="6"/>
    </row>
    <row r="456" spans="1:27" ht="15.75" customHeight="1" x14ac:dyDescent="0.25">
      <c r="A456" s="6"/>
      <c r="B456" s="6"/>
      <c r="C456" s="6"/>
      <c r="D456" s="6"/>
      <c r="E456" s="6"/>
      <c r="F456" s="6"/>
      <c r="G456" s="6"/>
      <c r="H456" s="6"/>
      <c r="I456" s="6"/>
      <c r="J456" s="6"/>
      <c r="K456" s="6"/>
      <c r="L456" s="6"/>
      <c r="M456" s="6"/>
      <c r="N456" s="6"/>
      <c r="O456" s="6"/>
      <c r="P456" s="6"/>
      <c r="Q456" s="6"/>
      <c r="R456" s="6"/>
      <c r="S456" s="6"/>
      <c r="T456" s="589"/>
      <c r="U456" s="6"/>
      <c r="V456" s="8"/>
      <c r="W456" s="6"/>
      <c r="X456" s="6"/>
      <c r="Y456" s="6"/>
      <c r="Z456" s="6"/>
      <c r="AA456" s="6"/>
    </row>
    <row r="457" spans="1:27" ht="15.75" customHeight="1" x14ac:dyDescent="0.25">
      <c r="A457" s="6"/>
      <c r="B457" s="6"/>
      <c r="C457" s="6"/>
      <c r="D457" s="6"/>
      <c r="E457" s="6"/>
      <c r="F457" s="6"/>
      <c r="G457" s="6"/>
      <c r="H457" s="6"/>
      <c r="I457" s="6"/>
      <c r="J457" s="6"/>
      <c r="K457" s="6"/>
      <c r="L457" s="6"/>
      <c r="M457" s="6"/>
      <c r="N457" s="6"/>
      <c r="O457" s="6"/>
      <c r="P457" s="6"/>
      <c r="Q457" s="6"/>
      <c r="R457" s="6"/>
      <c r="S457" s="6"/>
      <c r="T457" s="589"/>
      <c r="U457" s="6"/>
      <c r="V457" s="8"/>
      <c r="W457" s="6"/>
      <c r="X457" s="6"/>
      <c r="Y457" s="6"/>
      <c r="Z457" s="6"/>
      <c r="AA457" s="6"/>
    </row>
    <row r="458" spans="1:27" ht="15.75" customHeight="1" x14ac:dyDescent="0.25">
      <c r="A458" s="6"/>
      <c r="B458" s="6"/>
      <c r="C458" s="6"/>
      <c r="D458" s="6"/>
      <c r="E458" s="6"/>
      <c r="F458" s="6"/>
      <c r="G458" s="6"/>
      <c r="H458" s="6"/>
      <c r="I458" s="6"/>
      <c r="J458" s="6"/>
      <c r="K458" s="6"/>
      <c r="L458" s="6"/>
      <c r="M458" s="6"/>
      <c r="N458" s="6"/>
      <c r="O458" s="6"/>
      <c r="P458" s="6"/>
      <c r="Q458" s="6"/>
      <c r="R458" s="6"/>
      <c r="S458" s="6"/>
      <c r="T458" s="589"/>
      <c r="U458" s="6"/>
      <c r="V458" s="8"/>
      <c r="W458" s="6"/>
      <c r="X458" s="6"/>
      <c r="Y458" s="6"/>
      <c r="Z458" s="6"/>
      <c r="AA458" s="6"/>
    </row>
    <row r="459" spans="1:27" ht="15.75" customHeight="1" x14ac:dyDescent="0.25">
      <c r="A459" s="6"/>
      <c r="B459" s="6"/>
      <c r="C459" s="6"/>
      <c r="D459" s="6"/>
      <c r="E459" s="6"/>
      <c r="F459" s="6"/>
      <c r="G459" s="6"/>
      <c r="H459" s="6"/>
      <c r="I459" s="6"/>
      <c r="J459" s="6"/>
      <c r="K459" s="6"/>
      <c r="L459" s="6"/>
      <c r="M459" s="6"/>
      <c r="N459" s="6"/>
      <c r="O459" s="6"/>
      <c r="P459" s="6"/>
      <c r="Q459" s="6"/>
      <c r="R459" s="6"/>
      <c r="S459" s="6"/>
      <c r="T459" s="589"/>
      <c r="U459" s="6"/>
      <c r="V459" s="8"/>
      <c r="W459" s="6"/>
      <c r="X459" s="6"/>
      <c r="Y459" s="6"/>
      <c r="Z459" s="6"/>
      <c r="AA459" s="6"/>
    </row>
    <row r="460" spans="1:27" ht="15.75" customHeight="1" x14ac:dyDescent="0.25">
      <c r="A460" s="6"/>
      <c r="B460" s="6"/>
      <c r="C460" s="6"/>
      <c r="D460" s="6"/>
      <c r="E460" s="6"/>
      <c r="F460" s="6"/>
      <c r="G460" s="6"/>
      <c r="H460" s="6"/>
      <c r="I460" s="6"/>
      <c r="J460" s="6"/>
      <c r="K460" s="6"/>
      <c r="L460" s="6"/>
      <c r="M460" s="6"/>
      <c r="N460" s="6"/>
      <c r="O460" s="6"/>
      <c r="P460" s="6"/>
      <c r="Q460" s="6"/>
      <c r="R460" s="6"/>
      <c r="S460" s="6"/>
      <c r="T460" s="589"/>
      <c r="U460" s="6"/>
      <c r="V460" s="8"/>
      <c r="W460" s="6"/>
      <c r="X460" s="6"/>
      <c r="Y460" s="6"/>
      <c r="Z460" s="6"/>
      <c r="AA460" s="6"/>
    </row>
    <row r="461" spans="1:27" ht="15.75" customHeight="1" x14ac:dyDescent="0.25">
      <c r="A461" s="6"/>
      <c r="B461" s="6"/>
      <c r="C461" s="6"/>
      <c r="D461" s="6"/>
      <c r="E461" s="6"/>
      <c r="F461" s="6"/>
      <c r="G461" s="6"/>
      <c r="H461" s="6"/>
      <c r="I461" s="6"/>
      <c r="J461" s="6"/>
      <c r="K461" s="6"/>
      <c r="L461" s="6"/>
      <c r="M461" s="6"/>
      <c r="N461" s="6"/>
      <c r="O461" s="6"/>
      <c r="P461" s="6"/>
      <c r="Q461" s="6"/>
      <c r="R461" s="6"/>
      <c r="S461" s="6"/>
      <c r="T461" s="589"/>
      <c r="U461" s="6"/>
      <c r="V461" s="8"/>
      <c r="W461" s="6"/>
      <c r="X461" s="6"/>
      <c r="Y461" s="6"/>
      <c r="Z461" s="6"/>
      <c r="AA461" s="6"/>
    </row>
    <row r="462" spans="1:27" ht="15.75" customHeight="1" x14ac:dyDescent="0.25">
      <c r="A462" s="6"/>
      <c r="B462" s="6"/>
      <c r="C462" s="6"/>
      <c r="D462" s="6"/>
      <c r="E462" s="6"/>
      <c r="F462" s="6"/>
      <c r="G462" s="6"/>
      <c r="H462" s="6"/>
      <c r="I462" s="6"/>
      <c r="J462" s="6"/>
      <c r="K462" s="6"/>
      <c r="L462" s="6"/>
      <c r="M462" s="6"/>
      <c r="N462" s="6"/>
      <c r="O462" s="6"/>
      <c r="P462" s="6"/>
      <c r="Q462" s="6"/>
      <c r="R462" s="6"/>
      <c r="S462" s="6"/>
      <c r="T462" s="589"/>
      <c r="U462" s="6"/>
      <c r="V462" s="8"/>
      <c r="W462" s="6"/>
      <c r="X462" s="6"/>
      <c r="Y462" s="6"/>
      <c r="Z462" s="6"/>
      <c r="AA462" s="6"/>
    </row>
    <row r="463" spans="1:27" ht="15.75" customHeight="1" x14ac:dyDescent="0.25">
      <c r="A463" s="6"/>
      <c r="B463" s="6"/>
      <c r="C463" s="6"/>
      <c r="D463" s="6"/>
      <c r="E463" s="6"/>
      <c r="F463" s="6"/>
      <c r="G463" s="6"/>
      <c r="H463" s="6"/>
      <c r="I463" s="6"/>
      <c r="J463" s="6"/>
      <c r="K463" s="6"/>
      <c r="L463" s="6"/>
      <c r="M463" s="6"/>
      <c r="N463" s="6"/>
      <c r="O463" s="6"/>
      <c r="P463" s="6"/>
      <c r="Q463" s="6"/>
      <c r="R463" s="6"/>
      <c r="S463" s="6"/>
      <c r="T463" s="589"/>
      <c r="U463" s="6"/>
      <c r="V463" s="8"/>
      <c r="W463" s="6"/>
      <c r="X463" s="6"/>
      <c r="Y463" s="6"/>
      <c r="Z463" s="6"/>
      <c r="AA463" s="6"/>
    </row>
    <row r="464" spans="1:27" ht="15.75" customHeight="1" x14ac:dyDescent="0.25">
      <c r="A464" s="6"/>
      <c r="B464" s="6"/>
      <c r="C464" s="6"/>
      <c r="D464" s="6"/>
      <c r="E464" s="6"/>
      <c r="F464" s="6"/>
      <c r="G464" s="6"/>
      <c r="H464" s="6"/>
      <c r="I464" s="6"/>
      <c r="J464" s="6"/>
      <c r="K464" s="6"/>
      <c r="L464" s="6"/>
      <c r="M464" s="6"/>
      <c r="N464" s="6"/>
      <c r="O464" s="6"/>
      <c r="P464" s="6"/>
      <c r="Q464" s="6"/>
      <c r="R464" s="6"/>
      <c r="S464" s="6"/>
      <c r="T464" s="589"/>
      <c r="U464" s="6"/>
      <c r="V464" s="8"/>
      <c r="W464" s="6"/>
      <c r="X464" s="6"/>
      <c r="Y464" s="6"/>
      <c r="Z464" s="6"/>
      <c r="AA464" s="6"/>
    </row>
    <row r="465" spans="1:27" ht="15.75" customHeight="1" x14ac:dyDescent="0.25">
      <c r="A465" s="6"/>
      <c r="B465" s="6"/>
      <c r="C465" s="6"/>
      <c r="D465" s="6"/>
      <c r="E465" s="6"/>
      <c r="F465" s="6"/>
      <c r="G465" s="6"/>
      <c r="H465" s="6"/>
      <c r="I465" s="6"/>
      <c r="J465" s="6"/>
      <c r="K465" s="6"/>
      <c r="L465" s="6"/>
      <c r="M465" s="6"/>
      <c r="N465" s="6"/>
      <c r="O465" s="6"/>
      <c r="P465" s="6"/>
      <c r="Q465" s="6"/>
      <c r="R465" s="6"/>
      <c r="S465" s="6"/>
      <c r="T465" s="589"/>
      <c r="U465" s="6"/>
      <c r="V465" s="8"/>
      <c r="W465" s="6"/>
      <c r="X465" s="6"/>
      <c r="Y465" s="6"/>
      <c r="Z465" s="6"/>
      <c r="AA465" s="6"/>
    </row>
    <row r="466" spans="1:27" ht="15.75" customHeight="1" x14ac:dyDescent="0.25">
      <c r="A466" s="6"/>
      <c r="B466" s="6"/>
      <c r="C466" s="6"/>
      <c r="D466" s="6"/>
      <c r="E466" s="6"/>
      <c r="F466" s="6"/>
      <c r="G466" s="6"/>
      <c r="H466" s="6"/>
      <c r="I466" s="6"/>
      <c r="J466" s="6"/>
      <c r="K466" s="6"/>
      <c r="L466" s="6"/>
      <c r="M466" s="6"/>
      <c r="N466" s="6"/>
      <c r="O466" s="6"/>
      <c r="P466" s="6"/>
      <c r="Q466" s="6"/>
      <c r="R466" s="6"/>
      <c r="S466" s="6"/>
      <c r="T466" s="589"/>
      <c r="U466" s="6"/>
      <c r="V466" s="8"/>
      <c r="W466" s="6"/>
      <c r="X466" s="6"/>
      <c r="Y466" s="6"/>
      <c r="Z466" s="6"/>
      <c r="AA466" s="6"/>
    </row>
    <row r="467" spans="1:27" ht="15.75" customHeight="1" x14ac:dyDescent="0.25">
      <c r="A467" s="6"/>
      <c r="B467" s="6"/>
      <c r="C467" s="6"/>
      <c r="D467" s="6"/>
      <c r="E467" s="6"/>
      <c r="F467" s="6"/>
      <c r="G467" s="6"/>
      <c r="H467" s="6"/>
      <c r="I467" s="6"/>
      <c r="J467" s="6"/>
      <c r="K467" s="6"/>
      <c r="L467" s="6"/>
      <c r="M467" s="6"/>
      <c r="N467" s="6"/>
      <c r="O467" s="6"/>
      <c r="P467" s="6"/>
      <c r="Q467" s="6"/>
      <c r="R467" s="6"/>
      <c r="S467" s="6"/>
      <c r="T467" s="589"/>
      <c r="U467" s="6"/>
      <c r="V467" s="8"/>
      <c r="W467" s="6"/>
      <c r="X467" s="6"/>
      <c r="Y467" s="6"/>
      <c r="Z467" s="6"/>
      <c r="AA467" s="6"/>
    </row>
    <row r="468" spans="1:27" ht="15.75" customHeight="1" x14ac:dyDescent="0.25">
      <c r="A468" s="6"/>
      <c r="B468" s="6"/>
      <c r="C468" s="6"/>
      <c r="D468" s="6"/>
      <c r="E468" s="6"/>
      <c r="F468" s="6"/>
      <c r="G468" s="6"/>
      <c r="H468" s="6"/>
      <c r="I468" s="6"/>
      <c r="J468" s="6"/>
      <c r="K468" s="6"/>
      <c r="L468" s="6"/>
      <c r="M468" s="6"/>
      <c r="N468" s="6"/>
      <c r="O468" s="6"/>
      <c r="P468" s="6"/>
      <c r="Q468" s="6"/>
      <c r="R468" s="6"/>
      <c r="S468" s="6"/>
      <c r="T468" s="589"/>
      <c r="U468" s="6"/>
      <c r="V468" s="8"/>
      <c r="W468" s="6"/>
      <c r="X468" s="6"/>
      <c r="Y468" s="6"/>
      <c r="Z468" s="6"/>
      <c r="AA468" s="6"/>
    </row>
    <row r="469" spans="1:27" ht="15.75" customHeight="1" x14ac:dyDescent="0.25">
      <c r="A469" s="6"/>
      <c r="B469" s="6"/>
      <c r="C469" s="6"/>
      <c r="D469" s="6"/>
      <c r="E469" s="6"/>
      <c r="F469" s="6"/>
      <c r="G469" s="6"/>
      <c r="H469" s="6"/>
      <c r="I469" s="6"/>
      <c r="J469" s="6"/>
      <c r="K469" s="6"/>
      <c r="L469" s="6"/>
      <c r="M469" s="6"/>
      <c r="N469" s="6"/>
      <c r="O469" s="6"/>
      <c r="P469" s="6"/>
      <c r="Q469" s="6"/>
      <c r="R469" s="6"/>
      <c r="S469" s="6"/>
      <c r="T469" s="589"/>
      <c r="U469" s="6"/>
      <c r="V469" s="8"/>
      <c r="W469" s="6"/>
      <c r="X469" s="6"/>
      <c r="Y469" s="6"/>
      <c r="Z469" s="6"/>
      <c r="AA469" s="6"/>
    </row>
    <row r="470" spans="1:27" ht="15.75" customHeight="1" x14ac:dyDescent="0.25">
      <c r="A470" s="6"/>
      <c r="B470" s="6"/>
      <c r="C470" s="6"/>
      <c r="D470" s="6"/>
      <c r="E470" s="6"/>
      <c r="F470" s="6"/>
      <c r="G470" s="6"/>
      <c r="H470" s="6"/>
      <c r="I470" s="6"/>
      <c r="J470" s="6"/>
      <c r="K470" s="6"/>
      <c r="L470" s="6"/>
      <c r="M470" s="6"/>
      <c r="N470" s="6"/>
      <c r="O470" s="6"/>
      <c r="P470" s="6"/>
      <c r="Q470" s="6"/>
      <c r="R470" s="6"/>
      <c r="S470" s="6"/>
      <c r="T470" s="589"/>
      <c r="U470" s="6"/>
      <c r="V470" s="8"/>
      <c r="W470" s="6"/>
      <c r="X470" s="6"/>
      <c r="Y470" s="6"/>
      <c r="Z470" s="6"/>
      <c r="AA470" s="6"/>
    </row>
    <row r="471" spans="1:27" ht="15.75" customHeight="1" x14ac:dyDescent="0.25">
      <c r="A471" s="6"/>
      <c r="B471" s="6"/>
      <c r="C471" s="6"/>
      <c r="D471" s="6"/>
      <c r="E471" s="6"/>
      <c r="F471" s="6"/>
      <c r="G471" s="6"/>
      <c r="H471" s="6"/>
      <c r="I471" s="6"/>
      <c r="J471" s="6"/>
      <c r="K471" s="6"/>
      <c r="L471" s="6"/>
      <c r="M471" s="6"/>
      <c r="N471" s="6"/>
      <c r="O471" s="6"/>
      <c r="P471" s="6"/>
      <c r="Q471" s="6"/>
      <c r="R471" s="6"/>
      <c r="S471" s="6"/>
      <c r="T471" s="589"/>
      <c r="U471" s="6"/>
      <c r="V471" s="8"/>
      <c r="W471" s="6"/>
      <c r="X471" s="6"/>
      <c r="Y471" s="6"/>
      <c r="Z471" s="6"/>
      <c r="AA471" s="6"/>
    </row>
    <row r="472" spans="1:27" ht="15.75" customHeight="1" x14ac:dyDescent="0.25">
      <c r="A472" s="6"/>
      <c r="B472" s="6"/>
      <c r="C472" s="6"/>
      <c r="D472" s="6"/>
      <c r="E472" s="6"/>
      <c r="F472" s="6"/>
      <c r="G472" s="6"/>
      <c r="H472" s="6"/>
      <c r="I472" s="6"/>
      <c r="J472" s="6"/>
      <c r="K472" s="6"/>
      <c r="L472" s="6"/>
      <c r="M472" s="6"/>
      <c r="N472" s="6"/>
      <c r="O472" s="6"/>
      <c r="P472" s="6"/>
      <c r="Q472" s="6"/>
      <c r="R472" s="6"/>
      <c r="S472" s="6"/>
      <c r="T472" s="589"/>
      <c r="U472" s="6"/>
      <c r="V472" s="8"/>
      <c r="W472" s="6"/>
      <c r="X472" s="6"/>
      <c r="Y472" s="6"/>
      <c r="Z472" s="6"/>
      <c r="AA472" s="6"/>
    </row>
    <row r="473" spans="1:27" ht="15.75" customHeight="1" x14ac:dyDescent="0.25">
      <c r="A473" s="6"/>
      <c r="B473" s="6"/>
      <c r="C473" s="6"/>
      <c r="D473" s="6"/>
      <c r="E473" s="6"/>
      <c r="F473" s="6"/>
      <c r="G473" s="6"/>
      <c r="H473" s="6"/>
      <c r="I473" s="6"/>
      <c r="J473" s="6"/>
      <c r="K473" s="6"/>
      <c r="L473" s="6"/>
      <c r="M473" s="6"/>
      <c r="N473" s="6"/>
      <c r="O473" s="6"/>
      <c r="P473" s="6"/>
      <c r="Q473" s="6"/>
      <c r="R473" s="6"/>
      <c r="S473" s="6"/>
      <c r="T473" s="589"/>
      <c r="U473" s="6"/>
      <c r="V473" s="8"/>
      <c r="W473" s="6"/>
      <c r="X473" s="6"/>
      <c r="Y473" s="6"/>
      <c r="Z473" s="6"/>
      <c r="AA473" s="6"/>
    </row>
    <row r="474" spans="1:27" ht="15.75" customHeight="1" x14ac:dyDescent="0.25">
      <c r="A474" s="6"/>
      <c r="B474" s="6"/>
      <c r="C474" s="6"/>
      <c r="D474" s="6"/>
      <c r="E474" s="6"/>
      <c r="F474" s="6"/>
      <c r="G474" s="6"/>
      <c r="H474" s="6"/>
      <c r="I474" s="6"/>
      <c r="J474" s="6"/>
      <c r="K474" s="6"/>
      <c r="L474" s="6"/>
      <c r="M474" s="6"/>
      <c r="N474" s="6"/>
      <c r="O474" s="6"/>
      <c r="P474" s="6"/>
      <c r="Q474" s="6"/>
      <c r="R474" s="6"/>
      <c r="S474" s="6"/>
      <c r="T474" s="589"/>
      <c r="U474" s="6"/>
      <c r="V474" s="8"/>
      <c r="W474" s="6"/>
      <c r="X474" s="6"/>
      <c r="Y474" s="6"/>
      <c r="Z474" s="6"/>
      <c r="AA474" s="6"/>
    </row>
    <row r="475" spans="1:27" ht="15.75" customHeight="1" x14ac:dyDescent="0.25">
      <c r="A475" s="6"/>
      <c r="B475" s="6"/>
      <c r="C475" s="6"/>
      <c r="D475" s="6"/>
      <c r="E475" s="6"/>
      <c r="F475" s="6"/>
      <c r="G475" s="6"/>
      <c r="H475" s="6"/>
      <c r="I475" s="6"/>
      <c r="J475" s="6"/>
      <c r="K475" s="6"/>
      <c r="L475" s="6"/>
      <c r="M475" s="6"/>
      <c r="N475" s="6"/>
      <c r="O475" s="6"/>
      <c r="P475" s="6"/>
      <c r="Q475" s="6"/>
      <c r="R475" s="6"/>
      <c r="S475" s="6"/>
      <c r="T475" s="589"/>
      <c r="U475" s="6"/>
      <c r="V475" s="8"/>
      <c r="W475" s="6"/>
      <c r="X475" s="6"/>
      <c r="Y475" s="6"/>
      <c r="Z475" s="6"/>
      <c r="AA475" s="6"/>
    </row>
    <row r="476" spans="1:27" ht="15.75" customHeight="1" x14ac:dyDescent="0.25">
      <c r="A476" s="6"/>
      <c r="B476" s="6"/>
      <c r="C476" s="6"/>
      <c r="D476" s="6"/>
      <c r="E476" s="6"/>
      <c r="F476" s="6"/>
      <c r="G476" s="6"/>
      <c r="H476" s="6"/>
      <c r="I476" s="6"/>
      <c r="J476" s="6"/>
      <c r="K476" s="6"/>
      <c r="L476" s="6"/>
      <c r="M476" s="6"/>
      <c r="N476" s="6"/>
      <c r="O476" s="6"/>
      <c r="P476" s="6"/>
      <c r="Q476" s="6"/>
      <c r="R476" s="6"/>
      <c r="S476" s="6"/>
      <c r="T476" s="589"/>
      <c r="U476" s="6"/>
      <c r="V476" s="8"/>
      <c r="W476" s="6"/>
      <c r="X476" s="6"/>
      <c r="Y476" s="6"/>
      <c r="Z476" s="6"/>
      <c r="AA476" s="6"/>
    </row>
    <row r="477" spans="1:27" ht="15.75" customHeight="1" x14ac:dyDescent="0.25">
      <c r="A477" s="6"/>
      <c r="B477" s="6"/>
      <c r="C477" s="6"/>
      <c r="D477" s="6"/>
      <c r="E477" s="6"/>
      <c r="F477" s="6"/>
      <c r="G477" s="6"/>
      <c r="H477" s="6"/>
      <c r="I477" s="6"/>
      <c r="J477" s="6"/>
      <c r="K477" s="6"/>
      <c r="L477" s="6"/>
      <c r="M477" s="6"/>
      <c r="N477" s="6"/>
      <c r="O477" s="6"/>
      <c r="P477" s="6"/>
      <c r="Q477" s="6"/>
      <c r="R477" s="6"/>
      <c r="S477" s="6"/>
      <c r="T477" s="589"/>
      <c r="U477" s="6"/>
      <c r="V477" s="8"/>
      <c r="W477" s="6"/>
      <c r="X477" s="6"/>
      <c r="Y477" s="6"/>
      <c r="Z477" s="6"/>
      <c r="AA477" s="6"/>
    </row>
    <row r="478" spans="1:27" ht="15.75" customHeight="1" x14ac:dyDescent="0.25">
      <c r="A478" s="6"/>
      <c r="B478" s="6"/>
      <c r="C478" s="6"/>
      <c r="D478" s="6"/>
      <c r="E478" s="6"/>
      <c r="F478" s="6"/>
      <c r="G478" s="6"/>
      <c r="H478" s="6"/>
      <c r="I478" s="6"/>
      <c r="J478" s="6"/>
      <c r="K478" s="6"/>
      <c r="L478" s="6"/>
      <c r="M478" s="6"/>
      <c r="N478" s="6"/>
      <c r="O478" s="6"/>
      <c r="P478" s="6"/>
      <c r="Q478" s="6"/>
      <c r="R478" s="6"/>
      <c r="S478" s="6"/>
      <c r="T478" s="589"/>
      <c r="U478" s="6"/>
      <c r="V478" s="8"/>
      <c r="W478" s="6"/>
      <c r="X478" s="6"/>
      <c r="Y478" s="6"/>
      <c r="Z478" s="6"/>
      <c r="AA478" s="6"/>
    </row>
    <row r="479" spans="1:27" ht="15.75" customHeight="1" x14ac:dyDescent="0.25">
      <c r="A479" s="6"/>
      <c r="B479" s="6"/>
      <c r="C479" s="6"/>
      <c r="D479" s="6"/>
      <c r="E479" s="6"/>
      <c r="F479" s="6"/>
      <c r="G479" s="6"/>
      <c r="H479" s="6"/>
      <c r="I479" s="6"/>
      <c r="J479" s="6"/>
      <c r="K479" s="6"/>
      <c r="L479" s="6"/>
      <c r="M479" s="6"/>
      <c r="N479" s="6"/>
      <c r="O479" s="6"/>
      <c r="P479" s="6"/>
      <c r="Q479" s="6"/>
      <c r="R479" s="6"/>
      <c r="S479" s="6"/>
      <c r="T479" s="589"/>
      <c r="U479" s="6"/>
      <c r="V479" s="8"/>
      <c r="W479" s="6"/>
      <c r="X479" s="6"/>
      <c r="Y479" s="6"/>
      <c r="Z479" s="6"/>
      <c r="AA479" s="6"/>
    </row>
    <row r="480" spans="1:27" ht="15.75" customHeight="1" x14ac:dyDescent="0.25">
      <c r="A480" s="6"/>
      <c r="B480" s="6"/>
      <c r="C480" s="6"/>
      <c r="D480" s="6"/>
      <c r="E480" s="6"/>
      <c r="F480" s="6"/>
      <c r="G480" s="6"/>
      <c r="H480" s="6"/>
      <c r="I480" s="6"/>
      <c r="J480" s="6"/>
      <c r="K480" s="6"/>
      <c r="L480" s="6"/>
      <c r="M480" s="6"/>
      <c r="N480" s="6"/>
      <c r="O480" s="6"/>
      <c r="P480" s="6"/>
      <c r="Q480" s="6"/>
      <c r="R480" s="6"/>
      <c r="S480" s="6"/>
      <c r="T480" s="589"/>
      <c r="U480" s="6"/>
      <c r="V480" s="8"/>
      <c r="W480" s="6"/>
      <c r="X480" s="6"/>
      <c r="Y480" s="6"/>
      <c r="Z480" s="6"/>
      <c r="AA480" s="6"/>
    </row>
    <row r="481" spans="1:27" ht="15.75" customHeight="1" x14ac:dyDescent="0.25">
      <c r="A481" s="6"/>
      <c r="B481" s="6"/>
      <c r="C481" s="6"/>
      <c r="D481" s="6"/>
      <c r="E481" s="6"/>
      <c r="F481" s="6"/>
      <c r="G481" s="6"/>
      <c r="H481" s="6"/>
      <c r="I481" s="6"/>
      <c r="J481" s="6"/>
      <c r="K481" s="6"/>
      <c r="L481" s="6"/>
      <c r="M481" s="6"/>
      <c r="N481" s="6"/>
      <c r="O481" s="6"/>
      <c r="P481" s="6"/>
      <c r="Q481" s="6"/>
      <c r="R481" s="6"/>
      <c r="S481" s="6"/>
      <c r="T481" s="589"/>
      <c r="U481" s="6"/>
      <c r="V481" s="8"/>
      <c r="W481" s="6"/>
      <c r="X481" s="6"/>
      <c r="Y481" s="6"/>
      <c r="Z481" s="6"/>
      <c r="AA481" s="6"/>
    </row>
    <row r="482" spans="1:27" ht="15.75" customHeight="1" x14ac:dyDescent="0.25">
      <c r="A482" s="6"/>
      <c r="B482" s="6"/>
      <c r="C482" s="6"/>
      <c r="D482" s="6"/>
      <c r="E482" s="6"/>
      <c r="F482" s="6"/>
      <c r="G482" s="6"/>
      <c r="H482" s="6"/>
      <c r="I482" s="6"/>
      <c r="J482" s="6"/>
      <c r="K482" s="6"/>
      <c r="L482" s="6"/>
      <c r="M482" s="6"/>
      <c r="N482" s="6"/>
      <c r="O482" s="6"/>
      <c r="P482" s="6"/>
      <c r="Q482" s="6"/>
      <c r="R482" s="6"/>
      <c r="S482" s="6"/>
      <c r="T482" s="589"/>
      <c r="U482" s="6"/>
      <c r="V482" s="8"/>
      <c r="W482" s="6"/>
      <c r="X482" s="6"/>
      <c r="Y482" s="6"/>
      <c r="Z482" s="6"/>
      <c r="AA482" s="6"/>
    </row>
    <row r="483" spans="1:27" ht="15.75" customHeight="1" x14ac:dyDescent="0.25">
      <c r="A483" s="6"/>
      <c r="B483" s="6"/>
      <c r="C483" s="6"/>
      <c r="D483" s="6"/>
      <c r="E483" s="6"/>
      <c r="F483" s="6"/>
      <c r="G483" s="6"/>
      <c r="H483" s="6"/>
      <c r="I483" s="6"/>
      <c r="J483" s="6"/>
      <c r="K483" s="6"/>
      <c r="L483" s="6"/>
      <c r="M483" s="6"/>
      <c r="N483" s="6"/>
      <c r="O483" s="6"/>
      <c r="P483" s="6"/>
      <c r="Q483" s="6"/>
      <c r="R483" s="6"/>
      <c r="S483" s="6"/>
      <c r="T483" s="589"/>
      <c r="U483" s="6"/>
      <c r="V483" s="8"/>
      <c r="W483" s="6"/>
      <c r="X483" s="6"/>
      <c r="Y483" s="6"/>
      <c r="Z483" s="6"/>
      <c r="AA483" s="6"/>
    </row>
    <row r="484" spans="1:27" ht="15.75" customHeight="1" x14ac:dyDescent="0.25">
      <c r="A484" s="6"/>
      <c r="B484" s="6"/>
      <c r="C484" s="6"/>
      <c r="D484" s="6"/>
      <c r="E484" s="6"/>
      <c r="F484" s="6"/>
      <c r="G484" s="6"/>
      <c r="H484" s="6"/>
      <c r="I484" s="6"/>
      <c r="J484" s="6"/>
      <c r="K484" s="6"/>
      <c r="L484" s="6"/>
      <c r="M484" s="6"/>
      <c r="N484" s="6"/>
      <c r="O484" s="6"/>
      <c r="P484" s="6"/>
      <c r="Q484" s="6"/>
      <c r="R484" s="6"/>
      <c r="S484" s="6"/>
      <c r="T484" s="589"/>
      <c r="U484" s="6"/>
      <c r="V484" s="8"/>
      <c r="W484" s="6"/>
      <c r="X484" s="6"/>
      <c r="Y484" s="6"/>
      <c r="Z484" s="6"/>
      <c r="AA484" s="6"/>
    </row>
    <row r="485" spans="1:27" ht="15.75" customHeight="1" x14ac:dyDescent="0.25">
      <c r="A485" s="6"/>
      <c r="B485" s="6"/>
      <c r="C485" s="6"/>
      <c r="D485" s="6"/>
      <c r="E485" s="6"/>
      <c r="F485" s="6"/>
      <c r="G485" s="6"/>
      <c r="H485" s="6"/>
      <c r="I485" s="6"/>
      <c r="J485" s="6"/>
      <c r="K485" s="6"/>
      <c r="L485" s="6"/>
      <c r="M485" s="6"/>
      <c r="N485" s="6"/>
      <c r="O485" s="6"/>
      <c r="P485" s="6"/>
      <c r="Q485" s="6"/>
      <c r="R485" s="6"/>
      <c r="S485" s="6"/>
      <c r="T485" s="589"/>
      <c r="U485" s="6"/>
      <c r="V485" s="8"/>
      <c r="W485" s="6"/>
      <c r="X485" s="6"/>
      <c r="Y485" s="6"/>
      <c r="Z485" s="6"/>
      <c r="AA485" s="6"/>
    </row>
    <row r="486" spans="1:27" ht="15.75" customHeight="1" x14ac:dyDescent="0.25">
      <c r="A486" s="6"/>
      <c r="B486" s="6"/>
      <c r="C486" s="6"/>
      <c r="D486" s="6"/>
      <c r="E486" s="6"/>
      <c r="F486" s="6"/>
      <c r="G486" s="6"/>
      <c r="H486" s="6"/>
      <c r="I486" s="6"/>
      <c r="J486" s="6"/>
      <c r="K486" s="6"/>
      <c r="L486" s="6"/>
      <c r="M486" s="6"/>
      <c r="N486" s="6"/>
      <c r="O486" s="6"/>
      <c r="P486" s="6"/>
      <c r="Q486" s="6"/>
      <c r="R486" s="6"/>
      <c r="S486" s="6"/>
      <c r="T486" s="589"/>
      <c r="U486" s="6"/>
      <c r="V486" s="8"/>
      <c r="W486" s="6"/>
      <c r="X486" s="6"/>
      <c r="Y486" s="6"/>
      <c r="Z486" s="6"/>
      <c r="AA486" s="6"/>
    </row>
    <row r="487" spans="1:27" ht="15.75" customHeight="1" x14ac:dyDescent="0.25">
      <c r="A487" s="6"/>
      <c r="B487" s="6"/>
      <c r="C487" s="6"/>
      <c r="D487" s="6"/>
      <c r="E487" s="6"/>
      <c r="F487" s="6"/>
      <c r="G487" s="6"/>
      <c r="H487" s="6"/>
      <c r="I487" s="6"/>
      <c r="J487" s="6"/>
      <c r="K487" s="6"/>
      <c r="L487" s="6"/>
      <c r="M487" s="6"/>
      <c r="N487" s="6"/>
      <c r="O487" s="6"/>
      <c r="P487" s="6"/>
      <c r="Q487" s="6"/>
      <c r="R487" s="6"/>
      <c r="S487" s="6"/>
      <c r="T487" s="589"/>
      <c r="U487" s="6"/>
      <c r="V487" s="8"/>
      <c r="W487" s="6"/>
      <c r="X487" s="6"/>
      <c r="Y487" s="6"/>
      <c r="Z487" s="6"/>
      <c r="AA487" s="6"/>
    </row>
    <row r="488" spans="1:27" ht="15.75" customHeight="1" x14ac:dyDescent="0.25">
      <c r="A488" s="6"/>
      <c r="B488" s="6"/>
      <c r="C488" s="6"/>
      <c r="D488" s="6"/>
      <c r="E488" s="6"/>
      <c r="F488" s="6"/>
      <c r="G488" s="6"/>
      <c r="H488" s="6"/>
      <c r="I488" s="6"/>
      <c r="J488" s="6"/>
      <c r="K488" s="6"/>
      <c r="L488" s="6"/>
      <c r="M488" s="6"/>
      <c r="N488" s="6"/>
      <c r="O488" s="6"/>
      <c r="P488" s="6"/>
      <c r="Q488" s="6"/>
      <c r="R488" s="6"/>
      <c r="S488" s="6"/>
      <c r="T488" s="589"/>
      <c r="U488" s="6"/>
      <c r="V488" s="8"/>
      <c r="W488" s="6"/>
      <c r="X488" s="6"/>
      <c r="Y488" s="6"/>
      <c r="Z488" s="6"/>
      <c r="AA488" s="6"/>
    </row>
    <row r="489" spans="1:27" ht="15.75" customHeight="1" x14ac:dyDescent="0.25">
      <c r="A489" s="6"/>
      <c r="B489" s="6"/>
      <c r="C489" s="6"/>
      <c r="D489" s="6"/>
      <c r="E489" s="6"/>
      <c r="F489" s="6"/>
      <c r="G489" s="6"/>
      <c r="H489" s="6"/>
      <c r="I489" s="6"/>
      <c r="J489" s="6"/>
      <c r="K489" s="6"/>
      <c r="L489" s="6"/>
      <c r="M489" s="6"/>
      <c r="N489" s="6"/>
      <c r="O489" s="6"/>
      <c r="P489" s="6"/>
      <c r="Q489" s="6"/>
      <c r="R489" s="6"/>
      <c r="S489" s="6"/>
      <c r="T489" s="589"/>
      <c r="U489" s="6"/>
      <c r="V489" s="8"/>
      <c r="W489" s="6"/>
      <c r="X489" s="6"/>
      <c r="Y489" s="6"/>
      <c r="Z489" s="6"/>
      <c r="AA489" s="6"/>
    </row>
    <row r="490" spans="1:27" ht="15.75" customHeight="1" x14ac:dyDescent="0.25">
      <c r="A490" s="6"/>
      <c r="B490" s="6"/>
      <c r="C490" s="6"/>
      <c r="D490" s="6"/>
      <c r="E490" s="6"/>
      <c r="F490" s="6"/>
      <c r="G490" s="6"/>
      <c r="H490" s="6"/>
      <c r="I490" s="6"/>
      <c r="J490" s="6"/>
      <c r="K490" s="6"/>
      <c r="L490" s="6"/>
      <c r="M490" s="6"/>
      <c r="N490" s="6"/>
      <c r="O490" s="6"/>
      <c r="P490" s="6"/>
      <c r="Q490" s="6"/>
      <c r="R490" s="6"/>
      <c r="S490" s="6"/>
      <c r="T490" s="589"/>
      <c r="U490" s="6"/>
      <c r="V490" s="8"/>
      <c r="W490" s="6"/>
      <c r="X490" s="6"/>
      <c r="Y490" s="6"/>
      <c r="Z490" s="6"/>
      <c r="AA490" s="6"/>
    </row>
    <row r="491" spans="1:27" ht="15.75" customHeight="1" x14ac:dyDescent="0.25">
      <c r="A491" s="6"/>
      <c r="B491" s="6"/>
      <c r="C491" s="6"/>
      <c r="D491" s="6"/>
      <c r="E491" s="6"/>
      <c r="F491" s="6"/>
      <c r="G491" s="6"/>
      <c r="H491" s="6"/>
      <c r="I491" s="6"/>
      <c r="J491" s="6"/>
      <c r="K491" s="6"/>
      <c r="L491" s="6"/>
      <c r="M491" s="6"/>
      <c r="N491" s="6"/>
      <c r="O491" s="6"/>
      <c r="P491" s="6"/>
      <c r="Q491" s="6"/>
      <c r="R491" s="6"/>
      <c r="S491" s="6"/>
      <c r="T491" s="589"/>
      <c r="U491" s="6"/>
      <c r="V491" s="8"/>
      <c r="W491" s="6"/>
      <c r="X491" s="6"/>
      <c r="Y491" s="6"/>
      <c r="Z491" s="6"/>
      <c r="AA491" s="6"/>
    </row>
    <row r="492" spans="1:27" ht="15.75" customHeight="1" x14ac:dyDescent="0.25">
      <c r="A492" s="6"/>
      <c r="B492" s="6"/>
      <c r="C492" s="6"/>
      <c r="D492" s="6"/>
      <c r="E492" s="6"/>
      <c r="F492" s="6"/>
      <c r="G492" s="6"/>
      <c r="H492" s="6"/>
      <c r="I492" s="6"/>
      <c r="J492" s="6"/>
      <c r="K492" s="6"/>
      <c r="L492" s="6"/>
      <c r="M492" s="6"/>
      <c r="N492" s="6"/>
      <c r="O492" s="6"/>
      <c r="P492" s="6"/>
      <c r="Q492" s="6"/>
      <c r="R492" s="6"/>
      <c r="S492" s="6"/>
      <c r="T492" s="589"/>
      <c r="U492" s="6"/>
      <c r="V492" s="8"/>
      <c r="W492" s="6"/>
      <c r="X492" s="6"/>
      <c r="Y492" s="6"/>
      <c r="Z492" s="6"/>
      <c r="AA492" s="6"/>
    </row>
    <row r="493" spans="1:27" ht="15.75" customHeight="1" x14ac:dyDescent="0.25">
      <c r="A493" s="6"/>
      <c r="B493" s="6"/>
      <c r="C493" s="6"/>
      <c r="D493" s="6"/>
      <c r="E493" s="6"/>
      <c r="F493" s="6"/>
      <c r="G493" s="6"/>
      <c r="H493" s="6"/>
      <c r="I493" s="6"/>
      <c r="J493" s="6"/>
      <c r="K493" s="6"/>
      <c r="L493" s="6"/>
      <c r="M493" s="6"/>
      <c r="N493" s="6"/>
      <c r="O493" s="6"/>
      <c r="P493" s="6"/>
      <c r="Q493" s="6"/>
      <c r="R493" s="6"/>
      <c r="S493" s="6"/>
      <c r="T493" s="589"/>
      <c r="U493" s="6"/>
      <c r="V493" s="8"/>
      <c r="W493" s="6"/>
      <c r="X493" s="6"/>
      <c r="Y493" s="6"/>
      <c r="Z493" s="6"/>
      <c r="AA493" s="6"/>
    </row>
    <row r="494" spans="1:27" ht="15.75" customHeight="1" x14ac:dyDescent="0.25">
      <c r="A494" s="6"/>
      <c r="B494" s="6"/>
      <c r="C494" s="6"/>
      <c r="D494" s="6"/>
      <c r="E494" s="6"/>
      <c r="F494" s="6"/>
      <c r="G494" s="6"/>
      <c r="H494" s="6"/>
      <c r="I494" s="6"/>
      <c r="J494" s="6"/>
      <c r="K494" s="6"/>
      <c r="L494" s="6"/>
      <c r="M494" s="6"/>
      <c r="N494" s="6"/>
      <c r="O494" s="6"/>
      <c r="P494" s="6"/>
      <c r="Q494" s="6"/>
      <c r="R494" s="6"/>
      <c r="S494" s="6"/>
      <c r="T494" s="589"/>
      <c r="U494" s="6"/>
      <c r="V494" s="8"/>
      <c r="W494" s="6"/>
      <c r="X494" s="6"/>
      <c r="Y494" s="6"/>
      <c r="Z494" s="6"/>
      <c r="AA494" s="6"/>
    </row>
    <row r="495" spans="1:27" ht="15.75" customHeight="1" x14ac:dyDescent="0.25">
      <c r="A495" s="6"/>
      <c r="B495" s="6"/>
      <c r="C495" s="6"/>
      <c r="D495" s="6"/>
      <c r="E495" s="6"/>
      <c r="F495" s="6"/>
      <c r="G495" s="6"/>
      <c r="H495" s="6"/>
      <c r="I495" s="6"/>
      <c r="J495" s="6"/>
      <c r="K495" s="6"/>
      <c r="L495" s="6"/>
      <c r="M495" s="6"/>
      <c r="N495" s="6"/>
      <c r="O495" s="6"/>
      <c r="P495" s="6"/>
      <c r="Q495" s="6"/>
      <c r="R495" s="6"/>
      <c r="S495" s="6"/>
      <c r="T495" s="589"/>
      <c r="U495" s="6"/>
      <c r="V495" s="8"/>
      <c r="W495" s="6"/>
      <c r="X495" s="6"/>
      <c r="Y495" s="6"/>
      <c r="Z495" s="6"/>
      <c r="AA495" s="6"/>
    </row>
    <row r="496" spans="1:27" ht="15.75" customHeight="1" x14ac:dyDescent="0.25">
      <c r="A496" s="6"/>
      <c r="B496" s="6"/>
      <c r="C496" s="6"/>
      <c r="D496" s="6"/>
      <c r="E496" s="6"/>
      <c r="F496" s="6"/>
      <c r="G496" s="6"/>
      <c r="H496" s="6"/>
      <c r="I496" s="6"/>
      <c r="J496" s="6"/>
      <c r="K496" s="6"/>
      <c r="L496" s="6"/>
      <c r="M496" s="6"/>
      <c r="N496" s="6"/>
      <c r="O496" s="6"/>
      <c r="P496" s="6"/>
      <c r="Q496" s="6"/>
      <c r="R496" s="6"/>
      <c r="S496" s="6"/>
      <c r="T496" s="589"/>
      <c r="U496" s="6"/>
      <c r="V496" s="8"/>
      <c r="W496" s="6"/>
      <c r="X496" s="6"/>
      <c r="Y496" s="6"/>
      <c r="Z496" s="6"/>
      <c r="AA496" s="6"/>
    </row>
    <row r="497" spans="1:27" ht="15.75" customHeight="1" x14ac:dyDescent="0.25">
      <c r="A497" s="6"/>
      <c r="B497" s="6"/>
      <c r="C497" s="6"/>
      <c r="D497" s="6"/>
      <c r="E497" s="6"/>
      <c r="F497" s="6"/>
      <c r="G497" s="6"/>
      <c r="H497" s="6"/>
      <c r="I497" s="6"/>
      <c r="J497" s="6"/>
      <c r="K497" s="6"/>
      <c r="L497" s="6"/>
      <c r="M497" s="6"/>
      <c r="N497" s="6"/>
      <c r="O497" s="6"/>
      <c r="P497" s="6"/>
      <c r="Q497" s="6"/>
      <c r="R497" s="6"/>
      <c r="S497" s="6"/>
      <c r="T497" s="589"/>
      <c r="U497" s="6"/>
      <c r="V497" s="8"/>
      <c r="W497" s="6"/>
      <c r="X497" s="6"/>
      <c r="Y497" s="6"/>
      <c r="Z497" s="6"/>
      <c r="AA497" s="6"/>
    </row>
    <row r="498" spans="1:27" ht="15.75" customHeight="1" x14ac:dyDescent="0.25">
      <c r="A498" s="6"/>
      <c r="B498" s="6"/>
      <c r="C498" s="6"/>
      <c r="D498" s="6"/>
      <c r="E498" s="6"/>
      <c r="F498" s="6"/>
      <c r="G498" s="6"/>
      <c r="H498" s="6"/>
      <c r="I498" s="6"/>
      <c r="J498" s="6"/>
      <c r="K498" s="6"/>
      <c r="L498" s="6"/>
      <c r="M498" s="6"/>
      <c r="N498" s="6"/>
      <c r="O498" s="6"/>
      <c r="P498" s="6"/>
      <c r="Q498" s="6"/>
      <c r="R498" s="6"/>
      <c r="S498" s="6"/>
      <c r="T498" s="589"/>
      <c r="U498" s="6"/>
      <c r="V498" s="8"/>
      <c r="W498" s="6"/>
      <c r="X498" s="6"/>
      <c r="Y498" s="6"/>
      <c r="Z498" s="6"/>
      <c r="AA498" s="6"/>
    </row>
    <row r="499" spans="1:27" ht="15.75" customHeight="1" x14ac:dyDescent="0.25">
      <c r="A499" s="6"/>
      <c r="B499" s="6"/>
      <c r="C499" s="6"/>
      <c r="D499" s="6"/>
      <c r="E499" s="6"/>
      <c r="F499" s="6"/>
      <c r="G499" s="6"/>
      <c r="H499" s="6"/>
      <c r="I499" s="6"/>
      <c r="J499" s="6"/>
      <c r="K499" s="6"/>
      <c r="L499" s="6"/>
      <c r="M499" s="6"/>
      <c r="N499" s="6"/>
      <c r="O499" s="6"/>
      <c r="P499" s="6"/>
      <c r="Q499" s="6"/>
      <c r="R499" s="6"/>
      <c r="S499" s="6"/>
      <c r="T499" s="589"/>
      <c r="U499" s="6"/>
      <c r="V499" s="8"/>
      <c r="W499" s="6"/>
      <c r="X499" s="6"/>
      <c r="Y499" s="6"/>
      <c r="Z499" s="6"/>
      <c r="AA499" s="6"/>
    </row>
    <row r="500" spans="1:27" ht="15.75" customHeight="1" x14ac:dyDescent="0.25">
      <c r="A500" s="6"/>
      <c r="B500" s="6"/>
      <c r="C500" s="6"/>
      <c r="D500" s="6"/>
      <c r="E500" s="6"/>
      <c r="F500" s="6"/>
      <c r="G500" s="6"/>
      <c r="H500" s="6"/>
      <c r="I500" s="6"/>
      <c r="J500" s="6"/>
      <c r="K500" s="6"/>
      <c r="L500" s="6"/>
      <c r="M500" s="6"/>
      <c r="N500" s="6"/>
      <c r="O500" s="6"/>
      <c r="P500" s="6"/>
      <c r="Q500" s="6"/>
      <c r="R500" s="6"/>
      <c r="S500" s="6"/>
      <c r="T500" s="589"/>
      <c r="U500" s="6"/>
      <c r="V500" s="8"/>
      <c r="W500" s="6"/>
      <c r="X500" s="6"/>
      <c r="Y500" s="6"/>
      <c r="Z500" s="6"/>
      <c r="AA500" s="6"/>
    </row>
    <row r="501" spans="1:27" ht="15.75" customHeight="1" x14ac:dyDescent="0.25">
      <c r="A501" s="6"/>
      <c r="B501" s="6"/>
      <c r="C501" s="6"/>
      <c r="D501" s="6"/>
      <c r="E501" s="6"/>
      <c r="F501" s="6"/>
      <c r="G501" s="6"/>
      <c r="H501" s="6"/>
      <c r="I501" s="6"/>
      <c r="J501" s="6"/>
      <c r="K501" s="6"/>
      <c r="L501" s="6"/>
      <c r="M501" s="6"/>
      <c r="N501" s="6"/>
      <c r="O501" s="6"/>
      <c r="P501" s="6"/>
      <c r="Q501" s="6"/>
      <c r="R501" s="6"/>
      <c r="S501" s="6"/>
      <c r="T501" s="589"/>
      <c r="U501" s="6"/>
      <c r="V501" s="8"/>
      <c r="W501" s="6"/>
      <c r="X501" s="6"/>
      <c r="Y501" s="6"/>
      <c r="Z501" s="6"/>
      <c r="AA501" s="6"/>
    </row>
    <row r="502" spans="1:27" ht="15.75" customHeight="1" x14ac:dyDescent="0.25">
      <c r="A502" s="6"/>
      <c r="B502" s="6"/>
      <c r="C502" s="6"/>
      <c r="D502" s="6"/>
      <c r="E502" s="6"/>
      <c r="F502" s="6"/>
      <c r="G502" s="6"/>
      <c r="H502" s="6"/>
      <c r="I502" s="6"/>
      <c r="J502" s="6"/>
      <c r="K502" s="6"/>
      <c r="L502" s="6"/>
      <c r="M502" s="6"/>
      <c r="N502" s="6"/>
      <c r="O502" s="6"/>
      <c r="P502" s="6"/>
      <c r="Q502" s="6"/>
      <c r="R502" s="6"/>
      <c r="S502" s="6"/>
      <c r="T502" s="589"/>
      <c r="U502" s="6"/>
      <c r="V502" s="8"/>
      <c r="W502" s="6"/>
      <c r="X502" s="6"/>
      <c r="Y502" s="6"/>
      <c r="Z502" s="6"/>
      <c r="AA502" s="6"/>
    </row>
    <row r="503" spans="1:27" ht="15.75" customHeight="1" x14ac:dyDescent="0.25">
      <c r="A503" s="6"/>
      <c r="B503" s="6"/>
      <c r="C503" s="6"/>
      <c r="D503" s="6"/>
      <c r="E503" s="6"/>
      <c r="F503" s="6"/>
      <c r="G503" s="6"/>
      <c r="H503" s="6"/>
      <c r="I503" s="6"/>
      <c r="J503" s="6"/>
      <c r="K503" s="6"/>
      <c r="L503" s="6"/>
      <c r="M503" s="6"/>
      <c r="N503" s="6"/>
      <c r="O503" s="6"/>
      <c r="P503" s="6"/>
      <c r="Q503" s="6"/>
      <c r="R503" s="6"/>
      <c r="S503" s="6"/>
      <c r="T503" s="589"/>
      <c r="U503" s="6"/>
      <c r="V503" s="8"/>
      <c r="W503" s="6"/>
      <c r="X503" s="6"/>
      <c r="Y503" s="6"/>
      <c r="Z503" s="6"/>
      <c r="AA503" s="6"/>
    </row>
    <row r="504" spans="1:27" ht="15.75" customHeight="1" x14ac:dyDescent="0.25">
      <c r="A504" s="6"/>
      <c r="B504" s="6"/>
      <c r="C504" s="6"/>
      <c r="D504" s="6"/>
      <c r="E504" s="6"/>
      <c r="F504" s="6"/>
      <c r="G504" s="6"/>
      <c r="H504" s="6"/>
      <c r="I504" s="6"/>
      <c r="J504" s="6"/>
      <c r="K504" s="6"/>
      <c r="L504" s="6"/>
      <c r="M504" s="6"/>
      <c r="N504" s="6"/>
      <c r="O504" s="6"/>
      <c r="P504" s="6"/>
      <c r="Q504" s="6"/>
      <c r="R504" s="6"/>
      <c r="S504" s="6"/>
      <c r="T504" s="589"/>
      <c r="U504" s="6"/>
      <c r="V504" s="8"/>
      <c r="W504" s="6"/>
      <c r="X504" s="6"/>
      <c r="Y504" s="6"/>
      <c r="Z504" s="6"/>
      <c r="AA504" s="6"/>
    </row>
    <row r="505" spans="1:27" ht="15.75" customHeight="1" x14ac:dyDescent="0.25">
      <c r="A505" s="6"/>
      <c r="B505" s="6"/>
      <c r="C505" s="6"/>
      <c r="D505" s="6"/>
      <c r="E505" s="6"/>
      <c r="F505" s="6"/>
      <c r="G505" s="6"/>
      <c r="H505" s="6"/>
      <c r="I505" s="6"/>
      <c r="J505" s="6"/>
      <c r="K505" s="6"/>
      <c r="L505" s="6"/>
      <c r="M505" s="6"/>
      <c r="N505" s="6"/>
      <c r="O505" s="6"/>
      <c r="P505" s="6"/>
      <c r="Q505" s="6"/>
      <c r="R505" s="6"/>
      <c r="S505" s="6"/>
      <c r="T505" s="589"/>
      <c r="U505" s="6"/>
      <c r="V505" s="8"/>
      <c r="W505" s="6"/>
      <c r="X505" s="6"/>
      <c r="Y505" s="6"/>
      <c r="Z505" s="6"/>
      <c r="AA505" s="6"/>
    </row>
    <row r="506" spans="1:27" ht="15.75" customHeight="1" x14ac:dyDescent="0.25">
      <c r="A506" s="6"/>
      <c r="B506" s="6"/>
      <c r="C506" s="6"/>
      <c r="D506" s="6"/>
      <c r="E506" s="6"/>
      <c r="F506" s="6"/>
      <c r="G506" s="6"/>
      <c r="H506" s="6"/>
      <c r="I506" s="6"/>
      <c r="J506" s="6"/>
      <c r="K506" s="6"/>
      <c r="L506" s="6"/>
      <c r="M506" s="6"/>
      <c r="N506" s="6"/>
      <c r="O506" s="6"/>
      <c r="P506" s="6"/>
      <c r="Q506" s="6"/>
      <c r="R506" s="6"/>
      <c r="S506" s="6"/>
      <c r="T506" s="589"/>
      <c r="U506" s="6"/>
      <c r="V506" s="8"/>
      <c r="W506" s="6"/>
      <c r="X506" s="6"/>
      <c r="Y506" s="6"/>
      <c r="Z506" s="6"/>
      <c r="AA506" s="6"/>
    </row>
    <row r="507" spans="1:27" ht="15.75" customHeight="1" x14ac:dyDescent="0.25">
      <c r="A507" s="6"/>
      <c r="B507" s="6"/>
      <c r="C507" s="6"/>
      <c r="D507" s="6"/>
      <c r="E507" s="6"/>
      <c r="F507" s="6"/>
      <c r="G507" s="6"/>
      <c r="H507" s="6"/>
      <c r="I507" s="6"/>
      <c r="J507" s="6"/>
      <c r="K507" s="6"/>
      <c r="L507" s="6"/>
      <c r="M507" s="6"/>
      <c r="N507" s="6"/>
      <c r="O507" s="6"/>
      <c r="P507" s="6"/>
      <c r="Q507" s="6"/>
      <c r="R507" s="6"/>
      <c r="S507" s="6"/>
      <c r="T507" s="589"/>
      <c r="U507" s="6"/>
      <c r="V507" s="8"/>
      <c r="W507" s="6"/>
      <c r="X507" s="6"/>
      <c r="Y507" s="6"/>
      <c r="Z507" s="6"/>
      <c r="AA507" s="6"/>
    </row>
    <row r="508" spans="1:27" ht="15.75" customHeight="1" x14ac:dyDescent="0.25">
      <c r="A508" s="6"/>
      <c r="B508" s="6"/>
      <c r="C508" s="6"/>
      <c r="D508" s="6"/>
      <c r="E508" s="6"/>
      <c r="F508" s="6"/>
      <c r="G508" s="6"/>
      <c r="H508" s="6"/>
      <c r="I508" s="6"/>
      <c r="J508" s="6"/>
      <c r="K508" s="6"/>
      <c r="L508" s="6"/>
      <c r="M508" s="6"/>
      <c r="N508" s="6"/>
      <c r="O508" s="6"/>
      <c r="P508" s="6"/>
      <c r="Q508" s="6"/>
      <c r="R508" s="6"/>
      <c r="S508" s="6"/>
      <c r="T508" s="589"/>
      <c r="U508" s="6"/>
      <c r="V508" s="8"/>
      <c r="W508" s="6"/>
      <c r="X508" s="6"/>
      <c r="Y508" s="6"/>
      <c r="Z508" s="6"/>
      <c r="AA508" s="6"/>
    </row>
    <row r="509" spans="1:27" ht="15.75" customHeight="1" x14ac:dyDescent="0.25">
      <c r="A509" s="6"/>
      <c r="B509" s="6"/>
      <c r="C509" s="6"/>
      <c r="D509" s="6"/>
      <c r="E509" s="6"/>
      <c r="F509" s="6"/>
      <c r="G509" s="6"/>
      <c r="H509" s="6"/>
      <c r="I509" s="6"/>
      <c r="J509" s="6"/>
      <c r="K509" s="6"/>
      <c r="L509" s="6"/>
      <c r="M509" s="6"/>
      <c r="N509" s="6"/>
      <c r="O509" s="6"/>
      <c r="P509" s="6"/>
      <c r="Q509" s="6"/>
      <c r="R509" s="6"/>
      <c r="S509" s="6"/>
      <c r="T509" s="589"/>
      <c r="U509" s="6"/>
      <c r="V509" s="8"/>
      <c r="W509" s="6"/>
      <c r="X509" s="6"/>
      <c r="Y509" s="6"/>
      <c r="Z509" s="6"/>
      <c r="AA509" s="6"/>
    </row>
    <row r="510" spans="1:27" ht="15.75" customHeight="1" x14ac:dyDescent="0.25">
      <c r="A510" s="6"/>
      <c r="B510" s="6"/>
      <c r="C510" s="6"/>
      <c r="D510" s="6"/>
      <c r="E510" s="6"/>
      <c r="F510" s="6"/>
      <c r="G510" s="6"/>
      <c r="H510" s="6"/>
      <c r="I510" s="6"/>
      <c r="J510" s="6"/>
      <c r="K510" s="6"/>
      <c r="L510" s="6"/>
      <c r="M510" s="6"/>
      <c r="N510" s="6"/>
      <c r="O510" s="6"/>
      <c r="P510" s="6"/>
      <c r="Q510" s="6"/>
      <c r="R510" s="6"/>
      <c r="S510" s="6"/>
      <c r="T510" s="589"/>
      <c r="U510" s="6"/>
      <c r="V510" s="8"/>
      <c r="W510" s="6"/>
      <c r="X510" s="6"/>
      <c r="Y510" s="6"/>
      <c r="Z510" s="6"/>
      <c r="AA510" s="6"/>
    </row>
    <row r="511" spans="1:27" ht="15.75" customHeight="1" x14ac:dyDescent="0.25">
      <c r="A511" s="6"/>
      <c r="B511" s="6"/>
      <c r="C511" s="6"/>
      <c r="D511" s="6"/>
      <c r="E511" s="6"/>
      <c r="F511" s="6"/>
      <c r="G511" s="6"/>
      <c r="H511" s="6"/>
      <c r="I511" s="6"/>
      <c r="J511" s="6"/>
      <c r="K511" s="6"/>
      <c r="L511" s="6"/>
      <c r="M511" s="6"/>
      <c r="N511" s="6"/>
      <c r="O511" s="6"/>
      <c r="P511" s="6"/>
      <c r="Q511" s="6"/>
      <c r="R511" s="6"/>
      <c r="S511" s="6"/>
      <c r="T511" s="589"/>
      <c r="U511" s="6"/>
      <c r="V511" s="8"/>
      <c r="W511" s="6"/>
      <c r="X511" s="6"/>
      <c r="Y511" s="6"/>
      <c r="Z511" s="6"/>
      <c r="AA511" s="6"/>
    </row>
    <row r="512" spans="1:27" ht="15.75" customHeight="1" x14ac:dyDescent="0.25">
      <c r="A512" s="6"/>
      <c r="B512" s="6"/>
      <c r="C512" s="6"/>
      <c r="D512" s="6"/>
      <c r="E512" s="6"/>
      <c r="F512" s="6"/>
      <c r="G512" s="6"/>
      <c r="H512" s="6"/>
      <c r="I512" s="6"/>
      <c r="J512" s="6"/>
      <c r="K512" s="6"/>
      <c r="L512" s="6"/>
      <c r="M512" s="6"/>
      <c r="N512" s="6"/>
      <c r="O512" s="6"/>
      <c r="P512" s="6"/>
      <c r="Q512" s="6"/>
      <c r="R512" s="6"/>
      <c r="S512" s="6"/>
      <c r="T512" s="589"/>
      <c r="U512" s="6"/>
      <c r="V512" s="8"/>
      <c r="W512" s="6"/>
      <c r="X512" s="6"/>
      <c r="Y512" s="6"/>
      <c r="Z512" s="6"/>
      <c r="AA512" s="6"/>
    </row>
    <row r="513" spans="1:27" ht="15.75" customHeight="1" x14ac:dyDescent="0.25">
      <c r="A513" s="6"/>
      <c r="B513" s="6"/>
      <c r="C513" s="6"/>
      <c r="D513" s="6"/>
      <c r="E513" s="6"/>
      <c r="F513" s="6"/>
      <c r="G513" s="6"/>
      <c r="H513" s="6"/>
      <c r="I513" s="6"/>
      <c r="J513" s="6"/>
      <c r="K513" s="6"/>
      <c r="L513" s="6"/>
      <c r="M513" s="6"/>
      <c r="N513" s="6"/>
      <c r="O513" s="6"/>
      <c r="P513" s="6"/>
      <c r="Q513" s="6"/>
      <c r="R513" s="6"/>
      <c r="S513" s="6"/>
      <c r="T513" s="589"/>
      <c r="U513" s="6"/>
      <c r="V513" s="8"/>
      <c r="W513" s="6"/>
      <c r="X513" s="6"/>
      <c r="Y513" s="6"/>
      <c r="Z513" s="6"/>
      <c r="AA513" s="6"/>
    </row>
    <row r="514" spans="1:27" ht="15.75" customHeight="1" x14ac:dyDescent="0.25">
      <c r="A514" s="6"/>
      <c r="B514" s="6"/>
      <c r="C514" s="6"/>
      <c r="D514" s="6"/>
      <c r="E514" s="6"/>
      <c r="F514" s="6"/>
      <c r="G514" s="6"/>
      <c r="H514" s="6"/>
      <c r="I514" s="6"/>
      <c r="J514" s="6"/>
      <c r="K514" s="6"/>
      <c r="L514" s="6"/>
      <c r="M514" s="6"/>
      <c r="N514" s="6"/>
      <c r="O514" s="6"/>
      <c r="P514" s="6"/>
      <c r="Q514" s="6"/>
      <c r="R514" s="6"/>
      <c r="S514" s="6"/>
      <c r="T514" s="589"/>
      <c r="U514" s="6"/>
      <c r="V514" s="8"/>
      <c r="W514" s="6"/>
      <c r="X514" s="6"/>
      <c r="Y514" s="6"/>
      <c r="Z514" s="6"/>
      <c r="AA514" s="6"/>
    </row>
    <row r="515" spans="1:27" ht="15.75" customHeight="1" x14ac:dyDescent="0.25">
      <c r="A515" s="6"/>
      <c r="B515" s="6"/>
      <c r="C515" s="6"/>
      <c r="D515" s="6"/>
      <c r="E515" s="6"/>
      <c r="F515" s="6"/>
      <c r="G515" s="6"/>
      <c r="H515" s="6"/>
      <c r="I515" s="6"/>
      <c r="J515" s="6"/>
      <c r="K515" s="6"/>
      <c r="L515" s="6"/>
      <c r="M515" s="6"/>
      <c r="N515" s="6"/>
      <c r="O515" s="6"/>
      <c r="P515" s="6"/>
      <c r="Q515" s="6"/>
      <c r="R515" s="6"/>
      <c r="S515" s="6"/>
      <c r="T515" s="589"/>
      <c r="U515" s="6"/>
      <c r="V515" s="8"/>
      <c r="W515" s="6"/>
      <c r="X515" s="6"/>
      <c r="Y515" s="6"/>
      <c r="Z515" s="6"/>
      <c r="AA515" s="6"/>
    </row>
    <row r="516" spans="1:27" ht="15.75" customHeight="1" x14ac:dyDescent="0.25">
      <c r="A516" s="6"/>
      <c r="B516" s="6"/>
      <c r="C516" s="6"/>
      <c r="D516" s="6"/>
      <c r="E516" s="6"/>
      <c r="F516" s="6"/>
      <c r="G516" s="6"/>
      <c r="H516" s="6"/>
      <c r="I516" s="6"/>
      <c r="J516" s="6"/>
      <c r="K516" s="6"/>
      <c r="L516" s="6"/>
      <c r="M516" s="6"/>
      <c r="N516" s="6"/>
      <c r="O516" s="6"/>
      <c r="P516" s="6"/>
      <c r="Q516" s="6"/>
      <c r="R516" s="6"/>
      <c r="S516" s="6"/>
      <c r="T516" s="589"/>
      <c r="U516" s="6"/>
      <c r="V516" s="8"/>
      <c r="W516" s="6"/>
      <c r="X516" s="6"/>
      <c r="Y516" s="6"/>
      <c r="Z516" s="6"/>
      <c r="AA516" s="6"/>
    </row>
    <row r="517" spans="1:27" ht="15.75" customHeight="1" x14ac:dyDescent="0.25">
      <c r="A517" s="6"/>
      <c r="B517" s="6"/>
      <c r="C517" s="6"/>
      <c r="D517" s="6"/>
      <c r="E517" s="6"/>
      <c r="F517" s="6"/>
      <c r="G517" s="6"/>
      <c r="H517" s="6"/>
      <c r="I517" s="6"/>
      <c r="J517" s="6"/>
      <c r="K517" s="6"/>
      <c r="L517" s="6"/>
      <c r="M517" s="6"/>
      <c r="N517" s="6"/>
      <c r="O517" s="6"/>
      <c r="P517" s="6"/>
      <c r="Q517" s="6"/>
      <c r="R517" s="6"/>
      <c r="S517" s="6"/>
      <c r="T517" s="589"/>
      <c r="U517" s="6"/>
      <c r="V517" s="8"/>
      <c r="W517" s="6"/>
      <c r="X517" s="6"/>
      <c r="Y517" s="6"/>
      <c r="Z517" s="6"/>
      <c r="AA517" s="6"/>
    </row>
    <row r="518" spans="1:27" ht="15.75" customHeight="1" x14ac:dyDescent="0.25">
      <c r="A518" s="6"/>
      <c r="B518" s="6"/>
      <c r="C518" s="6"/>
      <c r="D518" s="6"/>
      <c r="E518" s="6"/>
      <c r="F518" s="6"/>
      <c r="G518" s="6"/>
      <c r="H518" s="6"/>
      <c r="I518" s="6"/>
      <c r="J518" s="6"/>
      <c r="K518" s="6"/>
      <c r="L518" s="6"/>
      <c r="M518" s="6"/>
      <c r="N518" s="6"/>
      <c r="O518" s="6"/>
      <c r="P518" s="6"/>
      <c r="Q518" s="6"/>
      <c r="R518" s="6"/>
      <c r="S518" s="6"/>
      <c r="T518" s="589"/>
      <c r="U518" s="6"/>
      <c r="V518" s="8"/>
      <c r="W518" s="6"/>
      <c r="X518" s="6"/>
      <c r="Y518" s="6"/>
      <c r="Z518" s="6"/>
      <c r="AA518" s="6"/>
    </row>
    <row r="519" spans="1:27" ht="15.75" customHeight="1" x14ac:dyDescent="0.25">
      <c r="A519" s="6"/>
      <c r="B519" s="6"/>
      <c r="C519" s="6"/>
      <c r="D519" s="6"/>
      <c r="E519" s="6"/>
      <c r="F519" s="6"/>
      <c r="G519" s="6"/>
      <c r="H519" s="6"/>
      <c r="I519" s="6"/>
      <c r="J519" s="6"/>
      <c r="K519" s="6"/>
      <c r="L519" s="6"/>
      <c r="M519" s="6"/>
      <c r="N519" s="6"/>
      <c r="O519" s="6"/>
      <c r="P519" s="6"/>
      <c r="Q519" s="6"/>
      <c r="R519" s="6"/>
      <c r="S519" s="6"/>
      <c r="T519" s="589"/>
      <c r="U519" s="6"/>
      <c r="V519" s="8"/>
      <c r="W519" s="6"/>
      <c r="X519" s="6"/>
      <c r="Y519" s="6"/>
      <c r="Z519" s="6"/>
      <c r="AA519" s="6"/>
    </row>
    <row r="520" spans="1:27" ht="15.75" customHeight="1" x14ac:dyDescent="0.25">
      <c r="A520" s="6"/>
      <c r="B520" s="6"/>
      <c r="C520" s="6"/>
      <c r="D520" s="6"/>
      <c r="E520" s="6"/>
      <c r="F520" s="6"/>
      <c r="G520" s="6"/>
      <c r="H520" s="6"/>
      <c r="I520" s="6"/>
      <c r="J520" s="6"/>
      <c r="K520" s="6"/>
      <c r="L520" s="6"/>
      <c r="M520" s="6"/>
      <c r="N520" s="6"/>
      <c r="O520" s="6"/>
      <c r="P520" s="6"/>
      <c r="Q520" s="6"/>
      <c r="R520" s="6"/>
      <c r="S520" s="6"/>
      <c r="T520" s="589"/>
      <c r="U520" s="6"/>
      <c r="V520" s="8"/>
      <c r="W520" s="6"/>
      <c r="X520" s="6"/>
      <c r="Y520" s="6"/>
      <c r="Z520" s="6"/>
      <c r="AA520" s="6"/>
    </row>
    <row r="521" spans="1:27" ht="15.75" customHeight="1" x14ac:dyDescent="0.25">
      <c r="A521" s="6"/>
      <c r="B521" s="6"/>
      <c r="C521" s="6"/>
      <c r="D521" s="6"/>
      <c r="E521" s="6"/>
      <c r="F521" s="6"/>
      <c r="G521" s="6"/>
      <c r="H521" s="6"/>
      <c r="I521" s="6"/>
      <c r="J521" s="6"/>
      <c r="K521" s="6"/>
      <c r="L521" s="6"/>
      <c r="M521" s="6"/>
      <c r="N521" s="6"/>
      <c r="O521" s="6"/>
      <c r="P521" s="6"/>
      <c r="Q521" s="6"/>
      <c r="R521" s="6"/>
      <c r="S521" s="6"/>
      <c r="T521" s="589"/>
      <c r="U521" s="6"/>
      <c r="V521" s="8"/>
      <c r="W521" s="6"/>
      <c r="X521" s="6"/>
      <c r="Y521" s="6"/>
      <c r="Z521" s="6"/>
      <c r="AA521" s="6"/>
    </row>
    <row r="522" spans="1:27" ht="15.75" customHeight="1" x14ac:dyDescent="0.25">
      <c r="A522" s="6"/>
      <c r="B522" s="6"/>
      <c r="C522" s="6"/>
      <c r="D522" s="6"/>
      <c r="E522" s="6"/>
      <c r="F522" s="6"/>
      <c r="G522" s="6"/>
      <c r="H522" s="6"/>
      <c r="I522" s="6"/>
      <c r="J522" s="6"/>
      <c r="K522" s="6"/>
      <c r="L522" s="6"/>
      <c r="M522" s="6"/>
      <c r="N522" s="6"/>
      <c r="O522" s="6"/>
      <c r="P522" s="6"/>
      <c r="Q522" s="6"/>
      <c r="R522" s="6"/>
      <c r="S522" s="6"/>
      <c r="T522" s="589"/>
      <c r="U522" s="6"/>
      <c r="V522" s="8"/>
      <c r="W522" s="6"/>
      <c r="X522" s="6"/>
      <c r="Y522" s="6"/>
      <c r="Z522" s="6"/>
      <c r="AA522" s="6"/>
    </row>
    <row r="523" spans="1:27" ht="15.75" customHeight="1" x14ac:dyDescent="0.25">
      <c r="A523" s="6"/>
      <c r="B523" s="6"/>
      <c r="C523" s="6"/>
      <c r="D523" s="6"/>
      <c r="E523" s="6"/>
      <c r="F523" s="6"/>
      <c r="G523" s="6"/>
      <c r="H523" s="6"/>
      <c r="I523" s="6"/>
      <c r="J523" s="6"/>
      <c r="K523" s="6"/>
      <c r="L523" s="6"/>
      <c r="M523" s="6"/>
      <c r="N523" s="6"/>
      <c r="O523" s="6"/>
      <c r="P523" s="6"/>
      <c r="Q523" s="6"/>
      <c r="R523" s="6"/>
      <c r="S523" s="6"/>
      <c r="T523" s="589"/>
      <c r="U523" s="6"/>
      <c r="V523" s="8"/>
      <c r="W523" s="6"/>
      <c r="X523" s="6"/>
      <c r="Y523" s="6"/>
      <c r="Z523" s="6"/>
      <c r="AA523" s="6"/>
    </row>
    <row r="524" spans="1:27" ht="15.75" customHeight="1" x14ac:dyDescent="0.25">
      <c r="A524" s="6"/>
      <c r="B524" s="6"/>
      <c r="C524" s="6"/>
      <c r="D524" s="6"/>
      <c r="E524" s="6"/>
      <c r="F524" s="6"/>
      <c r="G524" s="6"/>
      <c r="H524" s="6"/>
      <c r="I524" s="6"/>
      <c r="J524" s="6"/>
      <c r="K524" s="6"/>
      <c r="L524" s="6"/>
      <c r="M524" s="6"/>
      <c r="N524" s="6"/>
      <c r="O524" s="6"/>
      <c r="P524" s="6"/>
      <c r="Q524" s="6"/>
      <c r="R524" s="6"/>
      <c r="S524" s="6"/>
      <c r="T524" s="589"/>
      <c r="U524" s="6"/>
      <c r="V524" s="8"/>
      <c r="W524" s="6"/>
      <c r="X524" s="6"/>
      <c r="Y524" s="6"/>
      <c r="Z524" s="6"/>
      <c r="AA524" s="6"/>
    </row>
    <row r="525" spans="1:27" ht="15.75" customHeight="1" x14ac:dyDescent="0.25">
      <c r="A525" s="6"/>
      <c r="B525" s="6"/>
      <c r="C525" s="6"/>
      <c r="D525" s="6"/>
      <c r="E525" s="6"/>
      <c r="F525" s="6"/>
      <c r="G525" s="6"/>
      <c r="H525" s="6"/>
      <c r="I525" s="6"/>
      <c r="J525" s="6"/>
      <c r="K525" s="6"/>
      <c r="L525" s="6"/>
      <c r="M525" s="6"/>
      <c r="N525" s="6"/>
      <c r="O525" s="6"/>
      <c r="P525" s="6"/>
      <c r="Q525" s="6"/>
      <c r="R525" s="6"/>
      <c r="S525" s="6"/>
      <c r="T525" s="589"/>
      <c r="U525" s="6"/>
      <c r="V525" s="8"/>
      <c r="W525" s="6"/>
      <c r="X525" s="6"/>
      <c r="Y525" s="6"/>
      <c r="Z525" s="6"/>
      <c r="AA525" s="6"/>
    </row>
    <row r="526" spans="1:27" ht="15.75" customHeight="1" x14ac:dyDescent="0.25">
      <c r="A526" s="6"/>
      <c r="B526" s="6"/>
      <c r="C526" s="6"/>
      <c r="D526" s="6"/>
      <c r="E526" s="6"/>
      <c r="F526" s="6"/>
      <c r="G526" s="6"/>
      <c r="H526" s="6"/>
      <c r="I526" s="6"/>
      <c r="J526" s="6"/>
      <c r="K526" s="6"/>
      <c r="L526" s="6"/>
      <c r="M526" s="6"/>
      <c r="N526" s="6"/>
      <c r="O526" s="6"/>
      <c r="P526" s="6"/>
      <c r="Q526" s="6"/>
      <c r="R526" s="6"/>
      <c r="S526" s="6"/>
      <c r="T526" s="589"/>
      <c r="U526" s="6"/>
      <c r="V526" s="8"/>
      <c r="W526" s="6"/>
      <c r="X526" s="6"/>
      <c r="Y526" s="6"/>
      <c r="Z526" s="6"/>
      <c r="AA526" s="6"/>
    </row>
    <row r="527" spans="1:27" ht="15.75" customHeight="1" x14ac:dyDescent="0.25">
      <c r="A527" s="6"/>
      <c r="B527" s="6"/>
      <c r="C527" s="6"/>
      <c r="D527" s="6"/>
      <c r="E527" s="6"/>
      <c r="F527" s="6"/>
      <c r="G527" s="6"/>
      <c r="H527" s="6"/>
      <c r="I527" s="6"/>
      <c r="J527" s="6"/>
      <c r="K527" s="6"/>
      <c r="L527" s="6"/>
      <c r="M527" s="6"/>
      <c r="N527" s="6"/>
      <c r="O527" s="6"/>
      <c r="P527" s="6"/>
      <c r="Q527" s="6"/>
      <c r="R527" s="6"/>
      <c r="S527" s="6"/>
      <c r="T527" s="589"/>
      <c r="U527" s="6"/>
      <c r="V527" s="8"/>
      <c r="W527" s="6"/>
      <c r="X527" s="6"/>
      <c r="Y527" s="6"/>
      <c r="Z527" s="6"/>
      <c r="AA527" s="6"/>
    </row>
    <row r="528" spans="1:27" ht="15.75" customHeight="1" x14ac:dyDescent="0.25">
      <c r="A528" s="6"/>
      <c r="B528" s="6"/>
      <c r="C528" s="6"/>
      <c r="D528" s="6"/>
      <c r="E528" s="6"/>
      <c r="F528" s="6"/>
      <c r="G528" s="6"/>
      <c r="H528" s="6"/>
      <c r="I528" s="6"/>
      <c r="J528" s="6"/>
      <c r="K528" s="6"/>
      <c r="L528" s="6"/>
      <c r="M528" s="6"/>
      <c r="N528" s="6"/>
      <c r="O528" s="6"/>
      <c r="P528" s="6"/>
      <c r="Q528" s="6"/>
      <c r="R528" s="6"/>
      <c r="S528" s="6"/>
      <c r="T528" s="589"/>
      <c r="U528" s="6"/>
      <c r="V528" s="8"/>
      <c r="W528" s="6"/>
      <c r="X528" s="6"/>
      <c r="Y528" s="6"/>
      <c r="Z528" s="6"/>
      <c r="AA528" s="6"/>
    </row>
    <row r="529" spans="1:27" ht="15.75" customHeight="1" x14ac:dyDescent="0.25">
      <c r="A529" s="6"/>
      <c r="B529" s="6"/>
      <c r="C529" s="6"/>
      <c r="D529" s="6"/>
      <c r="E529" s="6"/>
      <c r="F529" s="6"/>
      <c r="G529" s="6"/>
      <c r="H529" s="6"/>
      <c r="I529" s="6"/>
      <c r="J529" s="6"/>
      <c r="K529" s="6"/>
      <c r="L529" s="6"/>
      <c r="M529" s="6"/>
      <c r="N529" s="6"/>
      <c r="O529" s="6"/>
      <c r="P529" s="6"/>
      <c r="Q529" s="6"/>
      <c r="R529" s="6"/>
      <c r="S529" s="6"/>
      <c r="T529" s="589"/>
      <c r="U529" s="6"/>
      <c r="V529" s="8"/>
      <c r="W529" s="6"/>
      <c r="X529" s="6"/>
      <c r="Y529" s="6"/>
      <c r="Z529" s="6"/>
      <c r="AA529" s="6"/>
    </row>
    <row r="530" spans="1:27" ht="15.75" customHeight="1" x14ac:dyDescent="0.25">
      <c r="A530" s="6"/>
      <c r="B530" s="6"/>
      <c r="C530" s="6"/>
      <c r="D530" s="6"/>
      <c r="E530" s="6"/>
      <c r="F530" s="6"/>
      <c r="G530" s="6"/>
      <c r="H530" s="6"/>
      <c r="I530" s="6"/>
      <c r="J530" s="6"/>
      <c r="K530" s="6"/>
      <c r="L530" s="6"/>
      <c r="M530" s="6"/>
      <c r="N530" s="6"/>
      <c r="O530" s="6"/>
      <c r="P530" s="6"/>
      <c r="Q530" s="6"/>
      <c r="R530" s="6"/>
      <c r="S530" s="6"/>
      <c r="T530" s="589"/>
      <c r="U530" s="6"/>
      <c r="V530" s="8"/>
      <c r="W530" s="6"/>
      <c r="X530" s="6"/>
      <c r="Y530" s="6"/>
      <c r="Z530" s="6"/>
      <c r="AA530" s="6"/>
    </row>
    <row r="531" spans="1:27" ht="15.75" customHeight="1" x14ac:dyDescent="0.25">
      <c r="A531" s="6"/>
      <c r="B531" s="6"/>
      <c r="C531" s="6"/>
      <c r="D531" s="6"/>
      <c r="E531" s="6"/>
      <c r="F531" s="6"/>
      <c r="G531" s="6"/>
      <c r="H531" s="6"/>
      <c r="I531" s="6"/>
      <c r="J531" s="6"/>
      <c r="K531" s="6"/>
      <c r="L531" s="6"/>
      <c r="M531" s="6"/>
      <c r="N531" s="6"/>
      <c r="O531" s="6"/>
      <c r="P531" s="6"/>
      <c r="Q531" s="6"/>
      <c r="R531" s="6"/>
      <c r="S531" s="6"/>
      <c r="T531" s="589"/>
      <c r="U531" s="6"/>
      <c r="V531" s="8"/>
      <c r="W531" s="6"/>
      <c r="X531" s="6"/>
      <c r="Y531" s="6"/>
      <c r="Z531" s="6"/>
      <c r="AA531" s="6"/>
    </row>
    <row r="532" spans="1:27" ht="15.75" customHeight="1" x14ac:dyDescent="0.25">
      <c r="A532" s="6"/>
      <c r="B532" s="6"/>
      <c r="C532" s="6"/>
      <c r="D532" s="6"/>
      <c r="E532" s="6"/>
      <c r="F532" s="6"/>
      <c r="G532" s="6"/>
      <c r="H532" s="6"/>
      <c r="I532" s="6"/>
      <c r="J532" s="6"/>
      <c r="K532" s="6"/>
      <c r="L532" s="6"/>
      <c r="M532" s="6"/>
      <c r="N532" s="6"/>
      <c r="O532" s="6"/>
      <c r="P532" s="6"/>
      <c r="Q532" s="6"/>
      <c r="R532" s="6"/>
      <c r="S532" s="6"/>
      <c r="T532" s="589"/>
      <c r="U532" s="6"/>
      <c r="V532" s="8"/>
      <c r="W532" s="6"/>
      <c r="X532" s="6"/>
      <c r="Y532" s="6"/>
      <c r="Z532" s="6"/>
      <c r="AA532" s="6"/>
    </row>
    <row r="533" spans="1:27" ht="15.75" customHeight="1" x14ac:dyDescent="0.25">
      <c r="A533" s="6"/>
      <c r="B533" s="6"/>
      <c r="C533" s="6"/>
      <c r="D533" s="6"/>
      <c r="E533" s="6"/>
      <c r="F533" s="6"/>
      <c r="G533" s="6"/>
      <c r="H533" s="6"/>
      <c r="I533" s="6"/>
      <c r="J533" s="6"/>
      <c r="K533" s="6"/>
      <c r="L533" s="6"/>
      <c r="M533" s="6"/>
      <c r="N533" s="6"/>
      <c r="O533" s="6"/>
      <c r="P533" s="6"/>
      <c r="Q533" s="6"/>
      <c r="R533" s="6"/>
      <c r="S533" s="6"/>
      <c r="T533" s="589"/>
      <c r="U533" s="6"/>
      <c r="V533" s="8"/>
      <c r="W533" s="6"/>
      <c r="X533" s="6"/>
      <c r="Y533" s="6"/>
      <c r="Z533" s="6"/>
      <c r="AA533" s="6"/>
    </row>
    <row r="534" spans="1:27" ht="15.75" customHeight="1" x14ac:dyDescent="0.25">
      <c r="A534" s="6"/>
      <c r="B534" s="6"/>
      <c r="C534" s="6"/>
      <c r="D534" s="6"/>
      <c r="E534" s="6"/>
      <c r="F534" s="6"/>
      <c r="G534" s="6"/>
      <c r="H534" s="6"/>
      <c r="I534" s="6"/>
      <c r="J534" s="6"/>
      <c r="K534" s="6"/>
      <c r="L534" s="6"/>
      <c r="M534" s="6"/>
      <c r="N534" s="6"/>
      <c r="O534" s="6"/>
      <c r="P534" s="6"/>
      <c r="Q534" s="6"/>
      <c r="R534" s="6"/>
      <c r="S534" s="6"/>
      <c r="T534" s="589"/>
      <c r="U534" s="6"/>
      <c r="V534" s="8"/>
      <c r="W534" s="6"/>
      <c r="X534" s="6"/>
      <c r="Y534" s="6"/>
      <c r="Z534" s="6"/>
      <c r="AA534" s="6"/>
    </row>
    <row r="535" spans="1:27" ht="15.75" customHeight="1" x14ac:dyDescent="0.25">
      <c r="A535" s="6"/>
      <c r="B535" s="6"/>
      <c r="C535" s="6"/>
      <c r="D535" s="6"/>
      <c r="E535" s="6"/>
      <c r="F535" s="6"/>
      <c r="G535" s="6"/>
      <c r="H535" s="6"/>
      <c r="I535" s="6"/>
      <c r="J535" s="6"/>
      <c r="K535" s="6"/>
      <c r="L535" s="6"/>
      <c r="M535" s="6"/>
      <c r="N535" s="6"/>
      <c r="O535" s="6"/>
      <c r="P535" s="6"/>
      <c r="Q535" s="6"/>
      <c r="R535" s="6"/>
      <c r="S535" s="6"/>
      <c r="T535" s="589"/>
      <c r="U535" s="6"/>
      <c r="V535" s="8"/>
      <c r="W535" s="6"/>
      <c r="X535" s="6"/>
      <c r="Y535" s="6"/>
      <c r="Z535" s="6"/>
      <c r="AA535" s="6"/>
    </row>
    <row r="536" spans="1:27" ht="15.75" customHeight="1" x14ac:dyDescent="0.25">
      <c r="A536" s="6"/>
      <c r="B536" s="6"/>
      <c r="C536" s="6"/>
      <c r="D536" s="6"/>
      <c r="E536" s="6"/>
      <c r="F536" s="6"/>
      <c r="G536" s="6"/>
      <c r="H536" s="6"/>
      <c r="I536" s="6"/>
      <c r="J536" s="6"/>
      <c r="K536" s="6"/>
      <c r="L536" s="6"/>
      <c r="M536" s="6"/>
      <c r="N536" s="6"/>
      <c r="O536" s="6"/>
      <c r="P536" s="6"/>
      <c r="Q536" s="6"/>
      <c r="R536" s="6"/>
      <c r="S536" s="6"/>
      <c r="T536" s="589"/>
      <c r="U536" s="6"/>
      <c r="V536" s="8"/>
      <c r="W536" s="6"/>
      <c r="X536" s="6"/>
      <c r="Y536" s="6"/>
      <c r="Z536" s="6"/>
      <c r="AA536" s="6"/>
    </row>
    <row r="537" spans="1:27" ht="15.75" customHeight="1" x14ac:dyDescent="0.25">
      <c r="A537" s="6"/>
      <c r="B537" s="6"/>
      <c r="C537" s="6"/>
      <c r="D537" s="6"/>
      <c r="E537" s="6"/>
      <c r="F537" s="6"/>
      <c r="G537" s="6"/>
      <c r="H537" s="6"/>
      <c r="I537" s="6"/>
      <c r="J537" s="6"/>
      <c r="K537" s="6"/>
      <c r="L537" s="6"/>
      <c r="M537" s="6"/>
      <c r="N537" s="6"/>
      <c r="O537" s="6"/>
      <c r="P537" s="6"/>
      <c r="Q537" s="6"/>
      <c r="R537" s="6"/>
      <c r="S537" s="6"/>
      <c r="T537" s="589"/>
      <c r="U537" s="6"/>
      <c r="V537" s="8"/>
      <c r="W537" s="6"/>
      <c r="X537" s="6"/>
      <c r="Y537" s="6"/>
      <c r="Z537" s="6"/>
      <c r="AA537" s="6"/>
    </row>
    <row r="538" spans="1:27" ht="15.75" customHeight="1" x14ac:dyDescent="0.25">
      <c r="A538" s="6"/>
      <c r="B538" s="6"/>
      <c r="C538" s="6"/>
      <c r="D538" s="6"/>
      <c r="E538" s="6"/>
      <c r="F538" s="6"/>
      <c r="G538" s="6"/>
      <c r="H538" s="6"/>
      <c r="I538" s="6"/>
      <c r="J538" s="6"/>
      <c r="K538" s="6"/>
      <c r="L538" s="6"/>
      <c r="M538" s="6"/>
      <c r="N538" s="6"/>
      <c r="O538" s="6"/>
      <c r="P538" s="6"/>
      <c r="Q538" s="6"/>
      <c r="R538" s="6"/>
      <c r="S538" s="6"/>
      <c r="T538" s="589"/>
      <c r="U538" s="6"/>
      <c r="V538" s="8"/>
      <c r="W538" s="6"/>
      <c r="X538" s="6"/>
      <c r="Y538" s="6"/>
      <c r="Z538" s="6"/>
      <c r="AA538" s="6"/>
    </row>
    <row r="539" spans="1:27" ht="15.75" customHeight="1" x14ac:dyDescent="0.25">
      <c r="A539" s="6"/>
      <c r="B539" s="6"/>
      <c r="C539" s="6"/>
      <c r="D539" s="6"/>
      <c r="E539" s="6"/>
      <c r="F539" s="6"/>
      <c r="G539" s="6"/>
      <c r="H539" s="6"/>
      <c r="I539" s="6"/>
      <c r="J539" s="6"/>
      <c r="K539" s="6"/>
      <c r="L539" s="6"/>
      <c r="M539" s="6"/>
      <c r="N539" s="6"/>
      <c r="O539" s="6"/>
      <c r="P539" s="6"/>
      <c r="Q539" s="6"/>
      <c r="R539" s="6"/>
      <c r="S539" s="6"/>
      <c r="T539" s="589"/>
      <c r="U539" s="6"/>
      <c r="V539" s="8"/>
      <c r="W539" s="6"/>
      <c r="X539" s="6"/>
      <c r="Y539" s="6"/>
      <c r="Z539" s="6"/>
      <c r="AA539" s="6"/>
    </row>
    <row r="540" spans="1:27" ht="15.75" customHeight="1" x14ac:dyDescent="0.25">
      <c r="A540" s="6"/>
      <c r="B540" s="6"/>
      <c r="C540" s="6"/>
      <c r="D540" s="6"/>
      <c r="E540" s="6"/>
      <c r="F540" s="6"/>
      <c r="G540" s="6"/>
      <c r="H540" s="6"/>
      <c r="I540" s="6"/>
      <c r="J540" s="6"/>
      <c r="K540" s="6"/>
      <c r="L540" s="6"/>
      <c r="M540" s="6"/>
      <c r="N540" s="6"/>
      <c r="O540" s="6"/>
      <c r="P540" s="6"/>
      <c r="Q540" s="6"/>
      <c r="R540" s="6"/>
      <c r="S540" s="6"/>
      <c r="T540" s="589"/>
      <c r="U540" s="6"/>
      <c r="V540" s="8"/>
      <c r="W540" s="6"/>
      <c r="X540" s="6"/>
      <c r="Y540" s="6"/>
      <c r="Z540" s="6"/>
      <c r="AA540" s="6"/>
    </row>
    <row r="541" spans="1:27" ht="15.75" customHeight="1" x14ac:dyDescent="0.25">
      <c r="A541" s="6"/>
      <c r="B541" s="6"/>
      <c r="C541" s="6"/>
      <c r="D541" s="6"/>
      <c r="E541" s="6"/>
      <c r="F541" s="6"/>
      <c r="G541" s="6"/>
      <c r="H541" s="6"/>
      <c r="I541" s="6"/>
      <c r="J541" s="6"/>
      <c r="K541" s="6"/>
      <c r="L541" s="6"/>
      <c r="M541" s="6"/>
      <c r="N541" s="6"/>
      <c r="O541" s="6"/>
      <c r="P541" s="6"/>
      <c r="Q541" s="6"/>
      <c r="R541" s="6"/>
      <c r="S541" s="6"/>
      <c r="T541" s="589"/>
      <c r="U541" s="6"/>
      <c r="V541" s="8"/>
      <c r="W541" s="6"/>
      <c r="X541" s="6"/>
      <c r="Y541" s="6"/>
      <c r="Z541" s="6"/>
      <c r="AA541" s="6"/>
    </row>
    <row r="542" spans="1:27" ht="15.75" customHeight="1" x14ac:dyDescent="0.25">
      <c r="A542" s="6"/>
      <c r="B542" s="6"/>
      <c r="C542" s="6"/>
      <c r="D542" s="6"/>
      <c r="E542" s="6"/>
      <c r="F542" s="6"/>
      <c r="G542" s="6"/>
      <c r="H542" s="6"/>
      <c r="I542" s="6"/>
      <c r="J542" s="6"/>
      <c r="K542" s="6"/>
      <c r="L542" s="6"/>
      <c r="M542" s="6"/>
      <c r="N542" s="6"/>
      <c r="O542" s="6"/>
      <c r="P542" s="6"/>
      <c r="Q542" s="6"/>
      <c r="R542" s="6"/>
      <c r="S542" s="6"/>
      <c r="T542" s="589"/>
      <c r="U542" s="6"/>
      <c r="V542" s="8"/>
      <c r="W542" s="6"/>
      <c r="X542" s="6"/>
      <c r="Y542" s="6"/>
      <c r="Z542" s="6"/>
      <c r="AA542" s="6"/>
    </row>
    <row r="543" spans="1:27" ht="15.75" customHeight="1" x14ac:dyDescent="0.25">
      <c r="A543" s="6"/>
      <c r="B543" s="6"/>
      <c r="C543" s="6"/>
      <c r="D543" s="6"/>
      <c r="E543" s="6"/>
      <c r="F543" s="6"/>
      <c r="G543" s="6"/>
      <c r="H543" s="6"/>
      <c r="I543" s="6"/>
      <c r="J543" s="6"/>
      <c r="K543" s="6"/>
      <c r="L543" s="6"/>
      <c r="M543" s="6"/>
      <c r="N543" s="6"/>
      <c r="O543" s="6"/>
      <c r="P543" s="6"/>
      <c r="Q543" s="6"/>
      <c r="R543" s="6"/>
      <c r="S543" s="6"/>
      <c r="T543" s="589"/>
      <c r="U543" s="6"/>
      <c r="V543" s="8"/>
      <c r="W543" s="6"/>
      <c r="X543" s="6"/>
      <c r="Y543" s="6"/>
      <c r="Z543" s="6"/>
      <c r="AA543" s="6"/>
    </row>
    <row r="544" spans="1:27" ht="15.75" customHeight="1" x14ac:dyDescent="0.25">
      <c r="A544" s="6"/>
      <c r="B544" s="6"/>
      <c r="C544" s="6"/>
      <c r="D544" s="6"/>
      <c r="E544" s="6"/>
      <c r="F544" s="6"/>
      <c r="G544" s="6"/>
      <c r="H544" s="6"/>
      <c r="I544" s="6"/>
      <c r="J544" s="6"/>
      <c r="K544" s="6"/>
      <c r="L544" s="6"/>
      <c r="M544" s="6"/>
      <c r="N544" s="6"/>
      <c r="O544" s="6"/>
      <c r="P544" s="6"/>
      <c r="Q544" s="6"/>
      <c r="R544" s="6"/>
      <c r="S544" s="6"/>
      <c r="T544" s="589"/>
      <c r="U544" s="6"/>
      <c r="V544" s="8"/>
      <c r="W544" s="6"/>
      <c r="X544" s="6"/>
      <c r="Y544" s="6"/>
      <c r="Z544" s="6"/>
      <c r="AA544" s="6"/>
    </row>
    <row r="545" spans="1:27" ht="15.75" customHeight="1" x14ac:dyDescent="0.25">
      <c r="A545" s="6"/>
      <c r="B545" s="6"/>
      <c r="C545" s="6"/>
      <c r="D545" s="6"/>
      <c r="E545" s="6"/>
      <c r="F545" s="6"/>
      <c r="G545" s="6"/>
      <c r="H545" s="6"/>
      <c r="I545" s="6"/>
      <c r="J545" s="6"/>
      <c r="K545" s="6"/>
      <c r="L545" s="6"/>
      <c r="M545" s="6"/>
      <c r="N545" s="6"/>
      <c r="O545" s="6"/>
      <c r="P545" s="6"/>
      <c r="Q545" s="6"/>
      <c r="R545" s="6"/>
      <c r="S545" s="6"/>
      <c r="T545" s="589"/>
      <c r="U545" s="6"/>
      <c r="V545" s="8"/>
      <c r="W545" s="6"/>
      <c r="X545" s="6"/>
      <c r="Y545" s="6"/>
      <c r="Z545" s="6"/>
      <c r="AA545" s="6"/>
    </row>
    <row r="546" spans="1:27" ht="15.75" customHeight="1" x14ac:dyDescent="0.25">
      <c r="A546" s="6"/>
      <c r="B546" s="6"/>
      <c r="C546" s="6"/>
      <c r="D546" s="6"/>
      <c r="E546" s="6"/>
      <c r="F546" s="6"/>
      <c r="G546" s="6"/>
      <c r="H546" s="6"/>
      <c r="I546" s="6"/>
      <c r="J546" s="6"/>
      <c r="K546" s="6"/>
      <c r="L546" s="6"/>
      <c r="M546" s="6"/>
      <c r="N546" s="6"/>
      <c r="O546" s="6"/>
      <c r="P546" s="6"/>
      <c r="Q546" s="6"/>
      <c r="R546" s="6"/>
      <c r="S546" s="6"/>
      <c r="T546" s="589"/>
      <c r="U546" s="6"/>
      <c r="V546" s="8"/>
      <c r="W546" s="6"/>
      <c r="X546" s="6"/>
      <c r="Y546" s="6"/>
      <c r="Z546" s="6"/>
      <c r="AA546" s="6"/>
    </row>
    <row r="547" spans="1:27" ht="15.75" customHeight="1" x14ac:dyDescent="0.25">
      <c r="A547" s="6"/>
      <c r="B547" s="6"/>
      <c r="C547" s="6"/>
      <c r="D547" s="6"/>
      <c r="E547" s="6"/>
      <c r="F547" s="6"/>
      <c r="G547" s="6"/>
      <c r="H547" s="6"/>
      <c r="I547" s="6"/>
      <c r="J547" s="6"/>
      <c r="K547" s="6"/>
      <c r="L547" s="6"/>
      <c r="M547" s="6"/>
      <c r="N547" s="6"/>
      <c r="O547" s="6"/>
      <c r="P547" s="6"/>
      <c r="Q547" s="6"/>
      <c r="R547" s="6"/>
      <c r="S547" s="6"/>
      <c r="T547" s="589"/>
      <c r="U547" s="6"/>
      <c r="V547" s="8"/>
      <c r="W547" s="6"/>
      <c r="X547" s="6"/>
      <c r="Y547" s="6"/>
      <c r="Z547" s="6"/>
      <c r="AA547" s="6"/>
    </row>
    <row r="548" spans="1:27" ht="15.75" customHeight="1" x14ac:dyDescent="0.25">
      <c r="A548" s="6"/>
      <c r="B548" s="6"/>
      <c r="C548" s="6"/>
      <c r="D548" s="6"/>
      <c r="E548" s="6"/>
      <c r="F548" s="6"/>
      <c r="G548" s="6"/>
      <c r="H548" s="6"/>
      <c r="I548" s="6"/>
      <c r="J548" s="6"/>
      <c r="K548" s="6"/>
      <c r="L548" s="6"/>
      <c r="M548" s="6"/>
      <c r="N548" s="6"/>
      <c r="O548" s="6"/>
      <c r="P548" s="6"/>
      <c r="Q548" s="6"/>
      <c r="R548" s="6"/>
      <c r="S548" s="6"/>
      <c r="T548" s="589"/>
      <c r="U548" s="6"/>
      <c r="V548" s="8"/>
      <c r="W548" s="6"/>
      <c r="X548" s="6"/>
      <c r="Y548" s="6"/>
      <c r="Z548" s="6"/>
      <c r="AA548" s="6"/>
    </row>
    <row r="549" spans="1:27" ht="15.75" customHeight="1" x14ac:dyDescent="0.25">
      <c r="A549" s="6"/>
      <c r="B549" s="6"/>
      <c r="C549" s="6"/>
      <c r="D549" s="6"/>
      <c r="E549" s="6"/>
      <c r="F549" s="6"/>
      <c r="G549" s="6"/>
      <c r="H549" s="6"/>
      <c r="I549" s="6"/>
      <c r="J549" s="6"/>
      <c r="K549" s="6"/>
      <c r="L549" s="6"/>
      <c r="M549" s="6"/>
      <c r="N549" s="6"/>
      <c r="O549" s="6"/>
      <c r="P549" s="6"/>
      <c r="Q549" s="6"/>
      <c r="R549" s="6"/>
      <c r="S549" s="6"/>
      <c r="T549" s="589"/>
      <c r="U549" s="6"/>
      <c r="V549" s="8"/>
      <c r="W549" s="6"/>
      <c r="X549" s="6"/>
      <c r="Y549" s="6"/>
      <c r="Z549" s="6"/>
      <c r="AA549" s="6"/>
    </row>
    <row r="550" spans="1:27" ht="15.75" customHeight="1" x14ac:dyDescent="0.25">
      <c r="A550" s="6"/>
      <c r="B550" s="6"/>
      <c r="C550" s="6"/>
      <c r="D550" s="6"/>
      <c r="E550" s="6"/>
      <c r="F550" s="6"/>
      <c r="G550" s="6"/>
      <c r="H550" s="6"/>
      <c r="I550" s="6"/>
      <c r="J550" s="6"/>
      <c r="K550" s="6"/>
      <c r="L550" s="6"/>
      <c r="M550" s="6"/>
      <c r="N550" s="6"/>
      <c r="O550" s="6"/>
      <c r="P550" s="6"/>
      <c r="Q550" s="6"/>
      <c r="R550" s="6"/>
      <c r="S550" s="6"/>
      <c r="T550" s="589"/>
      <c r="U550" s="6"/>
      <c r="V550" s="8"/>
      <c r="W550" s="6"/>
      <c r="X550" s="6"/>
      <c r="Y550" s="6"/>
      <c r="Z550" s="6"/>
      <c r="AA550" s="6"/>
    </row>
    <row r="551" spans="1:27" ht="15.75" customHeight="1" x14ac:dyDescent="0.25">
      <c r="A551" s="6"/>
      <c r="B551" s="6"/>
      <c r="C551" s="6"/>
      <c r="D551" s="6"/>
      <c r="E551" s="6"/>
      <c r="F551" s="6"/>
      <c r="G551" s="6"/>
      <c r="H551" s="6"/>
      <c r="I551" s="6"/>
      <c r="J551" s="6"/>
      <c r="K551" s="6"/>
      <c r="L551" s="6"/>
      <c r="M551" s="6"/>
      <c r="N551" s="6"/>
      <c r="O551" s="6"/>
      <c r="P551" s="6"/>
      <c r="Q551" s="6"/>
      <c r="R551" s="6"/>
      <c r="S551" s="6"/>
      <c r="T551" s="589"/>
      <c r="U551" s="6"/>
      <c r="V551" s="8"/>
      <c r="W551" s="6"/>
      <c r="X551" s="6"/>
      <c r="Y551" s="6"/>
      <c r="Z551" s="6"/>
      <c r="AA551" s="6"/>
    </row>
    <row r="552" spans="1:27" ht="15.75" customHeight="1" x14ac:dyDescent="0.25">
      <c r="A552" s="6"/>
      <c r="B552" s="6"/>
      <c r="C552" s="6"/>
      <c r="D552" s="6"/>
      <c r="E552" s="6"/>
      <c r="F552" s="6"/>
      <c r="G552" s="6"/>
      <c r="H552" s="6"/>
      <c r="I552" s="6"/>
      <c r="J552" s="6"/>
      <c r="K552" s="6"/>
      <c r="L552" s="6"/>
      <c r="M552" s="6"/>
      <c r="N552" s="6"/>
      <c r="O552" s="6"/>
      <c r="P552" s="6"/>
      <c r="Q552" s="6"/>
      <c r="R552" s="6"/>
      <c r="S552" s="6"/>
      <c r="T552" s="589"/>
      <c r="U552" s="6"/>
      <c r="V552" s="8"/>
      <c r="W552" s="6"/>
      <c r="X552" s="6"/>
      <c r="Y552" s="6"/>
      <c r="Z552" s="6"/>
      <c r="AA552" s="6"/>
    </row>
    <row r="553" spans="1:27" ht="15.75" customHeight="1" x14ac:dyDescent="0.25">
      <c r="A553" s="6"/>
      <c r="B553" s="6"/>
      <c r="C553" s="6"/>
      <c r="D553" s="6"/>
      <c r="E553" s="6"/>
      <c r="F553" s="6"/>
      <c r="G553" s="6"/>
      <c r="H553" s="6"/>
      <c r="I553" s="6"/>
      <c r="J553" s="6"/>
      <c r="K553" s="6"/>
      <c r="L553" s="6"/>
      <c r="M553" s="6"/>
      <c r="N553" s="6"/>
      <c r="O553" s="6"/>
      <c r="P553" s="6"/>
      <c r="Q553" s="6"/>
      <c r="R553" s="6"/>
      <c r="S553" s="6"/>
      <c r="T553" s="589"/>
      <c r="U553" s="6"/>
      <c r="V553" s="8"/>
      <c r="W553" s="6"/>
      <c r="X553" s="6"/>
      <c r="Y553" s="6"/>
      <c r="Z553" s="6"/>
      <c r="AA553" s="6"/>
    </row>
    <row r="554" spans="1:27" ht="15.75" customHeight="1" x14ac:dyDescent="0.25">
      <c r="A554" s="6"/>
      <c r="B554" s="6"/>
      <c r="C554" s="6"/>
      <c r="D554" s="6"/>
      <c r="E554" s="6"/>
      <c r="F554" s="6"/>
      <c r="G554" s="6"/>
      <c r="H554" s="6"/>
      <c r="I554" s="6"/>
      <c r="J554" s="6"/>
      <c r="K554" s="6"/>
      <c r="L554" s="6"/>
      <c r="M554" s="6"/>
      <c r="N554" s="6"/>
      <c r="O554" s="6"/>
      <c r="P554" s="6"/>
      <c r="Q554" s="6"/>
      <c r="R554" s="6"/>
      <c r="S554" s="6"/>
      <c r="T554" s="589"/>
      <c r="U554" s="6"/>
      <c r="V554" s="8"/>
      <c r="W554" s="6"/>
      <c r="X554" s="6"/>
      <c r="Y554" s="6"/>
      <c r="Z554" s="6"/>
      <c r="AA554" s="6"/>
    </row>
    <row r="555" spans="1:27" ht="15.75" customHeight="1" x14ac:dyDescent="0.25">
      <c r="A555" s="6"/>
      <c r="B555" s="6"/>
      <c r="C555" s="6"/>
      <c r="D555" s="6"/>
      <c r="E555" s="6"/>
      <c r="F555" s="6"/>
      <c r="G555" s="6"/>
      <c r="H555" s="6"/>
      <c r="I555" s="6"/>
      <c r="J555" s="6"/>
      <c r="K555" s="6"/>
      <c r="L555" s="6"/>
      <c r="M555" s="6"/>
      <c r="N555" s="6"/>
      <c r="O555" s="6"/>
      <c r="P555" s="6"/>
      <c r="Q555" s="6"/>
      <c r="R555" s="6"/>
      <c r="S555" s="6"/>
      <c r="T555" s="589"/>
      <c r="U555" s="6"/>
      <c r="V555" s="8"/>
      <c r="W555" s="6"/>
      <c r="X555" s="6"/>
      <c r="Y555" s="6"/>
      <c r="Z555" s="6"/>
      <c r="AA555" s="6"/>
    </row>
    <row r="556" spans="1:27" ht="15.75" customHeight="1" x14ac:dyDescent="0.25">
      <c r="A556" s="6"/>
      <c r="B556" s="6"/>
      <c r="C556" s="6"/>
      <c r="D556" s="6"/>
      <c r="E556" s="6"/>
      <c r="F556" s="6"/>
      <c r="G556" s="6"/>
      <c r="H556" s="6"/>
      <c r="I556" s="6"/>
      <c r="J556" s="6"/>
      <c r="K556" s="6"/>
      <c r="L556" s="6"/>
      <c r="M556" s="6"/>
      <c r="N556" s="6"/>
      <c r="O556" s="6"/>
      <c r="P556" s="6"/>
      <c r="Q556" s="6"/>
      <c r="R556" s="6"/>
      <c r="S556" s="6"/>
      <c r="T556" s="589"/>
      <c r="U556" s="6"/>
      <c r="V556" s="8"/>
      <c r="W556" s="6"/>
      <c r="X556" s="6"/>
      <c r="Y556" s="6"/>
      <c r="Z556" s="6"/>
      <c r="AA556" s="6"/>
    </row>
    <row r="557" spans="1:27" ht="15.75" customHeight="1" x14ac:dyDescent="0.25">
      <c r="A557" s="6"/>
      <c r="B557" s="6"/>
      <c r="C557" s="6"/>
      <c r="D557" s="6"/>
      <c r="E557" s="6"/>
      <c r="F557" s="6"/>
      <c r="G557" s="6"/>
      <c r="H557" s="6"/>
      <c r="I557" s="6"/>
      <c r="J557" s="6"/>
      <c r="K557" s="6"/>
      <c r="L557" s="6"/>
      <c r="M557" s="6"/>
      <c r="N557" s="6"/>
      <c r="O557" s="6"/>
      <c r="P557" s="6"/>
      <c r="Q557" s="6"/>
      <c r="R557" s="6"/>
      <c r="S557" s="6"/>
      <c r="T557" s="589"/>
      <c r="U557" s="6"/>
      <c r="V557" s="8"/>
      <c r="W557" s="6"/>
      <c r="X557" s="6"/>
      <c r="Y557" s="6"/>
      <c r="Z557" s="6"/>
      <c r="AA557" s="6"/>
    </row>
    <row r="558" spans="1:27" ht="15.75" customHeight="1" x14ac:dyDescent="0.25">
      <c r="A558" s="6"/>
      <c r="B558" s="6"/>
      <c r="C558" s="6"/>
      <c r="D558" s="6"/>
      <c r="E558" s="6"/>
      <c r="F558" s="6"/>
      <c r="G558" s="6"/>
      <c r="H558" s="6"/>
      <c r="I558" s="6"/>
      <c r="J558" s="6"/>
      <c r="K558" s="6"/>
      <c r="L558" s="6"/>
      <c r="M558" s="6"/>
      <c r="N558" s="6"/>
      <c r="O558" s="6"/>
      <c r="P558" s="6"/>
      <c r="Q558" s="6"/>
      <c r="R558" s="6"/>
      <c r="S558" s="6"/>
      <c r="T558" s="589"/>
      <c r="U558" s="6"/>
      <c r="V558" s="8"/>
      <c r="W558" s="6"/>
      <c r="X558" s="6"/>
      <c r="Y558" s="6"/>
      <c r="Z558" s="6"/>
      <c r="AA558" s="6"/>
    </row>
    <row r="559" spans="1:27" ht="15.75" customHeight="1" x14ac:dyDescent="0.25">
      <c r="A559" s="6"/>
      <c r="B559" s="6"/>
      <c r="C559" s="6"/>
      <c r="D559" s="6"/>
      <c r="E559" s="6"/>
      <c r="F559" s="6"/>
      <c r="G559" s="6"/>
      <c r="H559" s="6"/>
      <c r="I559" s="6"/>
      <c r="J559" s="6"/>
      <c r="K559" s="6"/>
      <c r="L559" s="6"/>
      <c r="M559" s="6"/>
      <c r="N559" s="6"/>
      <c r="O559" s="6"/>
      <c r="P559" s="6"/>
      <c r="Q559" s="6"/>
      <c r="R559" s="6"/>
      <c r="S559" s="6"/>
      <c r="T559" s="589"/>
      <c r="U559" s="6"/>
      <c r="V559" s="8"/>
      <c r="W559" s="6"/>
      <c r="X559" s="6"/>
      <c r="Y559" s="6"/>
      <c r="Z559" s="6"/>
      <c r="AA559" s="6"/>
    </row>
    <row r="560" spans="1:27" ht="15.75" customHeight="1" x14ac:dyDescent="0.25">
      <c r="A560" s="6"/>
      <c r="B560" s="6"/>
      <c r="C560" s="6"/>
      <c r="D560" s="6"/>
      <c r="E560" s="6"/>
      <c r="F560" s="6"/>
      <c r="G560" s="6"/>
      <c r="H560" s="6"/>
      <c r="I560" s="6"/>
      <c r="J560" s="6"/>
      <c r="K560" s="6"/>
      <c r="L560" s="6"/>
      <c r="M560" s="6"/>
      <c r="N560" s="6"/>
      <c r="O560" s="6"/>
      <c r="P560" s="6"/>
      <c r="Q560" s="6"/>
      <c r="R560" s="6"/>
      <c r="S560" s="6"/>
      <c r="T560" s="589"/>
      <c r="U560" s="6"/>
      <c r="V560" s="8"/>
      <c r="W560" s="6"/>
      <c r="X560" s="6"/>
      <c r="Y560" s="6"/>
      <c r="Z560" s="6"/>
      <c r="AA560" s="6"/>
    </row>
    <row r="561" spans="1:27" ht="15.75" customHeight="1" x14ac:dyDescent="0.25">
      <c r="A561" s="6"/>
      <c r="B561" s="6"/>
      <c r="C561" s="6"/>
      <c r="D561" s="6"/>
      <c r="E561" s="6"/>
      <c r="F561" s="6"/>
      <c r="G561" s="6"/>
      <c r="H561" s="6"/>
      <c r="I561" s="6"/>
      <c r="J561" s="6"/>
      <c r="K561" s="6"/>
      <c r="L561" s="6"/>
      <c r="M561" s="6"/>
      <c r="N561" s="6"/>
      <c r="O561" s="6"/>
      <c r="P561" s="6"/>
      <c r="Q561" s="6"/>
      <c r="R561" s="6"/>
      <c r="S561" s="6"/>
      <c r="T561" s="589"/>
      <c r="U561" s="6"/>
      <c r="V561" s="8"/>
      <c r="W561" s="6"/>
      <c r="X561" s="6"/>
      <c r="Y561" s="6"/>
      <c r="Z561" s="6"/>
      <c r="AA561" s="6"/>
    </row>
    <row r="562" spans="1:27" ht="15.75" customHeight="1" x14ac:dyDescent="0.25">
      <c r="A562" s="6"/>
      <c r="B562" s="6"/>
      <c r="C562" s="6"/>
      <c r="D562" s="6"/>
      <c r="E562" s="6"/>
      <c r="F562" s="6"/>
      <c r="G562" s="6"/>
      <c r="H562" s="6"/>
      <c r="I562" s="6"/>
      <c r="J562" s="6"/>
      <c r="K562" s="6"/>
      <c r="L562" s="6"/>
      <c r="M562" s="6"/>
      <c r="N562" s="6"/>
      <c r="O562" s="6"/>
      <c r="P562" s="6"/>
      <c r="Q562" s="6"/>
      <c r="R562" s="6"/>
      <c r="S562" s="6"/>
      <c r="T562" s="589"/>
      <c r="U562" s="6"/>
      <c r="V562" s="8"/>
      <c r="W562" s="6"/>
      <c r="X562" s="6"/>
      <c r="Y562" s="6"/>
      <c r="Z562" s="6"/>
      <c r="AA562" s="6"/>
    </row>
    <row r="563" spans="1:27" ht="15.75" customHeight="1" x14ac:dyDescent="0.25">
      <c r="A563" s="6"/>
      <c r="B563" s="6"/>
      <c r="C563" s="6"/>
      <c r="D563" s="6"/>
      <c r="E563" s="6"/>
      <c r="F563" s="6"/>
      <c r="G563" s="6"/>
      <c r="H563" s="6"/>
      <c r="I563" s="6"/>
      <c r="J563" s="6"/>
      <c r="K563" s="6"/>
      <c r="L563" s="6"/>
      <c r="M563" s="6"/>
      <c r="N563" s="6"/>
      <c r="O563" s="6"/>
      <c r="P563" s="6"/>
      <c r="Q563" s="6"/>
      <c r="R563" s="6"/>
      <c r="S563" s="6"/>
      <c r="T563" s="589"/>
      <c r="U563" s="6"/>
      <c r="V563" s="8"/>
      <c r="W563" s="6"/>
      <c r="X563" s="6"/>
      <c r="Y563" s="6"/>
      <c r="Z563" s="6"/>
      <c r="AA563" s="6"/>
    </row>
    <row r="564" spans="1:27" ht="15.75" customHeight="1" x14ac:dyDescent="0.25">
      <c r="A564" s="6"/>
      <c r="B564" s="6"/>
      <c r="C564" s="6"/>
      <c r="D564" s="6"/>
      <c r="E564" s="6"/>
      <c r="F564" s="6"/>
      <c r="G564" s="6"/>
      <c r="H564" s="6"/>
      <c r="I564" s="6"/>
      <c r="J564" s="6"/>
      <c r="K564" s="6"/>
      <c r="L564" s="6"/>
      <c r="M564" s="6"/>
      <c r="N564" s="6"/>
      <c r="O564" s="6"/>
      <c r="P564" s="6"/>
      <c r="Q564" s="6"/>
      <c r="R564" s="6"/>
      <c r="S564" s="6"/>
      <c r="T564" s="589"/>
      <c r="U564" s="6"/>
      <c r="V564" s="8"/>
      <c r="W564" s="6"/>
      <c r="X564" s="6"/>
      <c r="Y564" s="6"/>
      <c r="Z564" s="6"/>
      <c r="AA564" s="6"/>
    </row>
    <row r="565" spans="1:27" ht="15.75" customHeight="1" x14ac:dyDescent="0.25">
      <c r="A565" s="6"/>
      <c r="B565" s="6"/>
      <c r="C565" s="6"/>
      <c r="D565" s="6"/>
      <c r="E565" s="6"/>
      <c r="F565" s="6"/>
      <c r="G565" s="6"/>
      <c r="H565" s="6"/>
      <c r="I565" s="6"/>
      <c r="J565" s="6"/>
      <c r="K565" s="6"/>
      <c r="L565" s="6"/>
      <c r="M565" s="6"/>
      <c r="N565" s="6"/>
      <c r="O565" s="6"/>
      <c r="P565" s="6"/>
      <c r="Q565" s="6"/>
      <c r="R565" s="6"/>
      <c r="S565" s="6"/>
      <c r="T565" s="589"/>
      <c r="U565" s="6"/>
      <c r="V565" s="8"/>
      <c r="W565" s="6"/>
      <c r="X565" s="6"/>
      <c r="Y565" s="6"/>
      <c r="Z565" s="6"/>
      <c r="AA565" s="6"/>
    </row>
    <row r="566" spans="1:27" ht="15.75" customHeight="1" x14ac:dyDescent="0.25">
      <c r="A566" s="6"/>
      <c r="B566" s="6"/>
      <c r="C566" s="6"/>
      <c r="D566" s="6"/>
      <c r="E566" s="6"/>
      <c r="F566" s="6"/>
      <c r="G566" s="6"/>
      <c r="H566" s="6"/>
      <c r="I566" s="6"/>
      <c r="J566" s="6"/>
      <c r="K566" s="6"/>
      <c r="L566" s="6"/>
      <c r="M566" s="6"/>
      <c r="N566" s="6"/>
      <c r="O566" s="6"/>
      <c r="P566" s="6"/>
      <c r="Q566" s="6"/>
      <c r="R566" s="6"/>
      <c r="S566" s="6"/>
      <c r="T566" s="589"/>
      <c r="U566" s="6"/>
      <c r="V566" s="8"/>
      <c r="W566" s="6"/>
      <c r="X566" s="6"/>
      <c r="Y566" s="6"/>
      <c r="Z566" s="6"/>
      <c r="AA566" s="6"/>
    </row>
    <row r="567" spans="1:27" ht="15.75" customHeight="1" x14ac:dyDescent="0.25">
      <c r="A567" s="6"/>
      <c r="B567" s="6"/>
      <c r="C567" s="6"/>
      <c r="D567" s="6"/>
      <c r="E567" s="6"/>
      <c r="F567" s="6"/>
      <c r="G567" s="6"/>
      <c r="H567" s="6"/>
      <c r="I567" s="6"/>
      <c r="J567" s="6"/>
      <c r="K567" s="6"/>
      <c r="L567" s="6"/>
      <c r="M567" s="6"/>
      <c r="N567" s="6"/>
      <c r="O567" s="6"/>
      <c r="P567" s="6"/>
      <c r="Q567" s="6"/>
      <c r="R567" s="6"/>
      <c r="S567" s="6"/>
      <c r="T567" s="589"/>
      <c r="U567" s="6"/>
      <c r="V567" s="8"/>
      <c r="W567" s="6"/>
      <c r="X567" s="6"/>
      <c r="Y567" s="6"/>
      <c r="Z567" s="6"/>
      <c r="AA567" s="6"/>
    </row>
    <row r="568" spans="1:27" ht="15.75" customHeight="1" x14ac:dyDescent="0.25">
      <c r="A568" s="6"/>
      <c r="B568" s="6"/>
      <c r="C568" s="6"/>
      <c r="D568" s="6"/>
      <c r="E568" s="6"/>
      <c r="F568" s="6"/>
      <c r="G568" s="6"/>
      <c r="H568" s="6"/>
      <c r="I568" s="6"/>
      <c r="J568" s="6"/>
      <c r="K568" s="6"/>
      <c r="L568" s="6"/>
      <c r="M568" s="6"/>
      <c r="N568" s="6"/>
      <c r="O568" s="6"/>
      <c r="P568" s="6"/>
      <c r="Q568" s="6"/>
      <c r="R568" s="6"/>
      <c r="S568" s="6"/>
      <c r="T568" s="589"/>
      <c r="U568" s="6"/>
      <c r="V568" s="8"/>
      <c r="W568" s="6"/>
      <c r="X568" s="6"/>
      <c r="Y568" s="6"/>
      <c r="Z568" s="6"/>
      <c r="AA568" s="6"/>
    </row>
    <row r="569" spans="1:27" ht="15.75" customHeight="1" x14ac:dyDescent="0.25">
      <c r="A569" s="6"/>
      <c r="B569" s="6"/>
      <c r="C569" s="6"/>
      <c r="D569" s="6"/>
      <c r="E569" s="6"/>
      <c r="F569" s="6"/>
      <c r="G569" s="6"/>
      <c r="H569" s="6"/>
      <c r="I569" s="6"/>
      <c r="J569" s="6"/>
      <c r="K569" s="6"/>
      <c r="L569" s="6"/>
      <c r="M569" s="6"/>
      <c r="N569" s="6"/>
      <c r="O569" s="6"/>
      <c r="P569" s="6"/>
      <c r="Q569" s="6"/>
      <c r="R569" s="6"/>
      <c r="S569" s="6"/>
      <c r="T569" s="589"/>
      <c r="U569" s="6"/>
      <c r="V569" s="8"/>
      <c r="W569" s="6"/>
      <c r="X569" s="6"/>
      <c r="Y569" s="6"/>
      <c r="Z569" s="6"/>
      <c r="AA569" s="6"/>
    </row>
    <row r="570" spans="1:27" ht="15.75" customHeight="1" x14ac:dyDescent="0.25">
      <c r="A570" s="6"/>
      <c r="B570" s="6"/>
      <c r="C570" s="6"/>
      <c r="D570" s="6"/>
      <c r="E570" s="6"/>
      <c r="F570" s="6"/>
      <c r="G570" s="6"/>
      <c r="H570" s="6"/>
      <c r="I570" s="6"/>
      <c r="J570" s="6"/>
      <c r="K570" s="6"/>
      <c r="L570" s="6"/>
      <c r="M570" s="6"/>
      <c r="N570" s="6"/>
      <c r="O570" s="6"/>
      <c r="P570" s="6"/>
      <c r="Q570" s="6"/>
      <c r="R570" s="6"/>
      <c r="S570" s="6"/>
      <c r="T570" s="589"/>
      <c r="U570" s="6"/>
      <c r="V570" s="8"/>
      <c r="W570" s="6"/>
      <c r="X570" s="6"/>
      <c r="Y570" s="6"/>
      <c r="Z570" s="6"/>
      <c r="AA570" s="6"/>
    </row>
    <row r="571" spans="1:27" ht="15.75" customHeight="1" x14ac:dyDescent="0.25">
      <c r="A571" s="6"/>
      <c r="B571" s="6"/>
      <c r="C571" s="6"/>
      <c r="D571" s="6"/>
      <c r="E571" s="6"/>
      <c r="F571" s="6"/>
      <c r="G571" s="6"/>
      <c r="H571" s="6"/>
      <c r="I571" s="6"/>
      <c r="J571" s="6"/>
      <c r="K571" s="6"/>
      <c r="L571" s="6"/>
      <c r="M571" s="6"/>
      <c r="N571" s="6"/>
      <c r="O571" s="6"/>
      <c r="P571" s="6"/>
      <c r="Q571" s="6"/>
      <c r="R571" s="6"/>
      <c r="S571" s="6"/>
      <c r="T571" s="589"/>
      <c r="U571" s="6"/>
      <c r="V571" s="8"/>
      <c r="W571" s="6"/>
      <c r="X571" s="6"/>
      <c r="Y571" s="6"/>
      <c r="Z571" s="6"/>
      <c r="AA571" s="6"/>
    </row>
    <row r="572" spans="1:27" ht="15.75" customHeight="1" x14ac:dyDescent="0.25">
      <c r="A572" s="6"/>
      <c r="B572" s="6"/>
      <c r="C572" s="6"/>
      <c r="D572" s="6"/>
      <c r="E572" s="6"/>
      <c r="F572" s="6"/>
      <c r="G572" s="6"/>
      <c r="H572" s="6"/>
      <c r="I572" s="6"/>
      <c r="J572" s="6"/>
      <c r="K572" s="6"/>
      <c r="L572" s="6"/>
      <c r="M572" s="6"/>
      <c r="N572" s="6"/>
      <c r="O572" s="6"/>
      <c r="P572" s="6"/>
      <c r="Q572" s="6"/>
      <c r="R572" s="6"/>
      <c r="S572" s="6"/>
      <c r="T572" s="589"/>
      <c r="U572" s="6"/>
      <c r="V572" s="8"/>
      <c r="W572" s="6"/>
      <c r="X572" s="6"/>
      <c r="Y572" s="6"/>
      <c r="Z572" s="6"/>
      <c r="AA572" s="6"/>
    </row>
    <row r="573" spans="1:27" ht="15.75" customHeight="1" x14ac:dyDescent="0.25">
      <c r="A573" s="6"/>
      <c r="B573" s="6"/>
      <c r="C573" s="6"/>
      <c r="D573" s="6"/>
      <c r="E573" s="6"/>
      <c r="F573" s="6"/>
      <c r="G573" s="6"/>
      <c r="H573" s="6"/>
      <c r="I573" s="6"/>
      <c r="J573" s="6"/>
      <c r="K573" s="6"/>
      <c r="L573" s="6"/>
      <c r="M573" s="6"/>
      <c r="N573" s="6"/>
      <c r="O573" s="6"/>
      <c r="P573" s="6"/>
      <c r="Q573" s="6"/>
      <c r="R573" s="6"/>
      <c r="S573" s="6"/>
      <c r="T573" s="589"/>
      <c r="U573" s="6"/>
      <c r="V573" s="8"/>
      <c r="W573" s="6"/>
      <c r="X573" s="6"/>
      <c r="Y573" s="6"/>
      <c r="Z573" s="6"/>
      <c r="AA573" s="6"/>
    </row>
    <row r="574" spans="1:27" ht="15.75" customHeight="1" x14ac:dyDescent="0.25">
      <c r="A574" s="6"/>
      <c r="B574" s="6"/>
      <c r="C574" s="6"/>
      <c r="D574" s="6"/>
      <c r="E574" s="6"/>
      <c r="F574" s="6"/>
      <c r="G574" s="6"/>
      <c r="H574" s="6"/>
      <c r="I574" s="6"/>
      <c r="J574" s="6"/>
      <c r="K574" s="6"/>
      <c r="L574" s="6"/>
      <c r="M574" s="6"/>
      <c r="N574" s="6"/>
      <c r="O574" s="6"/>
      <c r="P574" s="6"/>
      <c r="Q574" s="6"/>
      <c r="R574" s="6"/>
      <c r="S574" s="6"/>
      <c r="T574" s="589"/>
      <c r="U574" s="6"/>
      <c r="V574" s="8"/>
      <c r="W574" s="6"/>
      <c r="X574" s="6"/>
      <c r="Y574" s="6"/>
      <c r="Z574" s="6"/>
      <c r="AA574" s="6"/>
    </row>
    <row r="575" spans="1:27" ht="15.75" customHeight="1" x14ac:dyDescent="0.25">
      <c r="A575" s="6"/>
      <c r="B575" s="6"/>
      <c r="C575" s="6"/>
      <c r="D575" s="6"/>
      <c r="E575" s="6"/>
      <c r="F575" s="6"/>
      <c r="G575" s="6"/>
      <c r="H575" s="6"/>
      <c r="I575" s="6"/>
      <c r="J575" s="6"/>
      <c r="K575" s="6"/>
      <c r="L575" s="6"/>
      <c r="M575" s="6"/>
      <c r="N575" s="6"/>
      <c r="O575" s="6"/>
      <c r="P575" s="6"/>
      <c r="Q575" s="6"/>
      <c r="R575" s="6"/>
      <c r="S575" s="6"/>
      <c r="T575" s="589"/>
      <c r="U575" s="6"/>
      <c r="V575" s="8"/>
      <c r="W575" s="6"/>
      <c r="X575" s="6"/>
      <c r="Y575" s="6"/>
      <c r="Z575" s="6"/>
      <c r="AA575" s="6"/>
    </row>
    <row r="576" spans="1:27" ht="15.75" customHeight="1" x14ac:dyDescent="0.25">
      <c r="A576" s="6"/>
      <c r="B576" s="6"/>
      <c r="C576" s="6"/>
      <c r="D576" s="6"/>
      <c r="E576" s="6"/>
      <c r="F576" s="6"/>
      <c r="G576" s="6"/>
      <c r="H576" s="6"/>
      <c r="I576" s="6"/>
      <c r="J576" s="6"/>
      <c r="K576" s="6"/>
      <c r="L576" s="6"/>
      <c r="M576" s="6"/>
      <c r="N576" s="6"/>
      <c r="O576" s="6"/>
      <c r="P576" s="6"/>
      <c r="Q576" s="6"/>
      <c r="R576" s="6"/>
      <c r="S576" s="6"/>
      <c r="T576" s="589"/>
      <c r="U576" s="6"/>
      <c r="V576" s="8"/>
      <c r="W576" s="6"/>
      <c r="X576" s="6"/>
      <c r="Y576" s="6"/>
      <c r="Z576" s="6"/>
      <c r="AA576" s="6"/>
    </row>
    <row r="577" spans="1:27" ht="15.75" customHeight="1" x14ac:dyDescent="0.25">
      <c r="A577" s="6"/>
      <c r="B577" s="6"/>
      <c r="C577" s="6"/>
      <c r="D577" s="6"/>
      <c r="E577" s="6"/>
      <c r="F577" s="6"/>
      <c r="G577" s="6"/>
      <c r="H577" s="6"/>
      <c r="I577" s="6"/>
      <c r="J577" s="6"/>
      <c r="K577" s="6"/>
      <c r="L577" s="6"/>
      <c r="M577" s="6"/>
      <c r="N577" s="6"/>
      <c r="O577" s="6"/>
      <c r="P577" s="6"/>
      <c r="Q577" s="6"/>
      <c r="R577" s="6"/>
      <c r="S577" s="6"/>
      <c r="T577" s="589"/>
      <c r="U577" s="6"/>
      <c r="V577" s="8"/>
      <c r="W577" s="6"/>
      <c r="X577" s="6"/>
      <c r="Y577" s="6"/>
      <c r="Z577" s="6"/>
      <c r="AA577" s="6"/>
    </row>
    <row r="578" spans="1:27" ht="15.75" customHeight="1" x14ac:dyDescent="0.25">
      <c r="A578" s="6"/>
      <c r="B578" s="6"/>
      <c r="C578" s="6"/>
      <c r="D578" s="6"/>
      <c r="E578" s="6"/>
      <c r="F578" s="6"/>
      <c r="G578" s="6"/>
      <c r="H578" s="6"/>
      <c r="I578" s="6"/>
      <c r="J578" s="6"/>
      <c r="K578" s="6"/>
      <c r="L578" s="6"/>
      <c r="M578" s="6"/>
      <c r="N578" s="6"/>
      <c r="O578" s="6"/>
      <c r="P578" s="6"/>
      <c r="Q578" s="6"/>
      <c r="R578" s="6"/>
      <c r="S578" s="6"/>
      <c r="T578" s="589"/>
      <c r="U578" s="6"/>
      <c r="V578" s="8"/>
      <c r="W578" s="6"/>
      <c r="X578" s="6"/>
      <c r="Y578" s="6"/>
      <c r="Z578" s="6"/>
      <c r="AA578" s="6"/>
    </row>
    <row r="579" spans="1:27" ht="15.75" customHeight="1" x14ac:dyDescent="0.25">
      <c r="A579" s="6"/>
      <c r="B579" s="6"/>
      <c r="C579" s="6"/>
      <c r="D579" s="6"/>
      <c r="E579" s="6"/>
      <c r="F579" s="6"/>
      <c r="G579" s="6"/>
      <c r="H579" s="6"/>
      <c r="I579" s="6"/>
      <c r="J579" s="6"/>
      <c r="K579" s="6"/>
      <c r="L579" s="6"/>
      <c r="M579" s="6"/>
      <c r="N579" s="6"/>
      <c r="O579" s="6"/>
      <c r="P579" s="6"/>
      <c r="Q579" s="6"/>
      <c r="R579" s="6"/>
      <c r="S579" s="6"/>
      <c r="T579" s="589"/>
      <c r="U579" s="6"/>
      <c r="V579" s="8"/>
      <c r="W579" s="6"/>
      <c r="X579" s="6"/>
      <c r="Y579" s="6"/>
      <c r="Z579" s="6"/>
      <c r="AA579" s="6"/>
    </row>
    <row r="580" spans="1:27" ht="15.75" customHeight="1" x14ac:dyDescent="0.25">
      <c r="A580" s="6"/>
      <c r="B580" s="6"/>
      <c r="C580" s="6"/>
      <c r="D580" s="6"/>
      <c r="E580" s="6"/>
      <c r="F580" s="6"/>
      <c r="G580" s="6"/>
      <c r="H580" s="6"/>
      <c r="I580" s="6"/>
      <c r="J580" s="6"/>
      <c r="K580" s="6"/>
      <c r="L580" s="6"/>
      <c r="M580" s="6"/>
      <c r="N580" s="6"/>
      <c r="O580" s="6"/>
      <c r="P580" s="6"/>
      <c r="Q580" s="6"/>
      <c r="R580" s="6"/>
      <c r="S580" s="6"/>
      <c r="T580" s="589"/>
      <c r="U580" s="6"/>
      <c r="V580" s="8"/>
      <c r="W580" s="6"/>
      <c r="X580" s="6"/>
      <c r="Y580" s="6"/>
      <c r="Z580" s="6"/>
      <c r="AA580" s="6"/>
    </row>
    <row r="581" spans="1:27" ht="15.75" customHeight="1" x14ac:dyDescent="0.25">
      <c r="A581" s="6"/>
      <c r="B581" s="6"/>
      <c r="C581" s="6"/>
      <c r="D581" s="6"/>
      <c r="E581" s="6"/>
      <c r="F581" s="6"/>
      <c r="G581" s="6"/>
      <c r="H581" s="6"/>
      <c r="I581" s="6"/>
      <c r="J581" s="6"/>
      <c r="K581" s="6"/>
      <c r="L581" s="6"/>
      <c r="M581" s="6"/>
      <c r="N581" s="6"/>
      <c r="O581" s="6"/>
      <c r="P581" s="6"/>
      <c r="Q581" s="6"/>
      <c r="R581" s="6"/>
      <c r="S581" s="6"/>
      <c r="T581" s="589"/>
      <c r="U581" s="6"/>
      <c r="V581" s="8"/>
      <c r="W581" s="6"/>
      <c r="X581" s="6"/>
      <c r="Y581" s="6"/>
      <c r="Z581" s="6"/>
      <c r="AA581" s="6"/>
    </row>
    <row r="582" spans="1:27" ht="15.75" customHeight="1" x14ac:dyDescent="0.25">
      <c r="A582" s="6"/>
      <c r="B582" s="6"/>
      <c r="C582" s="6"/>
      <c r="D582" s="6"/>
      <c r="E582" s="6"/>
      <c r="F582" s="6"/>
      <c r="G582" s="6"/>
      <c r="H582" s="6"/>
      <c r="I582" s="6"/>
      <c r="J582" s="6"/>
      <c r="K582" s="6"/>
      <c r="L582" s="6"/>
      <c r="M582" s="6"/>
      <c r="N582" s="6"/>
      <c r="O582" s="6"/>
      <c r="P582" s="6"/>
      <c r="Q582" s="6"/>
      <c r="R582" s="6"/>
      <c r="S582" s="6"/>
      <c r="T582" s="589"/>
      <c r="U582" s="6"/>
      <c r="V582" s="8"/>
      <c r="W582" s="6"/>
      <c r="X582" s="6"/>
      <c r="Y582" s="6"/>
      <c r="Z582" s="6"/>
      <c r="AA582" s="6"/>
    </row>
    <row r="583" spans="1:27" ht="15.75" customHeight="1" x14ac:dyDescent="0.25">
      <c r="A583" s="6"/>
      <c r="B583" s="6"/>
      <c r="C583" s="6"/>
      <c r="D583" s="6"/>
      <c r="E583" s="6"/>
      <c r="F583" s="6"/>
      <c r="G583" s="6"/>
      <c r="H583" s="6"/>
      <c r="I583" s="6"/>
      <c r="J583" s="6"/>
      <c r="K583" s="6"/>
      <c r="L583" s="6"/>
      <c r="M583" s="6"/>
      <c r="N583" s="6"/>
      <c r="O583" s="6"/>
      <c r="P583" s="6"/>
      <c r="Q583" s="6"/>
      <c r="R583" s="6"/>
      <c r="S583" s="6"/>
      <c r="T583" s="589"/>
      <c r="U583" s="6"/>
      <c r="V583" s="8"/>
      <c r="W583" s="6"/>
      <c r="X583" s="6"/>
      <c r="Y583" s="6"/>
      <c r="Z583" s="6"/>
      <c r="AA583" s="6"/>
    </row>
    <row r="584" spans="1:27" ht="15.75" customHeight="1" x14ac:dyDescent="0.25">
      <c r="A584" s="6"/>
      <c r="B584" s="6"/>
      <c r="C584" s="6"/>
      <c r="D584" s="6"/>
      <c r="E584" s="6"/>
      <c r="F584" s="6"/>
      <c r="G584" s="6"/>
      <c r="H584" s="6"/>
      <c r="I584" s="6"/>
      <c r="J584" s="6"/>
      <c r="K584" s="6"/>
      <c r="L584" s="6"/>
      <c r="M584" s="6"/>
      <c r="N584" s="6"/>
      <c r="O584" s="6"/>
      <c r="P584" s="6"/>
      <c r="Q584" s="6"/>
      <c r="R584" s="6"/>
      <c r="S584" s="6"/>
      <c r="T584" s="589"/>
      <c r="U584" s="6"/>
      <c r="V584" s="8"/>
      <c r="W584" s="6"/>
      <c r="X584" s="6"/>
      <c r="Y584" s="6"/>
      <c r="Z584" s="6"/>
      <c r="AA584" s="6"/>
    </row>
    <row r="585" spans="1:27" ht="15.75" customHeight="1" x14ac:dyDescent="0.25">
      <c r="A585" s="6"/>
      <c r="B585" s="6"/>
      <c r="C585" s="6"/>
      <c r="D585" s="6"/>
      <c r="E585" s="6"/>
      <c r="F585" s="6"/>
      <c r="G585" s="6"/>
      <c r="H585" s="6"/>
      <c r="I585" s="6"/>
      <c r="J585" s="6"/>
      <c r="K585" s="6"/>
      <c r="L585" s="6"/>
      <c r="M585" s="6"/>
      <c r="N585" s="6"/>
      <c r="O585" s="6"/>
      <c r="P585" s="6"/>
      <c r="Q585" s="6"/>
      <c r="R585" s="6"/>
      <c r="S585" s="6"/>
      <c r="T585" s="589"/>
      <c r="U585" s="6"/>
      <c r="V585" s="8"/>
      <c r="W585" s="6"/>
      <c r="X585" s="6"/>
      <c r="Y585" s="6"/>
      <c r="Z585" s="6"/>
      <c r="AA585" s="6"/>
    </row>
    <row r="586" spans="1:27" ht="15.75" customHeight="1" x14ac:dyDescent="0.25">
      <c r="A586" s="6"/>
      <c r="B586" s="6"/>
      <c r="C586" s="6"/>
      <c r="D586" s="6"/>
      <c r="E586" s="6"/>
      <c r="F586" s="6"/>
      <c r="G586" s="6"/>
      <c r="H586" s="6"/>
      <c r="I586" s="6"/>
      <c r="J586" s="6"/>
      <c r="K586" s="6"/>
      <c r="L586" s="6"/>
      <c r="M586" s="6"/>
      <c r="N586" s="6"/>
      <c r="O586" s="6"/>
      <c r="P586" s="6"/>
      <c r="Q586" s="6"/>
      <c r="R586" s="6"/>
      <c r="S586" s="6"/>
      <c r="T586" s="589"/>
      <c r="U586" s="6"/>
      <c r="V586" s="8"/>
      <c r="W586" s="6"/>
      <c r="X586" s="6"/>
      <c r="Y586" s="6"/>
      <c r="Z586" s="6"/>
      <c r="AA586" s="6"/>
    </row>
    <row r="587" spans="1:27" ht="15.75" customHeight="1" x14ac:dyDescent="0.25">
      <c r="A587" s="6"/>
      <c r="B587" s="6"/>
      <c r="C587" s="6"/>
      <c r="D587" s="6"/>
      <c r="E587" s="6"/>
      <c r="F587" s="6"/>
      <c r="G587" s="6"/>
      <c r="H587" s="6"/>
      <c r="I587" s="6"/>
      <c r="J587" s="6"/>
      <c r="K587" s="6"/>
      <c r="L587" s="6"/>
      <c r="M587" s="6"/>
      <c r="N587" s="6"/>
      <c r="O587" s="6"/>
      <c r="P587" s="6"/>
      <c r="Q587" s="6"/>
      <c r="R587" s="6"/>
      <c r="S587" s="6"/>
      <c r="T587" s="589"/>
      <c r="U587" s="6"/>
      <c r="V587" s="8"/>
      <c r="W587" s="6"/>
      <c r="X587" s="6"/>
      <c r="Y587" s="6"/>
      <c r="Z587" s="6"/>
      <c r="AA587" s="6"/>
    </row>
    <row r="588" spans="1:27" ht="15.75" customHeight="1" x14ac:dyDescent="0.25">
      <c r="A588" s="6"/>
      <c r="B588" s="6"/>
      <c r="C588" s="6"/>
      <c r="D588" s="6"/>
      <c r="E588" s="6"/>
      <c r="F588" s="6"/>
      <c r="G588" s="6"/>
      <c r="H588" s="6"/>
      <c r="I588" s="6"/>
      <c r="J588" s="6"/>
      <c r="K588" s="6"/>
      <c r="L588" s="6"/>
      <c r="M588" s="6"/>
      <c r="N588" s="6"/>
      <c r="O588" s="6"/>
      <c r="P588" s="6"/>
      <c r="Q588" s="6"/>
      <c r="R588" s="6"/>
      <c r="S588" s="6"/>
      <c r="T588" s="589"/>
      <c r="U588" s="6"/>
      <c r="V588" s="8"/>
      <c r="W588" s="6"/>
      <c r="X588" s="6"/>
      <c r="Y588" s="6"/>
      <c r="Z588" s="6"/>
      <c r="AA588" s="6"/>
    </row>
    <row r="589" spans="1:27" ht="15.75" customHeight="1" x14ac:dyDescent="0.25">
      <c r="A589" s="6"/>
      <c r="B589" s="6"/>
      <c r="C589" s="6"/>
      <c r="D589" s="6"/>
      <c r="E589" s="6"/>
      <c r="F589" s="6"/>
      <c r="G589" s="6"/>
      <c r="H589" s="6"/>
      <c r="I589" s="6"/>
      <c r="J589" s="6"/>
      <c r="K589" s="6"/>
      <c r="L589" s="6"/>
      <c r="M589" s="6"/>
      <c r="N589" s="6"/>
      <c r="O589" s="6"/>
      <c r="P589" s="6"/>
      <c r="Q589" s="6"/>
      <c r="R589" s="6"/>
      <c r="S589" s="6"/>
      <c r="T589" s="589"/>
      <c r="U589" s="6"/>
      <c r="V589" s="8"/>
      <c r="W589" s="6"/>
      <c r="X589" s="6"/>
      <c r="Y589" s="6"/>
      <c r="Z589" s="6"/>
      <c r="AA589" s="6"/>
    </row>
    <row r="590" spans="1:27" ht="15.75" customHeight="1" x14ac:dyDescent="0.25">
      <c r="A590" s="6"/>
      <c r="B590" s="6"/>
      <c r="C590" s="6"/>
      <c r="D590" s="6"/>
      <c r="E590" s="6"/>
      <c r="F590" s="6"/>
      <c r="G590" s="6"/>
      <c r="H590" s="6"/>
      <c r="I590" s="6"/>
      <c r="J590" s="6"/>
      <c r="K590" s="6"/>
      <c r="L590" s="6"/>
      <c r="M590" s="6"/>
      <c r="N590" s="6"/>
      <c r="O590" s="6"/>
      <c r="P590" s="6"/>
      <c r="Q590" s="6"/>
      <c r="R590" s="6"/>
      <c r="S590" s="6"/>
      <c r="T590" s="589"/>
      <c r="U590" s="6"/>
      <c r="V590" s="8"/>
      <c r="W590" s="6"/>
      <c r="X590" s="6"/>
      <c r="Y590" s="6"/>
      <c r="Z590" s="6"/>
      <c r="AA590" s="6"/>
    </row>
    <row r="591" spans="1:27" ht="15.75" customHeight="1" x14ac:dyDescent="0.25">
      <c r="A591" s="6"/>
      <c r="B591" s="6"/>
      <c r="C591" s="6"/>
      <c r="D591" s="6"/>
      <c r="E591" s="6"/>
      <c r="F591" s="6"/>
      <c r="G591" s="6"/>
      <c r="H591" s="6"/>
      <c r="I591" s="6"/>
      <c r="J591" s="6"/>
      <c r="K591" s="6"/>
      <c r="L591" s="6"/>
      <c r="M591" s="6"/>
      <c r="N591" s="6"/>
      <c r="O591" s="6"/>
      <c r="P591" s="6"/>
      <c r="Q591" s="6"/>
      <c r="R591" s="6"/>
      <c r="S591" s="6"/>
      <c r="T591" s="589"/>
      <c r="U591" s="6"/>
      <c r="V591" s="8"/>
      <c r="W591" s="6"/>
      <c r="X591" s="6"/>
      <c r="Y591" s="6"/>
      <c r="Z591" s="6"/>
      <c r="AA591" s="6"/>
    </row>
    <row r="592" spans="1:27" ht="15.75" customHeight="1" x14ac:dyDescent="0.25">
      <c r="A592" s="6"/>
      <c r="B592" s="6"/>
      <c r="C592" s="6"/>
      <c r="D592" s="6"/>
      <c r="E592" s="6"/>
      <c r="F592" s="6"/>
      <c r="G592" s="6"/>
      <c r="H592" s="6"/>
      <c r="I592" s="6"/>
      <c r="J592" s="6"/>
      <c r="K592" s="6"/>
      <c r="L592" s="6"/>
      <c r="M592" s="6"/>
      <c r="N592" s="6"/>
      <c r="O592" s="6"/>
      <c r="P592" s="6"/>
      <c r="Q592" s="6"/>
      <c r="R592" s="6"/>
      <c r="S592" s="6"/>
      <c r="T592" s="589"/>
      <c r="U592" s="6"/>
      <c r="V592" s="8"/>
      <c r="W592" s="6"/>
      <c r="X592" s="6"/>
      <c r="Y592" s="6"/>
      <c r="Z592" s="6"/>
      <c r="AA592" s="6"/>
    </row>
    <row r="593" spans="1:27" ht="15.75" customHeight="1" x14ac:dyDescent="0.25">
      <c r="A593" s="6"/>
      <c r="B593" s="6"/>
      <c r="C593" s="6"/>
      <c r="D593" s="6"/>
      <c r="E593" s="6"/>
      <c r="F593" s="6"/>
      <c r="G593" s="6"/>
      <c r="H593" s="6"/>
      <c r="I593" s="6"/>
      <c r="J593" s="6"/>
      <c r="K593" s="6"/>
      <c r="L593" s="6"/>
      <c r="M593" s="6"/>
      <c r="N593" s="6"/>
      <c r="O593" s="6"/>
      <c r="P593" s="6"/>
      <c r="Q593" s="6"/>
      <c r="R593" s="6"/>
      <c r="S593" s="6"/>
      <c r="T593" s="589"/>
      <c r="U593" s="6"/>
      <c r="V593" s="8"/>
      <c r="W593" s="6"/>
      <c r="X593" s="6"/>
      <c r="Y593" s="6"/>
      <c r="Z593" s="6"/>
      <c r="AA593" s="6"/>
    </row>
    <row r="594" spans="1:27" ht="15.75" customHeight="1" x14ac:dyDescent="0.25">
      <c r="A594" s="6"/>
      <c r="B594" s="6"/>
      <c r="C594" s="6"/>
      <c r="D594" s="6"/>
      <c r="E594" s="6"/>
      <c r="F594" s="6"/>
      <c r="G594" s="6"/>
      <c r="H594" s="6"/>
      <c r="I594" s="6"/>
      <c r="J594" s="6"/>
      <c r="K594" s="6"/>
      <c r="L594" s="6"/>
      <c r="M594" s="6"/>
      <c r="N594" s="6"/>
      <c r="O594" s="6"/>
      <c r="P594" s="6"/>
      <c r="Q594" s="6"/>
      <c r="R594" s="6"/>
      <c r="S594" s="6"/>
      <c r="T594" s="589"/>
      <c r="U594" s="6"/>
      <c r="V594" s="8"/>
      <c r="W594" s="6"/>
      <c r="X594" s="6"/>
      <c r="Y594" s="6"/>
      <c r="Z594" s="6"/>
      <c r="AA594" s="6"/>
    </row>
    <row r="595" spans="1:27" ht="15.75" customHeight="1" x14ac:dyDescent="0.25">
      <c r="A595" s="6"/>
      <c r="B595" s="6"/>
      <c r="C595" s="6"/>
      <c r="D595" s="6"/>
      <c r="E595" s="6"/>
      <c r="F595" s="6"/>
      <c r="G595" s="6"/>
      <c r="H595" s="6"/>
      <c r="I595" s="6"/>
      <c r="J595" s="6"/>
      <c r="K595" s="6"/>
      <c r="L595" s="6"/>
      <c r="M595" s="6"/>
      <c r="N595" s="6"/>
      <c r="O595" s="6"/>
      <c r="P595" s="6"/>
      <c r="Q595" s="6"/>
      <c r="R595" s="6"/>
      <c r="S595" s="6"/>
      <c r="T595" s="589"/>
      <c r="U595" s="6"/>
      <c r="V595" s="8"/>
      <c r="W595" s="6"/>
      <c r="X595" s="6"/>
      <c r="Y595" s="6"/>
      <c r="Z595" s="6"/>
      <c r="AA595" s="6"/>
    </row>
    <row r="596" spans="1:27" ht="15.75" customHeight="1" x14ac:dyDescent="0.25">
      <c r="A596" s="6"/>
      <c r="B596" s="6"/>
      <c r="C596" s="6"/>
      <c r="D596" s="6"/>
      <c r="E596" s="6"/>
      <c r="F596" s="6"/>
      <c r="G596" s="6"/>
      <c r="H596" s="6"/>
      <c r="I596" s="6"/>
      <c r="J596" s="6"/>
      <c r="K596" s="6"/>
      <c r="L596" s="6"/>
      <c r="M596" s="6"/>
      <c r="N596" s="6"/>
      <c r="O596" s="6"/>
      <c r="P596" s="6"/>
      <c r="Q596" s="6"/>
      <c r="R596" s="6"/>
      <c r="S596" s="6"/>
      <c r="T596" s="589"/>
      <c r="U596" s="6"/>
      <c r="V596" s="8"/>
      <c r="W596" s="6"/>
      <c r="X596" s="6"/>
      <c r="Y596" s="6"/>
      <c r="Z596" s="6"/>
      <c r="AA596" s="6"/>
    </row>
    <row r="597" spans="1:27" ht="15.75" customHeight="1" x14ac:dyDescent="0.25">
      <c r="A597" s="6"/>
      <c r="B597" s="6"/>
      <c r="C597" s="6"/>
      <c r="D597" s="6"/>
      <c r="E597" s="6"/>
      <c r="F597" s="6"/>
      <c r="G597" s="6"/>
      <c r="H597" s="6"/>
      <c r="I597" s="6"/>
      <c r="J597" s="6"/>
      <c r="K597" s="6"/>
      <c r="L597" s="6"/>
      <c r="M597" s="6"/>
      <c r="N597" s="6"/>
      <c r="O597" s="6"/>
      <c r="P597" s="6"/>
      <c r="Q597" s="6"/>
      <c r="R597" s="6"/>
      <c r="S597" s="6"/>
      <c r="T597" s="589"/>
      <c r="U597" s="6"/>
      <c r="V597" s="8"/>
      <c r="W597" s="6"/>
      <c r="X597" s="6"/>
      <c r="Y597" s="6"/>
      <c r="Z597" s="6"/>
      <c r="AA597" s="6"/>
    </row>
    <row r="598" spans="1:27" ht="15.75" customHeight="1" x14ac:dyDescent="0.25">
      <c r="A598" s="6"/>
      <c r="B598" s="6"/>
      <c r="C598" s="6"/>
      <c r="D598" s="6"/>
      <c r="E598" s="6"/>
      <c r="F598" s="6"/>
      <c r="G598" s="6"/>
      <c r="H598" s="6"/>
      <c r="I598" s="6"/>
      <c r="J598" s="6"/>
      <c r="K598" s="6"/>
      <c r="L598" s="6"/>
      <c r="M598" s="6"/>
      <c r="N598" s="6"/>
      <c r="O598" s="6"/>
      <c r="P598" s="6"/>
      <c r="Q598" s="6"/>
      <c r="R598" s="6"/>
      <c r="S598" s="6"/>
      <c r="T598" s="589"/>
      <c r="U598" s="6"/>
      <c r="V598" s="8"/>
      <c r="W598" s="6"/>
      <c r="X598" s="6"/>
      <c r="Y598" s="6"/>
      <c r="Z598" s="6"/>
      <c r="AA598" s="6"/>
    </row>
    <row r="599" spans="1:27" ht="15.75" customHeight="1" x14ac:dyDescent="0.25">
      <c r="A599" s="6"/>
      <c r="B599" s="6"/>
      <c r="C599" s="6"/>
      <c r="D599" s="6"/>
      <c r="E599" s="6"/>
      <c r="F599" s="6"/>
      <c r="G599" s="6"/>
      <c r="H599" s="6"/>
      <c r="I599" s="6"/>
      <c r="J599" s="6"/>
      <c r="K599" s="6"/>
      <c r="L599" s="6"/>
      <c r="M599" s="6"/>
      <c r="N599" s="6"/>
      <c r="O599" s="6"/>
      <c r="P599" s="6"/>
      <c r="Q599" s="6"/>
      <c r="R599" s="6"/>
      <c r="S599" s="6"/>
      <c r="T599" s="589"/>
      <c r="U599" s="6"/>
      <c r="V599" s="8"/>
      <c r="W599" s="6"/>
      <c r="X599" s="6"/>
      <c r="Y599" s="6"/>
      <c r="Z599" s="6"/>
      <c r="AA599" s="6"/>
    </row>
    <row r="600" spans="1:27" ht="15.75" customHeight="1" x14ac:dyDescent="0.25">
      <c r="A600" s="6"/>
      <c r="B600" s="6"/>
      <c r="C600" s="6"/>
      <c r="D600" s="6"/>
      <c r="E600" s="6"/>
      <c r="F600" s="6"/>
      <c r="G600" s="6"/>
      <c r="H600" s="6"/>
      <c r="I600" s="6"/>
      <c r="J600" s="6"/>
      <c r="K600" s="6"/>
      <c r="L600" s="6"/>
      <c r="M600" s="6"/>
      <c r="N600" s="6"/>
      <c r="O600" s="6"/>
      <c r="P600" s="6"/>
      <c r="Q600" s="6"/>
      <c r="R600" s="6"/>
      <c r="S600" s="6"/>
      <c r="T600" s="589"/>
      <c r="U600" s="6"/>
      <c r="V600" s="8"/>
      <c r="W600" s="6"/>
      <c r="X600" s="6"/>
      <c r="Y600" s="6"/>
      <c r="Z600" s="6"/>
      <c r="AA600" s="6"/>
    </row>
    <row r="601" spans="1:27" ht="15.75" customHeight="1" x14ac:dyDescent="0.25">
      <c r="A601" s="6"/>
      <c r="B601" s="6"/>
      <c r="C601" s="6"/>
      <c r="D601" s="6"/>
      <c r="E601" s="6"/>
      <c r="F601" s="6"/>
      <c r="G601" s="6"/>
      <c r="H601" s="6"/>
      <c r="I601" s="6"/>
      <c r="J601" s="6"/>
      <c r="K601" s="6"/>
      <c r="L601" s="6"/>
      <c r="M601" s="6"/>
      <c r="N601" s="6"/>
      <c r="O601" s="6"/>
      <c r="P601" s="6"/>
      <c r="Q601" s="6"/>
      <c r="R601" s="6"/>
      <c r="S601" s="6"/>
      <c r="T601" s="589"/>
      <c r="U601" s="6"/>
      <c r="V601" s="8"/>
      <c r="W601" s="6"/>
      <c r="X601" s="6"/>
      <c r="Y601" s="6"/>
      <c r="Z601" s="6"/>
      <c r="AA601" s="6"/>
    </row>
    <row r="602" spans="1:27" ht="15.75" customHeight="1" x14ac:dyDescent="0.25">
      <c r="A602" s="6"/>
      <c r="B602" s="6"/>
      <c r="C602" s="6"/>
      <c r="D602" s="6"/>
      <c r="E602" s="6"/>
      <c r="F602" s="6"/>
      <c r="G602" s="6"/>
      <c r="H602" s="6"/>
      <c r="I602" s="6"/>
      <c r="J602" s="6"/>
      <c r="K602" s="6"/>
      <c r="L602" s="6"/>
      <c r="M602" s="6"/>
      <c r="N602" s="6"/>
      <c r="O602" s="6"/>
      <c r="P602" s="6"/>
      <c r="Q602" s="6"/>
      <c r="R602" s="6"/>
      <c r="S602" s="6"/>
      <c r="T602" s="589"/>
      <c r="U602" s="6"/>
      <c r="V602" s="8"/>
      <c r="W602" s="6"/>
      <c r="X602" s="6"/>
      <c r="Y602" s="6"/>
      <c r="Z602" s="6"/>
      <c r="AA602" s="6"/>
    </row>
    <row r="603" spans="1:27" ht="15.75" customHeight="1" x14ac:dyDescent="0.25">
      <c r="A603" s="6"/>
      <c r="B603" s="6"/>
      <c r="C603" s="6"/>
      <c r="D603" s="6"/>
      <c r="E603" s="6"/>
      <c r="F603" s="6"/>
      <c r="G603" s="6"/>
      <c r="H603" s="6"/>
      <c r="I603" s="6"/>
      <c r="J603" s="6"/>
      <c r="K603" s="6"/>
      <c r="L603" s="6"/>
      <c r="M603" s="6"/>
      <c r="N603" s="6"/>
      <c r="O603" s="6"/>
      <c r="P603" s="6"/>
      <c r="Q603" s="6"/>
      <c r="R603" s="6"/>
      <c r="S603" s="6"/>
      <c r="T603" s="589"/>
      <c r="U603" s="6"/>
      <c r="V603" s="8"/>
      <c r="W603" s="6"/>
      <c r="X603" s="6"/>
      <c r="Y603" s="6"/>
      <c r="Z603" s="6"/>
      <c r="AA603" s="6"/>
    </row>
    <row r="604" spans="1:27" ht="15.75" customHeight="1" x14ac:dyDescent="0.25">
      <c r="A604" s="6"/>
      <c r="B604" s="6"/>
      <c r="C604" s="6"/>
      <c r="D604" s="6"/>
      <c r="E604" s="6"/>
      <c r="F604" s="6"/>
      <c r="G604" s="6"/>
      <c r="H604" s="6"/>
      <c r="I604" s="6"/>
      <c r="J604" s="6"/>
      <c r="K604" s="6"/>
      <c r="L604" s="6"/>
      <c r="M604" s="6"/>
      <c r="N604" s="6"/>
      <c r="O604" s="6"/>
      <c r="P604" s="6"/>
      <c r="Q604" s="6"/>
      <c r="R604" s="6"/>
      <c r="S604" s="6"/>
      <c r="T604" s="589"/>
      <c r="U604" s="6"/>
      <c r="V604" s="8"/>
      <c r="W604" s="6"/>
      <c r="X604" s="6"/>
      <c r="Y604" s="6"/>
      <c r="Z604" s="6"/>
      <c r="AA604" s="6"/>
    </row>
    <row r="605" spans="1:27" ht="15.75" customHeight="1" x14ac:dyDescent="0.25">
      <c r="A605" s="6"/>
      <c r="B605" s="6"/>
      <c r="C605" s="6"/>
      <c r="D605" s="6"/>
      <c r="E605" s="6"/>
      <c r="F605" s="6"/>
      <c r="G605" s="6"/>
      <c r="H605" s="6"/>
      <c r="I605" s="6"/>
      <c r="J605" s="6"/>
      <c r="K605" s="6"/>
      <c r="L605" s="6"/>
      <c r="M605" s="6"/>
      <c r="N605" s="6"/>
      <c r="O605" s="6"/>
      <c r="P605" s="6"/>
      <c r="Q605" s="6"/>
      <c r="R605" s="6"/>
      <c r="S605" s="6"/>
      <c r="T605" s="589"/>
      <c r="U605" s="6"/>
      <c r="V605" s="8"/>
      <c r="W605" s="6"/>
      <c r="X605" s="6"/>
      <c r="Y605" s="6"/>
      <c r="Z605" s="6"/>
      <c r="AA605" s="6"/>
    </row>
    <row r="606" spans="1:27" ht="15.75" customHeight="1" x14ac:dyDescent="0.25">
      <c r="A606" s="6"/>
      <c r="B606" s="6"/>
      <c r="C606" s="6"/>
      <c r="D606" s="6"/>
      <c r="E606" s="6"/>
      <c r="F606" s="6"/>
      <c r="G606" s="6"/>
      <c r="H606" s="6"/>
      <c r="I606" s="6"/>
      <c r="J606" s="6"/>
      <c r="K606" s="6"/>
      <c r="L606" s="6"/>
      <c r="M606" s="6"/>
      <c r="N606" s="6"/>
      <c r="O606" s="6"/>
      <c r="P606" s="6"/>
      <c r="Q606" s="6"/>
      <c r="R606" s="6"/>
      <c r="S606" s="6"/>
      <c r="T606" s="589"/>
      <c r="U606" s="6"/>
      <c r="V606" s="8"/>
      <c r="W606" s="6"/>
      <c r="X606" s="6"/>
      <c r="Y606" s="6"/>
      <c r="Z606" s="6"/>
      <c r="AA606" s="6"/>
    </row>
    <row r="607" spans="1:27" ht="15.75" customHeight="1" x14ac:dyDescent="0.25">
      <c r="A607" s="6"/>
      <c r="B607" s="6"/>
      <c r="C607" s="6"/>
      <c r="D607" s="6"/>
      <c r="E607" s="6"/>
      <c r="F607" s="6"/>
      <c r="G607" s="6"/>
      <c r="H607" s="6"/>
      <c r="I607" s="6"/>
      <c r="J607" s="6"/>
      <c r="K607" s="6"/>
      <c r="L607" s="6"/>
      <c r="M607" s="6"/>
      <c r="N607" s="6"/>
      <c r="O607" s="6"/>
      <c r="P607" s="6"/>
      <c r="Q607" s="6"/>
      <c r="R607" s="6"/>
      <c r="S607" s="6"/>
      <c r="T607" s="589"/>
      <c r="U607" s="6"/>
      <c r="V607" s="8"/>
      <c r="W607" s="6"/>
      <c r="X607" s="6"/>
      <c r="Y607" s="6"/>
      <c r="Z607" s="6"/>
      <c r="AA607" s="6"/>
    </row>
    <row r="608" spans="1:27" ht="15.75" customHeight="1" x14ac:dyDescent="0.25">
      <c r="A608" s="6"/>
      <c r="B608" s="6"/>
      <c r="C608" s="6"/>
      <c r="D608" s="6"/>
      <c r="E608" s="6"/>
      <c r="F608" s="6"/>
      <c r="G608" s="6"/>
      <c r="H608" s="6"/>
      <c r="I608" s="6"/>
      <c r="J608" s="6"/>
      <c r="K608" s="6"/>
      <c r="L608" s="6"/>
      <c r="M608" s="6"/>
      <c r="N608" s="6"/>
      <c r="O608" s="6"/>
      <c r="P608" s="6"/>
      <c r="Q608" s="6"/>
      <c r="R608" s="6"/>
      <c r="S608" s="6"/>
      <c r="T608" s="589"/>
      <c r="U608" s="6"/>
      <c r="V608" s="8"/>
      <c r="W608" s="6"/>
      <c r="X608" s="6"/>
      <c r="Y608" s="6"/>
      <c r="Z608" s="6"/>
      <c r="AA608" s="6"/>
    </row>
    <row r="609" spans="1:27" ht="15.75" customHeight="1" x14ac:dyDescent="0.25">
      <c r="A609" s="6"/>
      <c r="B609" s="6"/>
      <c r="C609" s="6"/>
      <c r="D609" s="6"/>
      <c r="E609" s="6"/>
      <c r="F609" s="6"/>
      <c r="G609" s="6"/>
      <c r="H609" s="6"/>
      <c r="I609" s="6"/>
      <c r="J609" s="6"/>
      <c r="K609" s="6"/>
      <c r="L609" s="6"/>
      <c r="M609" s="6"/>
      <c r="N609" s="6"/>
      <c r="O609" s="6"/>
      <c r="P609" s="6"/>
      <c r="Q609" s="6"/>
      <c r="R609" s="6"/>
      <c r="S609" s="6"/>
      <c r="T609" s="589"/>
      <c r="U609" s="6"/>
      <c r="V609" s="8"/>
      <c r="W609" s="6"/>
      <c r="X609" s="6"/>
      <c r="Y609" s="6"/>
      <c r="Z609" s="6"/>
      <c r="AA609" s="6"/>
    </row>
    <row r="610" spans="1:27" ht="15.75" customHeight="1" x14ac:dyDescent="0.25">
      <c r="A610" s="6"/>
      <c r="B610" s="6"/>
      <c r="C610" s="6"/>
      <c r="D610" s="6"/>
      <c r="E610" s="6"/>
      <c r="F610" s="6"/>
      <c r="G610" s="6"/>
      <c r="H610" s="6"/>
      <c r="I610" s="6"/>
      <c r="J610" s="6"/>
      <c r="K610" s="6"/>
      <c r="L610" s="6"/>
      <c r="M610" s="6"/>
      <c r="N610" s="6"/>
      <c r="O610" s="6"/>
      <c r="P610" s="6"/>
      <c r="Q610" s="6"/>
      <c r="R610" s="6"/>
      <c r="S610" s="6"/>
      <c r="T610" s="589"/>
      <c r="U610" s="6"/>
      <c r="V610" s="8"/>
      <c r="W610" s="6"/>
      <c r="X610" s="6"/>
      <c r="Y610" s="6"/>
      <c r="Z610" s="6"/>
      <c r="AA610" s="6"/>
    </row>
    <row r="611" spans="1:27" ht="15.75" customHeight="1" x14ac:dyDescent="0.25">
      <c r="A611" s="6"/>
      <c r="B611" s="6"/>
      <c r="C611" s="6"/>
      <c r="D611" s="6"/>
      <c r="E611" s="6"/>
      <c r="F611" s="6"/>
      <c r="G611" s="6"/>
      <c r="H611" s="6"/>
      <c r="I611" s="6"/>
      <c r="J611" s="6"/>
      <c r="K611" s="6"/>
      <c r="L611" s="6"/>
      <c r="M611" s="6"/>
      <c r="N611" s="6"/>
      <c r="O611" s="6"/>
      <c r="P611" s="6"/>
      <c r="Q611" s="6"/>
      <c r="R611" s="6"/>
      <c r="S611" s="6"/>
      <c r="T611" s="589"/>
      <c r="U611" s="6"/>
      <c r="V611" s="8"/>
      <c r="W611" s="6"/>
      <c r="X611" s="6"/>
      <c r="Y611" s="6"/>
      <c r="Z611" s="6"/>
      <c r="AA611" s="6"/>
    </row>
    <row r="612" spans="1:27" ht="15.75" customHeight="1" x14ac:dyDescent="0.25">
      <c r="A612" s="6"/>
      <c r="B612" s="6"/>
      <c r="C612" s="6"/>
      <c r="D612" s="6"/>
      <c r="E612" s="6"/>
      <c r="F612" s="6"/>
      <c r="G612" s="6"/>
      <c r="H612" s="6"/>
      <c r="I612" s="6"/>
      <c r="J612" s="6"/>
      <c r="K612" s="6"/>
      <c r="L612" s="6"/>
      <c r="M612" s="6"/>
      <c r="N612" s="6"/>
      <c r="O612" s="6"/>
      <c r="P612" s="6"/>
      <c r="Q612" s="6"/>
      <c r="R612" s="6"/>
      <c r="S612" s="6"/>
      <c r="T612" s="589"/>
      <c r="U612" s="6"/>
      <c r="V612" s="8"/>
      <c r="W612" s="6"/>
      <c r="X612" s="6"/>
      <c r="Y612" s="6"/>
      <c r="Z612" s="6"/>
      <c r="AA612" s="6"/>
    </row>
    <row r="613" spans="1:27" ht="15.75" customHeight="1" x14ac:dyDescent="0.25">
      <c r="A613" s="6"/>
      <c r="B613" s="6"/>
      <c r="C613" s="6"/>
      <c r="D613" s="6"/>
      <c r="E613" s="6"/>
      <c r="F613" s="6"/>
      <c r="G613" s="6"/>
      <c r="H613" s="6"/>
      <c r="I613" s="6"/>
      <c r="J613" s="6"/>
      <c r="K613" s="6"/>
      <c r="L613" s="6"/>
      <c r="M613" s="6"/>
      <c r="N613" s="6"/>
      <c r="O613" s="6"/>
      <c r="P613" s="6"/>
      <c r="Q613" s="6"/>
      <c r="R613" s="6"/>
      <c r="S613" s="6"/>
      <c r="T613" s="589"/>
      <c r="U613" s="6"/>
      <c r="V613" s="8"/>
      <c r="W613" s="6"/>
      <c r="X613" s="6"/>
      <c r="Y613" s="6"/>
      <c r="Z613" s="6"/>
      <c r="AA613" s="6"/>
    </row>
    <row r="614" spans="1:27" ht="15.75" customHeight="1" x14ac:dyDescent="0.25">
      <c r="A614" s="6"/>
      <c r="B614" s="6"/>
      <c r="C614" s="6"/>
      <c r="D614" s="6"/>
      <c r="E614" s="6"/>
      <c r="F614" s="6"/>
      <c r="G614" s="6"/>
      <c r="H614" s="6"/>
      <c r="I614" s="6"/>
      <c r="J614" s="6"/>
      <c r="K614" s="6"/>
      <c r="L614" s="6"/>
      <c r="M614" s="6"/>
      <c r="N614" s="6"/>
      <c r="O614" s="6"/>
      <c r="P614" s="6"/>
      <c r="Q614" s="6"/>
      <c r="R614" s="6"/>
      <c r="S614" s="6"/>
      <c r="T614" s="589"/>
      <c r="U614" s="6"/>
      <c r="V614" s="8"/>
      <c r="W614" s="6"/>
      <c r="X614" s="6"/>
      <c r="Y614" s="6"/>
      <c r="Z614" s="6"/>
      <c r="AA614" s="6"/>
    </row>
    <row r="615" spans="1:27" ht="15.75" customHeight="1" x14ac:dyDescent="0.25">
      <c r="A615" s="6"/>
      <c r="B615" s="6"/>
      <c r="C615" s="6"/>
      <c r="D615" s="6"/>
      <c r="E615" s="6"/>
      <c r="F615" s="6"/>
      <c r="G615" s="6"/>
      <c r="H615" s="6"/>
      <c r="I615" s="6"/>
      <c r="J615" s="6"/>
      <c r="K615" s="6"/>
      <c r="L615" s="6"/>
      <c r="M615" s="6"/>
      <c r="N615" s="6"/>
      <c r="O615" s="6"/>
      <c r="P615" s="6"/>
      <c r="Q615" s="6"/>
      <c r="R615" s="6"/>
      <c r="S615" s="6"/>
      <c r="T615" s="589"/>
      <c r="U615" s="6"/>
      <c r="V615" s="8"/>
      <c r="W615" s="6"/>
      <c r="X615" s="6"/>
      <c r="Y615" s="6"/>
      <c r="Z615" s="6"/>
      <c r="AA615" s="6"/>
    </row>
    <row r="616" spans="1:27" ht="15.75" customHeight="1" x14ac:dyDescent="0.25">
      <c r="A616" s="6"/>
      <c r="B616" s="6"/>
      <c r="C616" s="6"/>
      <c r="D616" s="6"/>
      <c r="E616" s="6"/>
      <c r="F616" s="6"/>
      <c r="G616" s="6"/>
      <c r="H616" s="6"/>
      <c r="I616" s="6"/>
      <c r="J616" s="6"/>
      <c r="K616" s="6"/>
      <c r="L616" s="6"/>
      <c r="M616" s="6"/>
      <c r="N616" s="6"/>
      <c r="O616" s="6"/>
      <c r="P616" s="6"/>
      <c r="Q616" s="6"/>
      <c r="R616" s="6"/>
      <c r="S616" s="6"/>
      <c r="T616" s="589"/>
      <c r="U616" s="6"/>
      <c r="V616" s="8"/>
      <c r="W616" s="6"/>
      <c r="X616" s="6"/>
      <c r="Y616" s="6"/>
      <c r="Z616" s="6"/>
      <c r="AA616" s="6"/>
    </row>
    <row r="617" spans="1:27" ht="15.75" customHeight="1" x14ac:dyDescent="0.25">
      <c r="A617" s="6"/>
      <c r="B617" s="6"/>
      <c r="C617" s="6"/>
      <c r="D617" s="6"/>
      <c r="E617" s="6"/>
      <c r="F617" s="6"/>
      <c r="G617" s="6"/>
      <c r="H617" s="6"/>
      <c r="I617" s="6"/>
      <c r="J617" s="6"/>
      <c r="K617" s="6"/>
      <c r="L617" s="6"/>
      <c r="M617" s="6"/>
      <c r="N617" s="6"/>
      <c r="O617" s="6"/>
      <c r="P617" s="6"/>
      <c r="Q617" s="6"/>
      <c r="R617" s="6"/>
      <c r="S617" s="6"/>
      <c r="T617" s="589"/>
      <c r="U617" s="6"/>
      <c r="V617" s="8"/>
      <c r="W617" s="6"/>
      <c r="X617" s="6"/>
      <c r="Y617" s="6"/>
      <c r="Z617" s="6"/>
      <c r="AA617" s="6"/>
    </row>
    <row r="618" spans="1:27" ht="15.75" customHeight="1" x14ac:dyDescent="0.25">
      <c r="A618" s="6"/>
      <c r="B618" s="6"/>
      <c r="C618" s="6"/>
      <c r="D618" s="6"/>
      <c r="E618" s="6"/>
      <c r="F618" s="6"/>
      <c r="G618" s="6"/>
      <c r="H618" s="6"/>
      <c r="I618" s="6"/>
      <c r="J618" s="6"/>
      <c r="K618" s="6"/>
      <c r="L618" s="6"/>
      <c r="M618" s="6"/>
      <c r="N618" s="6"/>
      <c r="O618" s="6"/>
      <c r="P618" s="6"/>
      <c r="Q618" s="6"/>
      <c r="R618" s="6"/>
      <c r="S618" s="6"/>
      <c r="T618" s="589"/>
      <c r="U618" s="6"/>
      <c r="V618" s="8"/>
      <c r="W618" s="6"/>
      <c r="X618" s="6"/>
      <c r="Y618" s="6"/>
      <c r="Z618" s="6"/>
      <c r="AA618" s="6"/>
    </row>
    <row r="619" spans="1:27" ht="15.75" customHeight="1" x14ac:dyDescent="0.25">
      <c r="A619" s="6"/>
      <c r="B619" s="6"/>
      <c r="C619" s="6"/>
      <c r="D619" s="6"/>
      <c r="E619" s="6"/>
      <c r="F619" s="6"/>
      <c r="G619" s="6"/>
      <c r="H619" s="6"/>
      <c r="I619" s="6"/>
      <c r="J619" s="6"/>
      <c r="K619" s="6"/>
      <c r="L619" s="6"/>
      <c r="M619" s="6"/>
      <c r="N619" s="6"/>
      <c r="O619" s="6"/>
      <c r="P619" s="6"/>
      <c r="Q619" s="6"/>
      <c r="R619" s="6"/>
      <c r="S619" s="6"/>
      <c r="T619" s="589"/>
      <c r="U619" s="6"/>
      <c r="V619" s="8"/>
      <c r="W619" s="6"/>
      <c r="X619" s="6"/>
      <c r="Y619" s="6"/>
      <c r="Z619" s="6"/>
      <c r="AA619" s="6"/>
    </row>
    <row r="620" spans="1:27" ht="15.75" customHeight="1" x14ac:dyDescent="0.25">
      <c r="A620" s="6"/>
      <c r="B620" s="6"/>
      <c r="C620" s="6"/>
      <c r="D620" s="6"/>
      <c r="E620" s="6"/>
      <c r="F620" s="6"/>
      <c r="G620" s="6"/>
      <c r="H620" s="6"/>
      <c r="I620" s="6"/>
      <c r="J620" s="6"/>
      <c r="K620" s="6"/>
      <c r="L620" s="6"/>
      <c r="M620" s="6"/>
      <c r="N620" s="6"/>
      <c r="O620" s="6"/>
      <c r="P620" s="6"/>
      <c r="Q620" s="6"/>
      <c r="R620" s="6"/>
      <c r="S620" s="6"/>
      <c r="T620" s="589"/>
      <c r="U620" s="6"/>
      <c r="V620" s="8"/>
      <c r="W620" s="6"/>
      <c r="X620" s="6"/>
      <c r="Y620" s="6"/>
      <c r="Z620" s="6"/>
      <c r="AA620" s="6"/>
    </row>
    <row r="621" spans="1:27" ht="15.75" customHeight="1" x14ac:dyDescent="0.25">
      <c r="A621" s="6"/>
      <c r="B621" s="6"/>
      <c r="C621" s="6"/>
      <c r="D621" s="6"/>
      <c r="E621" s="6"/>
      <c r="F621" s="6"/>
      <c r="G621" s="6"/>
      <c r="H621" s="6"/>
      <c r="I621" s="6"/>
      <c r="J621" s="6"/>
      <c r="K621" s="6"/>
      <c r="L621" s="6"/>
      <c r="M621" s="6"/>
      <c r="N621" s="6"/>
      <c r="O621" s="6"/>
      <c r="P621" s="6"/>
      <c r="Q621" s="6"/>
      <c r="R621" s="6"/>
      <c r="S621" s="6"/>
      <c r="T621" s="589"/>
      <c r="U621" s="6"/>
      <c r="V621" s="8"/>
      <c r="W621" s="6"/>
      <c r="X621" s="6"/>
      <c r="Y621" s="6"/>
      <c r="Z621" s="6"/>
      <c r="AA621" s="6"/>
    </row>
    <row r="622" spans="1:27" ht="15.75" customHeight="1" x14ac:dyDescent="0.25">
      <c r="A622" s="6"/>
      <c r="B622" s="6"/>
      <c r="C622" s="6"/>
      <c r="D622" s="6"/>
      <c r="E622" s="6"/>
      <c r="F622" s="6"/>
      <c r="G622" s="6"/>
      <c r="H622" s="6"/>
      <c r="I622" s="6"/>
      <c r="J622" s="6"/>
      <c r="K622" s="6"/>
      <c r="L622" s="6"/>
      <c r="M622" s="6"/>
      <c r="N622" s="6"/>
      <c r="O622" s="6"/>
      <c r="P622" s="6"/>
      <c r="Q622" s="6"/>
      <c r="R622" s="6"/>
      <c r="S622" s="6"/>
      <c r="T622" s="589"/>
      <c r="U622" s="6"/>
      <c r="V622" s="8"/>
      <c r="W622" s="6"/>
      <c r="X622" s="6"/>
      <c r="Y622" s="6"/>
      <c r="Z622" s="6"/>
      <c r="AA622" s="6"/>
    </row>
    <row r="623" spans="1:27" ht="15.75" customHeight="1" x14ac:dyDescent="0.25">
      <c r="A623" s="6"/>
      <c r="B623" s="6"/>
      <c r="C623" s="6"/>
      <c r="D623" s="6"/>
      <c r="E623" s="6"/>
      <c r="F623" s="6"/>
      <c r="G623" s="6"/>
      <c r="H623" s="6"/>
      <c r="I623" s="6"/>
      <c r="J623" s="6"/>
      <c r="K623" s="6"/>
      <c r="L623" s="6"/>
      <c r="M623" s="6"/>
      <c r="N623" s="6"/>
      <c r="O623" s="6"/>
      <c r="P623" s="6"/>
      <c r="Q623" s="6"/>
      <c r="R623" s="6"/>
      <c r="S623" s="6"/>
      <c r="T623" s="589"/>
      <c r="U623" s="6"/>
      <c r="V623" s="8"/>
      <c r="W623" s="6"/>
      <c r="X623" s="6"/>
      <c r="Y623" s="6"/>
      <c r="Z623" s="6"/>
      <c r="AA623" s="6"/>
    </row>
    <row r="624" spans="1:27" ht="15.75" customHeight="1" x14ac:dyDescent="0.25">
      <c r="A624" s="6"/>
      <c r="B624" s="6"/>
      <c r="C624" s="6"/>
      <c r="D624" s="6"/>
      <c r="E624" s="6"/>
      <c r="F624" s="6"/>
      <c r="G624" s="6"/>
      <c r="H624" s="6"/>
      <c r="I624" s="6"/>
      <c r="J624" s="6"/>
      <c r="K624" s="6"/>
      <c r="L624" s="6"/>
      <c r="M624" s="6"/>
      <c r="N624" s="6"/>
      <c r="O624" s="6"/>
      <c r="P624" s="6"/>
      <c r="Q624" s="6"/>
      <c r="R624" s="6"/>
      <c r="S624" s="6"/>
      <c r="T624" s="589"/>
      <c r="U624" s="6"/>
      <c r="V624" s="8"/>
      <c r="W624" s="6"/>
      <c r="X624" s="6"/>
      <c r="Y624" s="6"/>
      <c r="Z624" s="6"/>
      <c r="AA624" s="6"/>
    </row>
    <row r="625" spans="1:27" ht="15.75" customHeight="1" x14ac:dyDescent="0.25">
      <c r="A625" s="6"/>
      <c r="B625" s="6"/>
      <c r="C625" s="6"/>
      <c r="D625" s="6"/>
      <c r="E625" s="6"/>
      <c r="F625" s="6"/>
      <c r="G625" s="6"/>
      <c r="H625" s="6"/>
      <c r="I625" s="6"/>
      <c r="J625" s="6"/>
      <c r="K625" s="6"/>
      <c r="L625" s="6"/>
      <c r="M625" s="6"/>
      <c r="N625" s="6"/>
      <c r="O625" s="6"/>
      <c r="P625" s="6"/>
      <c r="Q625" s="6"/>
      <c r="R625" s="6"/>
      <c r="S625" s="6"/>
      <c r="T625" s="589"/>
      <c r="U625" s="6"/>
      <c r="V625" s="8"/>
      <c r="W625" s="6"/>
      <c r="X625" s="6"/>
      <c r="Y625" s="6"/>
      <c r="Z625" s="6"/>
      <c r="AA625" s="6"/>
    </row>
    <row r="626" spans="1:27" ht="15.75" customHeight="1" x14ac:dyDescent="0.25">
      <c r="A626" s="6"/>
      <c r="B626" s="6"/>
      <c r="C626" s="6"/>
      <c r="D626" s="6"/>
      <c r="E626" s="6"/>
      <c r="F626" s="6"/>
      <c r="G626" s="6"/>
      <c r="H626" s="6"/>
      <c r="I626" s="6"/>
      <c r="J626" s="6"/>
      <c r="K626" s="6"/>
      <c r="L626" s="6"/>
      <c r="M626" s="6"/>
      <c r="N626" s="6"/>
      <c r="O626" s="6"/>
      <c r="P626" s="6"/>
      <c r="Q626" s="6"/>
      <c r="R626" s="6"/>
      <c r="S626" s="6"/>
      <c r="T626" s="589"/>
      <c r="U626" s="6"/>
      <c r="V626" s="8"/>
      <c r="W626" s="6"/>
      <c r="X626" s="6"/>
      <c r="Y626" s="6"/>
      <c r="Z626" s="6"/>
      <c r="AA626" s="6"/>
    </row>
    <row r="627" spans="1:27" ht="15.75" customHeight="1" x14ac:dyDescent="0.25">
      <c r="A627" s="6"/>
      <c r="B627" s="6"/>
      <c r="C627" s="6"/>
      <c r="D627" s="6"/>
      <c r="E627" s="6"/>
      <c r="F627" s="6"/>
      <c r="G627" s="6"/>
      <c r="H627" s="6"/>
      <c r="I627" s="6"/>
      <c r="J627" s="6"/>
      <c r="K627" s="6"/>
      <c r="L627" s="6"/>
      <c r="M627" s="6"/>
      <c r="N627" s="6"/>
      <c r="O627" s="6"/>
      <c r="P627" s="6"/>
      <c r="Q627" s="6"/>
      <c r="R627" s="6"/>
      <c r="S627" s="6"/>
      <c r="T627" s="589"/>
      <c r="U627" s="6"/>
      <c r="V627" s="8"/>
      <c r="W627" s="6"/>
      <c r="X627" s="6"/>
      <c r="Y627" s="6"/>
      <c r="Z627" s="6"/>
      <c r="AA627" s="6"/>
    </row>
    <row r="628" spans="1:27" ht="15.75" customHeight="1" x14ac:dyDescent="0.25">
      <c r="A628" s="6"/>
      <c r="B628" s="6"/>
      <c r="C628" s="6"/>
      <c r="D628" s="6"/>
      <c r="E628" s="6"/>
      <c r="F628" s="6"/>
      <c r="G628" s="6"/>
      <c r="H628" s="6"/>
      <c r="I628" s="6"/>
      <c r="J628" s="6"/>
      <c r="K628" s="6"/>
      <c r="L628" s="6"/>
      <c r="M628" s="6"/>
      <c r="N628" s="6"/>
      <c r="O628" s="6"/>
      <c r="P628" s="6"/>
      <c r="Q628" s="6"/>
      <c r="R628" s="6"/>
      <c r="S628" s="6"/>
      <c r="T628" s="589"/>
      <c r="U628" s="6"/>
      <c r="V628" s="8"/>
      <c r="W628" s="6"/>
      <c r="X628" s="6"/>
      <c r="Y628" s="6"/>
      <c r="Z628" s="6"/>
      <c r="AA628" s="6"/>
    </row>
    <row r="629" spans="1:27" ht="15.75" customHeight="1" x14ac:dyDescent="0.25">
      <c r="A629" s="6"/>
      <c r="B629" s="6"/>
      <c r="C629" s="6"/>
      <c r="D629" s="6"/>
      <c r="E629" s="6"/>
      <c r="F629" s="6"/>
      <c r="G629" s="6"/>
      <c r="H629" s="6"/>
      <c r="I629" s="6"/>
      <c r="J629" s="6"/>
      <c r="K629" s="6"/>
      <c r="L629" s="6"/>
      <c r="M629" s="6"/>
      <c r="N629" s="6"/>
      <c r="O629" s="6"/>
      <c r="P629" s="6"/>
      <c r="Q629" s="6"/>
      <c r="R629" s="6"/>
      <c r="S629" s="6"/>
      <c r="T629" s="589"/>
      <c r="U629" s="6"/>
      <c r="V629" s="8"/>
      <c r="W629" s="6"/>
      <c r="X629" s="6"/>
      <c r="Y629" s="6"/>
      <c r="Z629" s="6"/>
      <c r="AA629" s="6"/>
    </row>
    <row r="630" spans="1:27" ht="15.75" customHeight="1" x14ac:dyDescent="0.25">
      <c r="A630" s="6"/>
      <c r="B630" s="6"/>
      <c r="C630" s="6"/>
      <c r="D630" s="6"/>
      <c r="E630" s="6"/>
      <c r="F630" s="6"/>
      <c r="G630" s="6"/>
      <c r="H630" s="6"/>
      <c r="I630" s="6"/>
      <c r="J630" s="6"/>
      <c r="K630" s="6"/>
      <c r="L630" s="6"/>
      <c r="M630" s="6"/>
      <c r="N630" s="6"/>
      <c r="O630" s="6"/>
      <c r="P630" s="6"/>
      <c r="Q630" s="6"/>
      <c r="R630" s="6"/>
      <c r="S630" s="6"/>
      <c r="T630" s="589"/>
      <c r="U630" s="6"/>
      <c r="V630" s="8"/>
      <c r="W630" s="6"/>
      <c r="X630" s="6"/>
      <c r="Y630" s="6"/>
      <c r="Z630" s="6"/>
      <c r="AA630" s="6"/>
    </row>
    <row r="631" spans="1:27" ht="15.75" customHeight="1" x14ac:dyDescent="0.25">
      <c r="A631" s="6"/>
      <c r="B631" s="6"/>
      <c r="C631" s="6"/>
      <c r="D631" s="6"/>
      <c r="E631" s="6"/>
      <c r="F631" s="6"/>
      <c r="G631" s="6"/>
      <c r="H631" s="6"/>
      <c r="I631" s="6"/>
      <c r="J631" s="6"/>
      <c r="K631" s="6"/>
      <c r="L631" s="6"/>
      <c r="M631" s="6"/>
      <c r="N631" s="6"/>
      <c r="O631" s="6"/>
      <c r="P631" s="6"/>
      <c r="Q631" s="6"/>
      <c r="R631" s="6"/>
      <c r="S631" s="6"/>
      <c r="T631" s="589"/>
      <c r="U631" s="6"/>
      <c r="V631" s="8"/>
      <c r="W631" s="6"/>
      <c r="X631" s="6"/>
      <c r="Y631" s="6"/>
      <c r="Z631" s="6"/>
      <c r="AA631" s="6"/>
    </row>
    <row r="632" spans="1:27" ht="15.75" customHeight="1" x14ac:dyDescent="0.25">
      <c r="A632" s="6"/>
      <c r="B632" s="6"/>
      <c r="C632" s="6"/>
      <c r="D632" s="6"/>
      <c r="E632" s="6"/>
      <c r="F632" s="6"/>
      <c r="G632" s="6"/>
      <c r="H632" s="6"/>
      <c r="I632" s="6"/>
      <c r="J632" s="6"/>
      <c r="K632" s="6"/>
      <c r="L632" s="6"/>
      <c r="M632" s="6"/>
      <c r="N632" s="6"/>
      <c r="O632" s="6"/>
      <c r="P632" s="6"/>
      <c r="Q632" s="6"/>
      <c r="R632" s="6"/>
      <c r="S632" s="6"/>
      <c r="T632" s="589"/>
      <c r="U632" s="6"/>
      <c r="V632" s="8"/>
      <c r="W632" s="6"/>
      <c r="X632" s="6"/>
      <c r="Y632" s="6"/>
      <c r="Z632" s="6"/>
      <c r="AA632" s="6"/>
    </row>
    <row r="633" spans="1:27" ht="15.75" customHeight="1" x14ac:dyDescent="0.25">
      <c r="A633" s="6"/>
      <c r="B633" s="6"/>
      <c r="C633" s="6"/>
      <c r="D633" s="6"/>
      <c r="E633" s="6"/>
      <c r="F633" s="6"/>
      <c r="G633" s="6"/>
      <c r="H633" s="6"/>
      <c r="I633" s="6"/>
      <c r="J633" s="6"/>
      <c r="K633" s="6"/>
      <c r="L633" s="6"/>
      <c r="M633" s="6"/>
      <c r="N633" s="6"/>
      <c r="O633" s="6"/>
      <c r="P633" s="6"/>
      <c r="Q633" s="6"/>
      <c r="R633" s="6"/>
      <c r="S633" s="6"/>
      <c r="T633" s="589"/>
      <c r="U633" s="6"/>
      <c r="V633" s="8"/>
      <c r="W633" s="6"/>
      <c r="X633" s="6"/>
      <c r="Y633" s="6"/>
      <c r="Z633" s="6"/>
      <c r="AA633" s="6"/>
    </row>
    <row r="634" spans="1:27" ht="15.75" customHeight="1" x14ac:dyDescent="0.25">
      <c r="A634" s="6"/>
      <c r="B634" s="6"/>
      <c r="C634" s="6"/>
      <c r="D634" s="6"/>
      <c r="E634" s="6"/>
      <c r="F634" s="6"/>
      <c r="G634" s="6"/>
      <c r="H634" s="6"/>
      <c r="I634" s="6"/>
      <c r="J634" s="6"/>
      <c r="K634" s="6"/>
      <c r="L634" s="6"/>
      <c r="M634" s="6"/>
      <c r="N634" s="6"/>
      <c r="O634" s="6"/>
      <c r="P634" s="6"/>
      <c r="Q634" s="6"/>
      <c r="R634" s="6"/>
      <c r="S634" s="6"/>
      <c r="T634" s="589"/>
      <c r="U634" s="6"/>
      <c r="V634" s="8"/>
      <c r="W634" s="6"/>
      <c r="X634" s="6"/>
      <c r="Y634" s="6"/>
      <c r="Z634" s="6"/>
      <c r="AA634" s="6"/>
    </row>
    <row r="635" spans="1:27" ht="15.75" customHeight="1" x14ac:dyDescent="0.25">
      <c r="A635" s="6"/>
      <c r="B635" s="6"/>
      <c r="C635" s="6"/>
      <c r="D635" s="6"/>
      <c r="E635" s="6"/>
      <c r="F635" s="6"/>
      <c r="G635" s="6"/>
      <c r="H635" s="6"/>
      <c r="I635" s="6"/>
      <c r="J635" s="6"/>
      <c r="K635" s="6"/>
      <c r="L635" s="6"/>
      <c r="M635" s="6"/>
      <c r="N635" s="6"/>
      <c r="O635" s="6"/>
      <c r="P635" s="6"/>
      <c r="Q635" s="6"/>
      <c r="R635" s="6"/>
      <c r="S635" s="6"/>
      <c r="T635" s="589"/>
      <c r="U635" s="6"/>
      <c r="V635" s="8"/>
      <c r="W635" s="6"/>
      <c r="X635" s="6"/>
      <c r="Y635" s="6"/>
      <c r="Z635" s="6"/>
      <c r="AA635" s="6"/>
    </row>
    <row r="636" spans="1:27" ht="15.75" customHeight="1" x14ac:dyDescent="0.25">
      <c r="A636" s="6"/>
      <c r="B636" s="6"/>
      <c r="C636" s="6"/>
      <c r="D636" s="6"/>
      <c r="E636" s="6"/>
      <c r="F636" s="6"/>
      <c r="G636" s="6"/>
      <c r="H636" s="6"/>
      <c r="I636" s="6"/>
      <c r="J636" s="6"/>
      <c r="K636" s="6"/>
      <c r="L636" s="6"/>
      <c r="M636" s="6"/>
      <c r="N636" s="6"/>
      <c r="O636" s="6"/>
      <c r="P636" s="6"/>
      <c r="Q636" s="6"/>
      <c r="R636" s="6"/>
      <c r="S636" s="6"/>
      <c r="T636" s="589"/>
      <c r="U636" s="6"/>
      <c r="V636" s="8"/>
      <c r="W636" s="6"/>
      <c r="X636" s="6"/>
      <c r="Y636" s="6"/>
      <c r="Z636" s="6"/>
      <c r="AA636" s="6"/>
    </row>
    <row r="637" spans="1:27" ht="15.75" customHeight="1" x14ac:dyDescent="0.25">
      <c r="A637" s="6"/>
      <c r="B637" s="6"/>
      <c r="C637" s="6"/>
      <c r="D637" s="6"/>
      <c r="E637" s="6"/>
      <c r="F637" s="6"/>
      <c r="G637" s="6"/>
      <c r="H637" s="6"/>
      <c r="I637" s="6"/>
      <c r="J637" s="6"/>
      <c r="K637" s="6"/>
      <c r="L637" s="6"/>
      <c r="M637" s="6"/>
      <c r="N637" s="6"/>
      <c r="O637" s="6"/>
      <c r="P637" s="6"/>
      <c r="Q637" s="6"/>
      <c r="R637" s="6"/>
      <c r="S637" s="6"/>
      <c r="T637" s="589"/>
      <c r="U637" s="6"/>
      <c r="V637" s="8"/>
      <c r="W637" s="6"/>
      <c r="X637" s="6"/>
      <c r="Y637" s="6"/>
      <c r="Z637" s="6"/>
      <c r="AA637" s="6"/>
    </row>
    <row r="638" spans="1:27" ht="15.75" customHeight="1" x14ac:dyDescent="0.25">
      <c r="A638" s="6"/>
      <c r="B638" s="6"/>
      <c r="C638" s="6"/>
      <c r="D638" s="6"/>
      <c r="E638" s="6"/>
      <c r="F638" s="6"/>
      <c r="G638" s="6"/>
      <c r="H638" s="6"/>
      <c r="I638" s="6"/>
      <c r="J638" s="6"/>
      <c r="K638" s="6"/>
      <c r="L638" s="6"/>
      <c r="M638" s="6"/>
      <c r="N638" s="6"/>
      <c r="O638" s="6"/>
      <c r="P638" s="6"/>
      <c r="Q638" s="6"/>
      <c r="R638" s="6"/>
      <c r="S638" s="6"/>
      <c r="T638" s="589"/>
      <c r="U638" s="6"/>
      <c r="V638" s="8"/>
      <c r="W638" s="6"/>
      <c r="X638" s="6"/>
      <c r="Y638" s="6"/>
      <c r="Z638" s="6"/>
      <c r="AA638" s="6"/>
    </row>
    <row r="639" spans="1:27" ht="15.75" customHeight="1" x14ac:dyDescent="0.25">
      <c r="A639" s="6"/>
      <c r="B639" s="6"/>
      <c r="C639" s="6"/>
      <c r="D639" s="6"/>
      <c r="E639" s="6"/>
      <c r="F639" s="6"/>
      <c r="G639" s="6"/>
      <c r="H639" s="6"/>
      <c r="I639" s="6"/>
      <c r="J639" s="6"/>
      <c r="K639" s="6"/>
      <c r="L639" s="6"/>
      <c r="M639" s="6"/>
      <c r="N639" s="6"/>
      <c r="O639" s="6"/>
      <c r="P639" s="6"/>
      <c r="Q639" s="6"/>
      <c r="R639" s="6"/>
      <c r="S639" s="6"/>
      <c r="T639" s="589"/>
      <c r="U639" s="6"/>
      <c r="V639" s="8"/>
      <c r="W639" s="6"/>
      <c r="X639" s="6"/>
      <c r="Y639" s="6"/>
      <c r="Z639" s="6"/>
      <c r="AA639" s="6"/>
    </row>
    <row r="640" spans="1:27" ht="15.75" customHeight="1" x14ac:dyDescent="0.25">
      <c r="A640" s="6"/>
      <c r="B640" s="6"/>
      <c r="C640" s="6"/>
      <c r="D640" s="6"/>
      <c r="E640" s="6"/>
      <c r="F640" s="6"/>
      <c r="G640" s="6"/>
      <c r="H640" s="6"/>
      <c r="I640" s="6"/>
      <c r="J640" s="6"/>
      <c r="K640" s="6"/>
      <c r="L640" s="6"/>
      <c r="M640" s="6"/>
      <c r="N640" s="6"/>
      <c r="O640" s="6"/>
      <c r="P640" s="6"/>
      <c r="Q640" s="6"/>
      <c r="R640" s="6"/>
      <c r="S640" s="6"/>
      <c r="T640" s="589"/>
      <c r="U640" s="6"/>
      <c r="V640" s="8"/>
      <c r="W640" s="6"/>
      <c r="X640" s="6"/>
      <c r="Y640" s="6"/>
      <c r="Z640" s="6"/>
      <c r="AA640" s="6"/>
    </row>
    <row r="641" spans="1:27" ht="15.75" customHeight="1" x14ac:dyDescent="0.25">
      <c r="A641" s="6"/>
      <c r="B641" s="6"/>
      <c r="C641" s="6"/>
      <c r="D641" s="6"/>
      <c r="E641" s="6"/>
      <c r="F641" s="6"/>
      <c r="G641" s="6"/>
      <c r="H641" s="6"/>
      <c r="I641" s="6"/>
      <c r="J641" s="6"/>
      <c r="K641" s="6"/>
      <c r="L641" s="6"/>
      <c r="M641" s="6"/>
      <c r="N641" s="6"/>
      <c r="O641" s="6"/>
      <c r="P641" s="6"/>
      <c r="Q641" s="6"/>
      <c r="R641" s="6"/>
      <c r="S641" s="6"/>
      <c r="T641" s="589"/>
      <c r="U641" s="6"/>
      <c r="V641" s="8"/>
      <c r="W641" s="6"/>
      <c r="X641" s="6"/>
      <c r="Y641" s="6"/>
      <c r="Z641" s="6"/>
      <c r="AA641" s="6"/>
    </row>
    <row r="642" spans="1:27" ht="15.75" customHeight="1" x14ac:dyDescent="0.25">
      <c r="A642" s="6"/>
      <c r="B642" s="6"/>
      <c r="C642" s="6"/>
      <c r="D642" s="6"/>
      <c r="E642" s="6"/>
      <c r="F642" s="6"/>
      <c r="G642" s="6"/>
      <c r="H642" s="6"/>
      <c r="I642" s="6"/>
      <c r="J642" s="6"/>
      <c r="K642" s="6"/>
      <c r="L642" s="6"/>
      <c r="M642" s="6"/>
      <c r="N642" s="6"/>
      <c r="O642" s="6"/>
      <c r="P642" s="6"/>
      <c r="Q642" s="6"/>
      <c r="R642" s="6"/>
      <c r="S642" s="6"/>
      <c r="T642" s="589"/>
      <c r="U642" s="6"/>
      <c r="V642" s="8"/>
      <c r="W642" s="6"/>
      <c r="X642" s="6"/>
      <c r="Y642" s="6"/>
      <c r="Z642" s="6"/>
      <c r="AA642" s="6"/>
    </row>
    <row r="643" spans="1:27" ht="15.75" customHeight="1" x14ac:dyDescent="0.25">
      <c r="A643" s="6"/>
      <c r="B643" s="6"/>
      <c r="C643" s="6"/>
      <c r="D643" s="6"/>
      <c r="E643" s="6"/>
      <c r="F643" s="6"/>
      <c r="G643" s="6"/>
      <c r="H643" s="6"/>
      <c r="I643" s="6"/>
      <c r="J643" s="6"/>
      <c r="K643" s="6"/>
      <c r="L643" s="6"/>
      <c r="M643" s="6"/>
      <c r="N643" s="6"/>
      <c r="O643" s="6"/>
      <c r="P643" s="6"/>
      <c r="Q643" s="6"/>
      <c r="R643" s="6"/>
      <c r="S643" s="6"/>
      <c r="T643" s="589"/>
      <c r="U643" s="6"/>
      <c r="V643" s="8"/>
      <c r="W643" s="6"/>
      <c r="X643" s="6"/>
      <c r="Y643" s="6"/>
      <c r="Z643" s="6"/>
      <c r="AA643" s="6"/>
    </row>
    <row r="644" spans="1:27" ht="15.75" customHeight="1" x14ac:dyDescent="0.25">
      <c r="A644" s="6"/>
      <c r="B644" s="6"/>
      <c r="C644" s="6"/>
      <c r="D644" s="6"/>
      <c r="E644" s="6"/>
      <c r="F644" s="6"/>
      <c r="G644" s="6"/>
      <c r="H644" s="6"/>
      <c r="I644" s="6"/>
      <c r="J644" s="6"/>
      <c r="K644" s="6"/>
      <c r="L644" s="6"/>
      <c r="M644" s="6"/>
      <c r="N644" s="6"/>
      <c r="O644" s="6"/>
      <c r="P644" s="6"/>
      <c r="Q644" s="6"/>
      <c r="R644" s="6"/>
      <c r="S644" s="6"/>
      <c r="T644" s="589"/>
      <c r="U644" s="6"/>
      <c r="V644" s="8"/>
      <c r="W644" s="6"/>
      <c r="X644" s="6"/>
      <c r="Y644" s="6"/>
      <c r="Z644" s="6"/>
      <c r="AA644" s="6"/>
    </row>
    <row r="645" spans="1:27" ht="15.75" customHeight="1" x14ac:dyDescent="0.25">
      <c r="A645" s="6"/>
      <c r="B645" s="6"/>
      <c r="C645" s="6"/>
      <c r="D645" s="6"/>
      <c r="E645" s="6"/>
      <c r="F645" s="6"/>
      <c r="G645" s="6"/>
      <c r="H645" s="6"/>
      <c r="I645" s="6"/>
      <c r="J645" s="6"/>
      <c r="K645" s="6"/>
      <c r="L645" s="6"/>
      <c r="M645" s="6"/>
      <c r="N645" s="6"/>
      <c r="O645" s="6"/>
      <c r="P645" s="6"/>
      <c r="Q645" s="6"/>
      <c r="R645" s="6"/>
      <c r="S645" s="6"/>
      <c r="T645" s="589"/>
      <c r="U645" s="6"/>
      <c r="V645" s="8"/>
      <c r="W645" s="6"/>
      <c r="X645" s="6"/>
      <c r="Y645" s="6"/>
      <c r="Z645" s="6"/>
      <c r="AA645" s="6"/>
    </row>
    <row r="646" spans="1:27" ht="15.75" customHeight="1" x14ac:dyDescent="0.25">
      <c r="A646" s="6"/>
      <c r="B646" s="6"/>
      <c r="C646" s="6"/>
      <c r="D646" s="6"/>
      <c r="E646" s="6"/>
      <c r="F646" s="6"/>
      <c r="G646" s="6"/>
      <c r="H646" s="6"/>
      <c r="I646" s="6"/>
      <c r="J646" s="6"/>
      <c r="K646" s="6"/>
      <c r="L646" s="6"/>
      <c r="M646" s="6"/>
      <c r="N646" s="6"/>
      <c r="O646" s="6"/>
      <c r="P646" s="6"/>
      <c r="Q646" s="6"/>
      <c r="R646" s="6"/>
      <c r="S646" s="6"/>
      <c r="T646" s="589"/>
      <c r="U646" s="6"/>
      <c r="V646" s="8"/>
      <c r="W646" s="6"/>
      <c r="X646" s="6"/>
      <c r="Y646" s="6"/>
      <c r="Z646" s="6"/>
      <c r="AA646" s="6"/>
    </row>
    <row r="647" spans="1:27" ht="15.75" customHeight="1" x14ac:dyDescent="0.25">
      <c r="A647" s="6"/>
      <c r="B647" s="6"/>
      <c r="C647" s="6"/>
      <c r="D647" s="6"/>
      <c r="E647" s="6"/>
      <c r="F647" s="6"/>
      <c r="G647" s="6"/>
      <c r="H647" s="6"/>
      <c r="I647" s="6"/>
      <c r="J647" s="6"/>
      <c r="K647" s="6"/>
      <c r="L647" s="6"/>
      <c r="M647" s="6"/>
      <c r="N647" s="6"/>
      <c r="O647" s="6"/>
      <c r="P647" s="6"/>
      <c r="Q647" s="6"/>
      <c r="R647" s="6"/>
      <c r="S647" s="6"/>
      <c r="T647" s="589"/>
      <c r="U647" s="6"/>
      <c r="V647" s="8"/>
      <c r="W647" s="6"/>
      <c r="X647" s="6"/>
      <c r="Y647" s="6"/>
      <c r="Z647" s="6"/>
      <c r="AA647" s="6"/>
    </row>
    <row r="648" spans="1:27" ht="15.75" customHeight="1" x14ac:dyDescent="0.25">
      <c r="A648" s="6"/>
      <c r="B648" s="6"/>
      <c r="C648" s="6"/>
      <c r="D648" s="6"/>
      <c r="E648" s="6"/>
      <c r="F648" s="6"/>
      <c r="G648" s="6"/>
      <c r="H648" s="6"/>
      <c r="I648" s="6"/>
      <c r="J648" s="6"/>
      <c r="K648" s="6"/>
      <c r="L648" s="6"/>
      <c r="M648" s="6"/>
      <c r="N648" s="6"/>
      <c r="O648" s="6"/>
      <c r="P648" s="6"/>
      <c r="Q648" s="6"/>
      <c r="R648" s="6"/>
      <c r="S648" s="6"/>
      <c r="T648" s="589"/>
      <c r="U648" s="6"/>
      <c r="V648" s="8"/>
      <c r="W648" s="6"/>
      <c r="X648" s="6"/>
      <c r="Y648" s="6"/>
      <c r="Z648" s="6"/>
      <c r="AA648" s="6"/>
    </row>
    <row r="649" spans="1:27" ht="15.75" customHeight="1" x14ac:dyDescent="0.25">
      <c r="A649" s="6"/>
      <c r="B649" s="6"/>
      <c r="C649" s="6"/>
      <c r="D649" s="6"/>
      <c r="E649" s="6"/>
      <c r="F649" s="6"/>
      <c r="G649" s="6"/>
      <c r="H649" s="6"/>
      <c r="I649" s="6"/>
      <c r="J649" s="6"/>
      <c r="K649" s="6"/>
      <c r="L649" s="6"/>
      <c r="M649" s="6"/>
      <c r="N649" s="6"/>
      <c r="O649" s="6"/>
      <c r="P649" s="6"/>
      <c r="Q649" s="6"/>
      <c r="R649" s="6"/>
      <c r="S649" s="6"/>
      <c r="T649" s="589"/>
      <c r="U649" s="6"/>
      <c r="V649" s="8"/>
      <c r="W649" s="6"/>
      <c r="X649" s="6"/>
      <c r="Y649" s="6"/>
      <c r="Z649" s="6"/>
      <c r="AA649" s="6"/>
    </row>
    <row r="650" spans="1:27" ht="15.75" customHeight="1" x14ac:dyDescent="0.25">
      <c r="A650" s="6"/>
      <c r="B650" s="6"/>
      <c r="C650" s="6"/>
      <c r="D650" s="6"/>
      <c r="E650" s="6"/>
      <c r="F650" s="6"/>
      <c r="G650" s="6"/>
      <c r="H650" s="6"/>
      <c r="I650" s="6"/>
      <c r="J650" s="6"/>
      <c r="K650" s="6"/>
      <c r="L650" s="6"/>
      <c r="M650" s="6"/>
      <c r="N650" s="6"/>
      <c r="O650" s="6"/>
      <c r="P650" s="6"/>
      <c r="Q650" s="6"/>
      <c r="R650" s="6"/>
      <c r="S650" s="6"/>
      <c r="T650" s="589"/>
      <c r="U650" s="6"/>
      <c r="V650" s="8"/>
      <c r="W650" s="6"/>
      <c r="X650" s="6"/>
      <c r="Y650" s="6"/>
      <c r="Z650" s="6"/>
      <c r="AA650" s="6"/>
    </row>
    <row r="651" spans="1:27" ht="15.75" customHeight="1" x14ac:dyDescent="0.25">
      <c r="A651" s="6"/>
      <c r="B651" s="6"/>
      <c r="C651" s="6"/>
      <c r="D651" s="6"/>
      <c r="E651" s="6"/>
      <c r="F651" s="6"/>
      <c r="G651" s="6"/>
      <c r="H651" s="6"/>
      <c r="I651" s="6"/>
      <c r="J651" s="6"/>
      <c r="K651" s="6"/>
      <c r="L651" s="6"/>
      <c r="M651" s="6"/>
      <c r="N651" s="6"/>
      <c r="O651" s="6"/>
      <c r="P651" s="6"/>
      <c r="Q651" s="6"/>
      <c r="R651" s="6"/>
      <c r="S651" s="6"/>
      <c r="T651" s="589"/>
      <c r="U651" s="6"/>
      <c r="V651" s="8"/>
      <c r="W651" s="6"/>
      <c r="X651" s="6"/>
      <c r="Y651" s="6"/>
      <c r="Z651" s="6"/>
      <c r="AA651" s="6"/>
    </row>
    <row r="652" spans="1:27" ht="15.75" customHeight="1" x14ac:dyDescent="0.25">
      <c r="A652" s="6"/>
      <c r="B652" s="6"/>
      <c r="C652" s="6"/>
      <c r="D652" s="6"/>
      <c r="E652" s="6"/>
      <c r="F652" s="6"/>
      <c r="G652" s="6"/>
      <c r="H652" s="6"/>
      <c r="I652" s="6"/>
      <c r="J652" s="6"/>
      <c r="K652" s="6"/>
      <c r="L652" s="6"/>
      <c r="M652" s="6"/>
      <c r="N652" s="6"/>
      <c r="O652" s="6"/>
      <c r="P652" s="6"/>
      <c r="Q652" s="6"/>
      <c r="R652" s="6"/>
      <c r="S652" s="6"/>
      <c r="T652" s="589"/>
      <c r="U652" s="6"/>
      <c r="V652" s="8"/>
      <c r="W652" s="6"/>
      <c r="X652" s="6"/>
      <c r="Y652" s="6"/>
      <c r="Z652" s="6"/>
      <c r="AA652" s="6"/>
    </row>
    <row r="653" spans="1:27" ht="15.75" customHeight="1" x14ac:dyDescent="0.25">
      <c r="A653" s="6"/>
      <c r="B653" s="6"/>
      <c r="C653" s="6"/>
      <c r="D653" s="6"/>
      <c r="E653" s="6"/>
      <c r="F653" s="6"/>
      <c r="G653" s="6"/>
      <c r="H653" s="6"/>
      <c r="I653" s="6"/>
      <c r="J653" s="6"/>
      <c r="K653" s="6"/>
      <c r="L653" s="6"/>
      <c r="M653" s="6"/>
      <c r="N653" s="6"/>
      <c r="O653" s="6"/>
      <c r="P653" s="6"/>
      <c r="Q653" s="6"/>
      <c r="R653" s="6"/>
      <c r="S653" s="6"/>
      <c r="T653" s="589"/>
      <c r="U653" s="6"/>
      <c r="V653" s="8"/>
      <c r="W653" s="6"/>
      <c r="X653" s="6"/>
      <c r="Y653" s="6"/>
      <c r="Z653" s="6"/>
      <c r="AA653" s="6"/>
    </row>
    <row r="654" spans="1:27" ht="15.75" customHeight="1" x14ac:dyDescent="0.25">
      <c r="A654" s="6"/>
      <c r="B654" s="6"/>
      <c r="C654" s="6"/>
      <c r="D654" s="6"/>
      <c r="E654" s="6"/>
      <c r="F654" s="6"/>
      <c r="G654" s="6"/>
      <c r="H654" s="6"/>
      <c r="I654" s="6"/>
      <c r="J654" s="6"/>
      <c r="K654" s="6"/>
      <c r="L654" s="6"/>
      <c r="M654" s="6"/>
      <c r="N654" s="6"/>
      <c r="O654" s="6"/>
      <c r="P654" s="6"/>
      <c r="Q654" s="6"/>
      <c r="R654" s="6"/>
      <c r="S654" s="6"/>
      <c r="T654" s="589"/>
      <c r="U654" s="6"/>
      <c r="V654" s="8"/>
      <c r="W654" s="6"/>
      <c r="X654" s="6"/>
      <c r="Y654" s="6"/>
      <c r="Z654" s="6"/>
      <c r="AA654" s="6"/>
    </row>
    <row r="655" spans="1:27" ht="15.75" customHeight="1" x14ac:dyDescent="0.25">
      <c r="A655" s="6"/>
      <c r="B655" s="6"/>
      <c r="C655" s="6"/>
      <c r="D655" s="6"/>
      <c r="E655" s="6"/>
      <c r="F655" s="6"/>
      <c r="G655" s="6"/>
      <c r="H655" s="6"/>
      <c r="I655" s="6"/>
      <c r="J655" s="6"/>
      <c r="K655" s="6"/>
      <c r="L655" s="6"/>
      <c r="M655" s="6"/>
      <c r="N655" s="6"/>
      <c r="O655" s="6"/>
      <c r="P655" s="6"/>
      <c r="Q655" s="6"/>
      <c r="R655" s="6"/>
      <c r="S655" s="6"/>
      <c r="T655" s="589"/>
      <c r="U655" s="6"/>
      <c r="V655" s="8"/>
      <c r="W655" s="6"/>
      <c r="X655" s="6"/>
      <c r="Y655" s="6"/>
      <c r="Z655" s="6"/>
      <c r="AA655" s="6"/>
    </row>
    <row r="656" spans="1:27" ht="15.75" customHeight="1" x14ac:dyDescent="0.25">
      <c r="A656" s="6"/>
      <c r="B656" s="6"/>
      <c r="C656" s="6"/>
      <c r="D656" s="6"/>
      <c r="E656" s="6"/>
      <c r="F656" s="6"/>
      <c r="G656" s="6"/>
      <c r="H656" s="6"/>
      <c r="I656" s="6"/>
      <c r="J656" s="6"/>
      <c r="K656" s="6"/>
      <c r="L656" s="6"/>
      <c r="M656" s="6"/>
      <c r="N656" s="6"/>
      <c r="O656" s="6"/>
      <c r="P656" s="6"/>
      <c r="Q656" s="6"/>
      <c r="R656" s="6"/>
      <c r="S656" s="6"/>
      <c r="T656" s="589"/>
      <c r="U656" s="6"/>
      <c r="V656" s="8"/>
      <c r="W656" s="6"/>
      <c r="X656" s="6"/>
      <c r="Y656" s="6"/>
      <c r="Z656" s="6"/>
      <c r="AA656" s="6"/>
    </row>
    <row r="657" spans="1:27" ht="15.75" customHeight="1" x14ac:dyDescent="0.25">
      <c r="A657" s="6"/>
      <c r="B657" s="6"/>
      <c r="C657" s="6"/>
      <c r="D657" s="6"/>
      <c r="E657" s="6"/>
      <c r="F657" s="6"/>
      <c r="G657" s="6"/>
      <c r="H657" s="6"/>
      <c r="I657" s="6"/>
      <c r="J657" s="6"/>
      <c r="K657" s="6"/>
      <c r="L657" s="6"/>
      <c r="M657" s="6"/>
      <c r="N657" s="6"/>
      <c r="O657" s="6"/>
      <c r="P657" s="6"/>
      <c r="Q657" s="6"/>
      <c r="R657" s="6"/>
      <c r="S657" s="6"/>
      <c r="T657" s="589"/>
      <c r="U657" s="6"/>
      <c r="V657" s="8"/>
      <c r="W657" s="6"/>
      <c r="X657" s="6"/>
      <c r="Y657" s="6"/>
      <c r="Z657" s="6"/>
      <c r="AA657" s="6"/>
    </row>
    <row r="658" spans="1:27" ht="15.75" customHeight="1" x14ac:dyDescent="0.25">
      <c r="A658" s="6"/>
      <c r="B658" s="6"/>
      <c r="C658" s="6"/>
      <c r="D658" s="6"/>
      <c r="E658" s="6"/>
      <c r="F658" s="6"/>
      <c r="G658" s="6"/>
      <c r="H658" s="6"/>
      <c r="I658" s="6"/>
      <c r="J658" s="6"/>
      <c r="K658" s="6"/>
      <c r="L658" s="6"/>
      <c r="M658" s="6"/>
      <c r="N658" s="6"/>
      <c r="O658" s="6"/>
      <c r="P658" s="6"/>
      <c r="Q658" s="6"/>
      <c r="R658" s="6"/>
      <c r="S658" s="6"/>
      <c r="T658" s="589"/>
      <c r="U658" s="6"/>
      <c r="V658" s="8"/>
      <c r="W658" s="6"/>
      <c r="X658" s="6"/>
      <c r="Y658" s="6"/>
      <c r="Z658" s="6"/>
      <c r="AA658" s="6"/>
    </row>
    <row r="659" spans="1:27" ht="15.75" customHeight="1" x14ac:dyDescent="0.25">
      <c r="A659" s="6"/>
      <c r="B659" s="6"/>
      <c r="C659" s="6"/>
      <c r="D659" s="6"/>
      <c r="E659" s="6"/>
      <c r="F659" s="6"/>
      <c r="G659" s="6"/>
      <c r="H659" s="6"/>
      <c r="I659" s="6"/>
      <c r="J659" s="6"/>
      <c r="K659" s="6"/>
      <c r="L659" s="6"/>
      <c r="M659" s="6"/>
      <c r="N659" s="6"/>
      <c r="O659" s="6"/>
      <c r="P659" s="6"/>
      <c r="Q659" s="6"/>
      <c r="R659" s="6"/>
      <c r="S659" s="6"/>
      <c r="T659" s="589"/>
      <c r="U659" s="6"/>
      <c r="V659" s="8"/>
      <c r="W659" s="6"/>
      <c r="X659" s="6"/>
      <c r="Y659" s="6"/>
      <c r="Z659" s="6"/>
      <c r="AA659" s="6"/>
    </row>
    <row r="660" spans="1:27" ht="15.75" customHeight="1" x14ac:dyDescent="0.25">
      <c r="A660" s="6"/>
      <c r="B660" s="6"/>
      <c r="C660" s="6"/>
      <c r="D660" s="6"/>
      <c r="E660" s="6"/>
      <c r="F660" s="6"/>
      <c r="G660" s="6"/>
      <c r="H660" s="6"/>
      <c r="I660" s="6"/>
      <c r="J660" s="6"/>
      <c r="K660" s="6"/>
      <c r="L660" s="6"/>
      <c r="M660" s="6"/>
      <c r="N660" s="6"/>
      <c r="O660" s="6"/>
      <c r="P660" s="6"/>
      <c r="Q660" s="6"/>
      <c r="R660" s="6"/>
      <c r="S660" s="6"/>
      <c r="T660" s="589"/>
      <c r="U660" s="6"/>
      <c r="V660" s="8"/>
      <c r="W660" s="6"/>
      <c r="X660" s="6"/>
      <c r="Y660" s="6"/>
      <c r="Z660" s="6"/>
      <c r="AA660" s="6"/>
    </row>
    <row r="661" spans="1:27" ht="15.75" customHeight="1" x14ac:dyDescent="0.25">
      <c r="A661" s="6"/>
      <c r="B661" s="6"/>
      <c r="C661" s="6"/>
      <c r="D661" s="6"/>
      <c r="E661" s="6"/>
      <c r="F661" s="6"/>
      <c r="G661" s="6"/>
      <c r="H661" s="6"/>
      <c r="I661" s="6"/>
      <c r="J661" s="6"/>
      <c r="K661" s="6"/>
      <c r="L661" s="6"/>
      <c r="M661" s="6"/>
      <c r="N661" s="6"/>
      <c r="O661" s="6"/>
      <c r="P661" s="6"/>
      <c r="Q661" s="6"/>
      <c r="R661" s="6"/>
      <c r="S661" s="6"/>
      <c r="T661" s="589"/>
      <c r="U661" s="6"/>
      <c r="V661" s="8"/>
      <c r="W661" s="6"/>
      <c r="X661" s="6"/>
      <c r="Y661" s="6"/>
      <c r="Z661" s="6"/>
      <c r="AA661" s="6"/>
    </row>
    <row r="662" spans="1:27" ht="15.75" customHeight="1" x14ac:dyDescent="0.25">
      <c r="A662" s="6"/>
      <c r="B662" s="6"/>
      <c r="C662" s="6"/>
      <c r="D662" s="6"/>
      <c r="E662" s="6"/>
      <c r="F662" s="6"/>
      <c r="G662" s="6"/>
      <c r="H662" s="6"/>
      <c r="I662" s="6"/>
      <c r="J662" s="6"/>
      <c r="K662" s="6"/>
      <c r="L662" s="6"/>
      <c r="M662" s="6"/>
      <c r="N662" s="6"/>
      <c r="O662" s="6"/>
      <c r="P662" s="6"/>
      <c r="Q662" s="6"/>
      <c r="R662" s="6"/>
      <c r="S662" s="6"/>
      <c r="T662" s="589"/>
      <c r="U662" s="6"/>
      <c r="V662" s="8"/>
      <c r="W662" s="6"/>
      <c r="X662" s="6"/>
      <c r="Y662" s="6"/>
      <c r="Z662" s="6"/>
      <c r="AA662" s="6"/>
    </row>
    <row r="663" spans="1:27" ht="15.75" customHeight="1" x14ac:dyDescent="0.25">
      <c r="A663" s="6"/>
      <c r="B663" s="6"/>
      <c r="C663" s="6"/>
      <c r="D663" s="6"/>
      <c r="E663" s="6"/>
      <c r="F663" s="6"/>
      <c r="G663" s="6"/>
      <c r="H663" s="6"/>
      <c r="I663" s="6"/>
      <c r="J663" s="6"/>
      <c r="K663" s="6"/>
      <c r="L663" s="6"/>
      <c r="M663" s="6"/>
      <c r="N663" s="6"/>
      <c r="O663" s="6"/>
      <c r="P663" s="6"/>
      <c r="Q663" s="6"/>
      <c r="R663" s="6"/>
      <c r="S663" s="6"/>
      <c r="T663" s="589"/>
      <c r="U663" s="6"/>
      <c r="V663" s="8"/>
      <c r="W663" s="6"/>
      <c r="X663" s="6"/>
      <c r="Y663" s="6"/>
      <c r="Z663" s="6"/>
      <c r="AA663" s="6"/>
    </row>
    <row r="664" spans="1:27" ht="15.75" customHeight="1" x14ac:dyDescent="0.25">
      <c r="A664" s="6"/>
      <c r="B664" s="6"/>
      <c r="C664" s="6"/>
      <c r="D664" s="6"/>
      <c r="E664" s="6"/>
      <c r="F664" s="6"/>
      <c r="G664" s="6"/>
      <c r="H664" s="6"/>
      <c r="I664" s="6"/>
      <c r="J664" s="6"/>
      <c r="K664" s="6"/>
      <c r="L664" s="6"/>
      <c r="M664" s="6"/>
      <c r="N664" s="6"/>
      <c r="O664" s="6"/>
      <c r="P664" s="6"/>
      <c r="Q664" s="6"/>
      <c r="R664" s="6"/>
      <c r="S664" s="6"/>
      <c r="T664" s="589"/>
      <c r="U664" s="6"/>
      <c r="V664" s="8"/>
      <c r="W664" s="6"/>
      <c r="X664" s="6"/>
      <c r="Y664" s="6"/>
      <c r="Z664" s="6"/>
      <c r="AA664" s="6"/>
    </row>
    <row r="665" spans="1:27" ht="15.75" customHeight="1" x14ac:dyDescent="0.25">
      <c r="A665" s="6"/>
      <c r="B665" s="6"/>
      <c r="C665" s="6"/>
      <c r="D665" s="6"/>
      <c r="E665" s="6"/>
      <c r="F665" s="6"/>
      <c r="G665" s="6"/>
      <c r="H665" s="6"/>
      <c r="I665" s="6"/>
      <c r="J665" s="6"/>
      <c r="K665" s="6"/>
      <c r="L665" s="6"/>
      <c r="M665" s="6"/>
      <c r="N665" s="6"/>
      <c r="O665" s="6"/>
      <c r="P665" s="6"/>
      <c r="Q665" s="6"/>
      <c r="R665" s="6"/>
      <c r="S665" s="6"/>
      <c r="T665" s="589"/>
      <c r="U665" s="6"/>
      <c r="V665" s="8"/>
      <c r="W665" s="6"/>
      <c r="X665" s="6"/>
      <c r="Y665" s="6"/>
      <c r="Z665" s="6"/>
      <c r="AA665" s="6"/>
    </row>
    <row r="666" spans="1:27" ht="15.75" customHeight="1" x14ac:dyDescent="0.25">
      <c r="A666" s="6"/>
      <c r="B666" s="6"/>
      <c r="C666" s="6"/>
      <c r="D666" s="6"/>
      <c r="E666" s="6"/>
      <c r="F666" s="6"/>
      <c r="G666" s="6"/>
      <c r="H666" s="6"/>
      <c r="I666" s="6"/>
      <c r="J666" s="6"/>
      <c r="K666" s="6"/>
      <c r="L666" s="6"/>
      <c r="M666" s="6"/>
      <c r="N666" s="6"/>
      <c r="O666" s="6"/>
      <c r="P666" s="6"/>
      <c r="Q666" s="6"/>
      <c r="R666" s="6"/>
      <c r="S666" s="6"/>
      <c r="T666" s="589"/>
      <c r="U666" s="6"/>
      <c r="V666" s="8"/>
      <c r="W666" s="6"/>
      <c r="X666" s="6"/>
      <c r="Y666" s="6"/>
      <c r="Z666" s="6"/>
      <c r="AA666" s="6"/>
    </row>
    <row r="667" spans="1:27" ht="15.75" customHeight="1" x14ac:dyDescent="0.25">
      <c r="A667" s="6"/>
      <c r="B667" s="6"/>
      <c r="C667" s="6"/>
      <c r="D667" s="6"/>
      <c r="E667" s="6"/>
      <c r="F667" s="6"/>
      <c r="G667" s="6"/>
      <c r="H667" s="6"/>
      <c r="I667" s="6"/>
      <c r="J667" s="6"/>
      <c r="K667" s="6"/>
      <c r="L667" s="6"/>
      <c r="M667" s="6"/>
      <c r="N667" s="6"/>
      <c r="O667" s="6"/>
      <c r="P667" s="6"/>
      <c r="Q667" s="6"/>
      <c r="R667" s="6"/>
      <c r="S667" s="6"/>
      <c r="T667" s="589"/>
      <c r="U667" s="6"/>
      <c r="V667" s="8"/>
      <c r="W667" s="6"/>
      <c r="X667" s="6"/>
      <c r="Y667" s="6"/>
      <c r="Z667" s="6"/>
      <c r="AA667" s="6"/>
    </row>
    <row r="668" spans="1:27" ht="15.75" customHeight="1" x14ac:dyDescent="0.25">
      <c r="A668" s="6"/>
      <c r="B668" s="6"/>
      <c r="C668" s="6"/>
      <c r="D668" s="6"/>
      <c r="E668" s="6"/>
      <c r="F668" s="6"/>
      <c r="G668" s="6"/>
      <c r="H668" s="6"/>
      <c r="I668" s="6"/>
      <c r="J668" s="6"/>
      <c r="K668" s="6"/>
      <c r="L668" s="6"/>
      <c r="M668" s="6"/>
      <c r="N668" s="6"/>
      <c r="O668" s="6"/>
      <c r="P668" s="6"/>
      <c r="Q668" s="6"/>
      <c r="R668" s="6"/>
      <c r="S668" s="6"/>
      <c r="T668" s="589"/>
      <c r="U668" s="6"/>
      <c r="V668" s="8"/>
      <c r="W668" s="6"/>
      <c r="X668" s="6"/>
      <c r="Y668" s="6"/>
      <c r="Z668" s="6"/>
      <c r="AA668" s="6"/>
    </row>
    <row r="669" spans="1:27" ht="15.75" customHeight="1" x14ac:dyDescent="0.25">
      <c r="A669" s="6"/>
      <c r="B669" s="6"/>
      <c r="C669" s="6"/>
      <c r="D669" s="6"/>
      <c r="E669" s="6"/>
      <c r="F669" s="6"/>
      <c r="G669" s="6"/>
      <c r="H669" s="6"/>
      <c r="I669" s="6"/>
      <c r="J669" s="6"/>
      <c r="K669" s="6"/>
      <c r="L669" s="6"/>
      <c r="M669" s="6"/>
      <c r="N669" s="6"/>
      <c r="O669" s="6"/>
      <c r="P669" s="6"/>
      <c r="Q669" s="6"/>
      <c r="R669" s="6"/>
      <c r="S669" s="6"/>
      <c r="T669" s="589"/>
      <c r="U669" s="6"/>
      <c r="V669" s="8"/>
      <c r="W669" s="6"/>
      <c r="X669" s="6"/>
      <c r="Y669" s="6"/>
      <c r="Z669" s="6"/>
      <c r="AA669" s="6"/>
    </row>
    <row r="670" spans="1:27" ht="15.75" customHeight="1" x14ac:dyDescent="0.25">
      <c r="A670" s="6"/>
      <c r="B670" s="6"/>
      <c r="C670" s="6"/>
      <c r="D670" s="6"/>
      <c r="E670" s="6"/>
      <c r="F670" s="6"/>
      <c r="G670" s="6"/>
      <c r="H670" s="6"/>
      <c r="I670" s="6"/>
      <c r="J670" s="6"/>
      <c r="K670" s="6"/>
      <c r="L670" s="6"/>
      <c r="M670" s="6"/>
      <c r="N670" s="6"/>
      <c r="O670" s="6"/>
      <c r="P670" s="6"/>
      <c r="Q670" s="6"/>
      <c r="R670" s="6"/>
      <c r="S670" s="6"/>
      <c r="T670" s="589"/>
      <c r="U670" s="6"/>
      <c r="V670" s="8"/>
      <c r="W670" s="6"/>
      <c r="X670" s="6"/>
      <c r="Y670" s="6"/>
      <c r="Z670" s="6"/>
      <c r="AA670" s="6"/>
    </row>
    <row r="671" spans="1:27" ht="15.75" customHeight="1" x14ac:dyDescent="0.25">
      <c r="A671" s="6"/>
      <c r="B671" s="6"/>
      <c r="C671" s="6"/>
      <c r="D671" s="6"/>
      <c r="E671" s="6"/>
      <c r="F671" s="6"/>
      <c r="G671" s="6"/>
      <c r="H671" s="6"/>
      <c r="I671" s="6"/>
      <c r="J671" s="6"/>
      <c r="K671" s="6"/>
      <c r="L671" s="6"/>
      <c r="M671" s="6"/>
      <c r="N671" s="6"/>
      <c r="O671" s="6"/>
      <c r="P671" s="6"/>
      <c r="Q671" s="6"/>
      <c r="R671" s="6"/>
      <c r="S671" s="6"/>
      <c r="T671" s="589"/>
      <c r="U671" s="6"/>
      <c r="V671" s="8"/>
      <c r="W671" s="6"/>
      <c r="X671" s="6"/>
      <c r="Y671" s="6"/>
      <c r="Z671" s="6"/>
      <c r="AA671" s="6"/>
    </row>
    <row r="672" spans="1:27" ht="15.75" customHeight="1" x14ac:dyDescent="0.25">
      <c r="A672" s="6"/>
      <c r="B672" s="6"/>
      <c r="C672" s="6"/>
      <c r="D672" s="6"/>
      <c r="E672" s="6"/>
      <c r="F672" s="6"/>
      <c r="G672" s="6"/>
      <c r="H672" s="6"/>
      <c r="I672" s="6"/>
      <c r="J672" s="6"/>
      <c r="K672" s="6"/>
      <c r="L672" s="6"/>
      <c r="M672" s="6"/>
      <c r="N672" s="6"/>
      <c r="O672" s="6"/>
      <c r="P672" s="6"/>
      <c r="Q672" s="6"/>
      <c r="R672" s="6"/>
      <c r="S672" s="6"/>
      <c r="T672" s="589"/>
      <c r="U672" s="6"/>
      <c r="V672" s="8"/>
      <c r="W672" s="6"/>
      <c r="X672" s="6"/>
      <c r="Y672" s="6"/>
      <c r="Z672" s="6"/>
      <c r="AA672" s="6"/>
    </row>
    <row r="673" spans="1:27" ht="15.75" customHeight="1" x14ac:dyDescent="0.25">
      <c r="A673" s="6"/>
      <c r="B673" s="6"/>
      <c r="C673" s="6"/>
      <c r="D673" s="6"/>
      <c r="E673" s="6"/>
      <c r="F673" s="6"/>
      <c r="G673" s="6"/>
      <c r="H673" s="6"/>
      <c r="I673" s="6"/>
      <c r="J673" s="6"/>
      <c r="K673" s="6"/>
      <c r="L673" s="6"/>
      <c r="M673" s="6"/>
      <c r="N673" s="6"/>
      <c r="O673" s="6"/>
      <c r="P673" s="6"/>
      <c r="Q673" s="6"/>
      <c r="R673" s="6"/>
      <c r="S673" s="6"/>
      <c r="T673" s="589"/>
      <c r="U673" s="6"/>
      <c r="V673" s="8"/>
      <c r="W673" s="6"/>
      <c r="X673" s="6"/>
      <c r="Y673" s="6"/>
      <c r="Z673" s="6"/>
      <c r="AA673" s="6"/>
    </row>
    <row r="674" spans="1:27" ht="15.75" customHeight="1" x14ac:dyDescent="0.25">
      <c r="A674" s="6"/>
      <c r="B674" s="6"/>
      <c r="C674" s="6"/>
      <c r="D674" s="6"/>
      <c r="E674" s="6"/>
      <c r="F674" s="6"/>
      <c r="G674" s="6"/>
      <c r="H674" s="6"/>
      <c r="I674" s="6"/>
      <c r="J674" s="6"/>
      <c r="K674" s="6"/>
      <c r="L674" s="6"/>
      <c r="M674" s="6"/>
      <c r="N674" s="6"/>
      <c r="O674" s="6"/>
      <c r="P674" s="6"/>
      <c r="Q674" s="6"/>
      <c r="R674" s="6"/>
      <c r="S674" s="6"/>
      <c r="T674" s="589"/>
      <c r="U674" s="6"/>
      <c r="V674" s="8"/>
      <c r="W674" s="6"/>
      <c r="X674" s="6"/>
      <c r="Y674" s="6"/>
      <c r="Z674" s="6"/>
      <c r="AA674" s="6"/>
    </row>
    <row r="675" spans="1:27" ht="15.75" customHeight="1" x14ac:dyDescent="0.25">
      <c r="A675" s="6"/>
      <c r="B675" s="6"/>
      <c r="C675" s="6"/>
      <c r="D675" s="6"/>
      <c r="E675" s="6"/>
      <c r="F675" s="6"/>
      <c r="G675" s="6"/>
      <c r="H675" s="6"/>
      <c r="I675" s="6"/>
      <c r="J675" s="6"/>
      <c r="K675" s="6"/>
      <c r="L675" s="6"/>
      <c r="M675" s="6"/>
      <c r="N675" s="6"/>
      <c r="O675" s="6"/>
      <c r="P675" s="6"/>
      <c r="Q675" s="6"/>
      <c r="R675" s="6"/>
      <c r="S675" s="6"/>
      <c r="T675" s="589"/>
      <c r="U675" s="6"/>
      <c r="V675" s="8"/>
      <c r="W675" s="6"/>
      <c r="X675" s="6"/>
      <c r="Y675" s="6"/>
      <c r="Z675" s="6"/>
      <c r="AA675" s="6"/>
    </row>
    <row r="676" spans="1:27" ht="15.75" customHeight="1" x14ac:dyDescent="0.25">
      <c r="A676" s="6"/>
      <c r="B676" s="6"/>
      <c r="C676" s="6"/>
      <c r="D676" s="6"/>
      <c r="E676" s="6"/>
      <c r="F676" s="6"/>
      <c r="G676" s="6"/>
      <c r="H676" s="6"/>
      <c r="I676" s="6"/>
      <c r="J676" s="6"/>
      <c r="K676" s="6"/>
      <c r="L676" s="6"/>
      <c r="M676" s="6"/>
      <c r="N676" s="6"/>
      <c r="O676" s="6"/>
      <c r="P676" s="6"/>
      <c r="Q676" s="6"/>
      <c r="R676" s="6"/>
      <c r="S676" s="6"/>
      <c r="T676" s="589"/>
      <c r="U676" s="6"/>
      <c r="V676" s="8"/>
      <c r="W676" s="6"/>
      <c r="X676" s="6"/>
      <c r="Y676" s="6"/>
      <c r="Z676" s="6"/>
      <c r="AA676" s="6"/>
    </row>
    <row r="677" spans="1:27" ht="15.75" customHeight="1" x14ac:dyDescent="0.25">
      <c r="A677" s="6"/>
      <c r="B677" s="6"/>
      <c r="C677" s="6"/>
      <c r="D677" s="6"/>
      <c r="E677" s="6"/>
      <c r="F677" s="6"/>
      <c r="G677" s="6"/>
      <c r="H677" s="6"/>
      <c r="I677" s="6"/>
      <c r="J677" s="6"/>
      <c r="K677" s="6"/>
      <c r="L677" s="6"/>
      <c r="M677" s="6"/>
      <c r="N677" s="6"/>
      <c r="O677" s="6"/>
      <c r="P677" s="6"/>
      <c r="Q677" s="6"/>
      <c r="R677" s="6"/>
      <c r="S677" s="6"/>
      <c r="T677" s="589"/>
      <c r="U677" s="6"/>
      <c r="V677" s="8"/>
      <c r="W677" s="6"/>
      <c r="X677" s="6"/>
      <c r="Y677" s="6"/>
      <c r="Z677" s="6"/>
      <c r="AA677" s="6"/>
    </row>
    <row r="678" spans="1:27" ht="15.75" customHeight="1" x14ac:dyDescent="0.25">
      <c r="A678" s="6"/>
      <c r="B678" s="6"/>
      <c r="C678" s="6"/>
      <c r="D678" s="6"/>
      <c r="E678" s="6"/>
      <c r="F678" s="6"/>
      <c r="G678" s="6"/>
      <c r="H678" s="6"/>
      <c r="I678" s="6"/>
      <c r="J678" s="6"/>
      <c r="K678" s="6"/>
      <c r="L678" s="6"/>
      <c r="M678" s="6"/>
      <c r="N678" s="6"/>
      <c r="O678" s="6"/>
      <c r="P678" s="6"/>
      <c r="Q678" s="6"/>
      <c r="R678" s="6"/>
      <c r="S678" s="6"/>
      <c r="T678" s="589"/>
      <c r="U678" s="6"/>
      <c r="V678" s="8"/>
      <c r="W678" s="6"/>
      <c r="X678" s="6"/>
      <c r="Y678" s="6"/>
      <c r="Z678" s="6"/>
      <c r="AA678" s="6"/>
    </row>
    <row r="679" spans="1:27" ht="15.75" customHeight="1" x14ac:dyDescent="0.25">
      <c r="A679" s="6"/>
      <c r="B679" s="6"/>
      <c r="C679" s="6"/>
      <c r="D679" s="6"/>
      <c r="E679" s="6"/>
      <c r="F679" s="6"/>
      <c r="G679" s="6"/>
      <c r="H679" s="6"/>
      <c r="I679" s="6"/>
      <c r="J679" s="6"/>
      <c r="K679" s="6"/>
      <c r="L679" s="6"/>
      <c r="M679" s="6"/>
      <c r="N679" s="6"/>
      <c r="O679" s="6"/>
      <c r="P679" s="6"/>
      <c r="Q679" s="6"/>
      <c r="R679" s="6"/>
      <c r="S679" s="6"/>
      <c r="T679" s="589"/>
      <c r="U679" s="6"/>
      <c r="V679" s="8"/>
      <c r="W679" s="6"/>
      <c r="X679" s="6"/>
      <c r="Y679" s="6"/>
      <c r="Z679" s="6"/>
      <c r="AA679" s="6"/>
    </row>
    <row r="680" spans="1:27" ht="15.75" customHeight="1" x14ac:dyDescent="0.25">
      <c r="A680" s="6"/>
      <c r="B680" s="6"/>
      <c r="C680" s="6"/>
      <c r="D680" s="6"/>
      <c r="E680" s="6"/>
      <c r="F680" s="6"/>
      <c r="G680" s="6"/>
      <c r="H680" s="6"/>
      <c r="I680" s="6"/>
      <c r="J680" s="6"/>
      <c r="K680" s="6"/>
      <c r="L680" s="6"/>
      <c r="M680" s="6"/>
      <c r="N680" s="6"/>
      <c r="O680" s="6"/>
      <c r="P680" s="6"/>
      <c r="Q680" s="6"/>
      <c r="R680" s="6"/>
      <c r="S680" s="6"/>
      <c r="T680" s="589"/>
      <c r="U680" s="6"/>
      <c r="V680" s="8"/>
      <c r="W680" s="6"/>
      <c r="X680" s="6"/>
      <c r="Y680" s="6"/>
      <c r="Z680" s="6"/>
      <c r="AA680" s="6"/>
    </row>
    <row r="681" spans="1:27" ht="15.75" customHeight="1" x14ac:dyDescent="0.25">
      <c r="A681" s="6"/>
      <c r="B681" s="6"/>
      <c r="C681" s="6"/>
      <c r="D681" s="6"/>
      <c r="E681" s="6"/>
      <c r="F681" s="6"/>
      <c r="G681" s="6"/>
      <c r="H681" s="6"/>
      <c r="I681" s="6"/>
      <c r="J681" s="6"/>
      <c r="K681" s="6"/>
      <c r="L681" s="6"/>
      <c r="M681" s="6"/>
      <c r="N681" s="6"/>
      <c r="O681" s="6"/>
      <c r="P681" s="6"/>
      <c r="Q681" s="6"/>
      <c r="R681" s="6"/>
      <c r="S681" s="6"/>
      <c r="T681" s="589"/>
      <c r="U681" s="6"/>
      <c r="V681" s="8"/>
      <c r="W681" s="6"/>
      <c r="X681" s="6"/>
      <c r="Y681" s="6"/>
      <c r="Z681" s="6"/>
      <c r="AA681" s="6"/>
    </row>
    <row r="682" spans="1:27" ht="15.75" customHeight="1" x14ac:dyDescent="0.25">
      <c r="A682" s="6"/>
      <c r="B682" s="6"/>
      <c r="C682" s="6"/>
      <c r="D682" s="6"/>
      <c r="E682" s="6"/>
      <c r="F682" s="6"/>
      <c r="G682" s="6"/>
      <c r="H682" s="6"/>
      <c r="I682" s="6"/>
      <c r="J682" s="6"/>
      <c r="K682" s="6"/>
      <c r="L682" s="6"/>
      <c r="M682" s="6"/>
      <c r="N682" s="6"/>
      <c r="O682" s="6"/>
      <c r="P682" s="6"/>
      <c r="Q682" s="6"/>
      <c r="R682" s="6"/>
      <c r="S682" s="6"/>
      <c r="T682" s="589"/>
      <c r="U682" s="6"/>
      <c r="V682" s="8"/>
      <c r="W682" s="6"/>
      <c r="X682" s="6"/>
      <c r="Y682" s="6"/>
      <c r="Z682" s="6"/>
      <c r="AA682" s="6"/>
    </row>
    <row r="683" spans="1:27" ht="15.75" customHeight="1" x14ac:dyDescent="0.25">
      <c r="A683" s="6"/>
      <c r="B683" s="6"/>
      <c r="C683" s="6"/>
      <c r="D683" s="6"/>
      <c r="E683" s="6"/>
      <c r="F683" s="6"/>
      <c r="G683" s="6"/>
      <c r="H683" s="6"/>
      <c r="I683" s="6"/>
      <c r="J683" s="6"/>
      <c r="K683" s="6"/>
      <c r="L683" s="6"/>
      <c r="M683" s="6"/>
      <c r="N683" s="6"/>
      <c r="O683" s="6"/>
      <c r="P683" s="6"/>
      <c r="Q683" s="6"/>
      <c r="R683" s="6"/>
      <c r="S683" s="6"/>
      <c r="T683" s="589"/>
      <c r="U683" s="6"/>
      <c r="V683" s="8"/>
      <c r="W683" s="6"/>
      <c r="X683" s="6"/>
      <c r="Y683" s="6"/>
      <c r="Z683" s="6"/>
      <c r="AA683" s="6"/>
    </row>
    <row r="684" spans="1:27" ht="15.75" customHeight="1" x14ac:dyDescent="0.25">
      <c r="A684" s="6"/>
      <c r="B684" s="6"/>
      <c r="C684" s="6"/>
      <c r="D684" s="6"/>
      <c r="E684" s="6"/>
      <c r="F684" s="6"/>
      <c r="G684" s="6"/>
      <c r="H684" s="6"/>
      <c r="I684" s="6"/>
      <c r="J684" s="6"/>
      <c r="K684" s="6"/>
      <c r="L684" s="6"/>
      <c r="M684" s="6"/>
      <c r="N684" s="6"/>
      <c r="O684" s="6"/>
      <c r="P684" s="6"/>
      <c r="Q684" s="6"/>
      <c r="R684" s="6"/>
      <c r="S684" s="6"/>
      <c r="T684" s="589"/>
      <c r="U684" s="6"/>
      <c r="V684" s="8"/>
      <c r="W684" s="6"/>
      <c r="X684" s="6"/>
      <c r="Y684" s="6"/>
      <c r="Z684" s="6"/>
      <c r="AA684" s="6"/>
    </row>
    <row r="685" spans="1:27" ht="15.75" customHeight="1" x14ac:dyDescent="0.25">
      <c r="A685" s="6"/>
      <c r="B685" s="6"/>
      <c r="C685" s="6"/>
      <c r="D685" s="6"/>
      <c r="E685" s="6"/>
      <c r="F685" s="6"/>
      <c r="G685" s="6"/>
      <c r="H685" s="6"/>
      <c r="I685" s="6"/>
      <c r="J685" s="6"/>
      <c r="K685" s="6"/>
      <c r="L685" s="6"/>
      <c r="M685" s="6"/>
      <c r="N685" s="6"/>
      <c r="O685" s="6"/>
      <c r="P685" s="6"/>
      <c r="Q685" s="6"/>
      <c r="R685" s="6"/>
      <c r="S685" s="6"/>
      <c r="T685" s="589"/>
      <c r="U685" s="6"/>
      <c r="V685" s="8"/>
      <c r="W685" s="6"/>
      <c r="X685" s="6"/>
      <c r="Y685" s="6"/>
      <c r="Z685" s="6"/>
      <c r="AA685" s="6"/>
    </row>
    <row r="686" spans="1:27" ht="15.75" customHeight="1" x14ac:dyDescent="0.25">
      <c r="A686" s="6"/>
      <c r="B686" s="6"/>
      <c r="C686" s="6"/>
      <c r="D686" s="6"/>
      <c r="E686" s="6"/>
      <c r="F686" s="6"/>
      <c r="G686" s="6"/>
      <c r="H686" s="6"/>
      <c r="I686" s="6"/>
      <c r="J686" s="6"/>
      <c r="K686" s="6"/>
      <c r="L686" s="6"/>
      <c r="M686" s="6"/>
      <c r="N686" s="6"/>
      <c r="O686" s="6"/>
      <c r="P686" s="6"/>
      <c r="Q686" s="6"/>
      <c r="R686" s="6"/>
      <c r="S686" s="6"/>
      <c r="T686" s="589"/>
      <c r="U686" s="6"/>
      <c r="V686" s="8"/>
      <c r="W686" s="6"/>
      <c r="X686" s="6"/>
      <c r="Y686" s="6"/>
      <c r="Z686" s="6"/>
      <c r="AA686" s="6"/>
    </row>
    <row r="687" spans="1:27" ht="15.75" customHeight="1" x14ac:dyDescent="0.25">
      <c r="A687" s="6"/>
      <c r="B687" s="6"/>
      <c r="C687" s="6"/>
      <c r="D687" s="6"/>
      <c r="E687" s="6"/>
      <c r="F687" s="6"/>
      <c r="G687" s="6"/>
      <c r="H687" s="6"/>
      <c r="I687" s="6"/>
      <c r="J687" s="6"/>
      <c r="K687" s="6"/>
      <c r="L687" s="6"/>
      <c r="M687" s="6"/>
      <c r="N687" s="6"/>
      <c r="O687" s="6"/>
      <c r="P687" s="6"/>
      <c r="Q687" s="6"/>
      <c r="R687" s="6"/>
      <c r="S687" s="6"/>
      <c r="T687" s="589"/>
      <c r="U687" s="6"/>
      <c r="V687" s="8"/>
      <c r="W687" s="6"/>
      <c r="X687" s="6"/>
      <c r="Y687" s="6"/>
      <c r="Z687" s="6"/>
      <c r="AA687" s="6"/>
    </row>
    <row r="688" spans="1:27" ht="15.75" customHeight="1" x14ac:dyDescent="0.25">
      <c r="A688" s="6"/>
      <c r="B688" s="6"/>
      <c r="C688" s="6"/>
      <c r="D688" s="6"/>
      <c r="E688" s="6"/>
      <c r="F688" s="6"/>
      <c r="G688" s="6"/>
      <c r="H688" s="6"/>
      <c r="I688" s="6"/>
      <c r="J688" s="6"/>
      <c r="K688" s="6"/>
      <c r="L688" s="6"/>
      <c r="M688" s="6"/>
      <c r="N688" s="6"/>
      <c r="O688" s="6"/>
      <c r="P688" s="6"/>
      <c r="Q688" s="6"/>
      <c r="R688" s="6"/>
      <c r="S688" s="6"/>
      <c r="T688" s="589"/>
      <c r="U688" s="6"/>
      <c r="V688" s="8"/>
      <c r="W688" s="6"/>
      <c r="X688" s="6"/>
      <c r="Y688" s="6"/>
      <c r="Z688" s="6"/>
      <c r="AA688" s="6"/>
    </row>
    <row r="689" spans="1:27" ht="15.75" customHeight="1" x14ac:dyDescent="0.25">
      <c r="A689" s="6"/>
      <c r="B689" s="6"/>
      <c r="C689" s="6"/>
      <c r="D689" s="6"/>
      <c r="E689" s="6"/>
      <c r="F689" s="6"/>
      <c r="G689" s="6"/>
      <c r="H689" s="6"/>
      <c r="I689" s="6"/>
      <c r="J689" s="6"/>
      <c r="K689" s="6"/>
      <c r="L689" s="6"/>
      <c r="M689" s="6"/>
      <c r="N689" s="6"/>
      <c r="O689" s="6"/>
      <c r="P689" s="6"/>
      <c r="Q689" s="6"/>
      <c r="R689" s="6"/>
      <c r="S689" s="6"/>
      <c r="T689" s="589"/>
      <c r="U689" s="6"/>
      <c r="V689" s="8"/>
      <c r="W689" s="6"/>
      <c r="X689" s="6"/>
      <c r="Y689" s="6"/>
      <c r="Z689" s="6"/>
      <c r="AA689" s="6"/>
    </row>
    <row r="690" spans="1:27" ht="15.75" customHeight="1" x14ac:dyDescent="0.25">
      <c r="A690" s="6"/>
      <c r="B690" s="6"/>
      <c r="C690" s="6"/>
      <c r="D690" s="6"/>
      <c r="E690" s="6"/>
      <c r="F690" s="6"/>
      <c r="G690" s="6"/>
      <c r="H690" s="6"/>
      <c r="I690" s="6"/>
      <c r="J690" s="6"/>
      <c r="K690" s="6"/>
      <c r="L690" s="6"/>
      <c r="M690" s="6"/>
      <c r="N690" s="6"/>
      <c r="O690" s="6"/>
      <c r="P690" s="6"/>
      <c r="Q690" s="6"/>
      <c r="R690" s="6"/>
      <c r="S690" s="6"/>
      <c r="T690" s="589"/>
      <c r="U690" s="6"/>
      <c r="V690" s="8"/>
      <c r="W690" s="6"/>
      <c r="X690" s="6"/>
      <c r="Y690" s="6"/>
      <c r="Z690" s="6"/>
      <c r="AA690" s="6"/>
    </row>
    <row r="691" spans="1:27" ht="15.75" customHeight="1" x14ac:dyDescent="0.25">
      <c r="A691" s="6"/>
      <c r="B691" s="6"/>
      <c r="C691" s="6"/>
      <c r="D691" s="6"/>
      <c r="E691" s="6"/>
      <c r="F691" s="6"/>
      <c r="G691" s="6"/>
      <c r="H691" s="6"/>
      <c r="I691" s="6"/>
      <c r="J691" s="6"/>
      <c r="K691" s="6"/>
      <c r="L691" s="6"/>
      <c r="M691" s="6"/>
      <c r="N691" s="6"/>
      <c r="O691" s="6"/>
      <c r="P691" s="6"/>
      <c r="Q691" s="6"/>
      <c r="R691" s="6"/>
      <c r="S691" s="6"/>
      <c r="T691" s="589"/>
      <c r="U691" s="6"/>
      <c r="V691" s="8"/>
      <c r="W691" s="6"/>
      <c r="X691" s="6"/>
      <c r="Y691" s="6"/>
      <c r="Z691" s="6"/>
      <c r="AA691" s="6"/>
    </row>
    <row r="692" spans="1:27" ht="15.75" customHeight="1" x14ac:dyDescent="0.25">
      <c r="A692" s="6"/>
      <c r="B692" s="6"/>
      <c r="C692" s="6"/>
      <c r="D692" s="6"/>
      <c r="E692" s="6"/>
      <c r="F692" s="6"/>
      <c r="G692" s="6"/>
      <c r="H692" s="6"/>
      <c r="I692" s="6"/>
      <c r="J692" s="6"/>
      <c r="K692" s="6"/>
      <c r="L692" s="6"/>
      <c r="M692" s="6"/>
      <c r="N692" s="6"/>
      <c r="O692" s="6"/>
      <c r="P692" s="6"/>
      <c r="Q692" s="6"/>
      <c r="R692" s="6"/>
      <c r="S692" s="6"/>
      <c r="T692" s="589"/>
      <c r="U692" s="6"/>
      <c r="V692" s="8"/>
      <c r="W692" s="6"/>
      <c r="X692" s="6"/>
      <c r="Y692" s="6"/>
      <c r="Z692" s="6"/>
      <c r="AA692" s="6"/>
    </row>
    <row r="693" spans="1:27" ht="15.75" customHeight="1" x14ac:dyDescent="0.25">
      <c r="A693" s="6"/>
      <c r="B693" s="6"/>
      <c r="C693" s="6"/>
      <c r="D693" s="6"/>
      <c r="E693" s="6"/>
      <c r="F693" s="6"/>
      <c r="G693" s="6"/>
      <c r="H693" s="6"/>
      <c r="I693" s="6"/>
      <c r="J693" s="6"/>
      <c r="K693" s="6"/>
      <c r="L693" s="6"/>
      <c r="M693" s="6"/>
      <c r="N693" s="6"/>
      <c r="O693" s="6"/>
      <c r="P693" s="6"/>
      <c r="Q693" s="6"/>
      <c r="R693" s="6"/>
      <c r="S693" s="6"/>
      <c r="T693" s="589"/>
      <c r="U693" s="6"/>
      <c r="V693" s="8"/>
      <c r="W693" s="6"/>
      <c r="X693" s="6"/>
      <c r="Y693" s="6"/>
      <c r="Z693" s="6"/>
      <c r="AA693" s="6"/>
    </row>
    <row r="694" spans="1:27" ht="15.75" customHeight="1" x14ac:dyDescent="0.25">
      <c r="A694" s="6"/>
      <c r="B694" s="6"/>
      <c r="C694" s="6"/>
      <c r="D694" s="6"/>
      <c r="E694" s="6"/>
      <c r="F694" s="6"/>
      <c r="G694" s="6"/>
      <c r="H694" s="6"/>
      <c r="I694" s="6"/>
      <c r="J694" s="6"/>
      <c r="K694" s="6"/>
      <c r="L694" s="6"/>
      <c r="M694" s="6"/>
      <c r="N694" s="6"/>
      <c r="O694" s="6"/>
      <c r="P694" s="6"/>
      <c r="Q694" s="6"/>
      <c r="R694" s="6"/>
      <c r="S694" s="6"/>
      <c r="T694" s="589"/>
      <c r="U694" s="6"/>
      <c r="V694" s="8"/>
      <c r="W694" s="6"/>
      <c r="X694" s="6"/>
      <c r="Y694" s="6"/>
      <c r="Z694" s="6"/>
      <c r="AA694" s="6"/>
    </row>
    <row r="695" spans="1:27" ht="15.75" customHeight="1" x14ac:dyDescent="0.25">
      <c r="A695" s="6"/>
      <c r="B695" s="6"/>
      <c r="C695" s="6"/>
      <c r="D695" s="6"/>
      <c r="E695" s="6"/>
      <c r="F695" s="6"/>
      <c r="G695" s="6"/>
      <c r="H695" s="6"/>
      <c r="I695" s="6"/>
      <c r="J695" s="6"/>
      <c r="K695" s="6"/>
      <c r="L695" s="6"/>
      <c r="M695" s="6"/>
      <c r="N695" s="6"/>
      <c r="O695" s="6"/>
      <c r="P695" s="6"/>
      <c r="Q695" s="6"/>
      <c r="R695" s="6"/>
      <c r="S695" s="6"/>
      <c r="T695" s="589"/>
      <c r="U695" s="6"/>
      <c r="V695" s="8"/>
      <c r="W695" s="6"/>
      <c r="X695" s="6"/>
      <c r="Y695" s="6"/>
      <c r="Z695" s="6"/>
      <c r="AA695" s="6"/>
    </row>
    <row r="696" spans="1:27" ht="15.75" customHeight="1" x14ac:dyDescent="0.25">
      <c r="A696" s="6"/>
      <c r="B696" s="6"/>
      <c r="C696" s="6"/>
      <c r="D696" s="6"/>
      <c r="E696" s="6"/>
      <c r="F696" s="6"/>
      <c r="G696" s="6"/>
      <c r="H696" s="6"/>
      <c r="I696" s="6"/>
      <c r="J696" s="6"/>
      <c r="K696" s="6"/>
      <c r="L696" s="6"/>
      <c r="M696" s="6"/>
      <c r="N696" s="6"/>
      <c r="O696" s="6"/>
      <c r="P696" s="6"/>
      <c r="Q696" s="6"/>
      <c r="R696" s="6"/>
      <c r="S696" s="6"/>
      <c r="T696" s="589"/>
      <c r="U696" s="6"/>
      <c r="V696" s="8"/>
      <c r="W696" s="6"/>
      <c r="X696" s="6"/>
      <c r="Y696" s="6"/>
      <c r="Z696" s="6"/>
      <c r="AA696" s="6"/>
    </row>
    <row r="697" spans="1:27" ht="15.75" customHeight="1" x14ac:dyDescent="0.25">
      <c r="A697" s="6"/>
      <c r="B697" s="6"/>
      <c r="C697" s="6"/>
      <c r="D697" s="6"/>
      <c r="E697" s="6"/>
      <c r="F697" s="6"/>
      <c r="G697" s="6"/>
      <c r="H697" s="6"/>
      <c r="I697" s="6"/>
      <c r="J697" s="6"/>
      <c r="K697" s="6"/>
      <c r="L697" s="6"/>
      <c r="M697" s="6"/>
      <c r="N697" s="6"/>
      <c r="O697" s="6"/>
      <c r="P697" s="6"/>
      <c r="Q697" s="6"/>
      <c r="R697" s="6"/>
      <c r="S697" s="6"/>
      <c r="T697" s="589"/>
      <c r="U697" s="6"/>
      <c r="V697" s="8"/>
      <c r="W697" s="6"/>
      <c r="X697" s="6"/>
      <c r="Y697" s="6"/>
      <c r="Z697" s="6"/>
      <c r="AA697" s="6"/>
    </row>
    <row r="698" spans="1:27" ht="15.75" customHeight="1" x14ac:dyDescent="0.25">
      <c r="A698" s="6"/>
      <c r="B698" s="6"/>
      <c r="C698" s="6"/>
      <c r="D698" s="6"/>
      <c r="E698" s="6"/>
      <c r="F698" s="6"/>
      <c r="G698" s="6"/>
      <c r="H698" s="6"/>
      <c r="I698" s="6"/>
      <c r="J698" s="6"/>
      <c r="K698" s="6"/>
      <c r="L698" s="6"/>
      <c r="M698" s="6"/>
      <c r="N698" s="6"/>
      <c r="O698" s="6"/>
      <c r="P698" s="6"/>
      <c r="Q698" s="6"/>
      <c r="R698" s="6"/>
      <c r="S698" s="6"/>
      <c r="T698" s="589"/>
      <c r="U698" s="6"/>
      <c r="V698" s="8"/>
      <c r="W698" s="6"/>
      <c r="X698" s="6"/>
      <c r="Y698" s="6"/>
      <c r="Z698" s="6"/>
      <c r="AA698" s="6"/>
    </row>
    <row r="699" spans="1:27" ht="15.75" customHeight="1" x14ac:dyDescent="0.25">
      <c r="A699" s="6"/>
      <c r="B699" s="6"/>
      <c r="C699" s="6"/>
      <c r="D699" s="6"/>
      <c r="E699" s="6"/>
      <c r="F699" s="6"/>
      <c r="G699" s="6"/>
      <c r="H699" s="6"/>
      <c r="I699" s="6"/>
      <c r="J699" s="6"/>
      <c r="K699" s="6"/>
      <c r="L699" s="6"/>
      <c r="M699" s="6"/>
      <c r="N699" s="6"/>
      <c r="O699" s="6"/>
      <c r="P699" s="6"/>
      <c r="Q699" s="6"/>
      <c r="R699" s="6"/>
      <c r="S699" s="6"/>
      <c r="T699" s="589"/>
      <c r="U699" s="6"/>
      <c r="V699" s="8"/>
      <c r="W699" s="6"/>
      <c r="X699" s="6"/>
      <c r="Y699" s="6"/>
      <c r="Z699" s="6"/>
      <c r="AA699" s="6"/>
    </row>
    <row r="700" spans="1:27" ht="15.75" customHeight="1" x14ac:dyDescent="0.25">
      <c r="A700" s="6"/>
      <c r="B700" s="6"/>
      <c r="C700" s="6"/>
      <c r="D700" s="6"/>
      <c r="E700" s="6"/>
      <c r="F700" s="6"/>
      <c r="G700" s="6"/>
      <c r="H700" s="6"/>
      <c r="I700" s="6"/>
      <c r="J700" s="6"/>
      <c r="K700" s="6"/>
      <c r="L700" s="6"/>
      <c r="M700" s="6"/>
      <c r="N700" s="6"/>
      <c r="O700" s="6"/>
      <c r="P700" s="6"/>
      <c r="Q700" s="6"/>
      <c r="R700" s="6"/>
      <c r="S700" s="6"/>
      <c r="T700" s="589"/>
      <c r="U700" s="6"/>
      <c r="V700" s="8"/>
      <c r="W700" s="6"/>
      <c r="X700" s="6"/>
      <c r="Y700" s="6"/>
      <c r="Z700" s="6"/>
      <c r="AA700" s="6"/>
    </row>
    <row r="701" spans="1:27" ht="15.75" customHeight="1" x14ac:dyDescent="0.25">
      <c r="A701" s="6"/>
      <c r="B701" s="6"/>
      <c r="C701" s="6"/>
      <c r="D701" s="6"/>
      <c r="E701" s="6"/>
      <c r="F701" s="6"/>
      <c r="G701" s="6"/>
      <c r="H701" s="6"/>
      <c r="I701" s="6"/>
      <c r="J701" s="6"/>
      <c r="K701" s="6"/>
      <c r="L701" s="6"/>
      <c r="M701" s="6"/>
      <c r="N701" s="6"/>
      <c r="O701" s="6"/>
      <c r="P701" s="6"/>
      <c r="Q701" s="6"/>
      <c r="R701" s="6"/>
      <c r="S701" s="6"/>
      <c r="T701" s="589"/>
      <c r="U701" s="6"/>
      <c r="V701" s="8"/>
      <c r="W701" s="6"/>
      <c r="X701" s="6"/>
      <c r="Y701" s="6"/>
      <c r="Z701" s="6"/>
      <c r="AA701" s="6"/>
    </row>
    <row r="702" spans="1:27" ht="15.75" customHeight="1" x14ac:dyDescent="0.25">
      <c r="A702" s="6"/>
      <c r="B702" s="6"/>
      <c r="C702" s="6"/>
      <c r="D702" s="6"/>
      <c r="E702" s="6"/>
      <c r="F702" s="6"/>
      <c r="G702" s="6"/>
      <c r="H702" s="6"/>
      <c r="I702" s="6"/>
      <c r="J702" s="6"/>
      <c r="K702" s="6"/>
      <c r="L702" s="6"/>
      <c r="M702" s="6"/>
      <c r="N702" s="6"/>
      <c r="O702" s="6"/>
      <c r="P702" s="6"/>
      <c r="Q702" s="6"/>
      <c r="R702" s="6"/>
      <c r="S702" s="6"/>
      <c r="T702" s="589"/>
      <c r="U702" s="6"/>
      <c r="V702" s="8"/>
      <c r="W702" s="6"/>
      <c r="X702" s="6"/>
      <c r="Y702" s="6"/>
      <c r="Z702" s="6"/>
      <c r="AA702" s="6"/>
    </row>
    <row r="703" spans="1:27" ht="15.75" customHeight="1" x14ac:dyDescent="0.25">
      <c r="A703" s="6"/>
      <c r="B703" s="6"/>
      <c r="C703" s="6"/>
      <c r="D703" s="6"/>
      <c r="E703" s="6"/>
      <c r="F703" s="6"/>
      <c r="G703" s="6"/>
      <c r="H703" s="6"/>
      <c r="I703" s="6"/>
      <c r="J703" s="6"/>
      <c r="K703" s="6"/>
      <c r="L703" s="6"/>
      <c r="M703" s="6"/>
      <c r="N703" s="6"/>
      <c r="O703" s="6"/>
      <c r="P703" s="6"/>
      <c r="Q703" s="6"/>
      <c r="R703" s="6"/>
      <c r="S703" s="6"/>
      <c r="T703" s="589"/>
      <c r="U703" s="6"/>
      <c r="V703" s="8"/>
      <c r="W703" s="6"/>
      <c r="X703" s="6"/>
      <c r="Y703" s="6"/>
      <c r="Z703" s="6"/>
      <c r="AA703" s="6"/>
    </row>
    <row r="704" spans="1:27" ht="15.75" customHeight="1" x14ac:dyDescent="0.25">
      <c r="A704" s="6"/>
      <c r="B704" s="6"/>
      <c r="C704" s="6"/>
      <c r="D704" s="6"/>
      <c r="E704" s="6"/>
      <c r="F704" s="6"/>
      <c r="G704" s="6"/>
      <c r="H704" s="6"/>
      <c r="I704" s="6"/>
      <c r="J704" s="6"/>
      <c r="K704" s="6"/>
      <c r="L704" s="6"/>
      <c r="M704" s="6"/>
      <c r="N704" s="6"/>
      <c r="O704" s="6"/>
      <c r="P704" s="6"/>
      <c r="Q704" s="6"/>
      <c r="R704" s="6"/>
      <c r="S704" s="6"/>
      <c r="T704" s="589"/>
      <c r="U704" s="6"/>
      <c r="V704" s="8"/>
      <c r="W704" s="6"/>
      <c r="X704" s="6"/>
      <c r="Y704" s="6"/>
      <c r="Z704" s="6"/>
      <c r="AA704" s="6"/>
    </row>
    <row r="705" spans="1:27" ht="15.75" customHeight="1" x14ac:dyDescent="0.25">
      <c r="A705" s="6"/>
      <c r="B705" s="6"/>
      <c r="C705" s="6"/>
      <c r="D705" s="6"/>
      <c r="E705" s="6"/>
      <c r="F705" s="6"/>
      <c r="G705" s="6"/>
      <c r="H705" s="6"/>
      <c r="I705" s="6"/>
      <c r="J705" s="6"/>
      <c r="K705" s="6"/>
      <c r="L705" s="6"/>
      <c r="M705" s="6"/>
      <c r="N705" s="6"/>
      <c r="O705" s="6"/>
      <c r="P705" s="6"/>
      <c r="Q705" s="6"/>
      <c r="R705" s="6"/>
      <c r="S705" s="6"/>
      <c r="T705" s="589"/>
      <c r="U705" s="6"/>
      <c r="V705" s="8"/>
      <c r="W705" s="6"/>
      <c r="X705" s="6"/>
      <c r="Y705" s="6"/>
      <c r="Z705" s="6"/>
      <c r="AA705" s="6"/>
    </row>
    <row r="706" spans="1:27" ht="15.75" customHeight="1" x14ac:dyDescent="0.25">
      <c r="A706" s="6"/>
      <c r="B706" s="6"/>
      <c r="C706" s="6"/>
      <c r="D706" s="6"/>
      <c r="E706" s="6"/>
      <c r="F706" s="6"/>
      <c r="G706" s="6"/>
      <c r="H706" s="6"/>
      <c r="I706" s="6"/>
      <c r="J706" s="6"/>
      <c r="K706" s="6"/>
      <c r="L706" s="6"/>
      <c r="M706" s="6"/>
      <c r="N706" s="6"/>
      <c r="O706" s="6"/>
      <c r="P706" s="6"/>
      <c r="Q706" s="6"/>
      <c r="R706" s="6"/>
      <c r="S706" s="6"/>
      <c r="T706" s="589"/>
      <c r="U706" s="6"/>
      <c r="V706" s="8"/>
      <c r="W706" s="6"/>
      <c r="X706" s="6"/>
      <c r="Y706" s="6"/>
      <c r="Z706" s="6"/>
      <c r="AA706" s="6"/>
    </row>
    <row r="707" spans="1:27" ht="15.75" customHeight="1" x14ac:dyDescent="0.25">
      <c r="A707" s="6"/>
      <c r="B707" s="6"/>
      <c r="C707" s="6"/>
      <c r="D707" s="6"/>
      <c r="E707" s="6"/>
      <c r="F707" s="6"/>
      <c r="G707" s="6"/>
      <c r="H707" s="6"/>
      <c r="I707" s="6"/>
      <c r="J707" s="6"/>
      <c r="K707" s="6"/>
      <c r="L707" s="6"/>
      <c r="M707" s="6"/>
      <c r="N707" s="6"/>
      <c r="O707" s="6"/>
      <c r="P707" s="6"/>
      <c r="Q707" s="6"/>
      <c r="R707" s="6"/>
      <c r="S707" s="6"/>
      <c r="T707" s="589"/>
      <c r="U707" s="6"/>
      <c r="V707" s="8"/>
      <c r="W707" s="6"/>
      <c r="X707" s="6"/>
      <c r="Y707" s="6"/>
      <c r="Z707" s="6"/>
      <c r="AA707" s="6"/>
    </row>
    <row r="708" spans="1:27" ht="15.75" customHeight="1" x14ac:dyDescent="0.25">
      <c r="A708" s="6"/>
      <c r="B708" s="6"/>
      <c r="C708" s="6"/>
      <c r="D708" s="6"/>
      <c r="E708" s="6"/>
      <c r="F708" s="6"/>
      <c r="G708" s="6"/>
      <c r="H708" s="6"/>
      <c r="I708" s="6"/>
      <c r="J708" s="6"/>
      <c r="K708" s="6"/>
      <c r="L708" s="6"/>
      <c r="M708" s="6"/>
      <c r="N708" s="6"/>
      <c r="O708" s="6"/>
      <c r="P708" s="6"/>
      <c r="Q708" s="6"/>
      <c r="R708" s="6"/>
      <c r="S708" s="6"/>
      <c r="T708" s="589"/>
      <c r="U708" s="6"/>
      <c r="V708" s="8"/>
      <c r="W708" s="6"/>
      <c r="X708" s="6"/>
      <c r="Y708" s="6"/>
      <c r="Z708" s="6"/>
      <c r="AA708" s="6"/>
    </row>
    <row r="709" spans="1:27" ht="15.75" customHeight="1" x14ac:dyDescent="0.25">
      <c r="A709" s="6"/>
      <c r="B709" s="6"/>
      <c r="C709" s="6"/>
      <c r="D709" s="6"/>
      <c r="E709" s="6"/>
      <c r="F709" s="6"/>
      <c r="G709" s="6"/>
      <c r="H709" s="6"/>
      <c r="I709" s="6"/>
      <c r="J709" s="6"/>
      <c r="K709" s="6"/>
      <c r="L709" s="6"/>
      <c r="M709" s="6"/>
      <c r="N709" s="6"/>
      <c r="O709" s="6"/>
      <c r="P709" s="6"/>
      <c r="Q709" s="6"/>
      <c r="R709" s="6"/>
      <c r="S709" s="6"/>
      <c r="T709" s="589"/>
      <c r="U709" s="6"/>
      <c r="V709" s="8"/>
      <c r="W709" s="6"/>
      <c r="X709" s="6"/>
      <c r="Y709" s="6"/>
      <c r="Z709" s="6"/>
      <c r="AA709" s="6"/>
    </row>
    <row r="710" spans="1:27" ht="15.75" customHeight="1" x14ac:dyDescent="0.25">
      <c r="A710" s="6"/>
      <c r="B710" s="6"/>
      <c r="C710" s="6"/>
      <c r="D710" s="6"/>
      <c r="E710" s="6"/>
      <c r="F710" s="6"/>
      <c r="G710" s="6"/>
      <c r="H710" s="6"/>
      <c r="I710" s="6"/>
      <c r="J710" s="6"/>
      <c r="K710" s="6"/>
      <c r="L710" s="6"/>
      <c r="M710" s="6"/>
      <c r="N710" s="6"/>
      <c r="O710" s="6"/>
      <c r="P710" s="6"/>
      <c r="Q710" s="6"/>
      <c r="R710" s="6"/>
      <c r="S710" s="6"/>
      <c r="T710" s="589"/>
      <c r="U710" s="6"/>
      <c r="V710" s="8"/>
      <c r="W710" s="6"/>
      <c r="X710" s="6"/>
      <c r="Y710" s="6"/>
      <c r="Z710" s="6"/>
      <c r="AA710" s="6"/>
    </row>
    <row r="711" spans="1:27" ht="15.75" customHeight="1" x14ac:dyDescent="0.25">
      <c r="A711" s="6"/>
      <c r="B711" s="6"/>
      <c r="C711" s="6"/>
      <c r="D711" s="6"/>
      <c r="E711" s="6"/>
      <c r="F711" s="6"/>
      <c r="G711" s="6"/>
      <c r="H711" s="6"/>
      <c r="I711" s="6"/>
      <c r="J711" s="6"/>
      <c r="K711" s="6"/>
      <c r="L711" s="6"/>
      <c r="M711" s="6"/>
      <c r="N711" s="6"/>
      <c r="O711" s="6"/>
      <c r="P711" s="6"/>
      <c r="Q711" s="6"/>
      <c r="R711" s="6"/>
      <c r="S711" s="6"/>
      <c r="T711" s="589"/>
      <c r="U711" s="6"/>
      <c r="V711" s="8"/>
      <c r="W711" s="6"/>
      <c r="X711" s="6"/>
      <c r="Y711" s="6"/>
      <c r="Z711" s="6"/>
      <c r="AA711" s="6"/>
    </row>
    <row r="712" spans="1:27" ht="15.75" customHeight="1" x14ac:dyDescent="0.25">
      <c r="A712" s="6"/>
      <c r="B712" s="6"/>
      <c r="C712" s="6"/>
      <c r="D712" s="6"/>
      <c r="E712" s="6"/>
      <c r="F712" s="6"/>
      <c r="G712" s="6"/>
      <c r="H712" s="6"/>
      <c r="I712" s="6"/>
      <c r="J712" s="6"/>
      <c r="K712" s="6"/>
      <c r="L712" s="6"/>
      <c r="M712" s="6"/>
      <c r="N712" s="6"/>
      <c r="O712" s="6"/>
      <c r="P712" s="6"/>
      <c r="Q712" s="6"/>
      <c r="R712" s="6"/>
      <c r="S712" s="6"/>
      <c r="T712" s="589"/>
      <c r="U712" s="6"/>
      <c r="V712" s="8"/>
      <c r="W712" s="6"/>
      <c r="X712" s="6"/>
      <c r="Y712" s="6"/>
      <c r="Z712" s="6"/>
      <c r="AA712" s="6"/>
    </row>
    <row r="713" spans="1:27" ht="15.75" customHeight="1" x14ac:dyDescent="0.25">
      <c r="A713" s="6"/>
      <c r="B713" s="6"/>
      <c r="C713" s="6"/>
      <c r="D713" s="6"/>
      <c r="E713" s="6"/>
      <c r="F713" s="6"/>
      <c r="G713" s="6"/>
      <c r="H713" s="6"/>
      <c r="I713" s="6"/>
      <c r="J713" s="6"/>
      <c r="K713" s="6"/>
      <c r="L713" s="6"/>
      <c r="M713" s="6"/>
      <c r="N713" s="6"/>
      <c r="O713" s="6"/>
      <c r="P713" s="6"/>
      <c r="Q713" s="6"/>
      <c r="R713" s="6"/>
      <c r="S713" s="6"/>
      <c r="T713" s="589"/>
      <c r="U713" s="6"/>
      <c r="V713" s="8"/>
      <c r="W713" s="6"/>
      <c r="X713" s="6"/>
      <c r="Y713" s="6"/>
      <c r="Z713" s="6"/>
      <c r="AA713" s="6"/>
    </row>
    <row r="714" spans="1:27" ht="15.75" customHeight="1" x14ac:dyDescent="0.25">
      <c r="A714" s="6"/>
      <c r="B714" s="6"/>
      <c r="C714" s="6"/>
      <c r="D714" s="6"/>
      <c r="E714" s="6"/>
      <c r="F714" s="6"/>
      <c r="G714" s="6"/>
      <c r="H714" s="6"/>
      <c r="I714" s="6"/>
      <c r="J714" s="6"/>
      <c r="K714" s="6"/>
      <c r="L714" s="6"/>
      <c r="M714" s="6"/>
      <c r="N714" s="6"/>
      <c r="O714" s="6"/>
      <c r="P714" s="6"/>
      <c r="Q714" s="6"/>
      <c r="R714" s="6"/>
      <c r="S714" s="6"/>
      <c r="T714" s="589"/>
      <c r="U714" s="6"/>
      <c r="V714" s="8"/>
      <c r="W714" s="6"/>
      <c r="X714" s="6"/>
      <c r="Y714" s="6"/>
      <c r="Z714" s="6"/>
      <c r="AA714" s="6"/>
    </row>
    <row r="715" spans="1:27" ht="15.75" customHeight="1" x14ac:dyDescent="0.25">
      <c r="A715" s="6"/>
      <c r="B715" s="6"/>
      <c r="C715" s="6"/>
      <c r="D715" s="6"/>
      <c r="E715" s="6"/>
      <c r="F715" s="6"/>
      <c r="G715" s="6"/>
      <c r="H715" s="6"/>
      <c r="I715" s="6"/>
      <c r="J715" s="6"/>
      <c r="K715" s="6"/>
      <c r="L715" s="6"/>
      <c r="M715" s="6"/>
      <c r="N715" s="6"/>
      <c r="O715" s="6"/>
      <c r="P715" s="6"/>
      <c r="Q715" s="6"/>
      <c r="R715" s="6"/>
      <c r="S715" s="6"/>
      <c r="T715" s="589"/>
      <c r="U715" s="6"/>
      <c r="V715" s="8"/>
      <c r="W715" s="6"/>
      <c r="X715" s="6"/>
      <c r="Y715" s="6"/>
      <c r="Z715" s="6"/>
      <c r="AA715" s="6"/>
    </row>
    <row r="716" spans="1:27" ht="15.75" customHeight="1" x14ac:dyDescent="0.25">
      <c r="A716" s="6"/>
      <c r="B716" s="6"/>
      <c r="C716" s="6"/>
      <c r="D716" s="6"/>
      <c r="E716" s="6"/>
      <c r="F716" s="6"/>
      <c r="G716" s="6"/>
      <c r="H716" s="6"/>
      <c r="I716" s="6"/>
      <c r="J716" s="6"/>
      <c r="K716" s="6"/>
      <c r="L716" s="6"/>
      <c r="M716" s="6"/>
      <c r="N716" s="6"/>
      <c r="O716" s="6"/>
      <c r="P716" s="6"/>
      <c r="Q716" s="6"/>
      <c r="R716" s="6"/>
      <c r="S716" s="6"/>
      <c r="T716" s="589"/>
      <c r="U716" s="6"/>
      <c r="V716" s="8"/>
      <c r="W716" s="6"/>
      <c r="X716" s="6"/>
      <c r="Y716" s="6"/>
      <c r="Z716" s="6"/>
      <c r="AA716" s="6"/>
    </row>
    <row r="717" spans="1:27" ht="15.75" customHeight="1" x14ac:dyDescent="0.25">
      <c r="A717" s="6"/>
      <c r="B717" s="6"/>
      <c r="C717" s="6"/>
      <c r="D717" s="6"/>
      <c r="E717" s="6"/>
      <c r="F717" s="6"/>
      <c r="G717" s="6"/>
      <c r="H717" s="6"/>
      <c r="I717" s="6"/>
      <c r="J717" s="6"/>
      <c r="K717" s="6"/>
      <c r="L717" s="6"/>
      <c r="M717" s="6"/>
      <c r="N717" s="6"/>
      <c r="O717" s="6"/>
      <c r="P717" s="6"/>
      <c r="Q717" s="6"/>
      <c r="R717" s="6"/>
      <c r="S717" s="6"/>
      <c r="T717" s="589"/>
      <c r="U717" s="6"/>
      <c r="V717" s="8"/>
      <c r="W717" s="6"/>
      <c r="X717" s="6"/>
      <c r="Y717" s="6"/>
      <c r="Z717" s="6"/>
      <c r="AA717" s="6"/>
    </row>
    <row r="718" spans="1:27" ht="15.75" customHeight="1" x14ac:dyDescent="0.25">
      <c r="A718" s="6"/>
      <c r="B718" s="6"/>
      <c r="C718" s="6"/>
      <c r="D718" s="6"/>
      <c r="E718" s="6"/>
      <c r="F718" s="6"/>
      <c r="G718" s="6"/>
      <c r="H718" s="6"/>
      <c r="I718" s="6"/>
      <c r="J718" s="6"/>
      <c r="K718" s="6"/>
      <c r="L718" s="6"/>
      <c r="M718" s="6"/>
      <c r="N718" s="6"/>
      <c r="O718" s="6"/>
      <c r="P718" s="6"/>
      <c r="Q718" s="6"/>
      <c r="R718" s="6"/>
      <c r="S718" s="6"/>
      <c r="T718" s="589"/>
      <c r="U718" s="6"/>
      <c r="V718" s="8"/>
      <c r="W718" s="6"/>
      <c r="X718" s="6"/>
      <c r="Y718" s="6"/>
      <c r="Z718" s="6"/>
      <c r="AA718" s="6"/>
    </row>
    <row r="719" spans="1:27" ht="15.75" customHeight="1" x14ac:dyDescent="0.25">
      <c r="A719" s="6"/>
      <c r="B719" s="6"/>
      <c r="C719" s="6"/>
      <c r="D719" s="6"/>
      <c r="E719" s="6"/>
      <c r="F719" s="6"/>
      <c r="G719" s="6"/>
      <c r="H719" s="6"/>
      <c r="I719" s="6"/>
      <c r="J719" s="6"/>
      <c r="K719" s="6"/>
      <c r="L719" s="6"/>
      <c r="M719" s="6"/>
      <c r="N719" s="6"/>
      <c r="O719" s="6"/>
      <c r="P719" s="6"/>
      <c r="Q719" s="6"/>
      <c r="R719" s="6"/>
      <c r="S719" s="6"/>
      <c r="T719" s="589"/>
      <c r="U719" s="6"/>
      <c r="V719" s="8"/>
      <c r="W719" s="6"/>
      <c r="X719" s="6"/>
      <c r="Y719" s="6"/>
      <c r="Z719" s="6"/>
      <c r="AA719" s="6"/>
    </row>
    <row r="720" spans="1:27" ht="15.75" customHeight="1" x14ac:dyDescent="0.25">
      <c r="A720" s="6"/>
      <c r="B720" s="6"/>
      <c r="C720" s="6"/>
      <c r="D720" s="6"/>
      <c r="E720" s="6"/>
      <c r="F720" s="6"/>
      <c r="G720" s="6"/>
      <c r="H720" s="6"/>
      <c r="I720" s="6"/>
      <c r="J720" s="6"/>
      <c r="K720" s="6"/>
      <c r="L720" s="6"/>
      <c r="M720" s="6"/>
      <c r="N720" s="6"/>
      <c r="O720" s="6"/>
      <c r="P720" s="6"/>
      <c r="Q720" s="6"/>
      <c r="R720" s="6"/>
      <c r="S720" s="6"/>
      <c r="T720" s="589"/>
      <c r="U720" s="6"/>
      <c r="V720" s="8"/>
      <c r="W720" s="6"/>
      <c r="X720" s="6"/>
      <c r="Y720" s="6"/>
      <c r="Z720" s="6"/>
      <c r="AA720" s="6"/>
    </row>
    <row r="721" spans="1:27" ht="15.75" customHeight="1" x14ac:dyDescent="0.25">
      <c r="A721" s="6"/>
      <c r="B721" s="6"/>
      <c r="C721" s="6"/>
      <c r="D721" s="6"/>
      <c r="E721" s="6"/>
      <c r="F721" s="6"/>
      <c r="G721" s="6"/>
      <c r="H721" s="6"/>
      <c r="I721" s="6"/>
      <c r="J721" s="6"/>
      <c r="K721" s="6"/>
      <c r="L721" s="6"/>
      <c r="M721" s="6"/>
      <c r="N721" s="6"/>
      <c r="O721" s="6"/>
      <c r="P721" s="6"/>
      <c r="Q721" s="6"/>
      <c r="R721" s="6"/>
      <c r="S721" s="6"/>
      <c r="T721" s="589"/>
      <c r="U721" s="6"/>
      <c r="V721" s="8"/>
      <c r="W721" s="6"/>
      <c r="X721" s="6"/>
      <c r="Y721" s="6"/>
      <c r="Z721" s="6"/>
      <c r="AA721" s="6"/>
    </row>
    <row r="722" spans="1:27" ht="15.75" customHeight="1" x14ac:dyDescent="0.25">
      <c r="A722" s="6"/>
      <c r="B722" s="6"/>
      <c r="C722" s="6"/>
      <c r="D722" s="6"/>
      <c r="E722" s="6"/>
      <c r="F722" s="6"/>
      <c r="G722" s="6"/>
      <c r="H722" s="6"/>
      <c r="I722" s="6"/>
      <c r="J722" s="6"/>
      <c r="K722" s="6"/>
      <c r="L722" s="6"/>
      <c r="M722" s="6"/>
      <c r="N722" s="6"/>
      <c r="O722" s="6"/>
      <c r="P722" s="6"/>
      <c r="Q722" s="6"/>
      <c r="R722" s="6"/>
      <c r="S722" s="6"/>
      <c r="T722" s="589"/>
      <c r="U722" s="6"/>
      <c r="V722" s="8"/>
      <c r="W722" s="6"/>
      <c r="X722" s="6"/>
      <c r="Y722" s="6"/>
      <c r="Z722" s="6"/>
      <c r="AA722" s="6"/>
    </row>
    <row r="723" spans="1:27" ht="15.75" customHeight="1" x14ac:dyDescent="0.25">
      <c r="A723" s="6"/>
      <c r="B723" s="6"/>
      <c r="C723" s="6"/>
      <c r="D723" s="6"/>
      <c r="E723" s="6"/>
      <c r="F723" s="6"/>
      <c r="G723" s="6"/>
      <c r="H723" s="6"/>
      <c r="I723" s="6"/>
      <c r="J723" s="6"/>
      <c r="K723" s="6"/>
      <c r="L723" s="6"/>
      <c r="M723" s="6"/>
      <c r="N723" s="6"/>
      <c r="O723" s="6"/>
      <c r="P723" s="6"/>
      <c r="Q723" s="6"/>
      <c r="R723" s="6"/>
      <c r="S723" s="6"/>
      <c r="T723" s="589"/>
      <c r="U723" s="6"/>
      <c r="V723" s="8"/>
      <c r="W723" s="6"/>
      <c r="X723" s="6"/>
      <c r="Y723" s="6"/>
      <c r="Z723" s="6"/>
      <c r="AA723" s="6"/>
    </row>
    <row r="724" spans="1:27" ht="15.75" customHeight="1" x14ac:dyDescent="0.25">
      <c r="A724" s="6"/>
      <c r="B724" s="6"/>
      <c r="C724" s="6"/>
      <c r="D724" s="6"/>
      <c r="E724" s="6"/>
      <c r="F724" s="6"/>
      <c r="G724" s="6"/>
      <c r="H724" s="6"/>
      <c r="I724" s="6"/>
      <c r="J724" s="6"/>
      <c r="K724" s="6"/>
      <c r="L724" s="6"/>
      <c r="M724" s="6"/>
      <c r="N724" s="6"/>
      <c r="O724" s="6"/>
      <c r="P724" s="6"/>
      <c r="Q724" s="6"/>
      <c r="R724" s="6"/>
      <c r="S724" s="6"/>
      <c r="T724" s="589"/>
      <c r="U724" s="6"/>
      <c r="V724" s="8"/>
      <c r="W724" s="6"/>
      <c r="X724" s="6"/>
      <c r="Y724" s="6"/>
      <c r="Z724" s="6"/>
      <c r="AA724" s="6"/>
    </row>
    <row r="725" spans="1:27" ht="15.75" customHeight="1" x14ac:dyDescent="0.25">
      <c r="A725" s="6"/>
      <c r="B725" s="6"/>
      <c r="C725" s="6"/>
      <c r="D725" s="6"/>
      <c r="E725" s="6"/>
      <c r="F725" s="6"/>
      <c r="G725" s="6"/>
      <c r="H725" s="6"/>
      <c r="I725" s="6"/>
      <c r="J725" s="6"/>
      <c r="K725" s="6"/>
      <c r="L725" s="6"/>
      <c r="M725" s="6"/>
      <c r="N725" s="6"/>
      <c r="O725" s="6"/>
      <c r="P725" s="6"/>
      <c r="Q725" s="6"/>
      <c r="R725" s="6"/>
      <c r="S725" s="6"/>
      <c r="T725" s="589"/>
      <c r="U725" s="6"/>
      <c r="V725" s="8"/>
      <c r="W725" s="6"/>
      <c r="X725" s="6"/>
      <c r="Y725" s="6"/>
      <c r="Z725" s="6"/>
      <c r="AA725" s="6"/>
    </row>
    <row r="726" spans="1:27" ht="15.75" customHeight="1" x14ac:dyDescent="0.25">
      <c r="A726" s="6"/>
      <c r="B726" s="6"/>
      <c r="C726" s="6"/>
      <c r="D726" s="6"/>
      <c r="E726" s="6"/>
      <c r="F726" s="6"/>
      <c r="G726" s="6"/>
      <c r="H726" s="6"/>
      <c r="I726" s="6"/>
      <c r="J726" s="6"/>
      <c r="K726" s="6"/>
      <c r="L726" s="6"/>
      <c r="M726" s="6"/>
      <c r="N726" s="6"/>
      <c r="O726" s="6"/>
      <c r="P726" s="6"/>
      <c r="Q726" s="6"/>
      <c r="R726" s="6"/>
      <c r="S726" s="6"/>
      <c r="T726" s="589"/>
      <c r="U726" s="6"/>
      <c r="V726" s="8"/>
      <c r="W726" s="6"/>
      <c r="X726" s="6"/>
      <c r="Y726" s="6"/>
      <c r="Z726" s="6"/>
      <c r="AA726" s="6"/>
    </row>
    <row r="727" spans="1:27" ht="15.75" customHeight="1" x14ac:dyDescent="0.25">
      <c r="A727" s="6"/>
      <c r="B727" s="6"/>
      <c r="C727" s="6"/>
      <c r="D727" s="6"/>
      <c r="E727" s="6"/>
      <c r="F727" s="6"/>
      <c r="G727" s="6"/>
      <c r="H727" s="6"/>
      <c r="I727" s="6"/>
      <c r="J727" s="6"/>
      <c r="K727" s="6"/>
      <c r="L727" s="6"/>
      <c r="M727" s="6"/>
      <c r="N727" s="6"/>
      <c r="O727" s="6"/>
      <c r="P727" s="6"/>
      <c r="Q727" s="6"/>
      <c r="R727" s="6"/>
      <c r="S727" s="6"/>
      <c r="T727" s="589"/>
      <c r="U727" s="6"/>
      <c r="V727" s="8"/>
      <c r="W727" s="6"/>
      <c r="X727" s="6"/>
      <c r="Y727" s="6"/>
      <c r="Z727" s="6"/>
      <c r="AA727" s="6"/>
    </row>
    <row r="728" spans="1:27" ht="15.75" customHeight="1" x14ac:dyDescent="0.25">
      <c r="A728" s="6"/>
      <c r="B728" s="6"/>
      <c r="C728" s="6"/>
      <c r="D728" s="6"/>
      <c r="E728" s="6"/>
      <c r="F728" s="6"/>
      <c r="G728" s="6"/>
      <c r="H728" s="6"/>
      <c r="I728" s="6"/>
      <c r="J728" s="6"/>
      <c r="K728" s="6"/>
      <c r="L728" s="6"/>
      <c r="M728" s="6"/>
      <c r="N728" s="6"/>
      <c r="O728" s="6"/>
      <c r="P728" s="6"/>
      <c r="Q728" s="6"/>
      <c r="R728" s="6"/>
      <c r="S728" s="6"/>
      <c r="T728" s="589"/>
      <c r="U728" s="6"/>
      <c r="V728" s="8"/>
      <c r="W728" s="6"/>
      <c r="X728" s="6"/>
      <c r="Y728" s="6"/>
      <c r="Z728" s="6"/>
      <c r="AA728" s="6"/>
    </row>
    <row r="729" spans="1:27" ht="15.75" customHeight="1" x14ac:dyDescent="0.25">
      <c r="A729" s="6"/>
      <c r="B729" s="6"/>
      <c r="C729" s="6"/>
      <c r="D729" s="6"/>
      <c r="E729" s="6"/>
      <c r="F729" s="6"/>
      <c r="G729" s="6"/>
      <c r="H729" s="6"/>
      <c r="I729" s="6"/>
      <c r="J729" s="6"/>
      <c r="K729" s="6"/>
      <c r="L729" s="6"/>
      <c r="M729" s="6"/>
      <c r="N729" s="6"/>
      <c r="O729" s="6"/>
      <c r="P729" s="6"/>
      <c r="Q729" s="6"/>
      <c r="R729" s="6"/>
      <c r="S729" s="6"/>
      <c r="T729" s="589"/>
      <c r="U729" s="6"/>
      <c r="V729" s="8"/>
      <c r="W729" s="6"/>
      <c r="X729" s="6"/>
      <c r="Y729" s="6"/>
      <c r="Z729" s="6"/>
      <c r="AA729" s="6"/>
    </row>
    <row r="730" spans="1:27" ht="15.75" customHeight="1" x14ac:dyDescent="0.25">
      <c r="A730" s="6"/>
      <c r="B730" s="6"/>
      <c r="C730" s="6"/>
      <c r="D730" s="6"/>
      <c r="E730" s="6"/>
      <c r="F730" s="6"/>
      <c r="G730" s="6"/>
      <c r="H730" s="6"/>
      <c r="I730" s="6"/>
      <c r="J730" s="6"/>
      <c r="K730" s="6"/>
      <c r="L730" s="6"/>
      <c r="M730" s="6"/>
      <c r="N730" s="6"/>
      <c r="O730" s="6"/>
      <c r="P730" s="6"/>
      <c r="Q730" s="6"/>
      <c r="R730" s="6"/>
      <c r="S730" s="6"/>
      <c r="T730" s="589"/>
      <c r="U730" s="6"/>
      <c r="V730" s="8"/>
      <c r="W730" s="6"/>
      <c r="X730" s="6"/>
      <c r="Y730" s="6"/>
      <c r="Z730" s="6"/>
      <c r="AA730" s="6"/>
    </row>
    <row r="731" spans="1:27" ht="15.75" customHeight="1" x14ac:dyDescent="0.25">
      <c r="A731" s="6"/>
      <c r="B731" s="6"/>
      <c r="C731" s="6"/>
      <c r="D731" s="6"/>
      <c r="E731" s="6"/>
      <c r="F731" s="6"/>
      <c r="G731" s="6"/>
      <c r="H731" s="6"/>
      <c r="I731" s="6"/>
      <c r="J731" s="6"/>
      <c r="K731" s="6"/>
      <c r="L731" s="6"/>
      <c r="M731" s="6"/>
      <c r="N731" s="6"/>
      <c r="O731" s="6"/>
      <c r="P731" s="6"/>
      <c r="Q731" s="6"/>
      <c r="R731" s="6"/>
      <c r="S731" s="6"/>
      <c r="T731" s="589"/>
      <c r="U731" s="6"/>
      <c r="V731" s="8"/>
      <c r="W731" s="6"/>
      <c r="X731" s="6"/>
      <c r="Y731" s="6"/>
      <c r="Z731" s="6"/>
      <c r="AA731" s="6"/>
    </row>
    <row r="732" spans="1:27" ht="15.75" customHeight="1" x14ac:dyDescent="0.25">
      <c r="A732" s="6"/>
      <c r="B732" s="6"/>
      <c r="C732" s="6"/>
      <c r="D732" s="6"/>
      <c r="E732" s="6"/>
      <c r="F732" s="6"/>
      <c r="G732" s="6"/>
      <c r="H732" s="6"/>
      <c r="I732" s="6"/>
      <c r="J732" s="6"/>
      <c r="K732" s="6"/>
      <c r="L732" s="6"/>
      <c r="M732" s="6"/>
      <c r="N732" s="6"/>
      <c r="O732" s="6"/>
      <c r="P732" s="6"/>
      <c r="Q732" s="6"/>
      <c r="R732" s="6"/>
      <c r="S732" s="6"/>
      <c r="T732" s="589"/>
      <c r="U732" s="6"/>
      <c r="V732" s="8"/>
      <c r="W732" s="6"/>
      <c r="X732" s="6"/>
      <c r="Y732" s="6"/>
      <c r="Z732" s="6"/>
      <c r="AA732" s="6"/>
    </row>
    <row r="733" spans="1:27" ht="15.75" customHeight="1" x14ac:dyDescent="0.25">
      <c r="A733" s="6"/>
      <c r="B733" s="6"/>
      <c r="C733" s="6"/>
      <c r="D733" s="6"/>
      <c r="E733" s="6"/>
      <c r="F733" s="6"/>
      <c r="G733" s="6"/>
      <c r="H733" s="6"/>
      <c r="I733" s="6"/>
      <c r="J733" s="6"/>
      <c r="K733" s="6"/>
      <c r="L733" s="6"/>
      <c r="M733" s="6"/>
      <c r="N733" s="6"/>
      <c r="O733" s="6"/>
      <c r="P733" s="6"/>
      <c r="Q733" s="6"/>
      <c r="R733" s="6"/>
      <c r="S733" s="6"/>
      <c r="T733" s="589"/>
      <c r="U733" s="6"/>
      <c r="V733" s="8"/>
      <c r="W733" s="6"/>
      <c r="X733" s="6"/>
      <c r="Y733" s="6"/>
      <c r="Z733" s="6"/>
      <c r="AA733" s="6"/>
    </row>
    <row r="734" spans="1:27" ht="15.75" customHeight="1" x14ac:dyDescent="0.25">
      <c r="A734" s="6"/>
      <c r="B734" s="6"/>
      <c r="C734" s="6"/>
      <c r="D734" s="6"/>
      <c r="E734" s="6"/>
      <c r="F734" s="6"/>
      <c r="G734" s="6"/>
      <c r="H734" s="6"/>
      <c r="I734" s="6"/>
      <c r="J734" s="6"/>
      <c r="K734" s="6"/>
      <c r="L734" s="6"/>
      <c r="M734" s="6"/>
      <c r="N734" s="6"/>
      <c r="O734" s="6"/>
      <c r="P734" s="6"/>
      <c r="Q734" s="6"/>
      <c r="R734" s="6"/>
      <c r="S734" s="6"/>
      <c r="T734" s="589"/>
      <c r="U734" s="6"/>
      <c r="V734" s="8"/>
      <c r="W734" s="6"/>
      <c r="X734" s="6"/>
      <c r="Y734" s="6"/>
      <c r="Z734" s="6"/>
      <c r="AA734" s="6"/>
    </row>
    <row r="735" spans="1:27" ht="15.75" customHeight="1" x14ac:dyDescent="0.25">
      <c r="A735" s="6"/>
      <c r="B735" s="6"/>
      <c r="C735" s="6"/>
      <c r="D735" s="6"/>
      <c r="E735" s="6"/>
      <c r="F735" s="6"/>
      <c r="G735" s="6"/>
      <c r="H735" s="6"/>
      <c r="I735" s="6"/>
      <c r="J735" s="6"/>
      <c r="K735" s="6"/>
      <c r="L735" s="6"/>
      <c r="M735" s="6"/>
      <c r="N735" s="6"/>
      <c r="O735" s="6"/>
      <c r="P735" s="6"/>
      <c r="Q735" s="6"/>
      <c r="R735" s="6"/>
      <c r="S735" s="6"/>
      <c r="T735" s="589"/>
      <c r="U735" s="6"/>
      <c r="V735" s="8"/>
      <c r="W735" s="6"/>
      <c r="X735" s="6"/>
      <c r="Y735" s="6"/>
      <c r="Z735" s="6"/>
      <c r="AA735" s="6"/>
    </row>
    <row r="736" spans="1:27" ht="15.75" customHeight="1" x14ac:dyDescent="0.25">
      <c r="A736" s="6"/>
      <c r="B736" s="6"/>
      <c r="C736" s="6"/>
      <c r="D736" s="6"/>
      <c r="E736" s="6"/>
      <c r="F736" s="6"/>
      <c r="G736" s="6"/>
      <c r="H736" s="6"/>
      <c r="I736" s="6"/>
      <c r="J736" s="6"/>
      <c r="K736" s="6"/>
      <c r="L736" s="6"/>
      <c r="M736" s="6"/>
      <c r="N736" s="6"/>
      <c r="O736" s="6"/>
      <c r="P736" s="6"/>
      <c r="Q736" s="6"/>
      <c r="R736" s="6"/>
      <c r="S736" s="6"/>
      <c r="T736" s="589"/>
      <c r="U736" s="6"/>
      <c r="V736" s="8"/>
      <c r="W736" s="6"/>
      <c r="X736" s="6"/>
      <c r="Y736" s="6"/>
      <c r="Z736" s="6"/>
      <c r="AA736" s="6"/>
    </row>
    <row r="737" spans="1:27" ht="15.75" customHeight="1" x14ac:dyDescent="0.25">
      <c r="A737" s="6"/>
      <c r="B737" s="6"/>
      <c r="C737" s="6"/>
      <c r="D737" s="6"/>
      <c r="E737" s="6"/>
      <c r="F737" s="6"/>
      <c r="G737" s="6"/>
      <c r="H737" s="6"/>
      <c r="I737" s="6"/>
      <c r="J737" s="6"/>
      <c r="K737" s="6"/>
      <c r="L737" s="6"/>
      <c r="M737" s="6"/>
      <c r="N737" s="6"/>
      <c r="O737" s="6"/>
      <c r="P737" s="6"/>
      <c r="Q737" s="6"/>
      <c r="R737" s="6"/>
      <c r="S737" s="6"/>
      <c r="T737" s="589"/>
      <c r="U737" s="6"/>
      <c r="V737" s="8"/>
      <c r="W737" s="6"/>
      <c r="X737" s="6"/>
      <c r="Y737" s="6"/>
      <c r="Z737" s="6"/>
      <c r="AA737" s="6"/>
    </row>
    <row r="738" spans="1:27" ht="15.75" customHeight="1" x14ac:dyDescent="0.25">
      <c r="A738" s="6"/>
      <c r="B738" s="6"/>
      <c r="C738" s="6"/>
      <c r="D738" s="6"/>
      <c r="E738" s="6"/>
      <c r="F738" s="6"/>
      <c r="G738" s="6"/>
      <c r="H738" s="6"/>
      <c r="I738" s="6"/>
      <c r="J738" s="6"/>
      <c r="K738" s="6"/>
      <c r="L738" s="6"/>
      <c r="M738" s="6"/>
      <c r="N738" s="6"/>
      <c r="O738" s="6"/>
      <c r="P738" s="6"/>
      <c r="Q738" s="6"/>
      <c r="R738" s="6"/>
      <c r="S738" s="6"/>
      <c r="T738" s="589"/>
      <c r="U738" s="6"/>
      <c r="V738" s="8"/>
      <c r="W738" s="6"/>
      <c r="X738" s="6"/>
      <c r="Y738" s="6"/>
      <c r="Z738" s="6"/>
      <c r="AA738" s="6"/>
    </row>
    <row r="739" spans="1:27" ht="15.75" customHeight="1" x14ac:dyDescent="0.25">
      <c r="A739" s="6"/>
      <c r="B739" s="6"/>
      <c r="C739" s="6"/>
      <c r="D739" s="6"/>
      <c r="E739" s="6"/>
      <c r="F739" s="6"/>
      <c r="G739" s="6"/>
      <c r="H739" s="6"/>
      <c r="I739" s="6"/>
      <c r="J739" s="6"/>
      <c r="K739" s="6"/>
      <c r="L739" s="6"/>
      <c r="M739" s="6"/>
      <c r="N739" s="6"/>
      <c r="O739" s="6"/>
      <c r="P739" s="6"/>
      <c r="Q739" s="6"/>
      <c r="R739" s="6"/>
      <c r="S739" s="6"/>
      <c r="T739" s="589"/>
      <c r="U739" s="6"/>
      <c r="V739" s="8"/>
      <c r="W739" s="6"/>
      <c r="X739" s="6"/>
      <c r="Y739" s="6"/>
      <c r="Z739" s="6"/>
      <c r="AA739" s="6"/>
    </row>
    <row r="740" spans="1:27" ht="15.75" customHeight="1" x14ac:dyDescent="0.25">
      <c r="A740" s="6"/>
      <c r="B740" s="6"/>
      <c r="C740" s="6"/>
      <c r="D740" s="6"/>
      <c r="E740" s="6"/>
      <c r="F740" s="6"/>
      <c r="G740" s="6"/>
      <c r="H740" s="6"/>
      <c r="I740" s="6"/>
      <c r="J740" s="6"/>
      <c r="K740" s="6"/>
      <c r="L740" s="6"/>
      <c r="M740" s="6"/>
      <c r="N740" s="6"/>
      <c r="O740" s="6"/>
      <c r="P740" s="6"/>
      <c r="Q740" s="6"/>
      <c r="R740" s="6"/>
      <c r="S740" s="6"/>
      <c r="T740" s="589"/>
      <c r="U740" s="6"/>
      <c r="V740" s="8"/>
      <c r="W740" s="6"/>
      <c r="X740" s="6"/>
      <c r="Y740" s="6"/>
      <c r="Z740" s="6"/>
      <c r="AA740" s="6"/>
    </row>
    <row r="741" spans="1:27" ht="15.75" customHeight="1" x14ac:dyDescent="0.25">
      <c r="A741" s="6"/>
      <c r="B741" s="6"/>
      <c r="C741" s="6"/>
      <c r="D741" s="6"/>
      <c r="E741" s="6"/>
      <c r="F741" s="6"/>
      <c r="G741" s="6"/>
      <c r="H741" s="6"/>
      <c r="I741" s="6"/>
      <c r="J741" s="6"/>
      <c r="K741" s="6"/>
      <c r="L741" s="6"/>
      <c r="M741" s="6"/>
      <c r="N741" s="6"/>
      <c r="O741" s="6"/>
      <c r="P741" s="6"/>
      <c r="Q741" s="6"/>
      <c r="R741" s="6"/>
      <c r="S741" s="6"/>
      <c r="T741" s="589"/>
      <c r="U741" s="6"/>
      <c r="V741" s="8"/>
      <c r="W741" s="6"/>
      <c r="X741" s="6"/>
      <c r="Y741" s="6"/>
      <c r="Z741" s="6"/>
      <c r="AA741" s="6"/>
    </row>
    <row r="742" spans="1:27" ht="15.75" customHeight="1" x14ac:dyDescent="0.25">
      <c r="A742" s="6"/>
      <c r="B742" s="6"/>
      <c r="C742" s="6"/>
      <c r="D742" s="6"/>
      <c r="E742" s="6"/>
      <c r="F742" s="6"/>
      <c r="G742" s="6"/>
      <c r="H742" s="6"/>
      <c r="I742" s="6"/>
      <c r="J742" s="6"/>
      <c r="K742" s="6"/>
      <c r="L742" s="6"/>
      <c r="M742" s="6"/>
      <c r="N742" s="6"/>
      <c r="O742" s="6"/>
      <c r="P742" s="6"/>
      <c r="Q742" s="6"/>
      <c r="R742" s="6"/>
      <c r="S742" s="6"/>
      <c r="T742" s="589"/>
      <c r="U742" s="6"/>
      <c r="V742" s="8"/>
      <c r="W742" s="6"/>
      <c r="X742" s="6"/>
      <c r="Y742" s="6"/>
      <c r="Z742" s="6"/>
      <c r="AA742" s="6"/>
    </row>
    <row r="743" spans="1:27" ht="15.75" customHeight="1" x14ac:dyDescent="0.25">
      <c r="A743" s="6"/>
      <c r="B743" s="6"/>
      <c r="C743" s="6"/>
      <c r="D743" s="6"/>
      <c r="E743" s="6"/>
      <c r="F743" s="6"/>
      <c r="G743" s="6"/>
      <c r="H743" s="6"/>
      <c r="I743" s="6"/>
      <c r="J743" s="6"/>
      <c r="K743" s="6"/>
      <c r="L743" s="6"/>
      <c r="M743" s="6"/>
      <c r="N743" s="6"/>
      <c r="O743" s="6"/>
      <c r="P743" s="6"/>
      <c r="Q743" s="6"/>
      <c r="R743" s="6"/>
      <c r="S743" s="6"/>
      <c r="T743" s="589"/>
      <c r="U743" s="6"/>
      <c r="V743" s="8"/>
      <c r="W743" s="6"/>
      <c r="X743" s="6"/>
      <c r="Y743" s="6"/>
      <c r="Z743" s="6"/>
      <c r="AA743" s="6"/>
    </row>
    <row r="744" spans="1:27" ht="15.75" customHeight="1" x14ac:dyDescent="0.25">
      <c r="A744" s="6"/>
      <c r="B744" s="6"/>
      <c r="C744" s="6"/>
      <c r="D744" s="6"/>
      <c r="E744" s="6"/>
      <c r="F744" s="6"/>
      <c r="G744" s="6"/>
      <c r="H744" s="6"/>
      <c r="I744" s="6"/>
      <c r="J744" s="6"/>
      <c r="K744" s="6"/>
      <c r="L744" s="6"/>
      <c r="M744" s="6"/>
      <c r="N744" s="6"/>
      <c r="O744" s="6"/>
      <c r="P744" s="6"/>
      <c r="Q744" s="6"/>
      <c r="R744" s="6"/>
      <c r="S744" s="6"/>
      <c r="T744" s="589"/>
      <c r="U744" s="6"/>
      <c r="V744" s="8"/>
      <c r="W744" s="6"/>
      <c r="X744" s="6"/>
      <c r="Y744" s="6"/>
      <c r="Z744" s="6"/>
      <c r="AA744" s="6"/>
    </row>
    <row r="745" spans="1:27" ht="15.75" customHeight="1" x14ac:dyDescent="0.25">
      <c r="A745" s="6"/>
      <c r="B745" s="6"/>
      <c r="C745" s="6"/>
      <c r="D745" s="6"/>
      <c r="E745" s="6"/>
      <c r="F745" s="6"/>
      <c r="G745" s="6"/>
      <c r="H745" s="6"/>
      <c r="I745" s="6"/>
      <c r="J745" s="6"/>
      <c r="K745" s="6"/>
      <c r="L745" s="6"/>
      <c r="M745" s="6"/>
      <c r="N745" s="6"/>
      <c r="O745" s="6"/>
      <c r="P745" s="6"/>
      <c r="Q745" s="6"/>
      <c r="R745" s="6"/>
      <c r="S745" s="6"/>
      <c r="T745" s="589"/>
      <c r="U745" s="6"/>
      <c r="V745" s="8"/>
      <c r="W745" s="6"/>
      <c r="X745" s="6"/>
      <c r="Y745" s="6"/>
      <c r="Z745" s="6"/>
      <c r="AA745" s="6"/>
    </row>
    <row r="746" spans="1:27" ht="15.75" customHeight="1" x14ac:dyDescent="0.25">
      <c r="A746" s="6"/>
      <c r="B746" s="6"/>
      <c r="C746" s="6"/>
      <c r="D746" s="6"/>
      <c r="E746" s="6"/>
      <c r="F746" s="6"/>
      <c r="G746" s="6"/>
      <c r="H746" s="6"/>
      <c r="I746" s="6"/>
      <c r="J746" s="6"/>
      <c r="K746" s="6"/>
      <c r="L746" s="6"/>
      <c r="M746" s="6"/>
      <c r="N746" s="6"/>
      <c r="O746" s="6"/>
      <c r="P746" s="6"/>
      <c r="Q746" s="6"/>
      <c r="R746" s="6"/>
      <c r="S746" s="6"/>
      <c r="T746" s="589"/>
      <c r="U746" s="6"/>
      <c r="V746" s="8"/>
      <c r="W746" s="6"/>
      <c r="X746" s="6"/>
      <c r="Y746" s="6"/>
      <c r="Z746" s="6"/>
      <c r="AA746" s="6"/>
    </row>
    <row r="747" spans="1:27" ht="15.75" customHeight="1" x14ac:dyDescent="0.25">
      <c r="A747" s="6"/>
      <c r="B747" s="6"/>
      <c r="C747" s="6"/>
      <c r="D747" s="6"/>
      <c r="E747" s="6"/>
      <c r="F747" s="6"/>
      <c r="G747" s="6"/>
      <c r="H747" s="6"/>
      <c r="I747" s="6"/>
      <c r="J747" s="6"/>
      <c r="K747" s="6"/>
      <c r="L747" s="6"/>
      <c r="M747" s="6"/>
      <c r="N747" s="6"/>
      <c r="O747" s="6"/>
      <c r="P747" s="6"/>
      <c r="Q747" s="6"/>
      <c r="R747" s="6"/>
      <c r="S747" s="6"/>
      <c r="T747" s="589"/>
      <c r="U747" s="6"/>
      <c r="V747" s="8"/>
      <c r="W747" s="6"/>
      <c r="X747" s="6"/>
      <c r="Y747" s="6"/>
      <c r="Z747" s="6"/>
      <c r="AA747" s="6"/>
    </row>
    <row r="748" spans="1:27" ht="15.75" customHeight="1" x14ac:dyDescent="0.25">
      <c r="A748" s="6"/>
      <c r="B748" s="6"/>
      <c r="C748" s="6"/>
      <c r="D748" s="6"/>
      <c r="E748" s="6"/>
      <c r="F748" s="6"/>
      <c r="G748" s="6"/>
      <c r="H748" s="6"/>
      <c r="I748" s="6"/>
      <c r="J748" s="6"/>
      <c r="K748" s="6"/>
      <c r="L748" s="6"/>
      <c r="M748" s="6"/>
      <c r="N748" s="6"/>
      <c r="O748" s="6"/>
      <c r="P748" s="6"/>
      <c r="Q748" s="6"/>
      <c r="R748" s="6"/>
      <c r="S748" s="6"/>
      <c r="T748" s="589"/>
      <c r="U748" s="6"/>
      <c r="V748" s="8"/>
      <c r="W748" s="6"/>
      <c r="X748" s="6"/>
      <c r="Y748" s="6"/>
      <c r="Z748" s="6"/>
      <c r="AA748" s="6"/>
    </row>
    <row r="749" spans="1:27" ht="15.75" customHeight="1" x14ac:dyDescent="0.25">
      <c r="A749" s="6"/>
      <c r="B749" s="6"/>
      <c r="C749" s="6"/>
      <c r="D749" s="6"/>
      <c r="E749" s="6"/>
      <c r="F749" s="6"/>
      <c r="G749" s="6"/>
      <c r="H749" s="6"/>
      <c r="I749" s="6"/>
      <c r="J749" s="6"/>
      <c r="K749" s="6"/>
      <c r="L749" s="6"/>
      <c r="M749" s="6"/>
      <c r="N749" s="6"/>
      <c r="O749" s="6"/>
      <c r="P749" s="6"/>
      <c r="Q749" s="6"/>
      <c r="R749" s="6"/>
      <c r="S749" s="6"/>
      <c r="T749" s="589"/>
      <c r="U749" s="6"/>
      <c r="V749" s="8"/>
      <c r="W749" s="6"/>
      <c r="X749" s="6"/>
      <c r="Y749" s="6"/>
      <c r="Z749" s="6"/>
      <c r="AA749" s="6"/>
    </row>
    <row r="750" spans="1:27" ht="15.75" customHeight="1" x14ac:dyDescent="0.25">
      <c r="A750" s="6"/>
      <c r="B750" s="6"/>
      <c r="C750" s="6"/>
      <c r="D750" s="6"/>
      <c r="E750" s="6"/>
      <c r="F750" s="6"/>
      <c r="G750" s="6"/>
      <c r="H750" s="6"/>
      <c r="I750" s="6"/>
      <c r="J750" s="6"/>
      <c r="K750" s="6"/>
      <c r="L750" s="6"/>
      <c r="M750" s="6"/>
      <c r="N750" s="6"/>
      <c r="O750" s="6"/>
      <c r="P750" s="6"/>
      <c r="Q750" s="6"/>
      <c r="R750" s="6"/>
      <c r="S750" s="6"/>
      <c r="T750" s="589"/>
      <c r="U750" s="6"/>
      <c r="V750" s="8"/>
      <c r="W750" s="6"/>
      <c r="X750" s="6"/>
      <c r="Y750" s="6"/>
      <c r="Z750" s="6"/>
      <c r="AA750" s="6"/>
    </row>
    <row r="751" spans="1:27" ht="15.75" customHeight="1" x14ac:dyDescent="0.25">
      <c r="A751" s="6"/>
      <c r="B751" s="6"/>
      <c r="C751" s="6"/>
      <c r="D751" s="6"/>
      <c r="E751" s="6"/>
      <c r="F751" s="6"/>
      <c r="G751" s="6"/>
      <c r="H751" s="6"/>
      <c r="I751" s="6"/>
      <c r="J751" s="6"/>
      <c r="K751" s="6"/>
      <c r="L751" s="6"/>
      <c r="M751" s="6"/>
      <c r="N751" s="6"/>
      <c r="O751" s="6"/>
      <c r="P751" s="6"/>
      <c r="Q751" s="6"/>
      <c r="R751" s="6"/>
      <c r="S751" s="6"/>
      <c r="T751" s="589"/>
      <c r="U751" s="6"/>
      <c r="V751" s="8"/>
      <c r="W751" s="6"/>
      <c r="X751" s="6"/>
      <c r="Y751" s="6"/>
      <c r="Z751" s="6"/>
      <c r="AA751" s="6"/>
    </row>
    <row r="752" spans="1:27" ht="15.75" customHeight="1" x14ac:dyDescent="0.25">
      <c r="A752" s="6"/>
      <c r="B752" s="6"/>
      <c r="C752" s="6"/>
      <c r="D752" s="6"/>
      <c r="E752" s="6"/>
      <c r="F752" s="6"/>
      <c r="G752" s="6"/>
      <c r="H752" s="6"/>
      <c r="I752" s="6"/>
      <c r="J752" s="6"/>
      <c r="K752" s="6"/>
      <c r="L752" s="6"/>
      <c r="M752" s="6"/>
      <c r="N752" s="6"/>
      <c r="O752" s="6"/>
      <c r="P752" s="6"/>
      <c r="Q752" s="6"/>
      <c r="R752" s="6"/>
      <c r="S752" s="6"/>
      <c r="T752" s="589"/>
      <c r="U752" s="6"/>
      <c r="V752" s="8"/>
      <c r="W752" s="6"/>
      <c r="X752" s="6"/>
      <c r="Y752" s="6"/>
      <c r="Z752" s="6"/>
      <c r="AA752" s="6"/>
    </row>
    <row r="753" spans="1:27" ht="15.75" customHeight="1" x14ac:dyDescent="0.25">
      <c r="A753" s="6"/>
      <c r="B753" s="6"/>
      <c r="C753" s="6"/>
      <c r="D753" s="6"/>
      <c r="E753" s="6"/>
      <c r="F753" s="6"/>
      <c r="G753" s="6"/>
      <c r="H753" s="6"/>
      <c r="I753" s="6"/>
      <c r="J753" s="6"/>
      <c r="K753" s="6"/>
      <c r="L753" s="6"/>
      <c r="M753" s="6"/>
      <c r="N753" s="6"/>
      <c r="O753" s="6"/>
      <c r="P753" s="6"/>
      <c r="Q753" s="6"/>
      <c r="R753" s="6"/>
      <c r="S753" s="6"/>
      <c r="T753" s="589"/>
      <c r="U753" s="6"/>
      <c r="V753" s="8"/>
      <c r="W753" s="6"/>
      <c r="X753" s="6"/>
      <c r="Y753" s="6"/>
      <c r="Z753" s="6"/>
      <c r="AA753" s="6"/>
    </row>
    <row r="754" spans="1:27" ht="15.75" customHeight="1" x14ac:dyDescent="0.25">
      <c r="A754" s="6"/>
      <c r="B754" s="6"/>
      <c r="C754" s="6"/>
      <c r="D754" s="6"/>
      <c r="E754" s="6"/>
      <c r="F754" s="6"/>
      <c r="G754" s="6"/>
      <c r="H754" s="6"/>
      <c r="I754" s="6"/>
      <c r="J754" s="6"/>
      <c r="K754" s="6"/>
      <c r="L754" s="6"/>
      <c r="M754" s="6"/>
      <c r="N754" s="6"/>
      <c r="O754" s="6"/>
      <c r="P754" s="6"/>
      <c r="Q754" s="6"/>
      <c r="R754" s="6"/>
      <c r="S754" s="6"/>
      <c r="T754" s="589"/>
      <c r="U754" s="6"/>
      <c r="V754" s="8"/>
      <c r="W754" s="6"/>
      <c r="X754" s="6"/>
      <c r="Y754" s="6"/>
      <c r="Z754" s="6"/>
      <c r="AA754" s="6"/>
    </row>
    <row r="755" spans="1:27" ht="15.75" customHeight="1" x14ac:dyDescent="0.25">
      <c r="A755" s="6"/>
      <c r="B755" s="6"/>
      <c r="C755" s="6"/>
      <c r="D755" s="6"/>
      <c r="E755" s="6"/>
      <c r="F755" s="6"/>
      <c r="G755" s="6"/>
      <c r="H755" s="6"/>
      <c r="I755" s="6"/>
      <c r="J755" s="6"/>
      <c r="K755" s="6"/>
      <c r="L755" s="6"/>
      <c r="M755" s="6"/>
      <c r="N755" s="6"/>
      <c r="O755" s="6"/>
      <c r="P755" s="6"/>
      <c r="Q755" s="6"/>
      <c r="R755" s="6"/>
      <c r="S755" s="6"/>
      <c r="T755" s="589"/>
      <c r="U755" s="6"/>
      <c r="V755" s="8"/>
      <c r="W755" s="6"/>
      <c r="X755" s="6"/>
      <c r="Y755" s="6"/>
      <c r="Z755" s="6"/>
      <c r="AA755" s="6"/>
    </row>
    <row r="756" spans="1:27" ht="15.75" customHeight="1" x14ac:dyDescent="0.25">
      <c r="A756" s="6"/>
      <c r="B756" s="6"/>
      <c r="C756" s="6"/>
      <c r="D756" s="6"/>
      <c r="E756" s="6"/>
      <c r="F756" s="6"/>
      <c r="G756" s="6"/>
      <c r="H756" s="6"/>
      <c r="I756" s="6"/>
      <c r="J756" s="6"/>
      <c r="K756" s="6"/>
      <c r="L756" s="6"/>
      <c r="M756" s="6"/>
      <c r="N756" s="6"/>
      <c r="O756" s="6"/>
      <c r="P756" s="6"/>
      <c r="Q756" s="6"/>
      <c r="R756" s="6"/>
      <c r="S756" s="6"/>
      <c r="T756" s="589"/>
      <c r="U756" s="6"/>
      <c r="V756" s="8"/>
      <c r="W756" s="6"/>
      <c r="X756" s="6"/>
      <c r="Y756" s="6"/>
      <c r="Z756" s="6"/>
      <c r="AA756" s="6"/>
    </row>
    <row r="757" spans="1:27" ht="15.75" customHeight="1" x14ac:dyDescent="0.25">
      <c r="A757" s="6"/>
      <c r="B757" s="6"/>
      <c r="C757" s="6"/>
      <c r="D757" s="6"/>
      <c r="E757" s="6"/>
      <c r="F757" s="6"/>
      <c r="G757" s="6"/>
      <c r="H757" s="6"/>
      <c r="I757" s="6"/>
      <c r="J757" s="6"/>
      <c r="K757" s="6"/>
      <c r="L757" s="6"/>
      <c r="M757" s="6"/>
      <c r="N757" s="6"/>
      <c r="O757" s="6"/>
      <c r="P757" s="6"/>
      <c r="Q757" s="6"/>
      <c r="R757" s="6"/>
      <c r="S757" s="6"/>
      <c r="T757" s="589"/>
      <c r="U757" s="6"/>
      <c r="V757" s="8"/>
      <c r="W757" s="6"/>
      <c r="X757" s="6"/>
      <c r="Y757" s="6"/>
      <c r="Z757" s="6"/>
      <c r="AA757" s="6"/>
    </row>
    <row r="758" spans="1:27" ht="15.75" customHeight="1" x14ac:dyDescent="0.25">
      <c r="A758" s="6"/>
      <c r="B758" s="6"/>
      <c r="C758" s="6"/>
      <c r="D758" s="6"/>
      <c r="E758" s="6"/>
      <c r="F758" s="6"/>
      <c r="G758" s="6"/>
      <c r="H758" s="6"/>
      <c r="I758" s="6"/>
      <c r="J758" s="6"/>
      <c r="K758" s="6"/>
      <c r="L758" s="6"/>
      <c r="M758" s="6"/>
      <c r="N758" s="6"/>
      <c r="O758" s="6"/>
      <c r="P758" s="6"/>
      <c r="Q758" s="6"/>
      <c r="R758" s="6"/>
      <c r="S758" s="6"/>
      <c r="T758" s="589"/>
      <c r="U758" s="6"/>
      <c r="V758" s="8"/>
      <c r="W758" s="6"/>
      <c r="X758" s="6"/>
      <c r="Y758" s="6"/>
      <c r="Z758" s="6"/>
      <c r="AA758" s="6"/>
    </row>
    <row r="759" spans="1:27" ht="15.75" customHeight="1" x14ac:dyDescent="0.25">
      <c r="A759" s="6"/>
      <c r="B759" s="6"/>
      <c r="C759" s="6"/>
      <c r="D759" s="6"/>
      <c r="E759" s="6"/>
      <c r="F759" s="6"/>
      <c r="G759" s="6"/>
      <c r="H759" s="6"/>
      <c r="I759" s="6"/>
      <c r="J759" s="6"/>
      <c r="K759" s="6"/>
      <c r="L759" s="6"/>
      <c r="M759" s="6"/>
      <c r="N759" s="6"/>
      <c r="O759" s="6"/>
      <c r="P759" s="6"/>
      <c r="Q759" s="6"/>
      <c r="R759" s="6"/>
      <c r="S759" s="6"/>
      <c r="T759" s="589"/>
      <c r="U759" s="6"/>
      <c r="V759" s="8"/>
      <c r="W759" s="6"/>
      <c r="X759" s="6"/>
      <c r="Y759" s="6"/>
      <c r="Z759" s="6"/>
      <c r="AA759" s="6"/>
    </row>
    <row r="760" spans="1:27" ht="15.75" customHeight="1" x14ac:dyDescent="0.25">
      <c r="A760" s="6"/>
      <c r="B760" s="6"/>
      <c r="C760" s="6"/>
      <c r="D760" s="6"/>
      <c r="E760" s="6"/>
      <c r="F760" s="6"/>
      <c r="G760" s="6"/>
      <c r="H760" s="6"/>
      <c r="I760" s="6"/>
      <c r="J760" s="6"/>
      <c r="K760" s="6"/>
      <c r="L760" s="6"/>
      <c r="M760" s="6"/>
      <c r="N760" s="6"/>
      <c r="O760" s="6"/>
      <c r="P760" s="6"/>
      <c r="Q760" s="6"/>
      <c r="R760" s="6"/>
      <c r="S760" s="6"/>
      <c r="T760" s="589"/>
      <c r="U760" s="6"/>
      <c r="V760" s="8"/>
      <c r="W760" s="6"/>
      <c r="X760" s="6"/>
      <c r="Y760" s="6"/>
      <c r="Z760" s="6"/>
      <c r="AA760" s="6"/>
    </row>
    <row r="761" spans="1:27" ht="15.75" customHeight="1" x14ac:dyDescent="0.25">
      <c r="A761" s="6"/>
      <c r="B761" s="6"/>
      <c r="C761" s="6"/>
      <c r="D761" s="6"/>
      <c r="E761" s="6"/>
      <c r="F761" s="6"/>
      <c r="G761" s="6"/>
      <c r="H761" s="6"/>
      <c r="I761" s="6"/>
      <c r="J761" s="6"/>
      <c r="K761" s="6"/>
      <c r="L761" s="6"/>
      <c r="M761" s="6"/>
      <c r="N761" s="6"/>
      <c r="O761" s="6"/>
      <c r="P761" s="6"/>
      <c r="Q761" s="6"/>
      <c r="R761" s="6"/>
      <c r="S761" s="6"/>
      <c r="T761" s="589"/>
      <c r="U761" s="6"/>
      <c r="V761" s="8"/>
      <c r="W761" s="6"/>
      <c r="X761" s="6"/>
      <c r="Y761" s="6"/>
      <c r="Z761" s="6"/>
      <c r="AA761" s="6"/>
    </row>
    <row r="762" spans="1:27" ht="15.75" customHeight="1" x14ac:dyDescent="0.25">
      <c r="A762" s="6"/>
      <c r="B762" s="6"/>
      <c r="C762" s="6"/>
      <c r="D762" s="6"/>
      <c r="E762" s="6"/>
      <c r="F762" s="6"/>
      <c r="G762" s="6"/>
      <c r="H762" s="6"/>
      <c r="I762" s="6"/>
      <c r="J762" s="6"/>
      <c r="K762" s="6"/>
      <c r="L762" s="6"/>
      <c r="M762" s="6"/>
      <c r="N762" s="6"/>
      <c r="O762" s="6"/>
      <c r="P762" s="6"/>
      <c r="Q762" s="6"/>
      <c r="R762" s="6"/>
      <c r="S762" s="6"/>
      <c r="T762" s="589"/>
      <c r="U762" s="6"/>
      <c r="V762" s="8"/>
      <c r="W762" s="6"/>
      <c r="X762" s="6"/>
      <c r="Y762" s="6"/>
      <c r="Z762" s="6"/>
      <c r="AA762" s="6"/>
    </row>
    <row r="763" spans="1:27" ht="15.75" customHeight="1" x14ac:dyDescent="0.25">
      <c r="A763" s="6"/>
      <c r="B763" s="6"/>
      <c r="C763" s="6"/>
      <c r="D763" s="6"/>
      <c r="E763" s="6"/>
      <c r="F763" s="6"/>
      <c r="G763" s="6"/>
      <c r="H763" s="6"/>
      <c r="I763" s="6"/>
      <c r="J763" s="6"/>
      <c r="K763" s="6"/>
      <c r="L763" s="6"/>
      <c r="M763" s="6"/>
      <c r="N763" s="6"/>
      <c r="O763" s="6"/>
      <c r="P763" s="6"/>
      <c r="Q763" s="6"/>
      <c r="R763" s="6"/>
      <c r="S763" s="6"/>
      <c r="T763" s="589"/>
      <c r="U763" s="6"/>
      <c r="V763" s="8"/>
      <c r="W763" s="6"/>
      <c r="X763" s="6"/>
      <c r="Y763" s="6"/>
      <c r="Z763" s="6"/>
      <c r="AA763" s="6"/>
    </row>
    <row r="764" spans="1:27" ht="15.75" customHeight="1" x14ac:dyDescent="0.25">
      <c r="A764" s="6"/>
      <c r="B764" s="6"/>
      <c r="C764" s="6"/>
      <c r="D764" s="6"/>
      <c r="E764" s="6"/>
      <c r="F764" s="6"/>
      <c r="G764" s="6"/>
      <c r="H764" s="6"/>
      <c r="I764" s="6"/>
      <c r="J764" s="6"/>
      <c r="K764" s="6"/>
      <c r="L764" s="6"/>
      <c r="M764" s="6"/>
      <c r="N764" s="6"/>
      <c r="O764" s="6"/>
      <c r="P764" s="6"/>
      <c r="Q764" s="6"/>
      <c r="R764" s="6"/>
      <c r="S764" s="6"/>
      <c r="T764" s="589"/>
      <c r="U764" s="6"/>
      <c r="V764" s="8"/>
      <c r="W764" s="6"/>
      <c r="X764" s="6"/>
      <c r="Y764" s="6"/>
      <c r="Z764" s="6"/>
      <c r="AA764" s="6"/>
    </row>
    <row r="765" spans="1:27" ht="15.75" customHeight="1" x14ac:dyDescent="0.25">
      <c r="A765" s="6"/>
      <c r="B765" s="6"/>
      <c r="C765" s="6"/>
      <c r="D765" s="6"/>
      <c r="E765" s="6"/>
      <c r="F765" s="6"/>
      <c r="G765" s="6"/>
      <c r="H765" s="6"/>
      <c r="I765" s="6"/>
      <c r="J765" s="6"/>
      <c r="K765" s="6"/>
      <c r="L765" s="6"/>
      <c r="M765" s="6"/>
      <c r="N765" s="6"/>
      <c r="O765" s="6"/>
      <c r="P765" s="6"/>
      <c r="Q765" s="6"/>
      <c r="R765" s="6"/>
      <c r="S765" s="6"/>
      <c r="T765" s="589"/>
      <c r="U765" s="6"/>
      <c r="V765" s="8"/>
      <c r="W765" s="6"/>
      <c r="X765" s="6"/>
      <c r="Y765" s="6"/>
      <c r="Z765" s="6"/>
      <c r="AA765" s="6"/>
    </row>
    <row r="766" spans="1:27" ht="15.75" customHeight="1" x14ac:dyDescent="0.25">
      <c r="A766" s="6"/>
      <c r="B766" s="6"/>
      <c r="C766" s="6"/>
      <c r="D766" s="6"/>
      <c r="E766" s="6"/>
      <c r="F766" s="6"/>
      <c r="G766" s="6"/>
      <c r="H766" s="6"/>
      <c r="I766" s="6"/>
      <c r="J766" s="6"/>
      <c r="K766" s="6"/>
      <c r="L766" s="6"/>
      <c r="M766" s="6"/>
      <c r="N766" s="6"/>
      <c r="O766" s="6"/>
      <c r="P766" s="6"/>
      <c r="Q766" s="6"/>
      <c r="R766" s="6"/>
      <c r="S766" s="6"/>
      <c r="T766" s="589"/>
      <c r="U766" s="6"/>
      <c r="V766" s="8"/>
      <c r="W766" s="6"/>
      <c r="X766" s="6"/>
      <c r="Y766" s="6"/>
      <c r="Z766" s="6"/>
      <c r="AA766" s="6"/>
    </row>
    <row r="767" spans="1:27" ht="15.75" customHeight="1" x14ac:dyDescent="0.25">
      <c r="A767" s="6"/>
      <c r="B767" s="6"/>
      <c r="C767" s="6"/>
      <c r="D767" s="6"/>
      <c r="E767" s="6"/>
      <c r="F767" s="6"/>
      <c r="G767" s="6"/>
      <c r="H767" s="6"/>
      <c r="I767" s="6"/>
      <c r="J767" s="6"/>
      <c r="K767" s="6"/>
      <c r="L767" s="6"/>
      <c r="M767" s="6"/>
      <c r="N767" s="6"/>
      <c r="O767" s="6"/>
      <c r="P767" s="6"/>
      <c r="Q767" s="6"/>
      <c r="R767" s="6"/>
      <c r="S767" s="6"/>
      <c r="T767" s="589"/>
      <c r="U767" s="6"/>
      <c r="V767" s="8"/>
      <c r="W767" s="6"/>
      <c r="X767" s="6"/>
      <c r="Y767" s="6"/>
      <c r="Z767" s="6"/>
      <c r="AA767" s="6"/>
    </row>
    <row r="768" spans="1:27" ht="15.75" customHeight="1" x14ac:dyDescent="0.25">
      <c r="A768" s="6"/>
      <c r="B768" s="6"/>
      <c r="C768" s="6"/>
      <c r="D768" s="6"/>
      <c r="E768" s="6"/>
      <c r="F768" s="6"/>
      <c r="G768" s="6"/>
      <c r="H768" s="6"/>
      <c r="I768" s="6"/>
      <c r="J768" s="6"/>
      <c r="K768" s="6"/>
      <c r="L768" s="6"/>
      <c r="M768" s="6"/>
      <c r="N768" s="6"/>
      <c r="O768" s="6"/>
      <c r="P768" s="6"/>
      <c r="Q768" s="6"/>
      <c r="R768" s="6"/>
      <c r="S768" s="6"/>
      <c r="T768" s="589"/>
      <c r="U768" s="6"/>
      <c r="V768" s="8"/>
      <c r="W768" s="6"/>
      <c r="X768" s="6"/>
      <c r="Y768" s="6"/>
      <c r="Z768" s="6"/>
      <c r="AA768" s="6"/>
    </row>
    <row r="769" spans="1:27" ht="15.75" customHeight="1" x14ac:dyDescent="0.25">
      <c r="A769" s="6"/>
      <c r="B769" s="6"/>
      <c r="C769" s="6"/>
      <c r="D769" s="6"/>
      <c r="E769" s="6"/>
      <c r="F769" s="6"/>
      <c r="G769" s="6"/>
      <c r="H769" s="6"/>
      <c r="I769" s="6"/>
      <c r="J769" s="6"/>
      <c r="K769" s="6"/>
      <c r="L769" s="6"/>
      <c r="M769" s="6"/>
      <c r="N769" s="6"/>
      <c r="O769" s="6"/>
      <c r="P769" s="6"/>
      <c r="Q769" s="6"/>
      <c r="R769" s="6"/>
      <c r="S769" s="6"/>
      <c r="T769" s="589"/>
      <c r="U769" s="6"/>
      <c r="V769" s="8"/>
      <c r="W769" s="6"/>
      <c r="X769" s="6"/>
      <c r="Y769" s="6"/>
      <c r="Z769" s="6"/>
      <c r="AA769" s="6"/>
    </row>
    <row r="770" spans="1:27" ht="15.75" customHeight="1" x14ac:dyDescent="0.25">
      <c r="A770" s="6"/>
      <c r="B770" s="6"/>
      <c r="C770" s="6"/>
      <c r="D770" s="6"/>
      <c r="E770" s="6"/>
      <c r="F770" s="6"/>
      <c r="G770" s="6"/>
      <c r="H770" s="6"/>
      <c r="I770" s="6"/>
      <c r="J770" s="6"/>
      <c r="K770" s="6"/>
      <c r="L770" s="6"/>
      <c r="M770" s="6"/>
      <c r="N770" s="6"/>
      <c r="O770" s="6"/>
      <c r="P770" s="6"/>
      <c r="Q770" s="6"/>
      <c r="R770" s="6"/>
      <c r="S770" s="6"/>
      <c r="T770" s="589"/>
      <c r="U770" s="6"/>
      <c r="V770" s="8"/>
      <c r="W770" s="6"/>
      <c r="X770" s="6"/>
      <c r="Y770" s="6"/>
      <c r="Z770" s="6"/>
      <c r="AA770" s="6"/>
    </row>
    <row r="771" spans="1:27" ht="15.75" customHeight="1" x14ac:dyDescent="0.25">
      <c r="A771" s="6"/>
      <c r="B771" s="6"/>
      <c r="C771" s="6"/>
      <c r="D771" s="6"/>
      <c r="E771" s="6"/>
      <c r="F771" s="6"/>
      <c r="G771" s="6"/>
      <c r="H771" s="6"/>
      <c r="I771" s="6"/>
      <c r="J771" s="6"/>
      <c r="K771" s="6"/>
      <c r="L771" s="6"/>
      <c r="M771" s="6"/>
      <c r="N771" s="6"/>
      <c r="O771" s="6"/>
      <c r="P771" s="6"/>
      <c r="Q771" s="6"/>
      <c r="R771" s="6"/>
      <c r="S771" s="6"/>
      <c r="T771" s="589"/>
      <c r="U771" s="6"/>
      <c r="V771" s="8"/>
      <c r="W771" s="6"/>
      <c r="X771" s="6"/>
      <c r="Y771" s="6"/>
      <c r="Z771" s="6"/>
      <c r="AA771" s="6"/>
    </row>
    <row r="772" spans="1:27" ht="15.75" customHeight="1" x14ac:dyDescent="0.25">
      <c r="A772" s="6"/>
      <c r="B772" s="6"/>
      <c r="C772" s="6"/>
      <c r="D772" s="6"/>
      <c r="E772" s="6"/>
      <c r="F772" s="6"/>
      <c r="G772" s="6"/>
      <c r="H772" s="6"/>
      <c r="I772" s="6"/>
      <c r="J772" s="6"/>
      <c r="K772" s="6"/>
      <c r="L772" s="6"/>
      <c r="M772" s="6"/>
      <c r="N772" s="6"/>
      <c r="O772" s="6"/>
      <c r="P772" s="6"/>
      <c r="Q772" s="6"/>
      <c r="R772" s="6"/>
      <c r="S772" s="6"/>
      <c r="T772" s="589"/>
      <c r="U772" s="6"/>
      <c r="V772" s="8"/>
      <c r="W772" s="6"/>
      <c r="X772" s="6"/>
      <c r="Y772" s="6"/>
      <c r="Z772" s="6"/>
      <c r="AA772" s="6"/>
    </row>
    <row r="773" spans="1:27" ht="15.75" customHeight="1" x14ac:dyDescent="0.25">
      <c r="A773" s="6"/>
      <c r="B773" s="6"/>
      <c r="C773" s="6"/>
      <c r="D773" s="6"/>
      <c r="E773" s="6"/>
      <c r="F773" s="6"/>
      <c r="G773" s="6"/>
      <c r="H773" s="6"/>
      <c r="I773" s="6"/>
      <c r="J773" s="6"/>
      <c r="K773" s="6"/>
      <c r="L773" s="6"/>
      <c r="M773" s="6"/>
      <c r="N773" s="6"/>
      <c r="O773" s="6"/>
      <c r="P773" s="6"/>
      <c r="Q773" s="6"/>
      <c r="R773" s="6"/>
      <c r="S773" s="6"/>
      <c r="T773" s="589"/>
      <c r="U773" s="6"/>
      <c r="V773" s="8"/>
      <c r="W773" s="6"/>
      <c r="X773" s="6"/>
      <c r="Y773" s="6"/>
      <c r="Z773" s="6"/>
      <c r="AA773" s="6"/>
    </row>
    <row r="774" spans="1:27" ht="15.75" customHeight="1" x14ac:dyDescent="0.25">
      <c r="A774" s="6"/>
      <c r="B774" s="6"/>
      <c r="C774" s="6"/>
      <c r="D774" s="6"/>
      <c r="E774" s="6"/>
      <c r="F774" s="6"/>
      <c r="G774" s="6"/>
      <c r="H774" s="6"/>
      <c r="I774" s="6"/>
      <c r="J774" s="6"/>
      <c r="K774" s="6"/>
      <c r="L774" s="6"/>
      <c r="M774" s="6"/>
      <c r="N774" s="6"/>
      <c r="O774" s="6"/>
      <c r="P774" s="6"/>
      <c r="Q774" s="6"/>
      <c r="R774" s="6"/>
      <c r="S774" s="6"/>
      <c r="T774" s="589"/>
      <c r="U774" s="6"/>
      <c r="V774" s="8"/>
      <c r="W774" s="6"/>
      <c r="X774" s="6"/>
      <c r="Y774" s="6"/>
      <c r="Z774" s="6"/>
      <c r="AA774" s="6"/>
    </row>
    <row r="775" spans="1:27" ht="15.75" customHeight="1" x14ac:dyDescent="0.25">
      <c r="A775" s="6"/>
      <c r="B775" s="6"/>
      <c r="C775" s="6"/>
      <c r="D775" s="6"/>
      <c r="E775" s="6"/>
      <c r="F775" s="6"/>
      <c r="G775" s="6"/>
      <c r="H775" s="6"/>
      <c r="I775" s="6"/>
      <c r="J775" s="6"/>
      <c r="K775" s="6"/>
      <c r="L775" s="6"/>
      <c r="M775" s="6"/>
      <c r="N775" s="6"/>
      <c r="O775" s="6"/>
      <c r="P775" s="6"/>
      <c r="Q775" s="6"/>
      <c r="R775" s="6"/>
      <c r="S775" s="6"/>
      <c r="T775" s="589"/>
      <c r="U775" s="6"/>
      <c r="V775" s="8"/>
      <c r="W775" s="6"/>
      <c r="X775" s="6"/>
      <c r="Y775" s="6"/>
      <c r="Z775" s="6"/>
      <c r="AA775" s="6"/>
    </row>
    <row r="776" spans="1:27" ht="15.75" customHeight="1" x14ac:dyDescent="0.25">
      <c r="A776" s="6"/>
      <c r="B776" s="6"/>
      <c r="C776" s="6"/>
      <c r="D776" s="6"/>
      <c r="E776" s="6"/>
      <c r="F776" s="6"/>
      <c r="G776" s="6"/>
      <c r="H776" s="6"/>
      <c r="I776" s="6"/>
      <c r="J776" s="6"/>
      <c r="K776" s="6"/>
      <c r="L776" s="6"/>
      <c r="M776" s="6"/>
      <c r="N776" s="6"/>
      <c r="O776" s="6"/>
      <c r="P776" s="6"/>
      <c r="Q776" s="6"/>
      <c r="R776" s="6"/>
      <c r="S776" s="6"/>
      <c r="T776" s="589"/>
      <c r="U776" s="6"/>
      <c r="V776" s="8"/>
      <c r="W776" s="6"/>
      <c r="X776" s="6"/>
      <c r="Y776" s="6"/>
      <c r="Z776" s="6"/>
      <c r="AA776" s="6"/>
    </row>
    <row r="777" spans="1:27" ht="15.75" customHeight="1" x14ac:dyDescent="0.25">
      <c r="A777" s="6"/>
      <c r="B777" s="6"/>
      <c r="C777" s="6"/>
      <c r="D777" s="6"/>
      <c r="E777" s="6"/>
      <c r="F777" s="6"/>
      <c r="G777" s="6"/>
      <c r="H777" s="6"/>
      <c r="I777" s="6"/>
      <c r="J777" s="6"/>
      <c r="K777" s="6"/>
      <c r="L777" s="6"/>
      <c r="M777" s="6"/>
      <c r="N777" s="6"/>
      <c r="O777" s="6"/>
      <c r="P777" s="6"/>
      <c r="Q777" s="6"/>
      <c r="R777" s="6"/>
      <c r="S777" s="6"/>
      <c r="T777" s="589"/>
      <c r="U777" s="6"/>
      <c r="V777" s="8"/>
      <c r="W777" s="6"/>
      <c r="X777" s="6"/>
      <c r="Y777" s="6"/>
      <c r="Z777" s="6"/>
      <c r="AA777" s="6"/>
    </row>
    <row r="778" spans="1:27" ht="15.75" customHeight="1" x14ac:dyDescent="0.25">
      <c r="A778" s="6"/>
      <c r="B778" s="6"/>
      <c r="C778" s="6"/>
      <c r="D778" s="6"/>
      <c r="E778" s="6"/>
      <c r="F778" s="6"/>
      <c r="G778" s="6"/>
      <c r="H778" s="6"/>
      <c r="I778" s="6"/>
      <c r="J778" s="6"/>
      <c r="K778" s="6"/>
      <c r="L778" s="6"/>
      <c r="M778" s="6"/>
      <c r="N778" s="6"/>
      <c r="O778" s="6"/>
      <c r="P778" s="6"/>
      <c r="Q778" s="6"/>
      <c r="R778" s="6"/>
      <c r="S778" s="6"/>
      <c r="T778" s="589"/>
      <c r="U778" s="6"/>
      <c r="V778" s="8"/>
      <c r="W778" s="6"/>
      <c r="X778" s="6"/>
      <c r="Y778" s="6"/>
      <c r="Z778" s="6"/>
      <c r="AA778" s="6"/>
    </row>
    <row r="779" spans="1:27" ht="15.75" customHeight="1" x14ac:dyDescent="0.25">
      <c r="A779" s="6"/>
      <c r="B779" s="6"/>
      <c r="C779" s="6"/>
      <c r="D779" s="6"/>
      <c r="E779" s="6"/>
      <c r="F779" s="6"/>
      <c r="G779" s="6"/>
      <c r="H779" s="6"/>
      <c r="I779" s="6"/>
      <c r="J779" s="6"/>
      <c r="K779" s="6"/>
      <c r="L779" s="6"/>
      <c r="M779" s="6"/>
      <c r="N779" s="6"/>
      <c r="O779" s="6"/>
      <c r="P779" s="6"/>
      <c r="Q779" s="6"/>
      <c r="R779" s="6"/>
      <c r="S779" s="6"/>
      <c r="T779" s="589"/>
      <c r="U779" s="6"/>
      <c r="V779" s="8"/>
      <c r="W779" s="6"/>
      <c r="X779" s="6"/>
      <c r="Y779" s="6"/>
      <c r="Z779" s="6"/>
      <c r="AA779" s="6"/>
    </row>
    <row r="780" spans="1:27" ht="15.75" customHeight="1" x14ac:dyDescent="0.25">
      <c r="A780" s="6"/>
      <c r="B780" s="6"/>
      <c r="C780" s="6"/>
      <c r="D780" s="6"/>
      <c r="E780" s="6"/>
      <c r="F780" s="6"/>
      <c r="G780" s="6"/>
      <c r="H780" s="6"/>
      <c r="I780" s="6"/>
      <c r="J780" s="6"/>
      <c r="K780" s="6"/>
      <c r="L780" s="6"/>
      <c r="M780" s="6"/>
      <c r="N780" s="6"/>
      <c r="O780" s="6"/>
      <c r="P780" s="6"/>
      <c r="Q780" s="6"/>
      <c r="R780" s="6"/>
      <c r="S780" s="6"/>
      <c r="T780" s="589"/>
      <c r="U780" s="6"/>
      <c r="V780" s="8"/>
      <c r="W780" s="6"/>
      <c r="X780" s="6"/>
      <c r="Y780" s="6"/>
      <c r="Z780" s="6"/>
      <c r="AA780" s="6"/>
    </row>
    <row r="781" spans="1:27" ht="15.75" customHeight="1" x14ac:dyDescent="0.25">
      <c r="A781" s="6"/>
      <c r="B781" s="6"/>
      <c r="C781" s="6"/>
      <c r="D781" s="6"/>
      <c r="E781" s="6"/>
      <c r="F781" s="6"/>
      <c r="G781" s="6"/>
      <c r="H781" s="6"/>
      <c r="I781" s="6"/>
      <c r="J781" s="6"/>
      <c r="K781" s="6"/>
      <c r="L781" s="6"/>
      <c r="M781" s="6"/>
      <c r="N781" s="6"/>
      <c r="O781" s="6"/>
      <c r="P781" s="6"/>
      <c r="Q781" s="6"/>
      <c r="R781" s="6"/>
      <c r="S781" s="6"/>
      <c r="T781" s="589"/>
      <c r="U781" s="6"/>
      <c r="V781" s="8"/>
      <c r="W781" s="6"/>
      <c r="X781" s="6"/>
      <c r="Y781" s="6"/>
      <c r="Z781" s="6"/>
      <c r="AA781" s="6"/>
    </row>
    <row r="782" spans="1:27" ht="15.75" customHeight="1" x14ac:dyDescent="0.25">
      <c r="A782" s="6"/>
      <c r="B782" s="6"/>
      <c r="C782" s="6"/>
      <c r="D782" s="6"/>
      <c r="E782" s="6"/>
      <c r="F782" s="6"/>
      <c r="G782" s="6"/>
      <c r="H782" s="6"/>
      <c r="I782" s="6"/>
      <c r="J782" s="6"/>
      <c r="K782" s="6"/>
      <c r="L782" s="6"/>
      <c r="M782" s="6"/>
      <c r="N782" s="6"/>
      <c r="O782" s="6"/>
      <c r="P782" s="6"/>
      <c r="Q782" s="6"/>
      <c r="R782" s="6"/>
      <c r="S782" s="6"/>
      <c r="T782" s="589"/>
      <c r="U782" s="6"/>
      <c r="V782" s="8"/>
      <c r="W782" s="6"/>
      <c r="X782" s="6"/>
      <c r="Y782" s="6"/>
      <c r="Z782" s="6"/>
      <c r="AA782" s="6"/>
    </row>
    <row r="783" spans="1:27" ht="15.75" customHeight="1" x14ac:dyDescent="0.25">
      <c r="A783" s="6"/>
      <c r="B783" s="6"/>
      <c r="C783" s="6"/>
      <c r="D783" s="6"/>
      <c r="E783" s="6"/>
      <c r="F783" s="6"/>
      <c r="G783" s="6"/>
      <c r="H783" s="6"/>
      <c r="I783" s="6"/>
      <c r="J783" s="6"/>
      <c r="K783" s="6"/>
      <c r="L783" s="6"/>
      <c r="M783" s="6"/>
      <c r="N783" s="6"/>
      <c r="O783" s="6"/>
      <c r="P783" s="6"/>
      <c r="Q783" s="6"/>
      <c r="R783" s="6"/>
      <c r="S783" s="6"/>
      <c r="T783" s="589"/>
      <c r="U783" s="6"/>
      <c r="V783" s="8"/>
      <c r="W783" s="6"/>
      <c r="X783" s="6"/>
      <c r="Y783" s="6"/>
      <c r="Z783" s="6"/>
      <c r="AA783" s="6"/>
    </row>
    <row r="784" spans="1:27" ht="15.75" customHeight="1" x14ac:dyDescent="0.25">
      <c r="A784" s="6"/>
      <c r="B784" s="6"/>
      <c r="C784" s="6"/>
      <c r="D784" s="6"/>
      <c r="E784" s="6"/>
      <c r="F784" s="6"/>
      <c r="G784" s="6"/>
      <c r="H784" s="6"/>
      <c r="I784" s="6"/>
      <c r="J784" s="6"/>
      <c r="K784" s="6"/>
      <c r="L784" s="6"/>
      <c r="M784" s="6"/>
      <c r="N784" s="6"/>
      <c r="O784" s="6"/>
      <c r="P784" s="6"/>
      <c r="Q784" s="6"/>
      <c r="R784" s="6"/>
      <c r="S784" s="6"/>
      <c r="T784" s="589"/>
      <c r="U784" s="6"/>
      <c r="V784" s="8"/>
      <c r="W784" s="6"/>
      <c r="X784" s="6"/>
      <c r="Y784" s="6"/>
      <c r="Z784" s="6"/>
      <c r="AA784" s="6"/>
    </row>
    <row r="785" spans="1:27" ht="15.75" customHeight="1" x14ac:dyDescent="0.25">
      <c r="A785" s="6"/>
      <c r="B785" s="6"/>
      <c r="C785" s="6"/>
      <c r="D785" s="6"/>
      <c r="E785" s="6"/>
      <c r="F785" s="6"/>
      <c r="G785" s="6"/>
      <c r="H785" s="6"/>
      <c r="I785" s="6"/>
      <c r="J785" s="6"/>
      <c r="K785" s="6"/>
      <c r="L785" s="6"/>
      <c r="M785" s="6"/>
      <c r="N785" s="6"/>
      <c r="O785" s="6"/>
      <c r="P785" s="6"/>
      <c r="Q785" s="6"/>
      <c r="R785" s="6"/>
      <c r="S785" s="6"/>
      <c r="T785" s="589"/>
      <c r="U785" s="6"/>
      <c r="V785" s="8"/>
      <c r="W785" s="6"/>
      <c r="X785" s="6"/>
      <c r="Y785" s="6"/>
      <c r="Z785" s="6"/>
      <c r="AA785" s="6"/>
    </row>
    <row r="786" spans="1:27" ht="15.75" customHeight="1" x14ac:dyDescent="0.25">
      <c r="A786" s="6"/>
      <c r="B786" s="6"/>
      <c r="C786" s="6"/>
      <c r="D786" s="6"/>
      <c r="E786" s="6"/>
      <c r="F786" s="6"/>
      <c r="G786" s="6"/>
      <c r="H786" s="6"/>
      <c r="I786" s="6"/>
      <c r="J786" s="6"/>
      <c r="K786" s="6"/>
      <c r="L786" s="6"/>
      <c r="M786" s="6"/>
      <c r="N786" s="6"/>
      <c r="O786" s="6"/>
      <c r="P786" s="6"/>
      <c r="Q786" s="6"/>
      <c r="R786" s="6"/>
      <c r="S786" s="6"/>
      <c r="T786" s="589"/>
      <c r="U786" s="6"/>
      <c r="V786" s="8"/>
      <c r="W786" s="6"/>
      <c r="X786" s="6"/>
      <c r="Y786" s="6"/>
      <c r="Z786" s="6"/>
      <c r="AA786" s="6"/>
    </row>
    <row r="787" spans="1:27" ht="15.75" customHeight="1" x14ac:dyDescent="0.25">
      <c r="A787" s="6"/>
      <c r="B787" s="6"/>
      <c r="C787" s="6"/>
      <c r="D787" s="6"/>
      <c r="E787" s="6"/>
      <c r="F787" s="6"/>
      <c r="G787" s="6"/>
      <c r="H787" s="6"/>
      <c r="I787" s="6"/>
      <c r="J787" s="6"/>
      <c r="K787" s="6"/>
      <c r="L787" s="6"/>
      <c r="M787" s="6"/>
      <c r="N787" s="6"/>
      <c r="O787" s="6"/>
      <c r="P787" s="6"/>
      <c r="Q787" s="6"/>
      <c r="R787" s="6"/>
      <c r="S787" s="6"/>
      <c r="T787" s="589"/>
      <c r="U787" s="6"/>
      <c r="V787" s="8"/>
      <c r="W787" s="6"/>
      <c r="X787" s="6"/>
      <c r="Y787" s="6"/>
      <c r="Z787" s="6"/>
      <c r="AA787" s="6"/>
    </row>
    <row r="788" spans="1:27" ht="15.75" customHeight="1" x14ac:dyDescent="0.25">
      <c r="A788" s="6"/>
      <c r="B788" s="6"/>
      <c r="C788" s="6"/>
      <c r="D788" s="6"/>
      <c r="E788" s="6"/>
      <c r="F788" s="6"/>
      <c r="G788" s="6"/>
      <c r="H788" s="6"/>
      <c r="I788" s="6"/>
      <c r="J788" s="6"/>
      <c r="K788" s="6"/>
      <c r="L788" s="6"/>
      <c r="M788" s="6"/>
      <c r="N788" s="6"/>
      <c r="O788" s="6"/>
      <c r="P788" s="6"/>
      <c r="Q788" s="6"/>
      <c r="R788" s="6"/>
      <c r="S788" s="6"/>
      <c r="T788" s="589"/>
      <c r="U788" s="6"/>
      <c r="V788" s="8"/>
      <c r="W788" s="6"/>
      <c r="X788" s="6"/>
      <c r="Y788" s="6"/>
      <c r="Z788" s="6"/>
      <c r="AA788" s="6"/>
    </row>
    <row r="789" spans="1:27" ht="15.75" customHeight="1" x14ac:dyDescent="0.25">
      <c r="A789" s="6"/>
      <c r="B789" s="6"/>
      <c r="C789" s="6"/>
      <c r="D789" s="6"/>
      <c r="E789" s="6"/>
      <c r="F789" s="6"/>
      <c r="G789" s="6"/>
      <c r="H789" s="6"/>
      <c r="I789" s="6"/>
      <c r="J789" s="6"/>
      <c r="K789" s="6"/>
      <c r="L789" s="6"/>
      <c r="M789" s="6"/>
      <c r="N789" s="6"/>
      <c r="O789" s="6"/>
      <c r="P789" s="6"/>
      <c r="Q789" s="6"/>
      <c r="R789" s="6"/>
      <c r="S789" s="6"/>
      <c r="T789" s="589"/>
      <c r="U789" s="6"/>
      <c r="V789" s="8"/>
      <c r="W789" s="6"/>
      <c r="X789" s="6"/>
      <c r="Y789" s="6"/>
      <c r="Z789" s="6"/>
      <c r="AA789" s="6"/>
    </row>
    <row r="790" spans="1:27" ht="15.75" customHeight="1" x14ac:dyDescent="0.25">
      <c r="A790" s="6"/>
      <c r="B790" s="6"/>
      <c r="C790" s="6"/>
      <c r="D790" s="6"/>
      <c r="E790" s="6"/>
      <c r="F790" s="6"/>
      <c r="G790" s="6"/>
      <c r="H790" s="6"/>
      <c r="I790" s="6"/>
      <c r="J790" s="6"/>
      <c r="K790" s="6"/>
      <c r="L790" s="6"/>
      <c r="M790" s="6"/>
      <c r="N790" s="6"/>
      <c r="O790" s="6"/>
      <c r="P790" s="6"/>
      <c r="Q790" s="6"/>
      <c r="R790" s="6"/>
      <c r="S790" s="6"/>
      <c r="T790" s="589"/>
      <c r="U790" s="6"/>
      <c r="V790" s="8"/>
      <c r="W790" s="6"/>
      <c r="X790" s="6"/>
      <c r="Y790" s="6"/>
      <c r="Z790" s="6"/>
      <c r="AA790" s="6"/>
    </row>
    <row r="791" spans="1:27" ht="15.75" customHeight="1" x14ac:dyDescent="0.25">
      <c r="A791" s="6"/>
      <c r="B791" s="6"/>
      <c r="C791" s="6"/>
      <c r="D791" s="6"/>
      <c r="E791" s="6"/>
      <c r="F791" s="6"/>
      <c r="G791" s="6"/>
      <c r="H791" s="6"/>
      <c r="I791" s="6"/>
      <c r="J791" s="6"/>
      <c r="K791" s="6"/>
      <c r="L791" s="6"/>
      <c r="M791" s="6"/>
      <c r="N791" s="6"/>
      <c r="O791" s="6"/>
      <c r="P791" s="6"/>
      <c r="Q791" s="6"/>
      <c r="R791" s="6"/>
      <c r="S791" s="6"/>
      <c r="T791" s="589"/>
      <c r="U791" s="6"/>
      <c r="V791" s="8"/>
      <c r="W791" s="6"/>
      <c r="X791" s="6"/>
      <c r="Y791" s="6"/>
      <c r="Z791" s="6"/>
      <c r="AA791" s="6"/>
    </row>
    <row r="792" spans="1:27" ht="15.75" customHeight="1" x14ac:dyDescent="0.25">
      <c r="A792" s="6"/>
      <c r="B792" s="6"/>
      <c r="C792" s="6"/>
      <c r="D792" s="6"/>
      <c r="E792" s="6"/>
      <c r="F792" s="6"/>
      <c r="G792" s="6"/>
      <c r="H792" s="6"/>
      <c r="I792" s="6"/>
      <c r="J792" s="6"/>
      <c r="K792" s="6"/>
      <c r="L792" s="6"/>
      <c r="M792" s="6"/>
      <c r="N792" s="6"/>
      <c r="O792" s="6"/>
      <c r="P792" s="6"/>
      <c r="Q792" s="6"/>
      <c r="R792" s="6"/>
      <c r="S792" s="6"/>
      <c r="T792" s="589"/>
      <c r="U792" s="6"/>
      <c r="V792" s="8"/>
      <c r="W792" s="6"/>
      <c r="X792" s="6"/>
      <c r="Y792" s="6"/>
      <c r="Z792" s="6"/>
      <c r="AA792" s="6"/>
    </row>
    <row r="793" spans="1:27" ht="15.75" customHeight="1" x14ac:dyDescent="0.25">
      <c r="A793" s="6"/>
      <c r="B793" s="6"/>
      <c r="C793" s="6"/>
      <c r="D793" s="6"/>
      <c r="E793" s="6"/>
      <c r="F793" s="6"/>
      <c r="G793" s="6"/>
      <c r="H793" s="6"/>
      <c r="I793" s="6"/>
      <c r="J793" s="6"/>
      <c r="K793" s="6"/>
      <c r="L793" s="6"/>
      <c r="M793" s="6"/>
      <c r="N793" s="6"/>
      <c r="O793" s="6"/>
      <c r="P793" s="6"/>
      <c r="Q793" s="6"/>
      <c r="R793" s="6"/>
      <c r="S793" s="6"/>
      <c r="T793" s="589"/>
      <c r="U793" s="6"/>
      <c r="V793" s="8"/>
      <c r="W793" s="6"/>
      <c r="X793" s="6"/>
      <c r="Y793" s="6"/>
      <c r="Z793" s="6"/>
      <c r="AA793" s="6"/>
    </row>
    <row r="794" spans="1:27" ht="15.75" customHeight="1" x14ac:dyDescent="0.25">
      <c r="A794" s="6"/>
      <c r="B794" s="6"/>
      <c r="C794" s="6"/>
      <c r="D794" s="6"/>
      <c r="E794" s="6"/>
      <c r="F794" s="6"/>
      <c r="G794" s="6"/>
      <c r="H794" s="6"/>
      <c r="I794" s="6"/>
      <c r="J794" s="6"/>
      <c r="K794" s="6"/>
      <c r="L794" s="6"/>
      <c r="M794" s="6"/>
      <c r="N794" s="6"/>
      <c r="O794" s="6"/>
      <c r="P794" s="6"/>
      <c r="Q794" s="6"/>
      <c r="R794" s="6"/>
      <c r="S794" s="6"/>
      <c r="T794" s="589"/>
      <c r="U794" s="6"/>
      <c r="V794" s="8"/>
      <c r="W794" s="6"/>
      <c r="X794" s="6"/>
      <c r="Y794" s="6"/>
      <c r="Z794" s="6"/>
      <c r="AA794" s="6"/>
    </row>
    <row r="795" spans="1:27" ht="15.75" customHeight="1" x14ac:dyDescent="0.25">
      <c r="A795" s="6"/>
      <c r="B795" s="6"/>
      <c r="C795" s="6"/>
      <c r="D795" s="6"/>
      <c r="E795" s="6"/>
      <c r="F795" s="6"/>
      <c r="G795" s="6"/>
      <c r="H795" s="6"/>
      <c r="I795" s="6"/>
      <c r="J795" s="6"/>
      <c r="K795" s="6"/>
      <c r="L795" s="6"/>
      <c r="M795" s="6"/>
      <c r="N795" s="6"/>
      <c r="O795" s="6"/>
      <c r="P795" s="6"/>
      <c r="Q795" s="6"/>
      <c r="R795" s="6"/>
      <c r="S795" s="6"/>
      <c r="T795" s="589"/>
      <c r="U795" s="6"/>
      <c r="V795" s="8"/>
      <c r="W795" s="6"/>
      <c r="X795" s="6"/>
      <c r="Y795" s="6"/>
      <c r="Z795" s="6"/>
      <c r="AA795" s="6"/>
    </row>
    <row r="796" spans="1:27" ht="15.75" customHeight="1" x14ac:dyDescent="0.25">
      <c r="A796" s="6"/>
      <c r="B796" s="6"/>
      <c r="C796" s="6"/>
      <c r="D796" s="6"/>
      <c r="E796" s="6"/>
      <c r="F796" s="6"/>
      <c r="G796" s="6"/>
      <c r="H796" s="6"/>
      <c r="I796" s="6"/>
      <c r="J796" s="6"/>
      <c r="K796" s="6"/>
      <c r="L796" s="6"/>
      <c r="M796" s="6"/>
      <c r="N796" s="6"/>
      <c r="O796" s="6"/>
      <c r="P796" s="6"/>
      <c r="Q796" s="6"/>
      <c r="R796" s="6"/>
      <c r="S796" s="6"/>
      <c r="T796" s="589"/>
      <c r="U796" s="6"/>
      <c r="V796" s="8"/>
      <c r="W796" s="6"/>
      <c r="X796" s="6"/>
      <c r="Y796" s="6"/>
      <c r="Z796" s="6"/>
      <c r="AA796" s="6"/>
    </row>
    <row r="797" spans="1:27" ht="15.75" customHeight="1" x14ac:dyDescent="0.25">
      <c r="A797" s="6"/>
      <c r="B797" s="6"/>
      <c r="C797" s="6"/>
      <c r="D797" s="6"/>
      <c r="E797" s="6"/>
      <c r="F797" s="6"/>
      <c r="G797" s="6"/>
      <c r="H797" s="6"/>
      <c r="I797" s="6"/>
      <c r="J797" s="6"/>
      <c r="K797" s="6"/>
      <c r="L797" s="6"/>
      <c r="M797" s="6"/>
      <c r="N797" s="6"/>
      <c r="O797" s="6"/>
      <c r="P797" s="6"/>
      <c r="Q797" s="6"/>
      <c r="R797" s="6"/>
      <c r="S797" s="6"/>
      <c r="T797" s="589"/>
      <c r="U797" s="6"/>
      <c r="V797" s="8"/>
      <c r="W797" s="6"/>
      <c r="X797" s="6"/>
      <c r="Y797" s="6"/>
      <c r="Z797" s="6"/>
      <c r="AA797" s="6"/>
    </row>
    <row r="798" spans="1:27" ht="15.75" customHeight="1" x14ac:dyDescent="0.25">
      <c r="A798" s="6"/>
      <c r="B798" s="6"/>
      <c r="C798" s="6"/>
      <c r="D798" s="6"/>
      <c r="E798" s="6"/>
      <c r="F798" s="6"/>
      <c r="G798" s="6"/>
      <c r="H798" s="6"/>
      <c r="I798" s="6"/>
      <c r="J798" s="6"/>
      <c r="K798" s="6"/>
      <c r="L798" s="6"/>
      <c r="M798" s="6"/>
      <c r="N798" s="6"/>
      <c r="O798" s="6"/>
      <c r="P798" s="6"/>
      <c r="Q798" s="6"/>
      <c r="R798" s="6"/>
      <c r="S798" s="6"/>
      <c r="T798" s="589"/>
      <c r="U798" s="6"/>
      <c r="V798" s="8"/>
      <c r="W798" s="6"/>
      <c r="X798" s="6"/>
      <c r="Y798" s="6"/>
      <c r="Z798" s="6"/>
      <c r="AA798" s="6"/>
    </row>
    <row r="799" spans="1:27" ht="15.75" customHeight="1" x14ac:dyDescent="0.25">
      <c r="A799" s="6"/>
      <c r="B799" s="6"/>
      <c r="C799" s="6"/>
      <c r="D799" s="6"/>
      <c r="E799" s="6"/>
      <c r="F799" s="6"/>
      <c r="G799" s="6"/>
      <c r="H799" s="6"/>
      <c r="I799" s="6"/>
      <c r="J799" s="6"/>
      <c r="K799" s="6"/>
      <c r="L799" s="6"/>
      <c r="M799" s="6"/>
      <c r="N799" s="6"/>
      <c r="O799" s="6"/>
      <c r="P799" s="6"/>
      <c r="Q799" s="6"/>
      <c r="R799" s="6"/>
      <c r="S799" s="6"/>
      <c r="T799" s="589"/>
      <c r="U799" s="6"/>
      <c r="V799" s="8"/>
      <c r="W799" s="6"/>
      <c r="X799" s="6"/>
      <c r="Y799" s="6"/>
      <c r="Z799" s="6"/>
      <c r="AA799" s="6"/>
    </row>
    <row r="800" spans="1:27" ht="15.75" customHeight="1" x14ac:dyDescent="0.25">
      <c r="A800" s="6"/>
      <c r="B800" s="6"/>
      <c r="C800" s="6"/>
      <c r="D800" s="6"/>
      <c r="E800" s="6"/>
      <c r="F800" s="6"/>
      <c r="G800" s="6"/>
      <c r="H800" s="6"/>
      <c r="I800" s="6"/>
      <c r="J800" s="6"/>
      <c r="K800" s="6"/>
      <c r="L800" s="6"/>
      <c r="M800" s="6"/>
      <c r="N800" s="6"/>
      <c r="O800" s="6"/>
      <c r="P800" s="6"/>
      <c r="Q800" s="6"/>
      <c r="R800" s="6"/>
      <c r="S800" s="6"/>
      <c r="T800" s="589"/>
      <c r="U800" s="6"/>
      <c r="V800" s="8"/>
      <c r="W800" s="6"/>
      <c r="X800" s="6"/>
      <c r="Y800" s="6"/>
      <c r="Z800" s="6"/>
      <c r="AA800" s="6"/>
    </row>
    <row r="801" spans="1:27" ht="15.75" customHeight="1" x14ac:dyDescent="0.25">
      <c r="A801" s="6"/>
      <c r="B801" s="6"/>
      <c r="C801" s="6"/>
      <c r="D801" s="6"/>
      <c r="E801" s="6"/>
      <c r="F801" s="6"/>
      <c r="G801" s="6"/>
      <c r="H801" s="6"/>
      <c r="I801" s="6"/>
      <c r="J801" s="6"/>
      <c r="K801" s="6"/>
      <c r="L801" s="6"/>
      <c r="M801" s="6"/>
      <c r="N801" s="6"/>
      <c r="O801" s="6"/>
      <c r="P801" s="6"/>
      <c r="Q801" s="6"/>
      <c r="R801" s="6"/>
      <c r="S801" s="6"/>
      <c r="T801" s="589"/>
      <c r="U801" s="6"/>
      <c r="V801" s="8"/>
      <c r="W801" s="6"/>
      <c r="X801" s="6"/>
      <c r="Y801" s="6"/>
      <c r="Z801" s="6"/>
      <c r="AA801" s="6"/>
    </row>
    <row r="802" spans="1:27" ht="15.75" customHeight="1" x14ac:dyDescent="0.25">
      <c r="A802" s="6"/>
      <c r="B802" s="6"/>
      <c r="C802" s="6"/>
      <c r="D802" s="6"/>
      <c r="E802" s="6"/>
      <c r="F802" s="6"/>
      <c r="G802" s="6"/>
      <c r="H802" s="6"/>
      <c r="I802" s="6"/>
      <c r="J802" s="6"/>
      <c r="K802" s="6"/>
      <c r="L802" s="6"/>
      <c r="M802" s="6"/>
      <c r="N802" s="6"/>
      <c r="O802" s="6"/>
      <c r="P802" s="6"/>
      <c r="Q802" s="6"/>
      <c r="R802" s="6"/>
      <c r="S802" s="6"/>
      <c r="T802" s="589"/>
      <c r="U802" s="6"/>
      <c r="V802" s="8"/>
      <c r="W802" s="6"/>
      <c r="X802" s="6"/>
      <c r="Y802" s="6"/>
      <c r="Z802" s="6"/>
      <c r="AA802" s="6"/>
    </row>
    <row r="803" spans="1:27" ht="15.75" customHeight="1" x14ac:dyDescent="0.25">
      <c r="A803" s="6"/>
      <c r="B803" s="6"/>
      <c r="C803" s="6"/>
      <c r="D803" s="6"/>
      <c r="E803" s="6"/>
      <c r="F803" s="6"/>
      <c r="G803" s="6"/>
      <c r="H803" s="6"/>
      <c r="I803" s="6"/>
      <c r="J803" s="6"/>
      <c r="K803" s="6"/>
      <c r="L803" s="6"/>
      <c r="M803" s="6"/>
      <c r="N803" s="6"/>
      <c r="O803" s="6"/>
      <c r="P803" s="6"/>
      <c r="Q803" s="6"/>
      <c r="R803" s="6"/>
      <c r="S803" s="6"/>
      <c r="T803" s="589"/>
      <c r="U803" s="6"/>
      <c r="V803" s="8"/>
      <c r="W803" s="6"/>
      <c r="X803" s="6"/>
      <c r="Y803" s="6"/>
      <c r="Z803" s="6"/>
      <c r="AA803" s="6"/>
    </row>
    <row r="804" spans="1:27" ht="15.75" customHeight="1" x14ac:dyDescent="0.25">
      <c r="A804" s="6"/>
      <c r="B804" s="6"/>
      <c r="C804" s="6"/>
      <c r="D804" s="6"/>
      <c r="E804" s="6"/>
      <c r="F804" s="6"/>
      <c r="G804" s="6"/>
      <c r="H804" s="6"/>
      <c r="I804" s="6"/>
      <c r="J804" s="6"/>
      <c r="K804" s="6"/>
      <c r="L804" s="6"/>
      <c r="M804" s="6"/>
      <c r="N804" s="6"/>
      <c r="O804" s="6"/>
      <c r="P804" s="6"/>
      <c r="Q804" s="6"/>
      <c r="R804" s="6"/>
      <c r="S804" s="6"/>
      <c r="T804" s="589"/>
      <c r="U804" s="6"/>
      <c r="V804" s="8"/>
      <c r="W804" s="6"/>
      <c r="X804" s="6"/>
      <c r="Y804" s="6"/>
      <c r="Z804" s="6"/>
      <c r="AA804" s="6"/>
    </row>
    <row r="805" spans="1:27" ht="15.75" customHeight="1" x14ac:dyDescent="0.25">
      <c r="A805" s="6"/>
      <c r="B805" s="6"/>
      <c r="C805" s="6"/>
      <c r="D805" s="6"/>
      <c r="E805" s="6"/>
      <c r="F805" s="6"/>
      <c r="G805" s="6"/>
      <c r="H805" s="6"/>
      <c r="I805" s="6"/>
      <c r="J805" s="6"/>
      <c r="K805" s="6"/>
      <c r="L805" s="6"/>
      <c r="M805" s="6"/>
      <c r="N805" s="6"/>
      <c r="O805" s="6"/>
      <c r="P805" s="6"/>
      <c r="Q805" s="6"/>
      <c r="R805" s="6"/>
      <c r="S805" s="6"/>
      <c r="T805" s="589"/>
      <c r="U805" s="6"/>
      <c r="V805" s="8"/>
      <c r="W805" s="6"/>
      <c r="X805" s="6"/>
      <c r="Y805" s="6"/>
      <c r="Z805" s="6"/>
      <c r="AA805" s="6"/>
    </row>
    <row r="806" spans="1:27" ht="15.75" customHeight="1" x14ac:dyDescent="0.25">
      <c r="A806" s="6"/>
      <c r="B806" s="6"/>
      <c r="C806" s="6"/>
      <c r="D806" s="6"/>
      <c r="E806" s="6"/>
      <c r="F806" s="6"/>
      <c r="G806" s="6"/>
      <c r="H806" s="6"/>
      <c r="I806" s="6"/>
      <c r="J806" s="6"/>
      <c r="K806" s="6"/>
      <c r="L806" s="6"/>
      <c r="M806" s="6"/>
      <c r="N806" s="6"/>
      <c r="O806" s="6"/>
      <c r="P806" s="6"/>
      <c r="Q806" s="6"/>
      <c r="R806" s="6"/>
      <c r="S806" s="6"/>
      <c r="T806" s="589"/>
      <c r="U806" s="6"/>
      <c r="V806" s="8"/>
      <c r="W806" s="6"/>
      <c r="X806" s="6"/>
      <c r="Y806" s="6"/>
      <c r="Z806" s="6"/>
      <c r="AA806" s="6"/>
    </row>
    <row r="807" spans="1:27" ht="15.75" customHeight="1" x14ac:dyDescent="0.25">
      <c r="A807" s="6"/>
      <c r="B807" s="6"/>
      <c r="C807" s="6"/>
      <c r="D807" s="6"/>
      <c r="E807" s="6"/>
      <c r="F807" s="6"/>
      <c r="G807" s="6"/>
      <c r="H807" s="6"/>
      <c r="I807" s="6"/>
      <c r="J807" s="6"/>
      <c r="K807" s="6"/>
      <c r="L807" s="6"/>
      <c r="M807" s="6"/>
      <c r="N807" s="6"/>
      <c r="O807" s="6"/>
      <c r="P807" s="6"/>
      <c r="Q807" s="6"/>
      <c r="R807" s="6"/>
      <c r="S807" s="6"/>
      <c r="T807" s="589"/>
      <c r="U807" s="6"/>
      <c r="V807" s="8"/>
      <c r="W807" s="6"/>
      <c r="X807" s="6"/>
      <c r="Y807" s="6"/>
      <c r="Z807" s="6"/>
      <c r="AA807" s="6"/>
    </row>
    <row r="808" spans="1:27" ht="15.75" customHeight="1" x14ac:dyDescent="0.25">
      <c r="A808" s="6"/>
      <c r="B808" s="6"/>
      <c r="C808" s="6"/>
      <c r="D808" s="6"/>
      <c r="E808" s="6"/>
      <c r="F808" s="6"/>
      <c r="G808" s="6"/>
      <c r="H808" s="6"/>
      <c r="I808" s="6"/>
      <c r="J808" s="6"/>
      <c r="K808" s="6"/>
      <c r="L808" s="6"/>
      <c r="M808" s="6"/>
      <c r="N808" s="6"/>
      <c r="O808" s="6"/>
      <c r="P808" s="6"/>
      <c r="Q808" s="6"/>
      <c r="R808" s="6"/>
      <c r="S808" s="6"/>
      <c r="T808" s="589"/>
      <c r="U808" s="6"/>
      <c r="V808" s="8"/>
      <c r="W808" s="6"/>
      <c r="X808" s="6"/>
      <c r="Y808" s="6"/>
      <c r="Z808" s="6"/>
      <c r="AA808" s="6"/>
    </row>
    <row r="809" spans="1:27" ht="15.75" customHeight="1" x14ac:dyDescent="0.25">
      <c r="A809" s="6"/>
      <c r="B809" s="6"/>
      <c r="C809" s="6"/>
      <c r="D809" s="6"/>
      <c r="E809" s="6"/>
      <c r="F809" s="6"/>
      <c r="G809" s="6"/>
      <c r="H809" s="6"/>
      <c r="I809" s="6"/>
      <c r="J809" s="6"/>
      <c r="K809" s="6"/>
      <c r="L809" s="6"/>
      <c r="M809" s="6"/>
      <c r="N809" s="6"/>
      <c r="O809" s="6"/>
      <c r="P809" s="6"/>
      <c r="Q809" s="6"/>
      <c r="R809" s="6"/>
      <c r="S809" s="6"/>
      <c r="T809" s="589"/>
      <c r="U809" s="6"/>
      <c r="V809" s="8"/>
      <c r="W809" s="6"/>
      <c r="X809" s="6"/>
      <c r="Y809" s="6"/>
      <c r="Z809" s="6"/>
      <c r="AA809" s="6"/>
    </row>
    <row r="810" spans="1:27" ht="15.75" customHeight="1" x14ac:dyDescent="0.25">
      <c r="A810" s="6"/>
      <c r="B810" s="6"/>
      <c r="C810" s="6"/>
      <c r="D810" s="6"/>
      <c r="E810" s="6"/>
      <c r="F810" s="6"/>
      <c r="G810" s="6"/>
      <c r="H810" s="6"/>
      <c r="I810" s="6"/>
      <c r="J810" s="6"/>
      <c r="K810" s="6"/>
      <c r="L810" s="6"/>
      <c r="M810" s="6"/>
      <c r="N810" s="6"/>
      <c r="O810" s="6"/>
      <c r="P810" s="6"/>
      <c r="Q810" s="6"/>
      <c r="R810" s="6"/>
      <c r="S810" s="6"/>
      <c r="T810" s="589"/>
      <c r="U810" s="6"/>
      <c r="V810" s="8"/>
      <c r="W810" s="6"/>
      <c r="X810" s="6"/>
      <c r="Y810" s="6"/>
      <c r="Z810" s="6"/>
      <c r="AA810" s="6"/>
    </row>
    <row r="811" spans="1:27" ht="15.75" customHeight="1" x14ac:dyDescent="0.25">
      <c r="A811" s="6"/>
      <c r="B811" s="6"/>
      <c r="C811" s="6"/>
      <c r="D811" s="6"/>
      <c r="E811" s="6"/>
      <c r="F811" s="6"/>
      <c r="G811" s="6"/>
      <c r="H811" s="6"/>
      <c r="I811" s="6"/>
      <c r="J811" s="6"/>
      <c r="K811" s="6"/>
      <c r="L811" s="6"/>
      <c r="M811" s="6"/>
      <c r="N811" s="6"/>
      <c r="O811" s="6"/>
      <c r="P811" s="6"/>
      <c r="Q811" s="6"/>
      <c r="R811" s="6"/>
      <c r="S811" s="6"/>
      <c r="T811" s="589"/>
      <c r="U811" s="6"/>
      <c r="V811" s="8"/>
      <c r="W811" s="6"/>
      <c r="X811" s="6"/>
      <c r="Y811" s="6"/>
      <c r="Z811" s="6"/>
      <c r="AA811" s="6"/>
    </row>
    <row r="812" spans="1:27" ht="15.75" customHeight="1" x14ac:dyDescent="0.25">
      <c r="A812" s="6"/>
      <c r="B812" s="6"/>
      <c r="C812" s="6"/>
      <c r="D812" s="6"/>
      <c r="E812" s="6"/>
      <c r="F812" s="6"/>
      <c r="G812" s="6"/>
      <c r="H812" s="6"/>
      <c r="I812" s="6"/>
      <c r="J812" s="6"/>
      <c r="K812" s="6"/>
      <c r="L812" s="6"/>
      <c r="M812" s="6"/>
      <c r="N812" s="6"/>
      <c r="O812" s="6"/>
      <c r="P812" s="6"/>
      <c r="Q812" s="6"/>
      <c r="R812" s="6"/>
      <c r="S812" s="6"/>
      <c r="T812" s="589"/>
      <c r="U812" s="6"/>
      <c r="V812" s="8"/>
      <c r="W812" s="6"/>
      <c r="X812" s="6"/>
      <c r="Y812" s="6"/>
      <c r="Z812" s="6"/>
      <c r="AA812" s="6"/>
    </row>
    <row r="813" spans="1:27" ht="15.75" customHeight="1" x14ac:dyDescent="0.25">
      <c r="A813" s="6"/>
      <c r="B813" s="6"/>
      <c r="C813" s="6"/>
      <c r="D813" s="6"/>
      <c r="E813" s="6"/>
      <c r="F813" s="6"/>
      <c r="G813" s="6"/>
      <c r="H813" s="6"/>
      <c r="I813" s="6"/>
      <c r="J813" s="6"/>
      <c r="K813" s="6"/>
      <c r="L813" s="6"/>
      <c r="M813" s="6"/>
      <c r="N813" s="6"/>
      <c r="O813" s="6"/>
      <c r="P813" s="6"/>
      <c r="Q813" s="6"/>
      <c r="R813" s="6"/>
      <c r="S813" s="6"/>
      <c r="T813" s="589"/>
      <c r="U813" s="6"/>
      <c r="V813" s="8"/>
      <c r="W813" s="6"/>
      <c r="X813" s="6"/>
      <c r="Y813" s="6"/>
      <c r="Z813" s="6"/>
      <c r="AA813" s="6"/>
    </row>
    <row r="814" spans="1:27" ht="15.75" customHeight="1" x14ac:dyDescent="0.25">
      <c r="A814" s="6"/>
      <c r="B814" s="6"/>
      <c r="C814" s="6"/>
      <c r="D814" s="6"/>
      <c r="E814" s="6"/>
      <c r="F814" s="6"/>
      <c r="G814" s="6"/>
      <c r="H814" s="6"/>
      <c r="I814" s="6"/>
      <c r="J814" s="6"/>
      <c r="K814" s="6"/>
      <c r="L814" s="6"/>
      <c r="M814" s="6"/>
      <c r="N814" s="6"/>
      <c r="O814" s="6"/>
      <c r="P814" s="6"/>
      <c r="Q814" s="6"/>
      <c r="R814" s="6"/>
      <c r="S814" s="6"/>
      <c r="T814" s="589"/>
      <c r="U814" s="6"/>
      <c r="V814" s="8"/>
      <c r="W814" s="6"/>
      <c r="X814" s="6"/>
      <c r="Y814" s="6"/>
      <c r="Z814" s="6"/>
      <c r="AA814" s="6"/>
    </row>
    <row r="815" spans="1:27" ht="15.75" customHeight="1" x14ac:dyDescent="0.25">
      <c r="A815" s="6"/>
      <c r="B815" s="6"/>
      <c r="C815" s="6"/>
      <c r="D815" s="6"/>
      <c r="E815" s="6"/>
      <c r="F815" s="6"/>
      <c r="G815" s="6"/>
      <c r="H815" s="6"/>
      <c r="I815" s="6"/>
      <c r="J815" s="6"/>
      <c r="K815" s="6"/>
      <c r="L815" s="6"/>
      <c r="M815" s="6"/>
      <c r="N815" s="6"/>
      <c r="O815" s="6"/>
      <c r="P815" s="6"/>
      <c r="Q815" s="6"/>
      <c r="R815" s="6"/>
      <c r="S815" s="6"/>
      <c r="T815" s="589"/>
      <c r="U815" s="6"/>
      <c r="V815" s="8"/>
      <c r="W815" s="6"/>
      <c r="X815" s="6"/>
      <c r="Y815" s="6"/>
      <c r="Z815" s="6"/>
      <c r="AA815" s="6"/>
    </row>
    <row r="816" spans="1:27" ht="15.75" customHeight="1" x14ac:dyDescent="0.25">
      <c r="A816" s="6"/>
      <c r="B816" s="6"/>
      <c r="C816" s="6"/>
      <c r="D816" s="6"/>
      <c r="E816" s="6"/>
      <c r="F816" s="6"/>
      <c r="G816" s="6"/>
      <c r="H816" s="6"/>
      <c r="I816" s="6"/>
      <c r="J816" s="6"/>
      <c r="K816" s="6"/>
      <c r="L816" s="6"/>
      <c r="M816" s="6"/>
      <c r="N816" s="6"/>
      <c r="O816" s="6"/>
      <c r="P816" s="6"/>
      <c r="Q816" s="6"/>
      <c r="R816" s="6"/>
      <c r="S816" s="6"/>
      <c r="T816" s="589"/>
      <c r="U816" s="6"/>
      <c r="V816" s="8"/>
      <c r="W816" s="6"/>
      <c r="X816" s="6"/>
      <c r="Y816" s="6"/>
      <c r="Z816" s="6"/>
      <c r="AA816" s="6"/>
    </row>
    <row r="817" spans="1:27" ht="15.75" customHeight="1" x14ac:dyDescent="0.25">
      <c r="A817" s="6"/>
      <c r="B817" s="6"/>
      <c r="C817" s="6"/>
      <c r="D817" s="6"/>
      <c r="E817" s="6"/>
      <c r="F817" s="6"/>
      <c r="G817" s="6"/>
      <c r="H817" s="6"/>
      <c r="I817" s="6"/>
      <c r="J817" s="6"/>
      <c r="K817" s="6"/>
      <c r="L817" s="6"/>
      <c r="M817" s="6"/>
      <c r="N817" s="6"/>
      <c r="O817" s="6"/>
      <c r="P817" s="6"/>
      <c r="Q817" s="6"/>
      <c r="R817" s="6"/>
      <c r="S817" s="6"/>
      <c r="T817" s="589"/>
      <c r="U817" s="6"/>
      <c r="V817" s="8"/>
      <c r="W817" s="6"/>
      <c r="X817" s="6"/>
      <c r="Y817" s="6"/>
      <c r="Z817" s="6"/>
      <c r="AA817" s="6"/>
    </row>
    <row r="818" spans="1:27" ht="15.75" customHeight="1" x14ac:dyDescent="0.25">
      <c r="A818" s="6"/>
      <c r="B818" s="6"/>
      <c r="C818" s="6"/>
      <c r="D818" s="6"/>
      <c r="E818" s="6"/>
      <c r="F818" s="6"/>
      <c r="G818" s="6"/>
      <c r="H818" s="6"/>
      <c r="I818" s="6"/>
      <c r="J818" s="6"/>
      <c r="K818" s="6"/>
      <c r="L818" s="6"/>
      <c r="M818" s="6"/>
      <c r="N818" s="6"/>
      <c r="O818" s="6"/>
      <c r="P818" s="6"/>
      <c r="Q818" s="6"/>
      <c r="R818" s="6"/>
      <c r="S818" s="6"/>
      <c r="T818" s="589"/>
      <c r="U818" s="6"/>
      <c r="V818" s="8"/>
      <c r="W818" s="6"/>
      <c r="X818" s="6"/>
      <c r="Y818" s="6"/>
      <c r="Z818" s="6"/>
      <c r="AA818" s="6"/>
    </row>
    <row r="819" spans="1:27" ht="15.75" customHeight="1" x14ac:dyDescent="0.25">
      <c r="A819" s="6"/>
      <c r="B819" s="6"/>
      <c r="C819" s="6"/>
      <c r="D819" s="6"/>
      <c r="E819" s="6"/>
      <c r="F819" s="6"/>
      <c r="G819" s="6"/>
      <c r="H819" s="6"/>
      <c r="I819" s="6"/>
      <c r="J819" s="6"/>
      <c r="K819" s="6"/>
      <c r="L819" s="6"/>
      <c r="M819" s="6"/>
      <c r="N819" s="6"/>
      <c r="O819" s="6"/>
      <c r="P819" s="6"/>
      <c r="Q819" s="6"/>
      <c r="R819" s="6"/>
      <c r="S819" s="6"/>
      <c r="T819" s="589"/>
      <c r="U819" s="6"/>
      <c r="V819" s="8"/>
      <c r="W819" s="6"/>
      <c r="X819" s="6"/>
      <c r="Y819" s="6"/>
      <c r="Z819" s="6"/>
      <c r="AA819" s="6"/>
    </row>
    <row r="820" spans="1:27" ht="15.75" customHeight="1" x14ac:dyDescent="0.25">
      <c r="A820" s="6"/>
      <c r="B820" s="6"/>
      <c r="C820" s="6"/>
      <c r="D820" s="6"/>
      <c r="E820" s="6"/>
      <c r="F820" s="6"/>
      <c r="G820" s="6"/>
      <c r="H820" s="6"/>
      <c r="I820" s="6"/>
      <c r="J820" s="6"/>
      <c r="K820" s="6"/>
      <c r="L820" s="6"/>
      <c r="M820" s="6"/>
      <c r="N820" s="6"/>
      <c r="O820" s="6"/>
      <c r="P820" s="6"/>
      <c r="Q820" s="6"/>
      <c r="R820" s="6"/>
      <c r="S820" s="6"/>
      <c r="T820" s="589"/>
      <c r="U820" s="6"/>
      <c r="V820" s="8"/>
      <c r="W820" s="6"/>
      <c r="X820" s="6"/>
      <c r="Y820" s="6"/>
      <c r="Z820" s="6"/>
      <c r="AA820" s="6"/>
    </row>
    <row r="821" spans="1:27" ht="15.75" customHeight="1" x14ac:dyDescent="0.25">
      <c r="A821" s="6"/>
      <c r="B821" s="6"/>
      <c r="C821" s="6"/>
      <c r="D821" s="6"/>
      <c r="E821" s="6"/>
      <c r="F821" s="6"/>
      <c r="G821" s="6"/>
      <c r="H821" s="6"/>
      <c r="I821" s="6"/>
      <c r="J821" s="6"/>
      <c r="K821" s="6"/>
      <c r="L821" s="6"/>
      <c r="M821" s="6"/>
      <c r="N821" s="6"/>
      <c r="O821" s="6"/>
      <c r="P821" s="6"/>
      <c r="Q821" s="6"/>
      <c r="R821" s="6"/>
      <c r="S821" s="6"/>
      <c r="T821" s="589"/>
      <c r="U821" s="6"/>
      <c r="V821" s="8"/>
      <c r="W821" s="6"/>
      <c r="X821" s="6"/>
      <c r="Y821" s="6"/>
      <c r="Z821" s="6"/>
      <c r="AA821" s="6"/>
    </row>
    <row r="822" spans="1:27" ht="15.75" customHeight="1" x14ac:dyDescent="0.25">
      <c r="A822" s="6"/>
      <c r="B822" s="6"/>
      <c r="C822" s="6"/>
      <c r="D822" s="6"/>
      <c r="E822" s="6"/>
      <c r="F822" s="6"/>
      <c r="G822" s="6"/>
      <c r="H822" s="6"/>
      <c r="I822" s="6"/>
      <c r="J822" s="6"/>
      <c r="K822" s="6"/>
      <c r="L822" s="6"/>
      <c r="M822" s="6"/>
      <c r="N822" s="6"/>
      <c r="O822" s="6"/>
      <c r="P822" s="6"/>
      <c r="Q822" s="6"/>
      <c r="R822" s="6"/>
      <c r="S822" s="6"/>
      <c r="T822" s="589"/>
      <c r="U822" s="6"/>
      <c r="V822" s="8"/>
      <c r="W822" s="6"/>
      <c r="X822" s="6"/>
      <c r="Y822" s="6"/>
      <c r="Z822" s="6"/>
      <c r="AA822" s="6"/>
    </row>
    <row r="823" spans="1:27" ht="15.75" customHeight="1" x14ac:dyDescent="0.25">
      <c r="A823" s="6"/>
      <c r="B823" s="6"/>
      <c r="C823" s="6"/>
      <c r="D823" s="6"/>
      <c r="E823" s="6"/>
      <c r="F823" s="6"/>
      <c r="G823" s="6"/>
      <c r="H823" s="6"/>
      <c r="I823" s="6"/>
      <c r="J823" s="6"/>
      <c r="K823" s="6"/>
      <c r="L823" s="6"/>
      <c r="M823" s="6"/>
      <c r="N823" s="6"/>
      <c r="O823" s="6"/>
      <c r="P823" s="6"/>
      <c r="Q823" s="6"/>
      <c r="R823" s="6"/>
      <c r="S823" s="6"/>
      <c r="T823" s="589"/>
      <c r="U823" s="6"/>
      <c r="V823" s="8"/>
      <c r="W823" s="6"/>
      <c r="X823" s="6"/>
      <c r="Y823" s="6"/>
      <c r="Z823" s="6"/>
      <c r="AA823" s="6"/>
    </row>
    <row r="824" spans="1:27" ht="15.75" customHeight="1" x14ac:dyDescent="0.25">
      <c r="A824" s="6"/>
      <c r="B824" s="6"/>
      <c r="C824" s="6"/>
      <c r="D824" s="6"/>
      <c r="E824" s="6"/>
      <c r="F824" s="6"/>
      <c r="G824" s="6"/>
      <c r="H824" s="6"/>
      <c r="I824" s="6"/>
      <c r="J824" s="6"/>
      <c r="K824" s="6"/>
      <c r="L824" s="6"/>
      <c r="M824" s="6"/>
      <c r="N824" s="6"/>
      <c r="O824" s="6"/>
      <c r="P824" s="6"/>
      <c r="Q824" s="6"/>
      <c r="R824" s="6"/>
      <c r="S824" s="6"/>
      <c r="T824" s="589"/>
      <c r="U824" s="6"/>
      <c r="V824" s="8"/>
      <c r="W824" s="6"/>
      <c r="X824" s="6"/>
      <c r="Y824" s="6"/>
      <c r="Z824" s="6"/>
      <c r="AA824" s="6"/>
    </row>
    <row r="825" spans="1:27" ht="15.75" customHeight="1" x14ac:dyDescent="0.25">
      <c r="A825" s="6"/>
      <c r="B825" s="6"/>
      <c r="C825" s="6"/>
      <c r="D825" s="6"/>
      <c r="E825" s="6"/>
      <c r="F825" s="6"/>
      <c r="G825" s="6"/>
      <c r="H825" s="6"/>
      <c r="I825" s="6"/>
      <c r="J825" s="6"/>
      <c r="K825" s="6"/>
      <c r="L825" s="6"/>
      <c r="M825" s="6"/>
      <c r="N825" s="6"/>
      <c r="O825" s="6"/>
      <c r="P825" s="6"/>
      <c r="Q825" s="6"/>
      <c r="R825" s="6"/>
      <c r="S825" s="6"/>
      <c r="T825" s="589"/>
      <c r="U825" s="6"/>
      <c r="V825" s="8"/>
      <c r="W825" s="6"/>
      <c r="X825" s="6"/>
      <c r="Y825" s="6"/>
      <c r="Z825" s="6"/>
      <c r="AA825" s="6"/>
    </row>
    <row r="826" spans="1:27" ht="15.75" customHeight="1" x14ac:dyDescent="0.25">
      <c r="A826" s="6"/>
      <c r="B826" s="6"/>
      <c r="C826" s="6"/>
      <c r="D826" s="6"/>
      <c r="E826" s="6"/>
      <c r="F826" s="6"/>
      <c r="G826" s="6"/>
      <c r="H826" s="6"/>
      <c r="I826" s="6"/>
      <c r="J826" s="6"/>
      <c r="K826" s="6"/>
      <c r="L826" s="6"/>
      <c r="M826" s="6"/>
      <c r="N826" s="6"/>
      <c r="O826" s="6"/>
      <c r="P826" s="6"/>
      <c r="Q826" s="6"/>
      <c r="R826" s="6"/>
      <c r="S826" s="6"/>
      <c r="T826" s="589"/>
      <c r="U826" s="6"/>
      <c r="V826" s="8"/>
      <c r="W826" s="6"/>
      <c r="X826" s="6"/>
      <c r="Y826" s="6"/>
      <c r="Z826" s="6"/>
      <c r="AA826" s="6"/>
    </row>
    <row r="827" spans="1:27" ht="15.75" customHeight="1" x14ac:dyDescent="0.25">
      <c r="A827" s="6"/>
      <c r="B827" s="6"/>
      <c r="C827" s="6"/>
      <c r="D827" s="6"/>
      <c r="E827" s="6"/>
      <c r="F827" s="6"/>
      <c r="G827" s="6"/>
      <c r="H827" s="6"/>
      <c r="I827" s="6"/>
      <c r="J827" s="6"/>
      <c r="K827" s="6"/>
      <c r="L827" s="6"/>
      <c r="M827" s="6"/>
      <c r="N827" s="6"/>
      <c r="O827" s="6"/>
      <c r="P827" s="6"/>
      <c r="Q827" s="6"/>
      <c r="R827" s="6"/>
      <c r="S827" s="6"/>
      <c r="T827" s="589"/>
      <c r="U827" s="6"/>
      <c r="V827" s="8"/>
      <c r="W827" s="6"/>
      <c r="X827" s="6"/>
      <c r="Y827" s="6"/>
      <c r="Z827" s="6"/>
      <c r="AA827" s="6"/>
    </row>
    <row r="828" spans="1:27" ht="15.75" customHeight="1" x14ac:dyDescent="0.25">
      <c r="A828" s="6"/>
      <c r="B828" s="6"/>
      <c r="C828" s="6"/>
      <c r="D828" s="6"/>
      <c r="E828" s="6"/>
      <c r="F828" s="6"/>
      <c r="G828" s="6"/>
      <c r="H828" s="6"/>
      <c r="I828" s="6"/>
      <c r="J828" s="6"/>
      <c r="K828" s="6"/>
      <c r="L828" s="6"/>
      <c r="M828" s="6"/>
      <c r="N828" s="6"/>
      <c r="O828" s="6"/>
      <c r="P828" s="6"/>
      <c r="Q828" s="6"/>
      <c r="R828" s="6"/>
      <c r="S828" s="6"/>
      <c r="T828" s="589"/>
      <c r="U828" s="6"/>
      <c r="V828" s="8"/>
      <c r="W828" s="6"/>
      <c r="X828" s="6"/>
      <c r="Y828" s="6"/>
      <c r="Z828" s="6"/>
      <c r="AA828" s="6"/>
    </row>
    <row r="829" spans="1:27" ht="15.75" customHeight="1" x14ac:dyDescent="0.25">
      <c r="A829" s="6"/>
      <c r="B829" s="6"/>
      <c r="C829" s="6"/>
      <c r="D829" s="6"/>
      <c r="E829" s="6"/>
      <c r="F829" s="6"/>
      <c r="G829" s="6"/>
      <c r="H829" s="6"/>
      <c r="I829" s="6"/>
      <c r="J829" s="6"/>
      <c r="K829" s="6"/>
      <c r="L829" s="6"/>
      <c r="M829" s="6"/>
      <c r="N829" s="6"/>
      <c r="O829" s="6"/>
      <c r="P829" s="6"/>
      <c r="Q829" s="6"/>
      <c r="R829" s="6"/>
      <c r="S829" s="6"/>
      <c r="T829" s="589"/>
      <c r="U829" s="6"/>
      <c r="V829" s="8"/>
      <c r="W829" s="6"/>
      <c r="X829" s="6"/>
      <c r="Y829" s="6"/>
      <c r="Z829" s="6"/>
      <c r="AA829" s="6"/>
    </row>
    <row r="830" spans="1:27" ht="15.75" customHeight="1" x14ac:dyDescent="0.25">
      <c r="A830" s="6"/>
      <c r="B830" s="6"/>
      <c r="C830" s="6"/>
      <c r="D830" s="6"/>
      <c r="E830" s="6"/>
      <c r="F830" s="6"/>
      <c r="G830" s="6"/>
      <c r="H830" s="6"/>
      <c r="I830" s="6"/>
      <c r="J830" s="6"/>
      <c r="K830" s="6"/>
      <c r="L830" s="6"/>
      <c r="M830" s="6"/>
      <c r="N830" s="6"/>
      <c r="O830" s="6"/>
      <c r="P830" s="6"/>
      <c r="Q830" s="6"/>
      <c r="R830" s="6"/>
      <c r="S830" s="6"/>
      <c r="T830" s="589"/>
      <c r="U830" s="6"/>
      <c r="V830" s="8"/>
      <c r="W830" s="6"/>
      <c r="X830" s="6"/>
      <c r="Y830" s="6"/>
      <c r="Z830" s="6"/>
      <c r="AA830" s="6"/>
    </row>
    <row r="831" spans="1:27" ht="15.75" customHeight="1" x14ac:dyDescent="0.25">
      <c r="A831" s="6"/>
      <c r="B831" s="6"/>
      <c r="C831" s="6"/>
      <c r="D831" s="6"/>
      <c r="E831" s="6"/>
      <c r="F831" s="6"/>
      <c r="G831" s="6"/>
      <c r="H831" s="6"/>
      <c r="I831" s="6"/>
      <c r="J831" s="6"/>
      <c r="K831" s="6"/>
      <c r="L831" s="6"/>
      <c r="M831" s="6"/>
      <c r="N831" s="6"/>
      <c r="O831" s="6"/>
      <c r="P831" s="6"/>
      <c r="Q831" s="6"/>
      <c r="R831" s="6"/>
      <c r="S831" s="6"/>
      <c r="T831" s="589"/>
      <c r="U831" s="6"/>
      <c r="V831" s="8"/>
      <c r="W831" s="6"/>
      <c r="X831" s="6"/>
      <c r="Y831" s="6"/>
      <c r="Z831" s="6"/>
      <c r="AA831" s="6"/>
    </row>
    <row r="832" spans="1:27" ht="15.75" customHeight="1" x14ac:dyDescent="0.25">
      <c r="A832" s="6"/>
      <c r="B832" s="6"/>
      <c r="C832" s="6"/>
      <c r="D832" s="6"/>
      <c r="E832" s="6"/>
      <c r="F832" s="6"/>
      <c r="G832" s="6"/>
      <c r="H832" s="6"/>
      <c r="I832" s="6"/>
      <c r="J832" s="6"/>
      <c r="K832" s="6"/>
      <c r="L832" s="6"/>
      <c r="M832" s="6"/>
      <c r="N832" s="6"/>
      <c r="O832" s="6"/>
      <c r="P832" s="6"/>
      <c r="Q832" s="6"/>
      <c r="R832" s="6"/>
      <c r="S832" s="6"/>
      <c r="T832" s="589"/>
      <c r="U832" s="6"/>
      <c r="V832" s="8"/>
      <c r="W832" s="6"/>
      <c r="X832" s="6"/>
      <c r="Y832" s="6"/>
      <c r="Z832" s="6"/>
      <c r="AA832" s="6"/>
    </row>
    <row r="833" spans="1:27" ht="15.75" customHeight="1" x14ac:dyDescent="0.25">
      <c r="A833" s="6"/>
      <c r="B833" s="6"/>
      <c r="C833" s="6"/>
      <c r="D833" s="6"/>
      <c r="E833" s="6"/>
      <c r="F833" s="6"/>
      <c r="G833" s="6"/>
      <c r="H833" s="6"/>
      <c r="I833" s="6"/>
      <c r="J833" s="6"/>
      <c r="K833" s="6"/>
      <c r="L833" s="6"/>
      <c r="M833" s="6"/>
      <c r="N833" s="6"/>
      <c r="O833" s="6"/>
      <c r="P833" s="6"/>
      <c r="Q833" s="6"/>
      <c r="R833" s="6"/>
      <c r="S833" s="6"/>
      <c r="T833" s="589"/>
      <c r="U833" s="6"/>
      <c r="V833" s="8"/>
      <c r="W833" s="6"/>
      <c r="X833" s="6"/>
      <c r="Y833" s="6"/>
      <c r="Z833" s="6"/>
      <c r="AA833" s="6"/>
    </row>
    <row r="834" spans="1:27" ht="15.75" customHeight="1" x14ac:dyDescent="0.25">
      <c r="A834" s="6"/>
      <c r="B834" s="6"/>
      <c r="C834" s="6"/>
      <c r="D834" s="6"/>
      <c r="E834" s="6"/>
      <c r="F834" s="6"/>
      <c r="G834" s="6"/>
      <c r="H834" s="6"/>
      <c r="I834" s="6"/>
      <c r="J834" s="6"/>
      <c r="K834" s="6"/>
      <c r="L834" s="6"/>
      <c r="M834" s="6"/>
      <c r="N834" s="6"/>
      <c r="O834" s="6"/>
      <c r="P834" s="6"/>
      <c r="Q834" s="6"/>
      <c r="R834" s="6"/>
      <c r="S834" s="6"/>
      <c r="T834" s="589"/>
      <c r="U834" s="6"/>
      <c r="V834" s="8"/>
      <c r="W834" s="6"/>
      <c r="X834" s="6"/>
      <c r="Y834" s="6"/>
      <c r="Z834" s="6"/>
      <c r="AA834" s="6"/>
    </row>
    <row r="835" spans="1:27" ht="15.75" customHeight="1" x14ac:dyDescent="0.25">
      <c r="A835" s="6"/>
      <c r="B835" s="6"/>
      <c r="C835" s="6"/>
      <c r="D835" s="6"/>
      <c r="E835" s="6"/>
      <c r="F835" s="6"/>
      <c r="G835" s="6"/>
      <c r="H835" s="6"/>
      <c r="I835" s="6"/>
      <c r="J835" s="6"/>
      <c r="K835" s="6"/>
      <c r="L835" s="6"/>
      <c r="M835" s="6"/>
      <c r="N835" s="6"/>
      <c r="O835" s="6"/>
      <c r="P835" s="6"/>
      <c r="Q835" s="6"/>
      <c r="R835" s="6"/>
      <c r="S835" s="6"/>
      <c r="T835" s="589"/>
      <c r="U835" s="6"/>
      <c r="V835" s="8"/>
      <c r="W835" s="6"/>
      <c r="X835" s="6"/>
      <c r="Y835" s="6"/>
      <c r="Z835" s="6"/>
      <c r="AA835" s="6"/>
    </row>
    <row r="836" spans="1:27" ht="15.75" customHeight="1" x14ac:dyDescent="0.25">
      <c r="A836" s="6"/>
      <c r="B836" s="6"/>
      <c r="C836" s="6"/>
      <c r="D836" s="6"/>
      <c r="E836" s="6"/>
      <c r="F836" s="6"/>
      <c r="G836" s="6"/>
      <c r="H836" s="6"/>
      <c r="I836" s="6"/>
      <c r="J836" s="6"/>
      <c r="K836" s="6"/>
      <c r="L836" s="6"/>
      <c r="M836" s="6"/>
      <c r="N836" s="6"/>
      <c r="O836" s="6"/>
      <c r="P836" s="6"/>
      <c r="Q836" s="6"/>
      <c r="R836" s="6"/>
      <c r="S836" s="6"/>
      <c r="T836" s="589"/>
      <c r="U836" s="6"/>
      <c r="V836" s="8"/>
      <c r="W836" s="6"/>
      <c r="X836" s="6"/>
      <c r="Y836" s="6"/>
      <c r="Z836" s="6"/>
      <c r="AA836" s="6"/>
    </row>
    <row r="837" spans="1:27" ht="15.75" customHeight="1" x14ac:dyDescent="0.25">
      <c r="A837" s="6"/>
      <c r="B837" s="6"/>
      <c r="C837" s="6"/>
      <c r="D837" s="6"/>
      <c r="E837" s="6"/>
      <c r="F837" s="6"/>
      <c r="G837" s="6"/>
      <c r="H837" s="6"/>
      <c r="I837" s="6"/>
      <c r="J837" s="6"/>
      <c r="K837" s="6"/>
      <c r="L837" s="6"/>
      <c r="M837" s="6"/>
      <c r="N837" s="6"/>
      <c r="O837" s="6"/>
      <c r="P837" s="6"/>
      <c r="Q837" s="6"/>
      <c r="R837" s="6"/>
      <c r="S837" s="6"/>
      <c r="T837" s="589"/>
      <c r="U837" s="6"/>
      <c r="V837" s="8"/>
      <c r="W837" s="6"/>
      <c r="X837" s="6"/>
      <c r="Y837" s="6"/>
      <c r="Z837" s="6"/>
      <c r="AA837" s="6"/>
    </row>
    <row r="838" spans="1:27" ht="15.75" customHeight="1" x14ac:dyDescent="0.25">
      <c r="A838" s="6"/>
      <c r="B838" s="6"/>
      <c r="C838" s="6"/>
      <c r="D838" s="6"/>
      <c r="E838" s="6"/>
      <c r="F838" s="6"/>
      <c r="G838" s="6"/>
      <c r="H838" s="6"/>
      <c r="I838" s="6"/>
      <c r="J838" s="6"/>
      <c r="K838" s="6"/>
      <c r="L838" s="6"/>
      <c r="M838" s="6"/>
      <c r="N838" s="6"/>
      <c r="O838" s="6"/>
      <c r="P838" s="6"/>
      <c r="Q838" s="6"/>
      <c r="R838" s="6"/>
      <c r="S838" s="6"/>
      <c r="T838" s="589"/>
      <c r="U838" s="6"/>
      <c r="V838" s="8"/>
      <c r="W838" s="6"/>
      <c r="X838" s="6"/>
      <c r="Y838" s="6"/>
      <c r="Z838" s="6"/>
      <c r="AA838" s="6"/>
    </row>
    <row r="839" spans="1:27" ht="15.75" customHeight="1" x14ac:dyDescent="0.25">
      <c r="A839" s="6"/>
      <c r="B839" s="6"/>
      <c r="C839" s="6"/>
      <c r="D839" s="6"/>
      <c r="E839" s="6"/>
      <c r="F839" s="6"/>
      <c r="G839" s="6"/>
      <c r="H839" s="6"/>
      <c r="I839" s="6"/>
      <c r="J839" s="6"/>
      <c r="K839" s="6"/>
      <c r="L839" s="6"/>
      <c r="M839" s="6"/>
      <c r="N839" s="6"/>
      <c r="O839" s="6"/>
      <c r="P839" s="6"/>
      <c r="Q839" s="6"/>
      <c r="R839" s="6"/>
      <c r="S839" s="6"/>
      <c r="T839" s="589"/>
      <c r="U839" s="6"/>
      <c r="V839" s="8"/>
      <c r="W839" s="6"/>
      <c r="X839" s="6"/>
      <c r="Y839" s="6"/>
      <c r="Z839" s="6"/>
      <c r="AA839" s="6"/>
    </row>
    <row r="840" spans="1:27" ht="15.75" customHeight="1" x14ac:dyDescent="0.25">
      <c r="A840" s="6"/>
      <c r="B840" s="6"/>
      <c r="C840" s="6"/>
      <c r="D840" s="6"/>
      <c r="E840" s="6"/>
      <c r="F840" s="6"/>
      <c r="G840" s="6"/>
      <c r="H840" s="6"/>
      <c r="I840" s="6"/>
      <c r="J840" s="6"/>
      <c r="K840" s="6"/>
      <c r="L840" s="6"/>
      <c r="M840" s="6"/>
      <c r="N840" s="6"/>
      <c r="O840" s="6"/>
      <c r="P840" s="6"/>
      <c r="Q840" s="6"/>
      <c r="R840" s="6"/>
      <c r="S840" s="6"/>
      <c r="T840" s="589"/>
      <c r="U840" s="6"/>
      <c r="V840" s="8"/>
      <c r="W840" s="6"/>
      <c r="X840" s="6"/>
      <c r="Y840" s="6"/>
      <c r="Z840" s="6"/>
      <c r="AA840" s="6"/>
    </row>
    <row r="841" spans="1:27" ht="15.75" customHeight="1" x14ac:dyDescent="0.25">
      <c r="A841" s="6"/>
      <c r="B841" s="6"/>
      <c r="C841" s="6"/>
      <c r="D841" s="6"/>
      <c r="E841" s="6"/>
      <c r="F841" s="6"/>
      <c r="G841" s="6"/>
      <c r="H841" s="6"/>
      <c r="I841" s="6"/>
      <c r="J841" s="6"/>
      <c r="K841" s="6"/>
      <c r="L841" s="6"/>
      <c r="M841" s="6"/>
      <c r="N841" s="6"/>
      <c r="O841" s="6"/>
      <c r="P841" s="6"/>
      <c r="Q841" s="6"/>
      <c r="R841" s="6"/>
      <c r="S841" s="6"/>
      <c r="T841" s="589"/>
      <c r="U841" s="6"/>
      <c r="V841" s="8"/>
      <c r="W841" s="6"/>
      <c r="X841" s="6"/>
      <c r="Y841" s="6"/>
      <c r="Z841" s="6"/>
      <c r="AA841" s="6"/>
    </row>
    <row r="842" spans="1:27" ht="15.75" customHeight="1" x14ac:dyDescent="0.25">
      <c r="A842" s="6"/>
      <c r="B842" s="6"/>
      <c r="C842" s="6"/>
      <c r="D842" s="6"/>
      <c r="E842" s="6"/>
      <c r="F842" s="6"/>
      <c r="G842" s="6"/>
      <c r="H842" s="6"/>
      <c r="I842" s="6"/>
      <c r="J842" s="6"/>
      <c r="K842" s="6"/>
      <c r="L842" s="6"/>
      <c r="M842" s="6"/>
      <c r="N842" s="6"/>
      <c r="O842" s="6"/>
      <c r="P842" s="6"/>
      <c r="Q842" s="6"/>
      <c r="R842" s="6"/>
      <c r="S842" s="6"/>
      <c r="T842" s="589"/>
      <c r="U842" s="6"/>
      <c r="V842" s="8"/>
      <c r="W842" s="6"/>
      <c r="X842" s="6"/>
      <c r="Y842" s="6"/>
      <c r="Z842" s="6"/>
      <c r="AA842" s="6"/>
    </row>
    <row r="843" spans="1:27" ht="15.75" customHeight="1" x14ac:dyDescent="0.25">
      <c r="A843" s="6"/>
      <c r="B843" s="6"/>
      <c r="C843" s="6"/>
      <c r="D843" s="6"/>
      <c r="E843" s="6"/>
      <c r="F843" s="6"/>
      <c r="G843" s="6"/>
      <c r="H843" s="6"/>
      <c r="I843" s="6"/>
      <c r="J843" s="6"/>
      <c r="K843" s="6"/>
      <c r="L843" s="6"/>
      <c r="M843" s="6"/>
      <c r="N843" s="6"/>
      <c r="O843" s="6"/>
      <c r="P843" s="6"/>
      <c r="Q843" s="6"/>
      <c r="R843" s="6"/>
      <c r="S843" s="6"/>
      <c r="T843" s="589"/>
      <c r="U843" s="6"/>
      <c r="V843" s="8"/>
      <c r="W843" s="6"/>
      <c r="X843" s="6"/>
      <c r="Y843" s="6"/>
      <c r="Z843" s="6"/>
      <c r="AA843" s="6"/>
    </row>
    <row r="844" spans="1:27" ht="15.75" customHeight="1" x14ac:dyDescent="0.25">
      <c r="A844" s="6"/>
      <c r="B844" s="6"/>
      <c r="C844" s="6"/>
      <c r="D844" s="6"/>
      <c r="E844" s="6"/>
      <c r="F844" s="6"/>
      <c r="G844" s="6"/>
      <c r="H844" s="6"/>
      <c r="I844" s="6"/>
      <c r="J844" s="6"/>
      <c r="K844" s="6"/>
      <c r="L844" s="6"/>
      <c r="M844" s="6"/>
      <c r="N844" s="6"/>
      <c r="O844" s="6"/>
      <c r="P844" s="6"/>
      <c r="Q844" s="6"/>
      <c r="R844" s="6"/>
      <c r="S844" s="6"/>
      <c r="T844" s="589"/>
      <c r="U844" s="6"/>
      <c r="V844" s="8"/>
      <c r="W844" s="6"/>
      <c r="X844" s="6"/>
      <c r="Y844" s="6"/>
      <c r="Z844" s="6"/>
      <c r="AA844" s="6"/>
    </row>
    <row r="845" spans="1:27" ht="15.75" customHeight="1" x14ac:dyDescent="0.25">
      <c r="A845" s="6"/>
      <c r="B845" s="6"/>
      <c r="C845" s="6"/>
      <c r="D845" s="6"/>
      <c r="E845" s="6"/>
      <c r="F845" s="6"/>
      <c r="G845" s="6"/>
      <c r="H845" s="6"/>
      <c r="I845" s="6"/>
      <c r="J845" s="6"/>
      <c r="K845" s="6"/>
      <c r="L845" s="6"/>
      <c r="M845" s="6"/>
      <c r="N845" s="6"/>
      <c r="O845" s="6"/>
      <c r="P845" s="6"/>
      <c r="Q845" s="6"/>
      <c r="R845" s="6"/>
      <c r="S845" s="6"/>
      <c r="T845" s="589"/>
      <c r="U845" s="6"/>
      <c r="V845" s="8"/>
      <c r="W845" s="6"/>
      <c r="X845" s="6"/>
      <c r="Y845" s="6"/>
      <c r="Z845" s="6"/>
      <c r="AA845" s="6"/>
    </row>
    <row r="846" spans="1:27" ht="15.75" customHeight="1" x14ac:dyDescent="0.25">
      <c r="A846" s="6"/>
      <c r="B846" s="6"/>
      <c r="C846" s="6"/>
      <c r="D846" s="6"/>
      <c r="E846" s="6"/>
      <c r="F846" s="6"/>
      <c r="G846" s="6"/>
      <c r="H846" s="6"/>
      <c r="I846" s="6"/>
      <c r="J846" s="6"/>
      <c r="K846" s="6"/>
      <c r="L846" s="6"/>
      <c r="M846" s="6"/>
      <c r="N846" s="6"/>
      <c r="O846" s="6"/>
      <c r="P846" s="6"/>
      <c r="Q846" s="6"/>
      <c r="R846" s="6"/>
      <c r="S846" s="6"/>
      <c r="T846" s="589"/>
      <c r="U846" s="6"/>
      <c r="V846" s="8"/>
      <c r="W846" s="6"/>
      <c r="X846" s="6"/>
      <c r="Y846" s="6"/>
      <c r="Z846" s="6"/>
      <c r="AA846" s="6"/>
    </row>
    <row r="847" spans="1:27" ht="15.75" customHeight="1" x14ac:dyDescent="0.25">
      <c r="A847" s="6"/>
      <c r="B847" s="6"/>
      <c r="C847" s="6"/>
      <c r="D847" s="6"/>
      <c r="E847" s="6"/>
      <c r="F847" s="6"/>
      <c r="G847" s="6"/>
      <c r="H847" s="6"/>
      <c r="I847" s="6"/>
      <c r="J847" s="6"/>
      <c r="K847" s="6"/>
      <c r="L847" s="6"/>
      <c r="M847" s="6"/>
      <c r="N847" s="6"/>
      <c r="O847" s="6"/>
      <c r="P847" s="6"/>
      <c r="Q847" s="6"/>
      <c r="R847" s="6"/>
      <c r="S847" s="6"/>
      <c r="T847" s="589"/>
      <c r="U847" s="6"/>
      <c r="V847" s="8"/>
      <c r="W847" s="6"/>
      <c r="X847" s="6"/>
      <c r="Y847" s="6"/>
      <c r="Z847" s="6"/>
      <c r="AA847" s="6"/>
    </row>
    <row r="848" spans="1:27" ht="15.75" customHeight="1" x14ac:dyDescent="0.25">
      <c r="A848" s="6"/>
      <c r="B848" s="6"/>
      <c r="C848" s="6"/>
      <c r="D848" s="6"/>
      <c r="E848" s="6"/>
      <c r="F848" s="6"/>
      <c r="G848" s="6"/>
      <c r="H848" s="6"/>
      <c r="I848" s="6"/>
      <c r="J848" s="6"/>
      <c r="K848" s="6"/>
      <c r="L848" s="6"/>
      <c r="M848" s="6"/>
      <c r="N848" s="6"/>
      <c r="O848" s="6"/>
      <c r="P848" s="6"/>
      <c r="Q848" s="6"/>
      <c r="R848" s="6"/>
      <c r="S848" s="6"/>
      <c r="T848" s="589"/>
      <c r="U848" s="6"/>
      <c r="V848" s="8"/>
      <c r="W848" s="6"/>
      <c r="X848" s="6"/>
      <c r="Y848" s="6"/>
      <c r="Z848" s="6"/>
      <c r="AA848" s="6"/>
    </row>
    <row r="849" spans="1:27" ht="15.75" customHeight="1" x14ac:dyDescent="0.25">
      <c r="A849" s="6"/>
      <c r="B849" s="6"/>
      <c r="C849" s="6"/>
      <c r="D849" s="6"/>
      <c r="E849" s="6"/>
      <c r="F849" s="6"/>
      <c r="G849" s="6"/>
      <c r="H849" s="6"/>
      <c r="I849" s="6"/>
      <c r="J849" s="6"/>
      <c r="K849" s="6"/>
      <c r="L849" s="6"/>
      <c r="M849" s="6"/>
      <c r="N849" s="6"/>
      <c r="O849" s="6"/>
      <c r="P849" s="6"/>
      <c r="Q849" s="6"/>
      <c r="R849" s="6"/>
      <c r="S849" s="6"/>
      <c r="T849" s="589"/>
      <c r="U849" s="6"/>
      <c r="V849" s="8"/>
      <c r="W849" s="6"/>
      <c r="X849" s="6"/>
      <c r="Y849" s="6"/>
      <c r="Z849" s="6"/>
      <c r="AA849" s="6"/>
    </row>
    <row r="850" spans="1:27" ht="15.75" customHeight="1" x14ac:dyDescent="0.25">
      <c r="A850" s="6"/>
      <c r="B850" s="6"/>
      <c r="C850" s="6"/>
      <c r="D850" s="6"/>
      <c r="E850" s="6"/>
      <c r="F850" s="6"/>
      <c r="G850" s="6"/>
      <c r="H850" s="6"/>
      <c r="I850" s="6"/>
      <c r="J850" s="6"/>
      <c r="K850" s="6"/>
      <c r="L850" s="6"/>
      <c r="M850" s="6"/>
      <c r="N850" s="6"/>
      <c r="O850" s="6"/>
      <c r="P850" s="6"/>
      <c r="Q850" s="6"/>
      <c r="R850" s="6"/>
      <c r="S850" s="6"/>
      <c r="T850" s="589"/>
      <c r="U850" s="6"/>
      <c r="V850" s="8"/>
      <c r="W850" s="6"/>
      <c r="X850" s="6"/>
      <c r="Y850" s="6"/>
      <c r="Z850" s="6"/>
      <c r="AA850" s="6"/>
    </row>
    <row r="851" spans="1:27" ht="15.75" customHeight="1" x14ac:dyDescent="0.25">
      <c r="A851" s="6"/>
      <c r="B851" s="6"/>
      <c r="C851" s="6"/>
      <c r="D851" s="6"/>
      <c r="E851" s="6"/>
      <c r="F851" s="6"/>
      <c r="G851" s="6"/>
      <c r="H851" s="6"/>
      <c r="I851" s="6"/>
      <c r="J851" s="6"/>
      <c r="K851" s="6"/>
      <c r="L851" s="6"/>
      <c r="M851" s="6"/>
      <c r="N851" s="6"/>
      <c r="O851" s="6"/>
      <c r="P851" s="6"/>
      <c r="Q851" s="6"/>
      <c r="R851" s="6"/>
      <c r="S851" s="6"/>
      <c r="T851" s="589"/>
      <c r="U851" s="6"/>
      <c r="V851" s="8"/>
      <c r="W851" s="6"/>
      <c r="X851" s="6"/>
      <c r="Y851" s="6"/>
      <c r="Z851" s="6"/>
      <c r="AA851" s="6"/>
    </row>
    <row r="852" spans="1:27" ht="15.75" customHeight="1" x14ac:dyDescent="0.25">
      <c r="A852" s="6"/>
      <c r="B852" s="6"/>
      <c r="C852" s="6"/>
      <c r="D852" s="6"/>
      <c r="E852" s="6"/>
      <c r="F852" s="6"/>
      <c r="G852" s="6"/>
      <c r="H852" s="6"/>
      <c r="I852" s="6"/>
      <c r="J852" s="6"/>
      <c r="K852" s="6"/>
      <c r="L852" s="6"/>
      <c r="M852" s="6"/>
      <c r="N852" s="6"/>
      <c r="O852" s="6"/>
      <c r="P852" s="6"/>
      <c r="Q852" s="6"/>
      <c r="R852" s="6"/>
      <c r="S852" s="6"/>
      <c r="T852" s="589"/>
      <c r="U852" s="6"/>
      <c r="V852" s="8"/>
      <c r="W852" s="6"/>
      <c r="X852" s="6"/>
      <c r="Y852" s="6"/>
      <c r="Z852" s="6"/>
      <c r="AA852" s="6"/>
    </row>
    <row r="853" spans="1:27" ht="15.75" customHeight="1" x14ac:dyDescent="0.25">
      <c r="A853" s="6"/>
      <c r="B853" s="6"/>
      <c r="C853" s="6"/>
      <c r="D853" s="6"/>
      <c r="E853" s="6"/>
      <c r="F853" s="6"/>
      <c r="G853" s="6"/>
      <c r="H853" s="6"/>
      <c r="I853" s="6"/>
      <c r="J853" s="6"/>
      <c r="K853" s="6"/>
      <c r="L853" s="6"/>
      <c r="M853" s="6"/>
      <c r="N853" s="6"/>
      <c r="O853" s="6"/>
      <c r="P853" s="6"/>
      <c r="Q853" s="6"/>
      <c r="R853" s="6"/>
      <c r="S853" s="6"/>
      <c r="T853" s="589"/>
      <c r="U853" s="6"/>
      <c r="V853" s="8"/>
      <c r="W853" s="6"/>
      <c r="X853" s="6"/>
      <c r="Y853" s="6"/>
      <c r="Z853" s="6"/>
      <c r="AA853" s="6"/>
    </row>
    <row r="854" spans="1:27" ht="15.75" customHeight="1" x14ac:dyDescent="0.25">
      <c r="A854" s="6"/>
      <c r="B854" s="6"/>
      <c r="C854" s="6"/>
      <c r="D854" s="6"/>
      <c r="E854" s="6"/>
      <c r="F854" s="6"/>
      <c r="G854" s="6"/>
      <c r="H854" s="6"/>
      <c r="I854" s="6"/>
      <c r="J854" s="6"/>
      <c r="K854" s="6"/>
      <c r="L854" s="6"/>
      <c r="M854" s="6"/>
      <c r="N854" s="6"/>
      <c r="O854" s="6"/>
      <c r="P854" s="6"/>
      <c r="Q854" s="6"/>
      <c r="R854" s="6"/>
      <c r="S854" s="6"/>
      <c r="T854" s="589"/>
      <c r="U854" s="6"/>
      <c r="V854" s="8"/>
      <c r="W854" s="6"/>
      <c r="X854" s="6"/>
      <c r="Y854" s="6"/>
      <c r="Z854" s="6"/>
      <c r="AA854" s="6"/>
    </row>
    <row r="855" spans="1:27" ht="15.75" customHeight="1" x14ac:dyDescent="0.25">
      <c r="A855" s="6"/>
      <c r="B855" s="6"/>
      <c r="C855" s="6"/>
      <c r="D855" s="6"/>
      <c r="E855" s="6"/>
      <c r="F855" s="6"/>
      <c r="G855" s="6"/>
      <c r="H855" s="6"/>
      <c r="I855" s="6"/>
      <c r="J855" s="6"/>
      <c r="K855" s="6"/>
      <c r="L855" s="6"/>
      <c r="M855" s="6"/>
      <c r="N855" s="6"/>
      <c r="O855" s="6"/>
      <c r="P855" s="6"/>
      <c r="Q855" s="6"/>
      <c r="R855" s="6"/>
      <c r="S855" s="6"/>
      <c r="T855" s="589"/>
      <c r="U855" s="6"/>
      <c r="V855" s="8"/>
      <c r="W855" s="6"/>
      <c r="X855" s="6"/>
      <c r="Y855" s="6"/>
      <c r="Z855" s="6"/>
      <c r="AA855" s="6"/>
    </row>
    <row r="856" spans="1:27" ht="15.75" customHeight="1" x14ac:dyDescent="0.25">
      <c r="A856" s="6"/>
      <c r="B856" s="6"/>
      <c r="C856" s="6"/>
      <c r="D856" s="6"/>
      <c r="E856" s="6"/>
      <c r="F856" s="6"/>
      <c r="G856" s="6"/>
      <c r="H856" s="6"/>
      <c r="I856" s="6"/>
      <c r="J856" s="6"/>
      <c r="K856" s="6"/>
      <c r="L856" s="6"/>
      <c r="M856" s="6"/>
      <c r="N856" s="6"/>
      <c r="O856" s="6"/>
      <c r="P856" s="6"/>
      <c r="Q856" s="6"/>
      <c r="R856" s="6"/>
      <c r="S856" s="6"/>
      <c r="T856" s="589"/>
      <c r="U856" s="6"/>
      <c r="V856" s="8"/>
      <c r="W856" s="6"/>
      <c r="X856" s="6"/>
      <c r="Y856" s="6"/>
      <c r="Z856" s="6"/>
      <c r="AA856" s="6"/>
    </row>
    <row r="857" spans="1:27" ht="15.75" customHeight="1" x14ac:dyDescent="0.25">
      <c r="A857" s="6"/>
      <c r="B857" s="6"/>
      <c r="C857" s="6"/>
      <c r="D857" s="6"/>
      <c r="E857" s="6"/>
      <c r="F857" s="6"/>
      <c r="G857" s="6"/>
      <c r="H857" s="6"/>
      <c r="I857" s="6"/>
      <c r="J857" s="6"/>
      <c r="K857" s="6"/>
      <c r="L857" s="6"/>
      <c r="M857" s="6"/>
      <c r="N857" s="6"/>
      <c r="O857" s="6"/>
      <c r="P857" s="6"/>
      <c r="Q857" s="6"/>
      <c r="R857" s="6"/>
      <c r="S857" s="6"/>
      <c r="T857" s="589"/>
      <c r="U857" s="6"/>
      <c r="V857" s="8"/>
      <c r="W857" s="6"/>
      <c r="X857" s="6"/>
      <c r="Y857" s="6"/>
      <c r="Z857" s="6"/>
      <c r="AA857" s="6"/>
    </row>
    <row r="858" spans="1:27" ht="15.75" customHeight="1" x14ac:dyDescent="0.25">
      <c r="A858" s="6"/>
      <c r="B858" s="6"/>
      <c r="C858" s="6"/>
      <c r="D858" s="6"/>
      <c r="E858" s="6"/>
      <c r="F858" s="6"/>
      <c r="G858" s="6"/>
      <c r="H858" s="6"/>
      <c r="I858" s="6"/>
      <c r="J858" s="6"/>
      <c r="K858" s="6"/>
      <c r="L858" s="6"/>
      <c r="M858" s="6"/>
      <c r="N858" s="6"/>
      <c r="O858" s="6"/>
      <c r="P858" s="6"/>
      <c r="Q858" s="6"/>
      <c r="R858" s="6"/>
      <c r="S858" s="6"/>
      <c r="T858" s="589"/>
      <c r="U858" s="6"/>
      <c r="V858" s="8"/>
      <c r="W858" s="6"/>
      <c r="X858" s="6"/>
      <c r="Y858" s="6"/>
      <c r="Z858" s="6"/>
      <c r="AA858" s="6"/>
    </row>
    <row r="859" spans="1:27" ht="15.75" customHeight="1" x14ac:dyDescent="0.25">
      <c r="A859" s="6"/>
      <c r="B859" s="6"/>
      <c r="C859" s="6"/>
      <c r="D859" s="6"/>
      <c r="E859" s="6"/>
      <c r="F859" s="6"/>
      <c r="G859" s="6"/>
      <c r="H859" s="6"/>
      <c r="I859" s="6"/>
      <c r="J859" s="6"/>
      <c r="K859" s="6"/>
      <c r="L859" s="6"/>
      <c r="M859" s="6"/>
      <c r="N859" s="6"/>
      <c r="O859" s="6"/>
      <c r="P859" s="6"/>
      <c r="Q859" s="6"/>
      <c r="R859" s="6"/>
      <c r="S859" s="6"/>
      <c r="T859" s="589"/>
      <c r="U859" s="6"/>
      <c r="V859" s="8"/>
      <c r="W859" s="6"/>
      <c r="X859" s="6"/>
      <c r="Y859" s="6"/>
      <c r="Z859" s="6"/>
      <c r="AA859" s="6"/>
    </row>
    <row r="860" spans="1:27" ht="15.75" customHeight="1" x14ac:dyDescent="0.25">
      <c r="A860" s="6"/>
      <c r="B860" s="6"/>
      <c r="C860" s="6"/>
      <c r="D860" s="6"/>
      <c r="E860" s="6"/>
      <c r="F860" s="6"/>
      <c r="G860" s="6"/>
      <c r="H860" s="6"/>
      <c r="I860" s="6"/>
      <c r="J860" s="6"/>
      <c r="K860" s="6"/>
      <c r="L860" s="6"/>
      <c r="M860" s="6"/>
      <c r="N860" s="6"/>
      <c r="O860" s="6"/>
      <c r="P860" s="6"/>
      <c r="Q860" s="6"/>
      <c r="R860" s="6"/>
      <c r="S860" s="6"/>
      <c r="T860" s="589"/>
      <c r="U860" s="6"/>
      <c r="V860" s="8"/>
      <c r="W860" s="6"/>
      <c r="X860" s="6"/>
      <c r="Y860" s="6"/>
      <c r="Z860" s="6"/>
      <c r="AA860" s="6"/>
    </row>
    <row r="861" spans="1:27" ht="15.75" customHeight="1" x14ac:dyDescent="0.25">
      <c r="A861" s="6"/>
      <c r="B861" s="6"/>
      <c r="C861" s="6"/>
      <c r="D861" s="6"/>
      <c r="E861" s="6"/>
      <c r="F861" s="6"/>
      <c r="G861" s="6"/>
      <c r="H861" s="6"/>
      <c r="I861" s="6"/>
      <c r="J861" s="6"/>
      <c r="K861" s="6"/>
      <c r="L861" s="6"/>
      <c r="M861" s="6"/>
      <c r="N861" s="6"/>
      <c r="O861" s="6"/>
      <c r="P861" s="6"/>
      <c r="Q861" s="6"/>
      <c r="R861" s="6"/>
      <c r="S861" s="6"/>
      <c r="T861" s="589"/>
      <c r="U861" s="6"/>
      <c r="V861" s="8"/>
      <c r="W861" s="6"/>
      <c r="X861" s="6"/>
      <c r="Y861" s="6"/>
      <c r="Z861" s="6"/>
      <c r="AA861" s="6"/>
    </row>
    <row r="862" spans="1:27" ht="15.75" customHeight="1" x14ac:dyDescent="0.25">
      <c r="A862" s="6"/>
      <c r="B862" s="6"/>
      <c r="C862" s="6"/>
      <c r="D862" s="6"/>
      <c r="E862" s="6"/>
      <c r="F862" s="6"/>
      <c r="G862" s="6"/>
      <c r="H862" s="6"/>
      <c r="I862" s="6"/>
      <c r="J862" s="6"/>
      <c r="K862" s="6"/>
      <c r="L862" s="6"/>
      <c r="M862" s="6"/>
      <c r="N862" s="6"/>
      <c r="O862" s="6"/>
      <c r="P862" s="6"/>
      <c r="Q862" s="6"/>
      <c r="R862" s="6"/>
      <c r="S862" s="6"/>
      <c r="T862" s="589"/>
      <c r="U862" s="6"/>
      <c r="V862" s="8"/>
      <c r="W862" s="6"/>
      <c r="X862" s="6"/>
      <c r="Y862" s="6"/>
      <c r="Z862" s="6"/>
      <c r="AA862" s="6"/>
    </row>
    <row r="863" spans="1:27" ht="15.75" customHeight="1" x14ac:dyDescent="0.25">
      <c r="A863" s="6"/>
      <c r="B863" s="6"/>
      <c r="C863" s="6"/>
      <c r="D863" s="6"/>
      <c r="E863" s="6"/>
      <c r="F863" s="6"/>
      <c r="G863" s="6"/>
      <c r="H863" s="6"/>
      <c r="I863" s="6"/>
      <c r="J863" s="6"/>
      <c r="K863" s="6"/>
      <c r="L863" s="6"/>
      <c r="M863" s="6"/>
      <c r="N863" s="6"/>
      <c r="O863" s="6"/>
      <c r="P863" s="6"/>
      <c r="Q863" s="6"/>
      <c r="R863" s="6"/>
      <c r="S863" s="6"/>
      <c r="T863" s="589"/>
      <c r="U863" s="6"/>
      <c r="V863" s="8"/>
      <c r="W863" s="6"/>
      <c r="X863" s="6"/>
      <c r="Y863" s="6"/>
      <c r="Z863" s="6"/>
      <c r="AA863" s="6"/>
    </row>
    <row r="864" spans="1:27" ht="15.75" customHeight="1" x14ac:dyDescent="0.25">
      <c r="A864" s="6"/>
      <c r="B864" s="6"/>
      <c r="C864" s="6"/>
      <c r="D864" s="6"/>
      <c r="E864" s="6"/>
      <c r="F864" s="6"/>
      <c r="G864" s="6"/>
      <c r="H864" s="6"/>
      <c r="I864" s="6"/>
      <c r="J864" s="6"/>
      <c r="K864" s="6"/>
      <c r="L864" s="6"/>
      <c r="M864" s="6"/>
      <c r="N864" s="6"/>
      <c r="O864" s="6"/>
      <c r="P864" s="6"/>
      <c r="Q864" s="6"/>
      <c r="R864" s="6"/>
      <c r="S864" s="6"/>
      <c r="T864" s="589"/>
      <c r="U864" s="6"/>
      <c r="V864" s="8"/>
      <c r="W864" s="6"/>
      <c r="X864" s="6"/>
      <c r="Y864" s="6"/>
      <c r="Z864" s="6"/>
      <c r="AA864" s="6"/>
    </row>
    <row r="865" spans="1:27" ht="15.75" customHeight="1" x14ac:dyDescent="0.25">
      <c r="A865" s="6"/>
      <c r="B865" s="6"/>
      <c r="C865" s="6"/>
      <c r="D865" s="6"/>
      <c r="E865" s="6"/>
      <c r="F865" s="6"/>
      <c r="G865" s="6"/>
      <c r="H865" s="6"/>
      <c r="I865" s="6"/>
      <c r="J865" s="6"/>
      <c r="K865" s="6"/>
      <c r="L865" s="6"/>
      <c r="M865" s="6"/>
      <c r="N865" s="6"/>
      <c r="O865" s="6"/>
      <c r="P865" s="6"/>
      <c r="Q865" s="6"/>
      <c r="R865" s="6"/>
      <c r="S865" s="6"/>
      <c r="T865" s="589"/>
      <c r="U865" s="6"/>
      <c r="V865" s="8"/>
      <c r="W865" s="6"/>
      <c r="X865" s="6"/>
      <c r="Y865" s="6"/>
      <c r="Z865" s="6"/>
      <c r="AA865" s="6"/>
    </row>
    <row r="866" spans="1:27" ht="15.75" customHeight="1" x14ac:dyDescent="0.25">
      <c r="A866" s="6"/>
      <c r="B866" s="6"/>
      <c r="C866" s="6"/>
      <c r="D866" s="6"/>
      <c r="E866" s="6"/>
      <c r="F866" s="6"/>
      <c r="G866" s="6"/>
      <c r="H866" s="6"/>
      <c r="I866" s="6"/>
      <c r="J866" s="6"/>
      <c r="K866" s="6"/>
      <c r="L866" s="6"/>
      <c r="M866" s="6"/>
      <c r="N866" s="6"/>
      <c r="O866" s="6"/>
      <c r="P866" s="6"/>
      <c r="Q866" s="6"/>
      <c r="R866" s="6"/>
      <c r="S866" s="6"/>
      <c r="T866" s="589"/>
      <c r="U866" s="6"/>
      <c r="V866" s="8"/>
      <c r="W866" s="6"/>
      <c r="X866" s="6"/>
      <c r="Y866" s="6"/>
      <c r="Z866" s="6"/>
      <c r="AA866" s="6"/>
    </row>
    <row r="867" spans="1:27" ht="15.75" customHeight="1" x14ac:dyDescent="0.25">
      <c r="A867" s="6"/>
      <c r="B867" s="6"/>
      <c r="C867" s="6"/>
      <c r="D867" s="6"/>
      <c r="E867" s="6"/>
      <c r="F867" s="6"/>
      <c r="G867" s="6"/>
      <c r="H867" s="6"/>
      <c r="I867" s="6"/>
      <c r="J867" s="6"/>
      <c r="K867" s="6"/>
      <c r="L867" s="6"/>
      <c r="M867" s="6"/>
      <c r="N867" s="6"/>
      <c r="O867" s="6"/>
      <c r="P867" s="6"/>
      <c r="Q867" s="6"/>
      <c r="R867" s="6"/>
      <c r="S867" s="6"/>
      <c r="T867" s="589"/>
      <c r="U867" s="6"/>
      <c r="V867" s="8"/>
      <c r="W867" s="6"/>
      <c r="X867" s="6"/>
      <c r="Y867" s="6"/>
      <c r="Z867" s="6"/>
      <c r="AA867" s="6"/>
    </row>
    <row r="868" spans="1:27" ht="15.75" customHeight="1" x14ac:dyDescent="0.25">
      <c r="A868" s="6"/>
      <c r="B868" s="6"/>
      <c r="C868" s="6"/>
      <c r="D868" s="6"/>
      <c r="E868" s="6"/>
      <c r="F868" s="6"/>
      <c r="G868" s="6"/>
      <c r="H868" s="6"/>
      <c r="I868" s="6"/>
      <c r="J868" s="6"/>
      <c r="K868" s="6"/>
      <c r="L868" s="6"/>
      <c r="M868" s="6"/>
      <c r="N868" s="6"/>
      <c r="O868" s="6"/>
      <c r="P868" s="6"/>
      <c r="Q868" s="6"/>
      <c r="R868" s="6"/>
      <c r="S868" s="6"/>
      <c r="T868" s="589"/>
      <c r="U868" s="6"/>
      <c r="V868" s="8"/>
      <c r="W868" s="6"/>
      <c r="X868" s="6"/>
      <c r="Y868" s="6"/>
      <c r="Z868" s="6"/>
      <c r="AA868" s="6"/>
    </row>
    <row r="869" spans="1:27" ht="15.75" customHeight="1" x14ac:dyDescent="0.25">
      <c r="A869" s="6"/>
      <c r="B869" s="6"/>
      <c r="C869" s="6"/>
      <c r="D869" s="6"/>
      <c r="E869" s="6"/>
      <c r="F869" s="6"/>
      <c r="G869" s="6"/>
      <c r="H869" s="6"/>
      <c r="I869" s="6"/>
      <c r="J869" s="6"/>
      <c r="K869" s="6"/>
      <c r="L869" s="6"/>
      <c r="M869" s="6"/>
      <c r="N869" s="6"/>
      <c r="O869" s="6"/>
      <c r="P869" s="6"/>
      <c r="Q869" s="6"/>
      <c r="R869" s="6"/>
      <c r="S869" s="6"/>
      <c r="T869" s="589"/>
      <c r="U869" s="6"/>
      <c r="V869" s="8"/>
      <c r="W869" s="6"/>
      <c r="X869" s="6"/>
      <c r="Y869" s="6"/>
      <c r="Z869" s="6"/>
      <c r="AA869" s="6"/>
    </row>
    <row r="870" spans="1:27" ht="15.75" customHeight="1" x14ac:dyDescent="0.25">
      <c r="A870" s="6"/>
      <c r="B870" s="6"/>
      <c r="C870" s="6"/>
      <c r="D870" s="6"/>
      <c r="E870" s="6"/>
      <c r="F870" s="6"/>
      <c r="G870" s="6"/>
      <c r="H870" s="6"/>
      <c r="I870" s="6"/>
      <c r="J870" s="6"/>
      <c r="K870" s="6"/>
      <c r="L870" s="6"/>
      <c r="M870" s="6"/>
      <c r="N870" s="6"/>
      <c r="O870" s="6"/>
      <c r="P870" s="6"/>
      <c r="Q870" s="6"/>
      <c r="R870" s="6"/>
      <c r="S870" s="6"/>
      <c r="T870" s="589"/>
      <c r="U870" s="6"/>
      <c r="V870" s="8"/>
      <c r="W870" s="6"/>
      <c r="X870" s="6"/>
      <c r="Y870" s="6"/>
      <c r="Z870" s="6"/>
      <c r="AA870" s="6"/>
    </row>
    <row r="871" spans="1:27" ht="15.75" customHeight="1" x14ac:dyDescent="0.25">
      <c r="A871" s="6"/>
      <c r="B871" s="6"/>
      <c r="C871" s="6"/>
      <c r="D871" s="6"/>
      <c r="E871" s="6"/>
      <c r="F871" s="6"/>
      <c r="G871" s="6"/>
      <c r="H871" s="6"/>
      <c r="I871" s="6"/>
      <c r="J871" s="6"/>
      <c r="K871" s="6"/>
      <c r="L871" s="6"/>
      <c r="M871" s="6"/>
      <c r="N871" s="6"/>
      <c r="O871" s="6"/>
      <c r="P871" s="6"/>
      <c r="Q871" s="6"/>
      <c r="R871" s="6"/>
      <c r="S871" s="6"/>
      <c r="T871" s="589"/>
      <c r="U871" s="6"/>
      <c r="V871" s="8"/>
      <c r="W871" s="6"/>
      <c r="X871" s="6"/>
      <c r="Y871" s="6"/>
      <c r="Z871" s="6"/>
      <c r="AA871" s="6"/>
    </row>
    <row r="872" spans="1:27" ht="15.75" customHeight="1" x14ac:dyDescent="0.25">
      <c r="A872" s="6"/>
      <c r="B872" s="6"/>
      <c r="C872" s="6"/>
      <c r="D872" s="6"/>
      <c r="E872" s="6"/>
      <c r="F872" s="6"/>
      <c r="G872" s="6"/>
      <c r="H872" s="6"/>
      <c r="I872" s="6"/>
      <c r="J872" s="6"/>
      <c r="K872" s="6"/>
      <c r="L872" s="6"/>
      <c r="M872" s="6"/>
      <c r="N872" s="6"/>
      <c r="O872" s="6"/>
      <c r="P872" s="6"/>
      <c r="Q872" s="6"/>
      <c r="R872" s="6"/>
      <c r="S872" s="6"/>
      <c r="T872" s="589"/>
      <c r="U872" s="6"/>
      <c r="V872" s="8"/>
      <c r="W872" s="6"/>
      <c r="X872" s="6"/>
      <c r="Y872" s="6"/>
      <c r="Z872" s="6"/>
      <c r="AA872" s="6"/>
    </row>
    <row r="873" spans="1:27" ht="15.75" customHeight="1" x14ac:dyDescent="0.25">
      <c r="A873" s="6"/>
      <c r="B873" s="6"/>
      <c r="C873" s="6"/>
      <c r="D873" s="6"/>
      <c r="E873" s="6"/>
      <c r="F873" s="6"/>
      <c r="G873" s="6"/>
      <c r="H873" s="6"/>
      <c r="I873" s="6"/>
      <c r="J873" s="6"/>
      <c r="K873" s="6"/>
      <c r="L873" s="6"/>
      <c r="M873" s="6"/>
      <c r="N873" s="6"/>
      <c r="O873" s="6"/>
      <c r="P873" s="6"/>
      <c r="Q873" s="6"/>
      <c r="R873" s="6"/>
      <c r="S873" s="6"/>
      <c r="T873" s="589"/>
      <c r="U873" s="6"/>
      <c r="V873" s="8"/>
      <c r="W873" s="6"/>
      <c r="X873" s="6"/>
      <c r="Y873" s="6"/>
      <c r="Z873" s="6"/>
      <c r="AA873" s="6"/>
    </row>
    <row r="874" spans="1:27" ht="15.75" customHeight="1" x14ac:dyDescent="0.25">
      <c r="A874" s="6"/>
      <c r="B874" s="6"/>
      <c r="C874" s="6"/>
      <c r="D874" s="6"/>
      <c r="E874" s="6"/>
      <c r="F874" s="6"/>
      <c r="G874" s="6"/>
      <c r="H874" s="6"/>
      <c r="I874" s="6"/>
      <c r="J874" s="6"/>
      <c r="K874" s="6"/>
      <c r="L874" s="6"/>
      <c r="M874" s="6"/>
      <c r="N874" s="6"/>
      <c r="O874" s="6"/>
      <c r="P874" s="6"/>
      <c r="Q874" s="6"/>
      <c r="R874" s="6"/>
      <c r="S874" s="6"/>
      <c r="T874" s="589"/>
      <c r="U874" s="6"/>
      <c r="V874" s="8"/>
      <c r="W874" s="6"/>
      <c r="X874" s="6"/>
      <c r="Y874" s="6"/>
      <c r="Z874" s="6"/>
      <c r="AA874" s="6"/>
    </row>
    <row r="875" spans="1:27" ht="15.75" customHeight="1" x14ac:dyDescent="0.25">
      <c r="A875" s="6"/>
      <c r="B875" s="6"/>
      <c r="C875" s="6"/>
      <c r="D875" s="6"/>
      <c r="E875" s="6"/>
      <c r="F875" s="6"/>
      <c r="G875" s="6"/>
      <c r="H875" s="6"/>
      <c r="I875" s="6"/>
      <c r="J875" s="6"/>
      <c r="K875" s="6"/>
      <c r="L875" s="6"/>
      <c r="M875" s="6"/>
      <c r="N875" s="6"/>
      <c r="O875" s="6"/>
      <c r="P875" s="6"/>
      <c r="Q875" s="6"/>
      <c r="R875" s="6"/>
      <c r="S875" s="6"/>
      <c r="T875" s="589"/>
      <c r="U875" s="6"/>
      <c r="V875" s="8"/>
      <c r="W875" s="6"/>
      <c r="X875" s="6"/>
      <c r="Y875" s="6"/>
      <c r="Z875" s="6"/>
      <c r="AA875" s="6"/>
    </row>
    <row r="876" spans="1:27" ht="15.75" customHeight="1" x14ac:dyDescent="0.25">
      <c r="A876" s="6"/>
      <c r="B876" s="6"/>
      <c r="C876" s="6"/>
      <c r="D876" s="6"/>
      <c r="E876" s="6"/>
      <c r="F876" s="6"/>
      <c r="G876" s="6"/>
      <c r="H876" s="6"/>
      <c r="I876" s="6"/>
      <c r="J876" s="6"/>
      <c r="K876" s="6"/>
      <c r="L876" s="6"/>
      <c r="M876" s="6"/>
      <c r="N876" s="6"/>
      <c r="O876" s="6"/>
      <c r="P876" s="6"/>
      <c r="Q876" s="6"/>
      <c r="R876" s="6"/>
      <c r="S876" s="6"/>
      <c r="T876" s="589"/>
      <c r="U876" s="6"/>
      <c r="V876" s="8"/>
      <c r="W876" s="6"/>
      <c r="X876" s="6"/>
      <c r="Y876" s="6"/>
      <c r="Z876" s="6"/>
      <c r="AA876" s="6"/>
    </row>
    <row r="877" spans="1:27" ht="15.75" customHeight="1" x14ac:dyDescent="0.25">
      <c r="A877" s="6"/>
      <c r="B877" s="6"/>
      <c r="C877" s="6"/>
      <c r="D877" s="6"/>
      <c r="E877" s="6"/>
      <c r="F877" s="6"/>
      <c r="G877" s="6"/>
      <c r="H877" s="6"/>
      <c r="I877" s="6"/>
      <c r="J877" s="6"/>
      <c r="K877" s="6"/>
      <c r="L877" s="6"/>
      <c r="M877" s="6"/>
      <c r="N877" s="6"/>
      <c r="O877" s="6"/>
      <c r="P877" s="6"/>
      <c r="Q877" s="6"/>
      <c r="R877" s="6"/>
      <c r="S877" s="6"/>
      <c r="T877" s="589"/>
      <c r="U877" s="6"/>
      <c r="V877" s="8"/>
      <c r="W877" s="6"/>
      <c r="X877" s="6"/>
      <c r="Y877" s="6"/>
      <c r="Z877" s="6"/>
      <c r="AA877" s="6"/>
    </row>
    <row r="878" spans="1:27" ht="15.75" customHeight="1" x14ac:dyDescent="0.25">
      <c r="A878" s="6"/>
      <c r="B878" s="6"/>
      <c r="C878" s="6"/>
      <c r="D878" s="6"/>
      <c r="E878" s="6"/>
      <c r="F878" s="6"/>
      <c r="G878" s="6"/>
      <c r="H878" s="6"/>
      <c r="I878" s="6"/>
      <c r="J878" s="6"/>
      <c r="K878" s="6"/>
      <c r="L878" s="6"/>
      <c r="M878" s="6"/>
      <c r="N878" s="6"/>
      <c r="O878" s="6"/>
      <c r="P878" s="6"/>
      <c r="Q878" s="6"/>
      <c r="R878" s="6"/>
      <c r="S878" s="6"/>
      <c r="T878" s="589"/>
      <c r="U878" s="6"/>
      <c r="V878" s="8"/>
      <c r="W878" s="6"/>
      <c r="X878" s="6"/>
      <c r="Y878" s="6"/>
      <c r="Z878" s="6"/>
      <c r="AA878" s="6"/>
    </row>
    <row r="879" spans="1:27" ht="15.75" customHeight="1" x14ac:dyDescent="0.25">
      <c r="A879" s="6"/>
      <c r="B879" s="6"/>
      <c r="C879" s="6"/>
      <c r="D879" s="6"/>
      <c r="E879" s="6"/>
      <c r="F879" s="6"/>
      <c r="G879" s="6"/>
      <c r="H879" s="6"/>
      <c r="I879" s="6"/>
      <c r="J879" s="6"/>
      <c r="K879" s="6"/>
      <c r="L879" s="6"/>
      <c r="M879" s="6"/>
      <c r="N879" s="6"/>
      <c r="O879" s="6"/>
      <c r="P879" s="6"/>
      <c r="Q879" s="6"/>
      <c r="R879" s="6"/>
      <c r="S879" s="6"/>
      <c r="T879" s="589"/>
      <c r="U879" s="6"/>
      <c r="V879" s="8"/>
      <c r="W879" s="6"/>
      <c r="X879" s="6"/>
      <c r="Y879" s="6"/>
      <c r="Z879" s="6"/>
      <c r="AA879" s="6"/>
    </row>
    <row r="880" spans="1:27" ht="15.75" customHeight="1" x14ac:dyDescent="0.25">
      <c r="A880" s="6"/>
      <c r="B880" s="6"/>
      <c r="C880" s="6"/>
      <c r="D880" s="6"/>
      <c r="E880" s="6"/>
      <c r="F880" s="6"/>
      <c r="G880" s="6"/>
      <c r="H880" s="6"/>
      <c r="I880" s="6"/>
      <c r="J880" s="6"/>
      <c r="K880" s="6"/>
      <c r="L880" s="6"/>
      <c r="M880" s="6"/>
      <c r="N880" s="6"/>
      <c r="O880" s="6"/>
      <c r="P880" s="6"/>
      <c r="Q880" s="6"/>
      <c r="R880" s="6"/>
      <c r="S880" s="6"/>
      <c r="T880" s="589"/>
      <c r="U880" s="6"/>
      <c r="V880" s="8"/>
      <c r="W880" s="6"/>
      <c r="X880" s="6"/>
      <c r="Y880" s="6"/>
      <c r="Z880" s="6"/>
      <c r="AA880" s="6"/>
    </row>
    <row r="881" spans="1:27" ht="15.75" customHeight="1" x14ac:dyDescent="0.25">
      <c r="A881" s="6"/>
      <c r="B881" s="6"/>
      <c r="C881" s="6"/>
      <c r="D881" s="6"/>
      <c r="E881" s="6"/>
      <c r="F881" s="6"/>
      <c r="G881" s="6"/>
      <c r="H881" s="6"/>
      <c r="I881" s="6"/>
      <c r="J881" s="6"/>
      <c r="K881" s="6"/>
      <c r="L881" s="6"/>
      <c r="M881" s="6"/>
      <c r="N881" s="6"/>
      <c r="O881" s="6"/>
      <c r="P881" s="6"/>
      <c r="Q881" s="6"/>
      <c r="R881" s="6"/>
      <c r="S881" s="6"/>
      <c r="T881" s="589"/>
      <c r="U881" s="6"/>
      <c r="V881" s="8"/>
      <c r="W881" s="6"/>
      <c r="X881" s="6"/>
      <c r="Y881" s="6"/>
      <c r="Z881" s="6"/>
      <c r="AA881" s="6"/>
    </row>
    <row r="882" spans="1:27" ht="15.75" customHeight="1" x14ac:dyDescent="0.25">
      <c r="A882" s="6"/>
      <c r="B882" s="6"/>
      <c r="C882" s="6"/>
      <c r="D882" s="6"/>
      <c r="E882" s="6"/>
      <c r="F882" s="6"/>
      <c r="G882" s="6"/>
      <c r="H882" s="6"/>
      <c r="I882" s="6"/>
      <c r="J882" s="6"/>
      <c r="K882" s="6"/>
      <c r="L882" s="6"/>
      <c r="M882" s="6"/>
      <c r="N882" s="6"/>
      <c r="O882" s="6"/>
      <c r="P882" s="6"/>
      <c r="Q882" s="6"/>
      <c r="R882" s="6"/>
      <c r="S882" s="6"/>
      <c r="T882" s="589"/>
      <c r="U882" s="6"/>
      <c r="V882" s="8"/>
      <c r="W882" s="6"/>
      <c r="X882" s="6"/>
      <c r="Y882" s="6"/>
      <c r="Z882" s="6"/>
      <c r="AA882" s="6"/>
    </row>
    <row r="883" spans="1:27" ht="15.75" customHeight="1" x14ac:dyDescent="0.25">
      <c r="A883" s="6"/>
      <c r="B883" s="6"/>
      <c r="C883" s="6"/>
      <c r="D883" s="6"/>
      <c r="E883" s="6"/>
      <c r="F883" s="6"/>
      <c r="G883" s="6"/>
      <c r="H883" s="6"/>
      <c r="I883" s="6"/>
      <c r="J883" s="6"/>
      <c r="K883" s="6"/>
      <c r="L883" s="6"/>
      <c r="M883" s="6"/>
      <c r="N883" s="6"/>
      <c r="O883" s="6"/>
      <c r="P883" s="6"/>
      <c r="Q883" s="6"/>
      <c r="R883" s="6"/>
      <c r="S883" s="6"/>
      <c r="T883" s="589"/>
      <c r="U883" s="6"/>
      <c r="V883" s="8"/>
      <c r="W883" s="6"/>
      <c r="X883" s="6"/>
      <c r="Y883" s="6"/>
      <c r="Z883" s="6"/>
      <c r="AA883" s="6"/>
    </row>
    <row r="884" spans="1:27" ht="15.75" customHeight="1" x14ac:dyDescent="0.25">
      <c r="A884" s="6"/>
      <c r="B884" s="6"/>
      <c r="C884" s="6"/>
      <c r="D884" s="6"/>
      <c r="E884" s="6"/>
      <c r="F884" s="6"/>
      <c r="G884" s="6"/>
      <c r="H884" s="6"/>
      <c r="I884" s="6"/>
      <c r="J884" s="6"/>
      <c r="K884" s="6"/>
      <c r="L884" s="6"/>
      <c r="M884" s="6"/>
      <c r="N884" s="6"/>
      <c r="O884" s="6"/>
      <c r="P884" s="6"/>
      <c r="Q884" s="6"/>
      <c r="R884" s="6"/>
      <c r="S884" s="6"/>
      <c r="T884" s="589"/>
      <c r="U884" s="6"/>
      <c r="V884" s="8"/>
      <c r="W884" s="6"/>
      <c r="X884" s="6"/>
      <c r="Y884" s="6"/>
      <c r="Z884" s="6"/>
      <c r="AA884" s="6"/>
    </row>
    <row r="885" spans="1:27" ht="15.75" customHeight="1" x14ac:dyDescent="0.25">
      <c r="A885" s="6"/>
      <c r="B885" s="6"/>
      <c r="C885" s="6"/>
      <c r="D885" s="6"/>
      <c r="E885" s="6"/>
      <c r="F885" s="6"/>
      <c r="G885" s="6"/>
      <c r="H885" s="6"/>
      <c r="I885" s="6"/>
      <c r="J885" s="6"/>
      <c r="K885" s="6"/>
      <c r="L885" s="6"/>
      <c r="M885" s="6"/>
      <c r="N885" s="6"/>
      <c r="O885" s="6"/>
      <c r="P885" s="6"/>
      <c r="Q885" s="6"/>
      <c r="R885" s="6"/>
      <c r="S885" s="6"/>
      <c r="T885" s="589"/>
      <c r="U885" s="6"/>
      <c r="V885" s="8"/>
      <c r="W885" s="6"/>
      <c r="X885" s="6"/>
      <c r="Y885" s="6"/>
      <c r="Z885" s="6"/>
      <c r="AA885" s="6"/>
    </row>
    <row r="886" spans="1:27" ht="15.75" customHeight="1" x14ac:dyDescent="0.25">
      <c r="A886" s="6"/>
      <c r="B886" s="6"/>
      <c r="C886" s="6"/>
      <c r="D886" s="6"/>
      <c r="E886" s="6"/>
      <c r="F886" s="6"/>
      <c r="G886" s="6"/>
      <c r="H886" s="6"/>
      <c r="I886" s="6"/>
      <c r="J886" s="6"/>
      <c r="K886" s="6"/>
      <c r="L886" s="6"/>
      <c r="M886" s="6"/>
      <c r="N886" s="6"/>
      <c r="O886" s="6"/>
      <c r="P886" s="6"/>
      <c r="Q886" s="6"/>
      <c r="R886" s="6"/>
      <c r="S886" s="6"/>
      <c r="T886" s="589"/>
      <c r="U886" s="6"/>
      <c r="V886" s="8"/>
      <c r="W886" s="6"/>
      <c r="X886" s="6"/>
      <c r="Y886" s="6"/>
      <c r="Z886" s="6"/>
      <c r="AA886" s="6"/>
    </row>
    <row r="887" spans="1:27" ht="15.75" customHeight="1" x14ac:dyDescent="0.25">
      <c r="A887" s="6"/>
      <c r="B887" s="6"/>
      <c r="C887" s="6"/>
      <c r="D887" s="6"/>
      <c r="E887" s="6"/>
      <c r="F887" s="6"/>
      <c r="G887" s="6"/>
      <c r="H887" s="6"/>
      <c r="I887" s="6"/>
      <c r="J887" s="6"/>
      <c r="K887" s="6"/>
      <c r="L887" s="6"/>
      <c r="M887" s="6"/>
      <c r="N887" s="6"/>
      <c r="O887" s="6"/>
      <c r="P887" s="6"/>
      <c r="Q887" s="6"/>
      <c r="R887" s="6"/>
      <c r="S887" s="6"/>
      <c r="T887" s="589"/>
      <c r="U887" s="6"/>
      <c r="V887" s="8"/>
      <c r="W887" s="6"/>
      <c r="X887" s="6"/>
      <c r="Y887" s="6"/>
      <c r="Z887" s="6"/>
      <c r="AA887" s="6"/>
    </row>
    <row r="888" spans="1:27" ht="15.75" customHeight="1" x14ac:dyDescent="0.25">
      <c r="A888" s="6"/>
      <c r="B888" s="6"/>
      <c r="C888" s="6"/>
      <c r="D888" s="6"/>
      <c r="E888" s="6"/>
      <c r="F888" s="6"/>
      <c r="G888" s="6"/>
      <c r="H888" s="6"/>
      <c r="I888" s="6"/>
      <c r="J888" s="6"/>
      <c r="K888" s="6"/>
      <c r="L888" s="6"/>
      <c r="M888" s="6"/>
      <c r="N888" s="6"/>
      <c r="O888" s="6"/>
      <c r="P888" s="6"/>
      <c r="Q888" s="6"/>
      <c r="R888" s="6"/>
      <c r="S888" s="6"/>
      <c r="T888" s="589"/>
      <c r="U888" s="6"/>
      <c r="V888" s="8"/>
      <c r="W888" s="6"/>
      <c r="X888" s="6"/>
      <c r="Y888" s="6"/>
      <c r="Z888" s="6"/>
      <c r="AA888" s="6"/>
    </row>
    <row r="889" spans="1:27" ht="15.75" customHeight="1" x14ac:dyDescent="0.25">
      <c r="A889" s="6"/>
      <c r="B889" s="6"/>
      <c r="C889" s="6"/>
      <c r="D889" s="6"/>
      <c r="E889" s="6"/>
      <c r="F889" s="6"/>
      <c r="G889" s="6"/>
      <c r="H889" s="6"/>
      <c r="I889" s="6"/>
      <c r="J889" s="6"/>
      <c r="K889" s="6"/>
      <c r="L889" s="6"/>
      <c r="M889" s="6"/>
      <c r="N889" s="6"/>
      <c r="O889" s="6"/>
      <c r="P889" s="6"/>
      <c r="Q889" s="6"/>
      <c r="R889" s="6"/>
      <c r="S889" s="6"/>
      <c r="T889" s="589"/>
      <c r="U889" s="6"/>
      <c r="V889" s="8"/>
      <c r="W889" s="6"/>
      <c r="X889" s="6"/>
      <c r="Y889" s="6"/>
      <c r="Z889" s="6"/>
      <c r="AA889" s="6"/>
    </row>
    <row r="890" spans="1:27" ht="15.75" customHeight="1" x14ac:dyDescent="0.25">
      <c r="A890" s="6"/>
      <c r="B890" s="6"/>
      <c r="C890" s="6"/>
      <c r="D890" s="6"/>
      <c r="E890" s="6"/>
      <c r="F890" s="6"/>
      <c r="G890" s="6"/>
      <c r="H890" s="6"/>
      <c r="I890" s="6"/>
      <c r="J890" s="6"/>
      <c r="K890" s="6"/>
      <c r="L890" s="6"/>
      <c r="M890" s="6"/>
      <c r="N890" s="6"/>
      <c r="O890" s="6"/>
      <c r="P890" s="6"/>
      <c r="Q890" s="6"/>
      <c r="R890" s="6"/>
      <c r="S890" s="6"/>
      <c r="T890" s="589"/>
      <c r="U890" s="6"/>
      <c r="V890" s="8"/>
      <c r="W890" s="6"/>
      <c r="X890" s="6"/>
      <c r="Y890" s="6"/>
      <c r="Z890" s="6"/>
      <c r="AA890" s="6"/>
    </row>
    <row r="891" spans="1:27" ht="15.75" customHeight="1" x14ac:dyDescent="0.25">
      <c r="A891" s="6"/>
      <c r="B891" s="6"/>
      <c r="C891" s="6"/>
      <c r="D891" s="6"/>
      <c r="E891" s="6"/>
      <c r="F891" s="6"/>
      <c r="G891" s="6"/>
      <c r="H891" s="6"/>
      <c r="I891" s="6"/>
      <c r="J891" s="6"/>
      <c r="K891" s="6"/>
      <c r="L891" s="6"/>
      <c r="M891" s="6"/>
      <c r="N891" s="6"/>
      <c r="O891" s="6"/>
      <c r="P891" s="6"/>
      <c r="Q891" s="6"/>
      <c r="R891" s="6"/>
      <c r="S891" s="6"/>
      <c r="T891" s="589"/>
      <c r="U891" s="6"/>
      <c r="V891" s="8"/>
      <c r="W891" s="6"/>
      <c r="X891" s="6"/>
      <c r="Y891" s="6"/>
      <c r="Z891" s="6"/>
      <c r="AA891" s="6"/>
    </row>
    <row r="892" spans="1:27" ht="15.75" customHeight="1" x14ac:dyDescent="0.25">
      <c r="A892" s="6"/>
      <c r="B892" s="6"/>
      <c r="C892" s="6"/>
      <c r="D892" s="6"/>
      <c r="E892" s="6"/>
      <c r="F892" s="6"/>
      <c r="G892" s="6"/>
      <c r="H892" s="6"/>
      <c r="I892" s="6"/>
      <c r="J892" s="6"/>
      <c r="K892" s="6"/>
      <c r="L892" s="6"/>
      <c r="M892" s="6"/>
      <c r="N892" s="6"/>
      <c r="O892" s="6"/>
      <c r="P892" s="6"/>
      <c r="Q892" s="6"/>
      <c r="R892" s="6"/>
      <c r="S892" s="6"/>
      <c r="T892" s="589"/>
      <c r="U892" s="6"/>
      <c r="V892" s="8"/>
      <c r="W892" s="6"/>
      <c r="X892" s="6"/>
      <c r="Y892" s="6"/>
      <c r="Z892" s="6"/>
      <c r="AA892" s="6"/>
    </row>
    <row r="893" spans="1:27" ht="15.75" customHeight="1" x14ac:dyDescent="0.25">
      <c r="A893" s="6"/>
      <c r="B893" s="6"/>
      <c r="C893" s="6"/>
      <c r="D893" s="6"/>
      <c r="E893" s="6"/>
      <c r="F893" s="6"/>
      <c r="G893" s="6"/>
      <c r="H893" s="6"/>
      <c r="I893" s="6"/>
      <c r="J893" s="6"/>
      <c r="K893" s="6"/>
      <c r="L893" s="6"/>
      <c r="M893" s="6"/>
      <c r="N893" s="6"/>
      <c r="O893" s="6"/>
      <c r="P893" s="6"/>
      <c r="Q893" s="6"/>
      <c r="R893" s="6"/>
      <c r="S893" s="6"/>
      <c r="T893" s="589"/>
      <c r="U893" s="6"/>
      <c r="V893" s="8"/>
      <c r="W893" s="6"/>
      <c r="X893" s="6"/>
      <c r="Y893" s="6"/>
      <c r="Z893" s="6"/>
      <c r="AA893" s="6"/>
    </row>
    <row r="894" spans="1:27" ht="15.75" customHeight="1" x14ac:dyDescent="0.25">
      <c r="A894" s="6"/>
      <c r="B894" s="6"/>
      <c r="C894" s="6"/>
      <c r="D894" s="6"/>
      <c r="E894" s="6"/>
      <c r="F894" s="6"/>
      <c r="G894" s="6"/>
      <c r="H894" s="6"/>
      <c r="I894" s="6"/>
      <c r="J894" s="6"/>
      <c r="K894" s="6"/>
      <c r="L894" s="6"/>
      <c r="M894" s="6"/>
      <c r="N894" s="6"/>
      <c r="O894" s="6"/>
      <c r="P894" s="6"/>
      <c r="Q894" s="6"/>
      <c r="R894" s="6"/>
      <c r="S894" s="6"/>
      <c r="T894" s="589"/>
      <c r="U894" s="6"/>
      <c r="V894" s="8"/>
      <c r="W894" s="6"/>
      <c r="X894" s="6"/>
      <c r="Y894" s="6"/>
      <c r="Z894" s="6"/>
      <c r="AA894" s="6"/>
    </row>
    <row r="895" spans="1:27" ht="15.75" customHeight="1" x14ac:dyDescent="0.25">
      <c r="A895" s="6"/>
      <c r="B895" s="6"/>
      <c r="C895" s="6"/>
      <c r="D895" s="6"/>
      <c r="E895" s="6"/>
      <c r="F895" s="6"/>
      <c r="G895" s="6"/>
      <c r="H895" s="6"/>
      <c r="I895" s="6"/>
      <c r="J895" s="6"/>
      <c r="K895" s="6"/>
      <c r="L895" s="6"/>
      <c r="M895" s="6"/>
      <c r="N895" s="6"/>
      <c r="O895" s="6"/>
      <c r="P895" s="6"/>
      <c r="Q895" s="6"/>
      <c r="R895" s="6"/>
      <c r="S895" s="6"/>
      <c r="T895" s="589"/>
      <c r="U895" s="6"/>
      <c r="V895" s="8"/>
      <c r="W895" s="6"/>
      <c r="X895" s="6"/>
      <c r="Y895" s="6"/>
      <c r="Z895" s="6"/>
      <c r="AA895" s="6"/>
    </row>
    <row r="896" spans="1:27" ht="15.75" customHeight="1" x14ac:dyDescent="0.25">
      <c r="A896" s="6"/>
      <c r="B896" s="6"/>
      <c r="C896" s="6"/>
      <c r="D896" s="6"/>
      <c r="E896" s="6"/>
      <c r="F896" s="6"/>
      <c r="G896" s="6"/>
      <c r="H896" s="6"/>
      <c r="I896" s="6"/>
      <c r="J896" s="6"/>
      <c r="K896" s="6"/>
      <c r="L896" s="6"/>
      <c r="M896" s="6"/>
      <c r="N896" s="6"/>
      <c r="O896" s="6"/>
      <c r="P896" s="6"/>
      <c r="Q896" s="6"/>
      <c r="R896" s="6"/>
      <c r="S896" s="6"/>
      <c r="T896" s="589"/>
      <c r="U896" s="6"/>
      <c r="V896" s="8"/>
      <c r="W896" s="6"/>
      <c r="X896" s="6"/>
      <c r="Y896" s="6"/>
      <c r="Z896" s="6"/>
      <c r="AA896" s="6"/>
    </row>
    <row r="897" spans="1:27" ht="15.75" customHeight="1" x14ac:dyDescent="0.25">
      <c r="A897" s="6"/>
      <c r="B897" s="6"/>
      <c r="C897" s="6"/>
      <c r="D897" s="6"/>
      <c r="E897" s="6"/>
      <c r="F897" s="6"/>
      <c r="G897" s="6"/>
      <c r="H897" s="6"/>
      <c r="I897" s="6"/>
      <c r="J897" s="6"/>
      <c r="K897" s="6"/>
      <c r="L897" s="6"/>
      <c r="M897" s="6"/>
      <c r="N897" s="6"/>
      <c r="O897" s="6"/>
      <c r="P897" s="6"/>
      <c r="Q897" s="6"/>
      <c r="R897" s="6"/>
      <c r="S897" s="6"/>
      <c r="T897" s="589"/>
      <c r="U897" s="6"/>
      <c r="V897" s="8"/>
      <c r="W897" s="6"/>
      <c r="X897" s="6"/>
      <c r="Y897" s="6"/>
      <c r="Z897" s="6"/>
      <c r="AA897" s="6"/>
    </row>
    <row r="898" spans="1:27" ht="15.75" customHeight="1" x14ac:dyDescent="0.25">
      <c r="A898" s="6"/>
      <c r="B898" s="6"/>
      <c r="C898" s="6"/>
      <c r="D898" s="6"/>
      <c r="E898" s="6"/>
      <c r="F898" s="6"/>
      <c r="G898" s="6"/>
      <c r="H898" s="6"/>
      <c r="I898" s="6"/>
      <c r="J898" s="6"/>
      <c r="K898" s="6"/>
      <c r="L898" s="6"/>
      <c r="M898" s="6"/>
      <c r="N898" s="6"/>
      <c r="O898" s="6"/>
      <c r="P898" s="6"/>
      <c r="Q898" s="6"/>
      <c r="R898" s="6"/>
      <c r="S898" s="6"/>
      <c r="T898" s="589"/>
      <c r="U898" s="6"/>
      <c r="V898" s="8"/>
      <c r="W898" s="6"/>
      <c r="X898" s="6"/>
      <c r="Y898" s="6"/>
      <c r="Z898" s="6"/>
      <c r="AA898" s="6"/>
    </row>
    <row r="899" spans="1:27" ht="15.75" customHeight="1" x14ac:dyDescent="0.25">
      <c r="A899" s="6"/>
      <c r="B899" s="6"/>
      <c r="C899" s="6"/>
      <c r="D899" s="6"/>
      <c r="E899" s="6"/>
      <c r="F899" s="6"/>
      <c r="G899" s="6"/>
      <c r="H899" s="6"/>
      <c r="I899" s="6"/>
      <c r="J899" s="6"/>
      <c r="K899" s="6"/>
      <c r="L899" s="6"/>
      <c r="M899" s="6"/>
      <c r="N899" s="6"/>
      <c r="O899" s="6"/>
      <c r="P899" s="6"/>
      <c r="Q899" s="6"/>
      <c r="R899" s="6"/>
      <c r="S899" s="6"/>
      <c r="T899" s="589"/>
      <c r="U899" s="6"/>
      <c r="V899" s="8"/>
      <c r="W899" s="6"/>
      <c r="X899" s="6"/>
      <c r="Y899" s="6"/>
      <c r="Z899" s="6"/>
      <c r="AA899" s="6"/>
    </row>
    <row r="900" spans="1:27" ht="15.75" customHeight="1" x14ac:dyDescent="0.25">
      <c r="A900" s="6"/>
      <c r="B900" s="6"/>
      <c r="C900" s="6"/>
      <c r="D900" s="6"/>
      <c r="E900" s="6"/>
      <c r="F900" s="6"/>
      <c r="G900" s="6"/>
      <c r="H900" s="6"/>
      <c r="I900" s="6"/>
      <c r="J900" s="6"/>
      <c r="K900" s="6"/>
      <c r="L900" s="6"/>
      <c r="M900" s="6"/>
      <c r="N900" s="6"/>
      <c r="O900" s="6"/>
      <c r="P900" s="6"/>
      <c r="Q900" s="6"/>
      <c r="R900" s="6"/>
      <c r="S900" s="6"/>
      <c r="T900" s="589"/>
      <c r="U900" s="6"/>
      <c r="V900" s="8"/>
      <c r="W900" s="6"/>
      <c r="X900" s="6"/>
      <c r="Y900" s="6"/>
      <c r="Z900" s="6"/>
      <c r="AA900" s="6"/>
    </row>
    <row r="901" spans="1:27" ht="15.75" customHeight="1" x14ac:dyDescent="0.25">
      <c r="A901" s="6"/>
      <c r="B901" s="6"/>
      <c r="C901" s="6"/>
      <c r="D901" s="6"/>
      <c r="E901" s="6"/>
      <c r="F901" s="6"/>
      <c r="G901" s="6"/>
      <c r="H901" s="6"/>
      <c r="I901" s="6"/>
      <c r="J901" s="6"/>
      <c r="K901" s="6"/>
      <c r="L901" s="6"/>
      <c r="M901" s="6"/>
      <c r="N901" s="6"/>
      <c r="O901" s="6"/>
      <c r="P901" s="6"/>
      <c r="Q901" s="6"/>
      <c r="R901" s="6"/>
      <c r="S901" s="6"/>
      <c r="T901" s="589"/>
      <c r="U901" s="6"/>
      <c r="V901" s="8"/>
      <c r="W901" s="6"/>
      <c r="X901" s="6"/>
      <c r="Y901" s="6"/>
      <c r="Z901" s="6"/>
      <c r="AA901" s="6"/>
    </row>
    <row r="902" spans="1:27" ht="15.75" customHeight="1" x14ac:dyDescent="0.25">
      <c r="A902" s="6"/>
      <c r="B902" s="6"/>
      <c r="C902" s="6"/>
      <c r="D902" s="6"/>
      <c r="E902" s="6"/>
      <c r="F902" s="6"/>
      <c r="G902" s="6"/>
      <c r="H902" s="6"/>
      <c r="I902" s="6"/>
      <c r="J902" s="6"/>
      <c r="K902" s="6"/>
      <c r="L902" s="6"/>
      <c r="M902" s="6"/>
      <c r="N902" s="6"/>
      <c r="O902" s="6"/>
      <c r="P902" s="6"/>
      <c r="Q902" s="6"/>
      <c r="R902" s="6"/>
      <c r="S902" s="6"/>
      <c r="T902" s="589"/>
      <c r="U902" s="6"/>
      <c r="V902" s="8"/>
      <c r="W902" s="6"/>
      <c r="X902" s="6"/>
      <c r="Y902" s="6"/>
      <c r="Z902" s="6"/>
      <c r="AA902" s="6"/>
    </row>
    <row r="903" spans="1:27" ht="15.75" customHeight="1" x14ac:dyDescent="0.25">
      <c r="A903" s="6"/>
      <c r="B903" s="6"/>
      <c r="C903" s="6"/>
      <c r="D903" s="6"/>
      <c r="E903" s="6"/>
      <c r="F903" s="6"/>
      <c r="G903" s="6"/>
      <c r="H903" s="6"/>
      <c r="I903" s="6"/>
      <c r="J903" s="6"/>
      <c r="K903" s="6"/>
      <c r="L903" s="6"/>
      <c r="M903" s="6"/>
      <c r="N903" s="6"/>
      <c r="O903" s="6"/>
      <c r="P903" s="6"/>
      <c r="Q903" s="6"/>
      <c r="R903" s="6"/>
      <c r="S903" s="6"/>
      <c r="T903" s="589"/>
      <c r="U903" s="6"/>
      <c r="V903" s="8"/>
      <c r="W903" s="6"/>
      <c r="X903" s="6"/>
      <c r="Y903" s="6"/>
      <c r="Z903" s="6"/>
      <c r="AA903" s="6"/>
    </row>
    <row r="904" spans="1:27" ht="15.75" customHeight="1" x14ac:dyDescent="0.25">
      <c r="A904" s="6"/>
      <c r="B904" s="6"/>
      <c r="C904" s="6"/>
      <c r="D904" s="6"/>
      <c r="E904" s="6"/>
      <c r="F904" s="6"/>
      <c r="G904" s="6"/>
      <c r="H904" s="6"/>
      <c r="I904" s="6"/>
      <c r="J904" s="6"/>
      <c r="K904" s="6"/>
      <c r="L904" s="6"/>
      <c r="M904" s="6"/>
      <c r="N904" s="6"/>
      <c r="O904" s="6"/>
      <c r="P904" s="6"/>
      <c r="Q904" s="6"/>
      <c r="R904" s="6"/>
      <c r="S904" s="6"/>
      <c r="T904" s="589"/>
      <c r="U904" s="6"/>
      <c r="V904" s="8"/>
      <c r="W904" s="6"/>
      <c r="X904" s="6"/>
      <c r="Y904" s="6"/>
      <c r="Z904" s="6"/>
      <c r="AA904" s="6"/>
    </row>
    <row r="905" spans="1:27" ht="15.75" customHeight="1" x14ac:dyDescent="0.25">
      <c r="A905" s="6"/>
      <c r="B905" s="6"/>
      <c r="C905" s="6"/>
      <c r="D905" s="6"/>
      <c r="E905" s="6"/>
      <c r="F905" s="6"/>
      <c r="G905" s="6"/>
      <c r="H905" s="6"/>
      <c r="I905" s="6"/>
      <c r="J905" s="6"/>
      <c r="K905" s="6"/>
      <c r="L905" s="6"/>
      <c r="M905" s="6"/>
      <c r="N905" s="6"/>
      <c r="O905" s="6"/>
      <c r="P905" s="6"/>
      <c r="Q905" s="6"/>
      <c r="R905" s="6"/>
      <c r="S905" s="6"/>
      <c r="T905" s="589"/>
      <c r="U905" s="6"/>
      <c r="V905" s="8"/>
      <c r="W905" s="6"/>
      <c r="X905" s="6"/>
      <c r="Y905" s="6"/>
      <c r="Z905" s="6"/>
      <c r="AA905" s="6"/>
    </row>
    <row r="906" spans="1:27" ht="15.75" customHeight="1" x14ac:dyDescent="0.25">
      <c r="A906" s="6"/>
      <c r="B906" s="6"/>
      <c r="C906" s="6"/>
      <c r="D906" s="6"/>
      <c r="E906" s="6"/>
      <c r="F906" s="6"/>
      <c r="G906" s="6"/>
      <c r="H906" s="6"/>
      <c r="I906" s="6"/>
      <c r="J906" s="6"/>
      <c r="K906" s="6"/>
      <c r="L906" s="6"/>
      <c r="M906" s="6"/>
      <c r="N906" s="6"/>
      <c r="O906" s="6"/>
      <c r="P906" s="6"/>
      <c r="Q906" s="6"/>
      <c r="R906" s="6"/>
      <c r="S906" s="6"/>
      <c r="T906" s="589"/>
      <c r="U906" s="6"/>
      <c r="V906" s="8"/>
      <c r="W906" s="6"/>
      <c r="X906" s="6"/>
      <c r="Y906" s="6"/>
      <c r="Z906" s="6"/>
      <c r="AA906" s="6"/>
    </row>
    <row r="907" spans="1:27" ht="15.75" customHeight="1" x14ac:dyDescent="0.25">
      <c r="A907" s="6"/>
      <c r="B907" s="6"/>
      <c r="C907" s="6"/>
      <c r="D907" s="6"/>
      <c r="E907" s="6"/>
      <c r="F907" s="6"/>
      <c r="G907" s="6"/>
      <c r="H907" s="6"/>
      <c r="I907" s="6"/>
      <c r="J907" s="6"/>
      <c r="K907" s="6"/>
      <c r="L907" s="6"/>
      <c r="M907" s="6"/>
      <c r="N907" s="6"/>
      <c r="O907" s="6"/>
      <c r="P907" s="6"/>
      <c r="Q907" s="6"/>
      <c r="R907" s="6"/>
      <c r="S907" s="6"/>
      <c r="T907" s="589"/>
      <c r="U907" s="6"/>
      <c r="V907" s="8"/>
      <c r="W907" s="6"/>
      <c r="X907" s="6"/>
      <c r="Y907" s="6"/>
      <c r="Z907" s="6"/>
      <c r="AA907" s="6"/>
    </row>
    <row r="908" spans="1:27" ht="15.75" customHeight="1" x14ac:dyDescent="0.25">
      <c r="A908" s="6"/>
      <c r="B908" s="6"/>
      <c r="C908" s="6"/>
      <c r="D908" s="6"/>
      <c r="E908" s="6"/>
      <c r="F908" s="6"/>
      <c r="G908" s="6"/>
      <c r="H908" s="6"/>
      <c r="I908" s="6"/>
      <c r="J908" s="6"/>
      <c r="K908" s="6"/>
      <c r="L908" s="6"/>
      <c r="M908" s="6"/>
      <c r="N908" s="6"/>
      <c r="O908" s="6"/>
      <c r="P908" s="6"/>
      <c r="Q908" s="6"/>
      <c r="R908" s="6"/>
      <c r="S908" s="6"/>
      <c r="T908" s="589"/>
      <c r="U908" s="6"/>
      <c r="V908" s="8"/>
      <c r="W908" s="6"/>
      <c r="X908" s="6"/>
      <c r="Y908" s="6"/>
      <c r="Z908" s="6"/>
      <c r="AA908" s="6"/>
    </row>
    <row r="909" spans="1:27" ht="15.75" customHeight="1" x14ac:dyDescent="0.25">
      <c r="A909" s="6"/>
      <c r="B909" s="6"/>
      <c r="C909" s="6"/>
      <c r="D909" s="6"/>
      <c r="E909" s="6"/>
      <c r="F909" s="6"/>
      <c r="G909" s="6"/>
      <c r="H909" s="6"/>
      <c r="I909" s="6"/>
      <c r="J909" s="6"/>
      <c r="K909" s="6"/>
      <c r="L909" s="6"/>
      <c r="M909" s="6"/>
      <c r="N909" s="6"/>
      <c r="O909" s="6"/>
      <c r="P909" s="6"/>
      <c r="Q909" s="6"/>
      <c r="R909" s="6"/>
      <c r="S909" s="6"/>
      <c r="T909" s="589"/>
      <c r="U909" s="6"/>
      <c r="V909" s="8"/>
      <c r="W909" s="6"/>
      <c r="X909" s="6"/>
      <c r="Y909" s="6"/>
      <c r="Z909" s="6"/>
      <c r="AA909" s="6"/>
    </row>
    <row r="910" spans="1:27" ht="15.75" customHeight="1" x14ac:dyDescent="0.25">
      <c r="A910" s="6"/>
      <c r="B910" s="6"/>
      <c r="C910" s="6"/>
      <c r="D910" s="6"/>
      <c r="E910" s="6"/>
      <c r="F910" s="6"/>
      <c r="G910" s="6"/>
      <c r="H910" s="6"/>
      <c r="I910" s="6"/>
      <c r="J910" s="6"/>
      <c r="K910" s="6"/>
      <c r="L910" s="6"/>
      <c r="M910" s="6"/>
      <c r="N910" s="6"/>
      <c r="O910" s="6"/>
      <c r="P910" s="6"/>
      <c r="Q910" s="6"/>
      <c r="R910" s="6"/>
      <c r="S910" s="6"/>
      <c r="T910" s="589"/>
      <c r="U910" s="6"/>
      <c r="V910" s="8"/>
      <c r="W910" s="6"/>
      <c r="X910" s="6"/>
      <c r="Y910" s="6"/>
      <c r="Z910" s="6"/>
      <c r="AA910" s="6"/>
    </row>
    <row r="911" spans="1:27" ht="15.75" customHeight="1" x14ac:dyDescent="0.25">
      <c r="A911" s="6"/>
      <c r="B911" s="6"/>
      <c r="C911" s="6"/>
      <c r="D911" s="6"/>
      <c r="E911" s="6"/>
      <c r="F911" s="6"/>
      <c r="G911" s="6"/>
      <c r="H911" s="6"/>
      <c r="I911" s="6"/>
      <c r="J911" s="6"/>
      <c r="K911" s="6"/>
      <c r="L911" s="6"/>
      <c r="M911" s="6"/>
      <c r="N911" s="6"/>
      <c r="O911" s="6"/>
      <c r="P911" s="6"/>
      <c r="Q911" s="6"/>
      <c r="R911" s="6"/>
      <c r="S911" s="6"/>
      <c r="T911" s="589"/>
      <c r="U911" s="6"/>
      <c r="V911" s="8"/>
      <c r="W911" s="6"/>
      <c r="X911" s="6"/>
      <c r="Y911" s="6"/>
      <c r="Z911" s="6"/>
      <c r="AA911" s="6"/>
    </row>
    <row r="912" spans="1:27" ht="15.75" customHeight="1" x14ac:dyDescent="0.25">
      <c r="A912" s="6"/>
      <c r="B912" s="6"/>
      <c r="C912" s="6"/>
      <c r="D912" s="6"/>
      <c r="E912" s="6"/>
      <c r="F912" s="6"/>
      <c r="G912" s="6"/>
      <c r="H912" s="6"/>
      <c r="I912" s="6"/>
      <c r="J912" s="6"/>
      <c r="K912" s="6"/>
      <c r="L912" s="6"/>
      <c r="M912" s="6"/>
      <c r="N912" s="6"/>
      <c r="O912" s="6"/>
      <c r="P912" s="6"/>
      <c r="Q912" s="6"/>
      <c r="R912" s="6"/>
      <c r="S912" s="6"/>
      <c r="T912" s="589"/>
      <c r="U912" s="6"/>
      <c r="V912" s="8"/>
      <c r="W912" s="6"/>
      <c r="X912" s="6"/>
      <c r="Y912" s="6"/>
      <c r="Z912" s="6"/>
      <c r="AA912" s="6"/>
    </row>
    <row r="913" spans="1:27" ht="15.75" customHeight="1" x14ac:dyDescent="0.25">
      <c r="A913" s="6"/>
      <c r="B913" s="6"/>
      <c r="C913" s="6"/>
      <c r="D913" s="6"/>
      <c r="E913" s="6"/>
      <c r="F913" s="6"/>
      <c r="G913" s="6"/>
      <c r="H913" s="6"/>
      <c r="I913" s="6"/>
      <c r="J913" s="6"/>
      <c r="K913" s="6"/>
      <c r="L913" s="6"/>
      <c r="M913" s="6"/>
      <c r="N913" s="6"/>
      <c r="O913" s="6"/>
      <c r="P913" s="6"/>
      <c r="Q913" s="6"/>
      <c r="R913" s="6"/>
      <c r="S913" s="6"/>
      <c r="T913" s="589"/>
      <c r="U913" s="6"/>
      <c r="V913" s="8"/>
      <c r="W913" s="6"/>
      <c r="X913" s="6"/>
      <c r="Y913" s="6"/>
      <c r="Z913" s="6"/>
      <c r="AA913" s="6"/>
    </row>
    <row r="914" spans="1:27" ht="15.75" customHeight="1" x14ac:dyDescent="0.25">
      <c r="A914" s="6"/>
      <c r="B914" s="6"/>
      <c r="C914" s="6"/>
      <c r="D914" s="6"/>
      <c r="E914" s="6"/>
      <c r="F914" s="6"/>
      <c r="G914" s="6"/>
      <c r="H914" s="6"/>
      <c r="I914" s="6"/>
      <c r="J914" s="6"/>
      <c r="K914" s="6"/>
      <c r="L914" s="6"/>
      <c r="M914" s="6"/>
      <c r="N914" s="6"/>
      <c r="O914" s="6"/>
      <c r="P914" s="6"/>
      <c r="Q914" s="6"/>
      <c r="R914" s="6"/>
      <c r="S914" s="6"/>
      <c r="T914" s="589"/>
      <c r="U914" s="6"/>
      <c r="V914" s="8"/>
      <c r="W914" s="6"/>
      <c r="X914" s="6"/>
      <c r="Y914" s="6"/>
      <c r="Z914" s="6"/>
      <c r="AA914" s="6"/>
    </row>
    <row r="915" spans="1:27" ht="15.75" customHeight="1" x14ac:dyDescent="0.25">
      <c r="A915" s="6"/>
      <c r="B915" s="6"/>
      <c r="C915" s="6"/>
      <c r="D915" s="6"/>
      <c r="E915" s="6"/>
      <c r="F915" s="6"/>
      <c r="G915" s="6"/>
      <c r="H915" s="6"/>
      <c r="I915" s="6"/>
      <c r="J915" s="6"/>
      <c r="K915" s="6"/>
      <c r="L915" s="6"/>
      <c r="M915" s="6"/>
      <c r="N915" s="6"/>
      <c r="O915" s="6"/>
      <c r="P915" s="6"/>
      <c r="Q915" s="6"/>
      <c r="R915" s="6"/>
      <c r="S915" s="6"/>
      <c r="T915" s="589"/>
      <c r="U915" s="6"/>
      <c r="V915" s="8"/>
      <c r="W915" s="6"/>
      <c r="X915" s="6"/>
      <c r="Y915" s="6"/>
      <c r="Z915" s="6"/>
      <c r="AA915" s="6"/>
    </row>
    <row r="916" spans="1:27" ht="15.75" customHeight="1" x14ac:dyDescent="0.25">
      <c r="A916" s="6"/>
      <c r="B916" s="6"/>
      <c r="C916" s="6"/>
      <c r="D916" s="6"/>
      <c r="E916" s="6"/>
      <c r="F916" s="6"/>
      <c r="G916" s="6"/>
      <c r="H916" s="6"/>
      <c r="I916" s="6"/>
      <c r="J916" s="6"/>
      <c r="K916" s="6"/>
      <c r="L916" s="6"/>
      <c r="M916" s="6"/>
      <c r="N916" s="6"/>
      <c r="O916" s="6"/>
      <c r="P916" s="6"/>
      <c r="Q916" s="6"/>
      <c r="R916" s="6"/>
      <c r="S916" s="6"/>
      <c r="T916" s="589"/>
      <c r="U916" s="6"/>
      <c r="V916" s="8"/>
      <c r="W916" s="6"/>
      <c r="X916" s="6"/>
      <c r="Y916" s="6"/>
      <c r="Z916" s="6"/>
      <c r="AA916" s="6"/>
    </row>
    <row r="917" spans="1:27" ht="15.75" customHeight="1" x14ac:dyDescent="0.25">
      <c r="A917" s="6"/>
      <c r="B917" s="6"/>
      <c r="C917" s="6"/>
      <c r="D917" s="6"/>
      <c r="E917" s="6"/>
      <c r="F917" s="6"/>
      <c r="G917" s="6"/>
      <c r="H917" s="6"/>
      <c r="I917" s="6"/>
      <c r="J917" s="6"/>
      <c r="K917" s="6"/>
      <c r="L917" s="6"/>
      <c r="M917" s="6"/>
      <c r="N917" s="6"/>
      <c r="O917" s="6"/>
      <c r="P917" s="6"/>
      <c r="Q917" s="6"/>
      <c r="R917" s="6"/>
      <c r="S917" s="6"/>
      <c r="T917" s="589"/>
      <c r="U917" s="6"/>
      <c r="V917" s="8"/>
      <c r="W917" s="6"/>
      <c r="X917" s="6"/>
      <c r="Y917" s="6"/>
      <c r="Z917" s="6"/>
      <c r="AA917" s="6"/>
    </row>
    <row r="918" spans="1:27" ht="15.75" customHeight="1" x14ac:dyDescent="0.25">
      <c r="A918" s="6"/>
      <c r="B918" s="6"/>
      <c r="C918" s="6"/>
      <c r="D918" s="6"/>
      <c r="E918" s="6"/>
      <c r="F918" s="6"/>
      <c r="G918" s="6"/>
      <c r="H918" s="6"/>
      <c r="I918" s="6"/>
      <c r="J918" s="6"/>
      <c r="K918" s="6"/>
      <c r="L918" s="6"/>
      <c r="M918" s="6"/>
      <c r="N918" s="6"/>
      <c r="O918" s="6"/>
      <c r="P918" s="6"/>
      <c r="Q918" s="6"/>
      <c r="R918" s="6"/>
      <c r="S918" s="6"/>
      <c r="T918" s="589"/>
      <c r="U918" s="6"/>
      <c r="V918" s="8"/>
      <c r="W918" s="6"/>
      <c r="X918" s="6"/>
      <c r="Y918" s="6"/>
      <c r="Z918" s="6"/>
      <c r="AA918" s="6"/>
    </row>
    <row r="919" spans="1:27" ht="15.75" customHeight="1" x14ac:dyDescent="0.25">
      <c r="A919" s="6"/>
      <c r="B919" s="6"/>
      <c r="C919" s="6"/>
      <c r="D919" s="6"/>
      <c r="E919" s="6"/>
      <c r="F919" s="6"/>
      <c r="G919" s="6"/>
      <c r="H919" s="6"/>
      <c r="I919" s="6"/>
      <c r="J919" s="6"/>
      <c r="K919" s="6"/>
      <c r="L919" s="6"/>
      <c r="M919" s="6"/>
      <c r="N919" s="6"/>
      <c r="O919" s="6"/>
      <c r="P919" s="6"/>
      <c r="Q919" s="6"/>
      <c r="R919" s="6"/>
      <c r="S919" s="6"/>
      <c r="T919" s="589"/>
      <c r="U919" s="6"/>
      <c r="V919" s="8"/>
      <c r="W919" s="6"/>
      <c r="X919" s="6"/>
      <c r="Y919" s="6"/>
      <c r="Z919" s="6"/>
      <c r="AA919" s="6"/>
    </row>
    <row r="920" spans="1:27" ht="15.75" customHeight="1" x14ac:dyDescent="0.25">
      <c r="A920" s="6"/>
      <c r="B920" s="6"/>
      <c r="C920" s="6"/>
      <c r="D920" s="6"/>
      <c r="E920" s="6"/>
      <c r="F920" s="6"/>
      <c r="G920" s="6"/>
      <c r="H920" s="6"/>
      <c r="I920" s="6"/>
      <c r="J920" s="6"/>
      <c r="K920" s="6"/>
      <c r="L920" s="6"/>
      <c r="M920" s="6"/>
      <c r="N920" s="6"/>
      <c r="O920" s="6"/>
      <c r="P920" s="6"/>
      <c r="Q920" s="6"/>
      <c r="R920" s="6"/>
      <c r="S920" s="6"/>
      <c r="T920" s="589"/>
      <c r="U920" s="6"/>
      <c r="V920" s="8"/>
      <c r="W920" s="6"/>
      <c r="X920" s="6"/>
      <c r="Y920" s="6"/>
      <c r="Z920" s="6"/>
      <c r="AA920" s="6"/>
    </row>
    <row r="921" spans="1:27" ht="15.75" customHeight="1" x14ac:dyDescent="0.25">
      <c r="A921" s="6"/>
      <c r="B921" s="6"/>
      <c r="C921" s="6"/>
      <c r="D921" s="6"/>
      <c r="E921" s="6"/>
      <c r="F921" s="6"/>
      <c r="G921" s="6"/>
      <c r="H921" s="6"/>
      <c r="I921" s="6"/>
      <c r="J921" s="6"/>
      <c r="K921" s="6"/>
      <c r="L921" s="6"/>
      <c r="M921" s="6"/>
      <c r="N921" s="6"/>
      <c r="O921" s="6"/>
      <c r="P921" s="6"/>
      <c r="Q921" s="6"/>
      <c r="R921" s="6"/>
      <c r="S921" s="6"/>
      <c r="T921" s="589"/>
      <c r="U921" s="6"/>
      <c r="V921" s="8"/>
      <c r="W921" s="6"/>
      <c r="X921" s="6"/>
      <c r="Y921" s="6"/>
      <c r="Z921" s="6"/>
      <c r="AA921" s="6"/>
    </row>
    <row r="922" spans="1:27" ht="15.75" customHeight="1" x14ac:dyDescent="0.25">
      <c r="A922" s="6"/>
      <c r="B922" s="6"/>
      <c r="C922" s="6"/>
      <c r="D922" s="6"/>
      <c r="E922" s="6"/>
      <c r="F922" s="6"/>
      <c r="G922" s="6"/>
      <c r="H922" s="6"/>
      <c r="I922" s="6"/>
      <c r="J922" s="6"/>
      <c r="K922" s="6"/>
      <c r="L922" s="6"/>
      <c r="M922" s="6"/>
      <c r="N922" s="6"/>
      <c r="O922" s="6"/>
      <c r="P922" s="6"/>
      <c r="Q922" s="6"/>
      <c r="R922" s="6"/>
      <c r="S922" s="6"/>
      <c r="T922" s="589"/>
      <c r="U922" s="6"/>
      <c r="V922" s="8"/>
      <c r="W922" s="6"/>
      <c r="X922" s="6"/>
      <c r="Y922" s="6"/>
      <c r="Z922" s="6"/>
      <c r="AA922" s="6"/>
    </row>
    <row r="923" spans="1:27" ht="15.75" customHeight="1" x14ac:dyDescent="0.25">
      <c r="A923" s="6"/>
      <c r="B923" s="6"/>
      <c r="C923" s="6"/>
      <c r="D923" s="6"/>
      <c r="E923" s="6"/>
      <c r="F923" s="6"/>
      <c r="G923" s="6"/>
      <c r="H923" s="6"/>
      <c r="I923" s="6"/>
      <c r="J923" s="6"/>
      <c r="K923" s="6"/>
      <c r="L923" s="6"/>
      <c r="M923" s="6"/>
      <c r="N923" s="6"/>
      <c r="O923" s="6"/>
      <c r="P923" s="6"/>
      <c r="Q923" s="6"/>
      <c r="R923" s="6"/>
      <c r="S923" s="6"/>
      <c r="T923" s="589"/>
      <c r="U923" s="6"/>
      <c r="V923" s="8"/>
      <c r="W923" s="6"/>
      <c r="X923" s="6"/>
      <c r="Y923" s="6"/>
      <c r="Z923" s="6"/>
      <c r="AA923" s="6"/>
    </row>
    <row r="924" spans="1:27" ht="15.75" customHeight="1" x14ac:dyDescent="0.25">
      <c r="A924" s="6"/>
      <c r="B924" s="6"/>
      <c r="C924" s="6"/>
      <c r="D924" s="6"/>
      <c r="E924" s="6"/>
      <c r="F924" s="6"/>
      <c r="G924" s="6"/>
      <c r="H924" s="6"/>
      <c r="I924" s="6"/>
      <c r="J924" s="6"/>
      <c r="K924" s="6"/>
      <c r="L924" s="6"/>
      <c r="M924" s="6"/>
      <c r="N924" s="6"/>
      <c r="O924" s="6"/>
      <c r="P924" s="6"/>
      <c r="Q924" s="6"/>
      <c r="R924" s="6"/>
      <c r="S924" s="6"/>
      <c r="T924" s="589"/>
      <c r="U924" s="6"/>
      <c r="V924" s="8"/>
      <c r="W924" s="6"/>
      <c r="X924" s="6"/>
      <c r="Y924" s="6"/>
      <c r="Z924" s="6"/>
      <c r="AA924" s="6"/>
    </row>
    <row r="925" spans="1:27" ht="15.75" customHeight="1" x14ac:dyDescent="0.25">
      <c r="A925" s="6"/>
      <c r="B925" s="6"/>
      <c r="C925" s="6"/>
      <c r="D925" s="6"/>
      <c r="E925" s="6"/>
      <c r="F925" s="6"/>
      <c r="G925" s="6"/>
      <c r="H925" s="6"/>
      <c r="I925" s="6"/>
      <c r="J925" s="6"/>
      <c r="K925" s="6"/>
      <c r="L925" s="6"/>
      <c r="M925" s="6"/>
      <c r="N925" s="6"/>
      <c r="O925" s="6"/>
      <c r="P925" s="6"/>
      <c r="Q925" s="6"/>
      <c r="R925" s="6"/>
      <c r="S925" s="6"/>
      <c r="T925" s="589"/>
      <c r="U925" s="6"/>
      <c r="V925" s="8"/>
      <c r="W925" s="6"/>
      <c r="X925" s="6"/>
      <c r="Y925" s="6"/>
      <c r="Z925" s="6"/>
      <c r="AA925" s="6"/>
    </row>
    <row r="926" spans="1:27" ht="15.75" customHeight="1" x14ac:dyDescent="0.25">
      <c r="A926" s="6"/>
      <c r="B926" s="6"/>
      <c r="C926" s="6"/>
      <c r="D926" s="6"/>
      <c r="E926" s="6"/>
      <c r="F926" s="6"/>
      <c r="G926" s="6"/>
      <c r="H926" s="6"/>
      <c r="I926" s="6"/>
      <c r="J926" s="6"/>
      <c r="K926" s="6"/>
      <c r="L926" s="6"/>
      <c r="M926" s="6"/>
      <c r="N926" s="6"/>
      <c r="O926" s="6"/>
      <c r="P926" s="6"/>
      <c r="Q926" s="6"/>
      <c r="R926" s="6"/>
      <c r="S926" s="6"/>
      <c r="T926" s="589"/>
      <c r="U926" s="6"/>
      <c r="V926" s="8"/>
      <c r="W926" s="6"/>
      <c r="X926" s="6"/>
      <c r="Y926" s="6"/>
      <c r="Z926" s="6"/>
      <c r="AA926" s="6"/>
    </row>
    <row r="927" spans="1:27" ht="15.75" customHeight="1" x14ac:dyDescent="0.25">
      <c r="A927" s="6"/>
      <c r="B927" s="6"/>
      <c r="C927" s="6"/>
      <c r="D927" s="6"/>
      <c r="E927" s="6"/>
      <c r="F927" s="6"/>
      <c r="G927" s="6"/>
      <c r="H927" s="6"/>
      <c r="I927" s="6"/>
      <c r="J927" s="6"/>
      <c r="K927" s="6"/>
      <c r="L927" s="6"/>
      <c r="M927" s="6"/>
      <c r="N927" s="6"/>
      <c r="O927" s="6"/>
      <c r="P927" s="6"/>
      <c r="Q927" s="6"/>
      <c r="R927" s="6"/>
      <c r="S927" s="6"/>
      <c r="T927" s="589"/>
      <c r="U927" s="6"/>
      <c r="V927" s="8"/>
      <c r="W927" s="6"/>
      <c r="X927" s="6"/>
      <c r="Y927" s="6"/>
      <c r="Z927" s="6"/>
      <c r="AA927" s="6"/>
    </row>
    <row r="928" spans="1:27" ht="15.75" customHeight="1" x14ac:dyDescent="0.25">
      <c r="A928" s="6"/>
      <c r="B928" s="6"/>
      <c r="C928" s="6"/>
      <c r="D928" s="6"/>
      <c r="E928" s="6"/>
      <c r="F928" s="6"/>
      <c r="G928" s="6"/>
      <c r="H928" s="6"/>
      <c r="I928" s="6"/>
      <c r="J928" s="6"/>
      <c r="K928" s="6"/>
      <c r="L928" s="6"/>
      <c r="M928" s="6"/>
      <c r="N928" s="6"/>
      <c r="O928" s="6"/>
      <c r="P928" s="6"/>
      <c r="Q928" s="6"/>
      <c r="R928" s="6"/>
      <c r="S928" s="6"/>
      <c r="T928" s="589"/>
      <c r="U928" s="6"/>
      <c r="V928" s="8"/>
      <c r="W928" s="6"/>
      <c r="X928" s="6"/>
      <c r="Y928" s="6"/>
      <c r="Z928" s="6"/>
      <c r="AA928" s="6"/>
    </row>
    <row r="929" spans="1:27" ht="15.75" customHeight="1" x14ac:dyDescent="0.25">
      <c r="A929" s="6"/>
      <c r="B929" s="6"/>
      <c r="C929" s="6"/>
      <c r="D929" s="6"/>
      <c r="E929" s="6"/>
      <c r="F929" s="6"/>
      <c r="G929" s="6"/>
      <c r="H929" s="6"/>
      <c r="I929" s="6"/>
      <c r="J929" s="6"/>
      <c r="K929" s="6"/>
      <c r="L929" s="6"/>
      <c r="M929" s="6"/>
      <c r="N929" s="6"/>
      <c r="O929" s="6"/>
      <c r="P929" s="6"/>
      <c r="Q929" s="6"/>
      <c r="R929" s="6"/>
      <c r="S929" s="6"/>
      <c r="T929" s="589"/>
      <c r="U929" s="6"/>
      <c r="V929" s="8"/>
      <c r="W929" s="6"/>
      <c r="X929" s="6"/>
      <c r="Y929" s="6"/>
      <c r="Z929" s="6"/>
      <c r="AA929" s="6"/>
    </row>
    <row r="930" spans="1:27" ht="15.75" customHeight="1" x14ac:dyDescent="0.25">
      <c r="A930" s="6"/>
      <c r="B930" s="6"/>
      <c r="C930" s="6"/>
      <c r="D930" s="6"/>
      <c r="E930" s="6"/>
      <c r="F930" s="6"/>
      <c r="G930" s="6"/>
      <c r="H930" s="6"/>
      <c r="I930" s="6"/>
      <c r="J930" s="6"/>
      <c r="K930" s="6"/>
      <c r="L930" s="6"/>
      <c r="M930" s="6"/>
      <c r="N930" s="6"/>
      <c r="O930" s="6"/>
      <c r="P930" s="6"/>
      <c r="Q930" s="6"/>
      <c r="R930" s="6"/>
      <c r="S930" s="6"/>
      <c r="T930" s="589"/>
      <c r="U930" s="6"/>
      <c r="V930" s="8"/>
      <c r="W930" s="6"/>
      <c r="X930" s="6"/>
      <c r="Y930" s="6"/>
      <c r="Z930" s="6"/>
      <c r="AA930" s="6"/>
    </row>
    <row r="931" spans="1:27" ht="15.75" customHeight="1" x14ac:dyDescent="0.25">
      <c r="A931" s="6"/>
      <c r="B931" s="6"/>
      <c r="C931" s="6"/>
      <c r="D931" s="6"/>
      <c r="E931" s="6"/>
      <c r="F931" s="6"/>
      <c r="G931" s="6"/>
      <c r="H931" s="6"/>
      <c r="I931" s="6"/>
      <c r="J931" s="6"/>
      <c r="K931" s="6"/>
      <c r="L931" s="6"/>
      <c r="M931" s="6"/>
      <c r="N931" s="6"/>
      <c r="O931" s="6"/>
      <c r="P931" s="6"/>
      <c r="Q931" s="6"/>
      <c r="R931" s="6"/>
      <c r="S931" s="6"/>
      <c r="T931" s="589"/>
      <c r="U931" s="6"/>
      <c r="V931" s="8"/>
      <c r="W931" s="6"/>
      <c r="X931" s="6"/>
      <c r="Y931" s="6"/>
      <c r="Z931" s="6"/>
      <c r="AA931" s="6"/>
    </row>
    <row r="932" spans="1:27" ht="15.75" customHeight="1" x14ac:dyDescent="0.25">
      <c r="A932" s="6"/>
      <c r="B932" s="6"/>
      <c r="C932" s="6"/>
      <c r="D932" s="6"/>
      <c r="E932" s="6"/>
      <c r="F932" s="6"/>
      <c r="G932" s="6"/>
      <c r="H932" s="6"/>
      <c r="I932" s="6"/>
      <c r="J932" s="6"/>
      <c r="K932" s="6"/>
      <c r="L932" s="6"/>
      <c r="M932" s="6"/>
      <c r="N932" s="6"/>
      <c r="O932" s="6"/>
      <c r="P932" s="6"/>
      <c r="Q932" s="6"/>
      <c r="R932" s="6"/>
      <c r="S932" s="6"/>
      <c r="T932" s="589"/>
      <c r="U932" s="6"/>
      <c r="V932" s="8"/>
      <c r="W932" s="6"/>
      <c r="X932" s="6"/>
      <c r="Y932" s="6"/>
      <c r="Z932" s="6"/>
      <c r="AA932" s="6"/>
    </row>
    <row r="933" spans="1:27" ht="15.75" customHeight="1" x14ac:dyDescent="0.25">
      <c r="A933" s="6"/>
      <c r="B933" s="6"/>
      <c r="C933" s="6"/>
      <c r="D933" s="6"/>
      <c r="E933" s="6"/>
      <c r="F933" s="6"/>
      <c r="G933" s="6"/>
      <c r="H933" s="6"/>
      <c r="I933" s="6"/>
      <c r="J933" s="6"/>
      <c r="K933" s="6"/>
      <c r="L933" s="6"/>
      <c r="M933" s="6"/>
      <c r="N933" s="6"/>
      <c r="O933" s="6"/>
      <c r="P933" s="6"/>
      <c r="Q933" s="6"/>
      <c r="R933" s="6"/>
      <c r="S933" s="6"/>
      <c r="T933" s="589"/>
      <c r="U933" s="6"/>
      <c r="V933" s="8"/>
      <c r="W933" s="6"/>
      <c r="X933" s="6"/>
      <c r="Y933" s="6"/>
      <c r="Z933" s="6"/>
      <c r="AA933" s="6"/>
    </row>
    <row r="934" spans="1:27" ht="15.75" customHeight="1" x14ac:dyDescent="0.25">
      <c r="A934" s="6"/>
      <c r="B934" s="6"/>
      <c r="C934" s="6"/>
      <c r="D934" s="6"/>
      <c r="E934" s="6"/>
      <c r="F934" s="6"/>
      <c r="G934" s="6"/>
      <c r="H934" s="6"/>
      <c r="I934" s="6"/>
      <c r="J934" s="6"/>
      <c r="K934" s="6"/>
      <c r="L934" s="6"/>
      <c r="M934" s="6"/>
      <c r="N934" s="6"/>
      <c r="O934" s="6"/>
      <c r="P934" s="6"/>
      <c r="Q934" s="6"/>
      <c r="R934" s="6"/>
      <c r="S934" s="6"/>
      <c r="T934" s="589"/>
      <c r="U934" s="6"/>
      <c r="V934" s="8"/>
      <c r="W934" s="6"/>
      <c r="X934" s="6"/>
      <c r="Y934" s="6"/>
      <c r="Z934" s="6"/>
      <c r="AA934" s="6"/>
    </row>
    <row r="935" spans="1:27" ht="15.75" customHeight="1" x14ac:dyDescent="0.25">
      <c r="A935" s="6"/>
      <c r="B935" s="6"/>
      <c r="C935" s="6"/>
      <c r="D935" s="6"/>
      <c r="E935" s="6"/>
      <c r="F935" s="6"/>
      <c r="G935" s="6"/>
      <c r="H935" s="6"/>
      <c r="I935" s="6"/>
      <c r="J935" s="6"/>
      <c r="K935" s="6"/>
      <c r="L935" s="6"/>
      <c r="M935" s="6"/>
      <c r="N935" s="6"/>
      <c r="O935" s="6"/>
      <c r="P935" s="6"/>
      <c r="Q935" s="6"/>
      <c r="R935" s="6"/>
      <c r="S935" s="6"/>
      <c r="T935" s="589"/>
      <c r="U935" s="6"/>
      <c r="V935" s="8"/>
      <c r="W935" s="6"/>
      <c r="X935" s="6"/>
      <c r="Y935" s="6"/>
      <c r="Z935" s="6"/>
      <c r="AA935" s="6"/>
    </row>
    <row r="936" spans="1:27" ht="15.75" customHeight="1" x14ac:dyDescent="0.25">
      <c r="A936" s="6"/>
      <c r="B936" s="6"/>
      <c r="C936" s="6"/>
      <c r="D936" s="6"/>
      <c r="E936" s="6"/>
      <c r="F936" s="6"/>
      <c r="G936" s="6"/>
      <c r="H936" s="6"/>
      <c r="I936" s="6"/>
      <c r="J936" s="6"/>
      <c r="K936" s="6"/>
      <c r="L936" s="6"/>
      <c r="M936" s="6"/>
      <c r="N936" s="6"/>
      <c r="O936" s="6"/>
      <c r="P936" s="6"/>
      <c r="Q936" s="6"/>
      <c r="R936" s="6"/>
      <c r="S936" s="6"/>
      <c r="T936" s="589"/>
      <c r="U936" s="6"/>
      <c r="V936" s="8"/>
      <c r="W936" s="6"/>
      <c r="X936" s="6"/>
      <c r="Y936" s="6"/>
      <c r="Z936" s="6"/>
      <c r="AA936" s="6"/>
    </row>
    <row r="937" spans="1:27" ht="15.75" customHeight="1" x14ac:dyDescent="0.25">
      <c r="A937" s="6"/>
      <c r="B937" s="6"/>
      <c r="C937" s="6"/>
      <c r="D937" s="6"/>
      <c r="E937" s="6"/>
      <c r="F937" s="6"/>
      <c r="G937" s="6"/>
      <c r="H937" s="6"/>
      <c r="I937" s="6"/>
      <c r="J937" s="6"/>
      <c r="K937" s="6"/>
      <c r="L937" s="6"/>
      <c r="M937" s="6"/>
      <c r="N937" s="6"/>
      <c r="O937" s="6"/>
      <c r="P937" s="6"/>
      <c r="Q937" s="6"/>
      <c r="R937" s="6"/>
      <c r="S937" s="6"/>
      <c r="T937" s="589"/>
      <c r="U937" s="6"/>
      <c r="V937" s="8"/>
      <c r="W937" s="6"/>
      <c r="X937" s="6"/>
      <c r="Y937" s="6"/>
      <c r="Z937" s="6"/>
      <c r="AA937" s="6"/>
    </row>
    <row r="938" spans="1:27" ht="15.75" customHeight="1" x14ac:dyDescent="0.25">
      <c r="A938" s="6"/>
      <c r="B938" s="6"/>
      <c r="C938" s="6"/>
      <c r="D938" s="6"/>
      <c r="E938" s="6"/>
      <c r="F938" s="6"/>
      <c r="G938" s="6"/>
      <c r="H938" s="6"/>
      <c r="I938" s="6"/>
      <c r="J938" s="6"/>
      <c r="K938" s="6"/>
      <c r="L938" s="6"/>
      <c r="M938" s="6"/>
      <c r="N938" s="6"/>
      <c r="O938" s="6"/>
      <c r="P938" s="6"/>
      <c r="Q938" s="6"/>
      <c r="R938" s="6"/>
      <c r="S938" s="6"/>
      <c r="T938" s="589"/>
      <c r="U938" s="6"/>
      <c r="V938" s="8"/>
      <c r="W938" s="6"/>
      <c r="X938" s="6"/>
      <c r="Y938" s="6"/>
      <c r="Z938" s="6"/>
      <c r="AA938" s="6"/>
    </row>
    <row r="939" spans="1:27" ht="15.75" customHeight="1" x14ac:dyDescent="0.25">
      <c r="A939" s="6"/>
      <c r="B939" s="6"/>
      <c r="C939" s="6"/>
      <c r="D939" s="6"/>
      <c r="E939" s="6"/>
      <c r="F939" s="6"/>
      <c r="G939" s="6"/>
      <c r="H939" s="6"/>
      <c r="I939" s="6"/>
      <c r="J939" s="6"/>
      <c r="K939" s="6"/>
      <c r="L939" s="6"/>
      <c r="M939" s="6"/>
      <c r="N939" s="6"/>
      <c r="O939" s="6"/>
      <c r="P939" s="6"/>
      <c r="Q939" s="6"/>
      <c r="R939" s="6"/>
      <c r="S939" s="6"/>
      <c r="T939" s="589"/>
      <c r="U939" s="6"/>
      <c r="V939" s="8"/>
      <c r="W939" s="6"/>
      <c r="X939" s="6"/>
      <c r="Y939" s="6"/>
      <c r="Z939" s="6"/>
      <c r="AA939" s="6"/>
    </row>
    <row r="940" spans="1:27" ht="15.75" customHeight="1" x14ac:dyDescent="0.25">
      <c r="A940" s="6"/>
      <c r="B940" s="6"/>
      <c r="C940" s="6"/>
      <c r="D940" s="6"/>
      <c r="E940" s="6"/>
      <c r="F940" s="6"/>
      <c r="G940" s="6"/>
      <c r="H940" s="6"/>
      <c r="I940" s="6"/>
      <c r="J940" s="6"/>
      <c r="K940" s="6"/>
      <c r="L940" s="6"/>
      <c r="M940" s="6"/>
      <c r="N940" s="6"/>
      <c r="O940" s="6"/>
      <c r="P940" s="6"/>
      <c r="Q940" s="6"/>
      <c r="R940" s="6"/>
      <c r="S940" s="6"/>
      <c r="T940" s="589"/>
      <c r="U940" s="6"/>
      <c r="V940" s="8"/>
      <c r="W940" s="6"/>
      <c r="X940" s="6"/>
      <c r="Y940" s="6"/>
      <c r="Z940" s="6"/>
      <c r="AA940" s="6"/>
    </row>
    <row r="941" spans="1:27" ht="15.75" customHeight="1" x14ac:dyDescent="0.25">
      <c r="A941" s="6"/>
      <c r="B941" s="6"/>
      <c r="C941" s="6"/>
      <c r="D941" s="6"/>
      <c r="E941" s="6"/>
      <c r="F941" s="6"/>
      <c r="G941" s="6"/>
      <c r="H941" s="6"/>
      <c r="I941" s="6"/>
      <c r="J941" s="6"/>
      <c r="K941" s="6"/>
      <c r="L941" s="6"/>
      <c r="M941" s="6"/>
      <c r="N941" s="6"/>
      <c r="O941" s="6"/>
      <c r="P941" s="6"/>
      <c r="Q941" s="6"/>
      <c r="R941" s="6"/>
      <c r="S941" s="6"/>
      <c r="T941" s="589"/>
      <c r="U941" s="6"/>
      <c r="V941" s="8"/>
      <c r="W941" s="6"/>
      <c r="X941" s="6"/>
      <c r="Y941" s="6"/>
      <c r="Z941" s="6"/>
      <c r="AA941" s="6"/>
    </row>
    <row r="942" spans="1:27" ht="15.75" customHeight="1" x14ac:dyDescent="0.25">
      <c r="A942" s="6"/>
      <c r="B942" s="6"/>
      <c r="C942" s="6"/>
      <c r="D942" s="6"/>
      <c r="E942" s="6"/>
      <c r="F942" s="6"/>
      <c r="G942" s="6"/>
      <c r="H942" s="6"/>
      <c r="I942" s="6"/>
      <c r="J942" s="6"/>
      <c r="K942" s="6"/>
      <c r="L942" s="6"/>
      <c r="M942" s="6"/>
      <c r="N942" s="6"/>
      <c r="O942" s="6"/>
      <c r="P942" s="6"/>
      <c r="Q942" s="6"/>
      <c r="R942" s="6"/>
      <c r="S942" s="6"/>
      <c r="T942" s="589"/>
      <c r="U942" s="6"/>
      <c r="V942" s="8"/>
      <c r="W942" s="6"/>
      <c r="X942" s="6"/>
      <c r="Y942" s="6"/>
      <c r="Z942" s="6"/>
      <c r="AA942" s="6"/>
    </row>
    <row r="943" spans="1:27" ht="15.75" customHeight="1" x14ac:dyDescent="0.25">
      <c r="A943" s="6"/>
      <c r="B943" s="6"/>
      <c r="C943" s="6"/>
      <c r="D943" s="6"/>
      <c r="E943" s="6"/>
      <c r="F943" s="6"/>
      <c r="G943" s="6"/>
      <c r="H943" s="6"/>
      <c r="I943" s="6"/>
      <c r="J943" s="6"/>
      <c r="K943" s="6"/>
      <c r="L943" s="6"/>
      <c r="M943" s="6"/>
      <c r="N943" s="6"/>
      <c r="O943" s="6"/>
      <c r="P943" s="6"/>
      <c r="Q943" s="6"/>
      <c r="R943" s="6"/>
      <c r="S943" s="6"/>
      <c r="T943" s="589"/>
      <c r="U943" s="6"/>
      <c r="V943" s="8"/>
      <c r="W943" s="6"/>
      <c r="X943" s="6"/>
      <c r="Y943" s="6"/>
      <c r="Z943" s="6"/>
      <c r="AA943" s="6"/>
    </row>
    <row r="944" spans="1:27" ht="15.75" customHeight="1" x14ac:dyDescent="0.25">
      <c r="A944" s="6"/>
      <c r="B944" s="6"/>
      <c r="C944" s="6"/>
      <c r="D944" s="6"/>
      <c r="E944" s="6"/>
      <c r="F944" s="6"/>
      <c r="G944" s="6"/>
      <c r="H944" s="6"/>
      <c r="I944" s="6"/>
      <c r="J944" s="6"/>
      <c r="K944" s="6"/>
      <c r="L944" s="6"/>
      <c r="M944" s="6"/>
      <c r="N944" s="6"/>
      <c r="O944" s="6"/>
      <c r="P944" s="6"/>
      <c r="Q944" s="6"/>
      <c r="R944" s="6"/>
      <c r="S944" s="6"/>
      <c r="T944" s="589"/>
      <c r="U944" s="6"/>
      <c r="V944" s="8"/>
      <c r="W944" s="6"/>
      <c r="X944" s="6"/>
      <c r="Y944" s="6"/>
      <c r="Z944" s="6"/>
      <c r="AA944" s="6"/>
    </row>
    <row r="945" spans="1:27" ht="15.75" customHeight="1" x14ac:dyDescent="0.25">
      <c r="A945" s="6"/>
      <c r="B945" s="6"/>
      <c r="C945" s="6"/>
      <c r="D945" s="6"/>
      <c r="E945" s="6"/>
      <c r="F945" s="6"/>
      <c r="G945" s="6"/>
      <c r="H945" s="6"/>
      <c r="I945" s="6"/>
      <c r="J945" s="6"/>
      <c r="K945" s="6"/>
      <c r="L945" s="6"/>
      <c r="M945" s="6"/>
      <c r="N945" s="6"/>
      <c r="O945" s="6"/>
      <c r="P945" s="6"/>
      <c r="Q945" s="6"/>
      <c r="R945" s="6"/>
      <c r="S945" s="6"/>
      <c r="T945" s="589"/>
      <c r="U945" s="6"/>
      <c r="V945" s="8"/>
      <c r="W945" s="6"/>
      <c r="X945" s="6"/>
      <c r="Y945" s="6"/>
      <c r="Z945" s="6"/>
      <c r="AA945" s="6"/>
    </row>
    <row r="946" spans="1:27" ht="15.75" customHeight="1" x14ac:dyDescent="0.25">
      <c r="A946" s="6"/>
      <c r="B946" s="6"/>
      <c r="C946" s="6"/>
      <c r="D946" s="6"/>
      <c r="E946" s="6"/>
      <c r="F946" s="6"/>
      <c r="G946" s="6"/>
      <c r="H946" s="6"/>
      <c r="I946" s="6"/>
      <c r="J946" s="6"/>
      <c r="K946" s="6"/>
      <c r="L946" s="6"/>
      <c r="M946" s="6"/>
      <c r="N946" s="6"/>
      <c r="O946" s="6"/>
      <c r="P946" s="6"/>
      <c r="Q946" s="6"/>
      <c r="R946" s="6"/>
      <c r="S946" s="6"/>
      <c r="T946" s="589"/>
      <c r="U946" s="6"/>
      <c r="V946" s="8"/>
      <c r="W946" s="6"/>
      <c r="X946" s="6"/>
      <c r="Y946" s="6"/>
      <c r="Z946" s="6"/>
      <c r="AA946" s="6"/>
    </row>
    <row r="947" spans="1:27" ht="15.75" customHeight="1" x14ac:dyDescent="0.25">
      <c r="A947" s="6"/>
      <c r="B947" s="6"/>
      <c r="C947" s="6"/>
      <c r="D947" s="6"/>
      <c r="E947" s="6"/>
      <c r="F947" s="6"/>
      <c r="G947" s="6"/>
      <c r="H947" s="6"/>
      <c r="I947" s="6"/>
      <c r="J947" s="6"/>
      <c r="K947" s="6"/>
      <c r="L947" s="6"/>
      <c r="M947" s="6"/>
      <c r="N947" s="6"/>
      <c r="O947" s="6"/>
      <c r="P947" s="6"/>
      <c r="Q947" s="6"/>
      <c r="R947" s="6"/>
      <c r="S947" s="6"/>
      <c r="T947" s="589"/>
      <c r="U947" s="6"/>
      <c r="V947" s="8"/>
      <c r="W947" s="6"/>
      <c r="X947" s="6"/>
      <c r="Y947" s="6"/>
      <c r="Z947" s="6"/>
      <c r="AA947" s="6"/>
    </row>
    <row r="948" spans="1:27" ht="15.75" customHeight="1" x14ac:dyDescent="0.25">
      <c r="A948" s="6"/>
      <c r="B948" s="6"/>
      <c r="C948" s="6"/>
      <c r="D948" s="6"/>
      <c r="E948" s="6"/>
      <c r="F948" s="6"/>
      <c r="G948" s="6"/>
      <c r="H948" s="6"/>
      <c r="I948" s="6"/>
      <c r="J948" s="6"/>
      <c r="K948" s="6"/>
      <c r="L948" s="6"/>
      <c r="M948" s="6"/>
      <c r="N948" s="6"/>
      <c r="O948" s="6"/>
      <c r="P948" s="6"/>
      <c r="Q948" s="6"/>
      <c r="R948" s="6"/>
      <c r="S948" s="6"/>
      <c r="T948" s="589"/>
      <c r="U948" s="6"/>
      <c r="V948" s="8"/>
      <c r="W948" s="6"/>
      <c r="X948" s="6"/>
      <c r="Y948" s="6"/>
      <c r="Z948" s="6"/>
      <c r="AA948" s="6"/>
    </row>
    <row r="949" spans="1:27" ht="15.75" customHeight="1" x14ac:dyDescent="0.25">
      <c r="A949" s="6"/>
      <c r="B949" s="6"/>
      <c r="C949" s="6"/>
      <c r="D949" s="6"/>
      <c r="E949" s="6"/>
      <c r="F949" s="6"/>
      <c r="G949" s="6"/>
      <c r="H949" s="6"/>
      <c r="I949" s="6"/>
      <c r="J949" s="6"/>
      <c r="K949" s="6"/>
      <c r="L949" s="6"/>
      <c r="M949" s="6"/>
      <c r="N949" s="6"/>
      <c r="O949" s="6"/>
      <c r="P949" s="6"/>
      <c r="Q949" s="6"/>
      <c r="R949" s="6"/>
      <c r="S949" s="6"/>
      <c r="T949" s="589"/>
      <c r="U949" s="6"/>
      <c r="V949" s="8"/>
      <c r="W949" s="6"/>
      <c r="X949" s="6"/>
      <c r="Y949" s="6"/>
      <c r="Z949" s="6"/>
      <c r="AA949" s="6"/>
    </row>
    <row r="950" spans="1:27" ht="15.75" customHeight="1" x14ac:dyDescent="0.25">
      <c r="A950" s="6"/>
      <c r="B950" s="6"/>
      <c r="C950" s="6"/>
      <c r="D950" s="6"/>
      <c r="E950" s="6"/>
      <c r="F950" s="6"/>
      <c r="G950" s="6"/>
      <c r="H950" s="6"/>
      <c r="I950" s="6"/>
      <c r="J950" s="6"/>
      <c r="K950" s="6"/>
      <c r="L950" s="6"/>
      <c r="M950" s="6"/>
      <c r="N950" s="6"/>
      <c r="O950" s="6"/>
      <c r="P950" s="6"/>
      <c r="Q950" s="6"/>
      <c r="R950" s="6"/>
      <c r="S950" s="6"/>
      <c r="T950" s="589"/>
      <c r="U950" s="6"/>
      <c r="V950" s="8"/>
      <c r="W950" s="6"/>
      <c r="X950" s="6"/>
      <c r="Y950" s="6"/>
      <c r="Z950" s="6"/>
      <c r="AA950" s="6"/>
    </row>
    <row r="951" spans="1:27" ht="15.75" customHeight="1" x14ac:dyDescent="0.25">
      <c r="A951" s="6"/>
      <c r="B951" s="6"/>
      <c r="C951" s="6"/>
      <c r="D951" s="6"/>
      <c r="E951" s="6"/>
      <c r="F951" s="6"/>
      <c r="G951" s="6"/>
      <c r="H951" s="6"/>
      <c r="I951" s="6"/>
      <c r="J951" s="6"/>
      <c r="K951" s="6"/>
      <c r="L951" s="6"/>
      <c r="M951" s="6"/>
      <c r="N951" s="6"/>
      <c r="O951" s="6"/>
      <c r="P951" s="6"/>
      <c r="Q951" s="6"/>
      <c r="R951" s="6"/>
      <c r="S951" s="6"/>
      <c r="T951" s="589"/>
      <c r="U951" s="6"/>
      <c r="V951" s="8"/>
      <c r="W951" s="6"/>
      <c r="X951" s="6"/>
      <c r="Y951" s="6"/>
      <c r="Z951" s="6"/>
      <c r="AA951" s="6"/>
    </row>
    <row r="952" spans="1:27" ht="15.75" customHeight="1" x14ac:dyDescent="0.25">
      <c r="A952" s="6"/>
      <c r="B952" s="6"/>
      <c r="C952" s="6"/>
      <c r="D952" s="6"/>
      <c r="E952" s="6"/>
      <c r="F952" s="6"/>
      <c r="G952" s="6"/>
      <c r="H952" s="6"/>
      <c r="I952" s="6"/>
      <c r="J952" s="6"/>
      <c r="K952" s="6"/>
      <c r="L952" s="6"/>
      <c r="M952" s="6"/>
      <c r="N952" s="6"/>
      <c r="O952" s="6"/>
      <c r="P952" s="6"/>
      <c r="Q952" s="6"/>
      <c r="R952" s="6"/>
      <c r="S952" s="6"/>
      <c r="T952" s="589"/>
      <c r="U952" s="6"/>
      <c r="V952" s="8"/>
      <c r="W952" s="6"/>
      <c r="X952" s="6"/>
      <c r="Y952" s="6"/>
      <c r="Z952" s="6"/>
      <c r="AA952" s="6"/>
    </row>
    <row r="953" spans="1:27" ht="15.75" customHeight="1" x14ac:dyDescent="0.25">
      <c r="A953" s="6"/>
      <c r="B953" s="6"/>
      <c r="C953" s="6"/>
      <c r="D953" s="6"/>
      <c r="E953" s="6"/>
      <c r="F953" s="6"/>
      <c r="G953" s="6"/>
      <c r="H953" s="6"/>
      <c r="I953" s="6"/>
      <c r="J953" s="6"/>
      <c r="K953" s="6"/>
      <c r="L953" s="6"/>
      <c r="M953" s="6"/>
      <c r="N953" s="6"/>
      <c r="O953" s="6"/>
      <c r="P953" s="6"/>
      <c r="Q953" s="6"/>
      <c r="R953" s="6"/>
      <c r="S953" s="6"/>
      <c r="T953" s="589"/>
      <c r="U953" s="6"/>
      <c r="V953" s="8"/>
      <c r="W953" s="6"/>
      <c r="X953" s="6"/>
      <c r="Y953" s="6"/>
      <c r="Z953" s="6"/>
      <c r="AA953" s="6"/>
    </row>
    <row r="954" spans="1:27" ht="15.75" customHeight="1" x14ac:dyDescent="0.25">
      <c r="A954" s="6"/>
      <c r="B954" s="6"/>
      <c r="C954" s="6"/>
      <c r="D954" s="6"/>
      <c r="E954" s="6"/>
      <c r="F954" s="6"/>
      <c r="G954" s="6"/>
      <c r="H954" s="6"/>
      <c r="I954" s="6"/>
      <c r="J954" s="6"/>
      <c r="K954" s="6"/>
      <c r="L954" s="6"/>
      <c r="M954" s="6"/>
      <c r="N954" s="6"/>
      <c r="O954" s="6"/>
      <c r="P954" s="6"/>
      <c r="Q954" s="6"/>
      <c r="R954" s="6"/>
      <c r="S954" s="6"/>
      <c r="T954" s="589"/>
      <c r="U954" s="6"/>
      <c r="V954" s="8"/>
      <c r="W954" s="6"/>
      <c r="X954" s="6"/>
      <c r="Y954" s="6"/>
      <c r="Z954" s="6"/>
      <c r="AA954" s="6"/>
    </row>
    <row r="955" spans="1:27" ht="15.75" customHeight="1" x14ac:dyDescent="0.25">
      <c r="A955" s="6"/>
      <c r="B955" s="6"/>
      <c r="C955" s="6"/>
      <c r="D955" s="6"/>
      <c r="E955" s="6"/>
      <c r="F955" s="6"/>
      <c r="G955" s="6"/>
      <c r="H955" s="6"/>
      <c r="I955" s="6"/>
      <c r="J955" s="6"/>
      <c r="K955" s="6"/>
      <c r="L955" s="6"/>
      <c r="M955" s="6"/>
      <c r="N955" s="6"/>
      <c r="O955" s="6"/>
      <c r="P955" s="6"/>
      <c r="Q955" s="6"/>
      <c r="R955" s="6"/>
      <c r="S955" s="6"/>
      <c r="T955" s="589"/>
      <c r="U955" s="6"/>
      <c r="V955" s="8"/>
      <c r="W955" s="6"/>
      <c r="X955" s="6"/>
      <c r="Y955" s="6"/>
      <c r="Z955" s="6"/>
      <c r="AA955" s="6"/>
    </row>
    <row r="956" spans="1:27" ht="15.75" customHeight="1" x14ac:dyDescent="0.25">
      <c r="A956" s="6"/>
      <c r="B956" s="6"/>
      <c r="C956" s="6"/>
      <c r="D956" s="6"/>
      <c r="E956" s="6"/>
      <c r="F956" s="6"/>
      <c r="G956" s="6"/>
      <c r="H956" s="6"/>
      <c r="I956" s="6"/>
      <c r="J956" s="6"/>
      <c r="K956" s="6"/>
      <c r="L956" s="6"/>
      <c r="M956" s="6"/>
      <c r="N956" s="6"/>
      <c r="O956" s="6"/>
      <c r="P956" s="6"/>
      <c r="Q956" s="6"/>
      <c r="R956" s="6"/>
      <c r="S956" s="6"/>
      <c r="T956" s="589"/>
      <c r="U956" s="6"/>
      <c r="V956" s="8"/>
      <c r="W956" s="6"/>
      <c r="X956" s="6"/>
      <c r="Y956" s="6"/>
      <c r="Z956" s="6"/>
      <c r="AA956" s="6"/>
    </row>
    <row r="957" spans="1:27" ht="15.75" customHeight="1" x14ac:dyDescent="0.25">
      <c r="A957" s="6"/>
      <c r="B957" s="6"/>
      <c r="C957" s="6"/>
      <c r="D957" s="6"/>
      <c r="E957" s="6"/>
      <c r="F957" s="6"/>
      <c r="G957" s="6"/>
      <c r="H957" s="6"/>
      <c r="I957" s="6"/>
      <c r="J957" s="6"/>
      <c r="K957" s="6"/>
      <c r="L957" s="6"/>
      <c r="M957" s="6"/>
      <c r="N957" s="6"/>
      <c r="O957" s="6"/>
      <c r="P957" s="6"/>
      <c r="Q957" s="6"/>
      <c r="R957" s="6"/>
      <c r="S957" s="6"/>
      <c r="T957" s="589"/>
      <c r="U957" s="6"/>
      <c r="V957" s="8"/>
      <c r="W957" s="6"/>
      <c r="X957" s="6"/>
      <c r="Y957" s="6"/>
      <c r="Z957" s="6"/>
      <c r="AA957" s="6"/>
    </row>
    <row r="958" spans="1:27" ht="15.75" customHeight="1" x14ac:dyDescent="0.25">
      <c r="A958" s="6"/>
      <c r="B958" s="6"/>
      <c r="C958" s="6"/>
      <c r="D958" s="6"/>
      <c r="E958" s="6"/>
      <c r="F958" s="6"/>
      <c r="G958" s="6"/>
      <c r="H958" s="6"/>
      <c r="I958" s="6"/>
      <c r="J958" s="6"/>
      <c r="K958" s="6"/>
      <c r="L958" s="6"/>
      <c r="M958" s="6"/>
      <c r="N958" s="6"/>
      <c r="O958" s="6"/>
      <c r="P958" s="6"/>
      <c r="Q958" s="6"/>
      <c r="R958" s="6"/>
      <c r="S958" s="6"/>
      <c r="T958" s="589"/>
      <c r="U958" s="6"/>
      <c r="V958" s="8"/>
      <c r="W958" s="6"/>
      <c r="X958" s="6"/>
      <c r="Y958" s="6"/>
      <c r="Z958" s="6"/>
      <c r="AA958" s="6"/>
    </row>
    <row r="959" spans="1:27" ht="15.75" customHeight="1" x14ac:dyDescent="0.25">
      <c r="A959" s="6"/>
      <c r="B959" s="6"/>
      <c r="C959" s="6"/>
      <c r="D959" s="6"/>
      <c r="E959" s="6"/>
      <c r="F959" s="6"/>
      <c r="G959" s="6"/>
      <c r="H959" s="6"/>
      <c r="I959" s="6"/>
      <c r="J959" s="6"/>
      <c r="K959" s="6"/>
      <c r="L959" s="6"/>
      <c r="M959" s="6"/>
      <c r="N959" s="6"/>
      <c r="O959" s="6"/>
      <c r="P959" s="6"/>
      <c r="Q959" s="6"/>
      <c r="R959" s="6"/>
      <c r="S959" s="6"/>
      <c r="T959" s="589"/>
      <c r="U959" s="6"/>
      <c r="V959" s="8"/>
      <c r="W959" s="6"/>
      <c r="X959" s="6"/>
      <c r="Y959" s="6"/>
      <c r="Z959" s="6"/>
      <c r="AA959" s="6"/>
    </row>
    <row r="960" spans="1:27" ht="15.75" customHeight="1" x14ac:dyDescent="0.25">
      <c r="A960" s="6"/>
      <c r="B960" s="6"/>
      <c r="C960" s="6"/>
      <c r="D960" s="6"/>
      <c r="E960" s="6"/>
      <c r="F960" s="6"/>
      <c r="G960" s="6"/>
      <c r="H960" s="6"/>
      <c r="I960" s="6"/>
      <c r="J960" s="6"/>
      <c r="K960" s="6"/>
      <c r="L960" s="6"/>
      <c r="M960" s="6"/>
      <c r="N960" s="6"/>
      <c r="O960" s="6"/>
      <c r="P960" s="6"/>
      <c r="Q960" s="6"/>
      <c r="R960" s="6"/>
      <c r="S960" s="6"/>
      <c r="T960" s="589"/>
      <c r="U960" s="6"/>
      <c r="V960" s="8"/>
      <c r="W960" s="6"/>
      <c r="X960" s="6"/>
      <c r="Y960" s="6"/>
      <c r="Z960" s="6"/>
      <c r="AA960" s="6"/>
    </row>
    <row r="961" spans="1:27" ht="15.75" customHeight="1" x14ac:dyDescent="0.25">
      <c r="A961" s="6"/>
      <c r="B961" s="6"/>
      <c r="C961" s="6"/>
      <c r="D961" s="6"/>
      <c r="E961" s="6"/>
      <c r="F961" s="6"/>
      <c r="G961" s="6"/>
      <c r="H961" s="6"/>
      <c r="I961" s="6"/>
      <c r="J961" s="6"/>
      <c r="K961" s="6"/>
      <c r="L961" s="6"/>
      <c r="M961" s="6"/>
      <c r="N961" s="6"/>
      <c r="O961" s="6"/>
      <c r="P961" s="6"/>
      <c r="Q961" s="6"/>
      <c r="R961" s="6"/>
      <c r="S961" s="6"/>
      <c r="T961" s="589"/>
      <c r="U961" s="6"/>
      <c r="V961" s="8"/>
      <c r="W961" s="6"/>
      <c r="X961" s="6"/>
      <c r="Y961" s="6"/>
      <c r="Z961" s="6"/>
      <c r="AA961" s="6"/>
    </row>
    <row r="962" spans="1:27" ht="15.75" customHeight="1" x14ac:dyDescent="0.25">
      <c r="A962" s="6"/>
      <c r="B962" s="6"/>
      <c r="C962" s="6"/>
      <c r="D962" s="6"/>
      <c r="E962" s="6"/>
      <c r="F962" s="6"/>
      <c r="G962" s="6"/>
      <c r="H962" s="6"/>
      <c r="I962" s="6"/>
      <c r="J962" s="6"/>
      <c r="K962" s="6"/>
      <c r="L962" s="6"/>
      <c r="M962" s="6"/>
      <c r="N962" s="6"/>
      <c r="O962" s="6"/>
      <c r="P962" s="6"/>
      <c r="Q962" s="6"/>
      <c r="R962" s="6"/>
      <c r="S962" s="6"/>
      <c r="T962" s="589"/>
      <c r="U962" s="6"/>
      <c r="V962" s="8"/>
      <c r="W962" s="6"/>
      <c r="X962" s="6"/>
      <c r="Y962" s="6"/>
      <c r="Z962" s="6"/>
      <c r="AA962" s="6"/>
    </row>
    <row r="963" spans="1:27" ht="15.75" customHeight="1" x14ac:dyDescent="0.25">
      <c r="A963" s="6"/>
      <c r="B963" s="6"/>
      <c r="C963" s="6"/>
      <c r="D963" s="6"/>
      <c r="E963" s="6"/>
      <c r="F963" s="6"/>
      <c r="G963" s="6"/>
      <c r="H963" s="6"/>
      <c r="I963" s="6"/>
      <c r="J963" s="6"/>
      <c r="K963" s="6"/>
      <c r="L963" s="6"/>
      <c r="M963" s="6"/>
      <c r="N963" s="6"/>
      <c r="O963" s="6"/>
      <c r="P963" s="6"/>
      <c r="Q963" s="6"/>
      <c r="R963" s="6"/>
      <c r="S963" s="6"/>
      <c r="T963" s="589"/>
      <c r="U963" s="6"/>
      <c r="V963" s="8"/>
      <c r="W963" s="6"/>
      <c r="X963" s="6"/>
      <c r="Y963" s="6"/>
      <c r="Z963" s="6"/>
      <c r="AA963" s="6"/>
    </row>
    <row r="964" spans="1:27" ht="15.75" customHeight="1" x14ac:dyDescent="0.25">
      <c r="A964" s="6"/>
      <c r="B964" s="6"/>
      <c r="C964" s="6"/>
      <c r="D964" s="6"/>
      <c r="E964" s="6"/>
      <c r="F964" s="6"/>
      <c r="G964" s="6"/>
      <c r="H964" s="6"/>
      <c r="I964" s="6"/>
      <c r="J964" s="6"/>
      <c r="K964" s="6"/>
      <c r="L964" s="6"/>
      <c r="M964" s="6"/>
      <c r="N964" s="6"/>
      <c r="O964" s="6"/>
      <c r="P964" s="6"/>
      <c r="Q964" s="6"/>
      <c r="R964" s="6"/>
      <c r="S964" s="6"/>
      <c r="T964" s="589"/>
      <c r="U964" s="6"/>
      <c r="V964" s="8"/>
      <c r="W964" s="6"/>
      <c r="X964" s="6"/>
      <c r="Y964" s="6"/>
      <c r="Z964" s="6"/>
      <c r="AA964" s="6"/>
    </row>
    <row r="965" spans="1:27" ht="15.75" customHeight="1" x14ac:dyDescent="0.25">
      <c r="A965" s="6"/>
      <c r="B965" s="6"/>
      <c r="C965" s="6"/>
      <c r="D965" s="6"/>
      <c r="E965" s="6"/>
      <c r="F965" s="6"/>
      <c r="G965" s="6"/>
      <c r="H965" s="6"/>
      <c r="I965" s="6"/>
      <c r="J965" s="6"/>
      <c r="K965" s="6"/>
      <c r="L965" s="6"/>
      <c r="M965" s="6"/>
      <c r="N965" s="6"/>
      <c r="O965" s="6"/>
      <c r="P965" s="6"/>
      <c r="Q965" s="6"/>
      <c r="R965" s="6"/>
      <c r="S965" s="6"/>
      <c r="T965" s="589"/>
      <c r="U965" s="6"/>
      <c r="V965" s="8"/>
      <c r="W965" s="6"/>
      <c r="X965" s="6"/>
      <c r="Y965" s="6"/>
      <c r="Z965" s="6"/>
      <c r="AA965" s="6"/>
    </row>
    <row r="966" spans="1:27" ht="15.75" customHeight="1" x14ac:dyDescent="0.25">
      <c r="A966" s="6"/>
      <c r="B966" s="6"/>
      <c r="C966" s="6"/>
      <c r="D966" s="6"/>
      <c r="E966" s="6"/>
      <c r="F966" s="6"/>
      <c r="G966" s="6"/>
      <c r="H966" s="6"/>
      <c r="I966" s="6"/>
      <c r="J966" s="6"/>
      <c r="K966" s="6"/>
      <c r="L966" s="6"/>
      <c r="M966" s="6"/>
      <c r="N966" s="6"/>
      <c r="O966" s="6"/>
      <c r="P966" s="6"/>
      <c r="Q966" s="6"/>
      <c r="R966" s="6"/>
      <c r="S966" s="6"/>
      <c r="T966" s="589"/>
      <c r="U966" s="6"/>
      <c r="V966" s="8"/>
      <c r="W966" s="6"/>
      <c r="X966" s="6"/>
      <c r="Y966" s="6"/>
      <c r="Z966" s="6"/>
      <c r="AA966" s="6"/>
    </row>
    <row r="967" spans="1:27" ht="15.75" customHeight="1" x14ac:dyDescent="0.25">
      <c r="A967" s="6"/>
      <c r="B967" s="6"/>
      <c r="C967" s="6"/>
      <c r="D967" s="6"/>
      <c r="E967" s="6"/>
      <c r="F967" s="6"/>
      <c r="G967" s="6"/>
      <c r="H967" s="6"/>
      <c r="I967" s="6"/>
      <c r="J967" s="6"/>
      <c r="K967" s="6"/>
      <c r="L967" s="6"/>
      <c r="M967" s="6"/>
      <c r="N967" s="6"/>
      <c r="O967" s="6"/>
      <c r="P967" s="6"/>
      <c r="Q967" s="6"/>
      <c r="R967" s="6"/>
      <c r="S967" s="6"/>
      <c r="T967" s="589"/>
      <c r="U967" s="6"/>
      <c r="V967" s="8"/>
      <c r="W967" s="6"/>
      <c r="X967" s="6"/>
      <c r="Y967" s="6"/>
      <c r="Z967" s="6"/>
      <c r="AA967" s="6"/>
    </row>
    <row r="968" spans="1:27" ht="15.75" customHeight="1" x14ac:dyDescent="0.25">
      <c r="A968" s="6"/>
      <c r="B968" s="6"/>
      <c r="C968" s="6"/>
      <c r="D968" s="6"/>
      <c r="E968" s="6"/>
      <c r="F968" s="6"/>
      <c r="G968" s="6"/>
      <c r="H968" s="6"/>
      <c r="I968" s="6"/>
      <c r="J968" s="6"/>
      <c r="K968" s="6"/>
      <c r="L968" s="6"/>
      <c r="M968" s="6"/>
      <c r="N968" s="6"/>
      <c r="O968" s="6"/>
      <c r="P968" s="6"/>
      <c r="Q968" s="6"/>
      <c r="R968" s="6"/>
      <c r="S968" s="6"/>
      <c r="T968" s="589"/>
      <c r="U968" s="6"/>
      <c r="V968" s="8"/>
      <c r="W968" s="6"/>
      <c r="X968" s="6"/>
      <c r="Y968" s="6"/>
      <c r="Z968" s="6"/>
      <c r="AA968" s="6"/>
    </row>
    <row r="969" spans="1:27" ht="15.75" customHeight="1" x14ac:dyDescent="0.25">
      <c r="A969" s="6"/>
      <c r="B969" s="6"/>
      <c r="C969" s="6"/>
      <c r="D969" s="6"/>
      <c r="E969" s="6"/>
      <c r="F969" s="6"/>
      <c r="G969" s="6"/>
      <c r="H969" s="6"/>
      <c r="I969" s="6"/>
      <c r="J969" s="6"/>
      <c r="K969" s="6"/>
      <c r="L969" s="6"/>
      <c r="M969" s="6"/>
      <c r="N969" s="6"/>
      <c r="O969" s="6"/>
      <c r="P969" s="6"/>
      <c r="Q969" s="6"/>
      <c r="R969" s="6"/>
      <c r="S969" s="6"/>
      <c r="T969" s="589"/>
      <c r="U969" s="6"/>
      <c r="V969" s="8"/>
      <c r="W969" s="6"/>
      <c r="X969" s="6"/>
      <c r="Y969" s="6"/>
      <c r="Z969" s="6"/>
      <c r="AA969" s="6"/>
    </row>
    <row r="970" spans="1:27" ht="15.75" customHeight="1" x14ac:dyDescent="0.25">
      <c r="A970" s="6"/>
      <c r="B970" s="6"/>
      <c r="C970" s="6"/>
      <c r="D970" s="6"/>
      <c r="E970" s="6"/>
      <c r="F970" s="6"/>
      <c r="G970" s="6"/>
      <c r="H970" s="6"/>
      <c r="I970" s="6"/>
      <c r="J970" s="6"/>
      <c r="K970" s="6"/>
      <c r="L970" s="6"/>
      <c r="M970" s="6"/>
      <c r="N970" s="6"/>
      <c r="O970" s="6"/>
      <c r="P970" s="6"/>
      <c r="Q970" s="6"/>
      <c r="R970" s="6"/>
      <c r="S970" s="6"/>
      <c r="T970" s="589"/>
      <c r="U970" s="6"/>
      <c r="V970" s="8"/>
      <c r="W970" s="6"/>
      <c r="X970" s="6"/>
      <c r="Y970" s="6"/>
      <c r="Z970" s="6"/>
      <c r="AA970" s="6"/>
    </row>
    <row r="971" spans="1:27" ht="15.75" customHeight="1" x14ac:dyDescent="0.25">
      <c r="A971" s="6"/>
      <c r="B971" s="6"/>
      <c r="C971" s="6"/>
      <c r="D971" s="6"/>
      <c r="E971" s="6"/>
      <c r="F971" s="6"/>
      <c r="G971" s="6"/>
      <c r="H971" s="6"/>
      <c r="I971" s="6"/>
      <c r="J971" s="6"/>
      <c r="K971" s="6"/>
      <c r="L971" s="6"/>
      <c r="M971" s="6"/>
      <c r="N971" s="6"/>
      <c r="O971" s="6"/>
      <c r="P971" s="6"/>
      <c r="Q971" s="6"/>
      <c r="R971" s="6"/>
      <c r="S971" s="6"/>
      <c r="T971" s="589"/>
      <c r="U971" s="6"/>
      <c r="V971" s="8"/>
      <c r="W971" s="6"/>
      <c r="X971" s="6"/>
      <c r="Y971" s="6"/>
      <c r="Z971" s="6"/>
      <c r="AA971" s="6"/>
    </row>
    <row r="972" spans="1:27" ht="15.75" customHeight="1" x14ac:dyDescent="0.25">
      <c r="A972" s="6"/>
      <c r="B972" s="6"/>
      <c r="C972" s="6"/>
      <c r="D972" s="6"/>
      <c r="E972" s="6"/>
      <c r="F972" s="6"/>
      <c r="G972" s="6"/>
      <c r="H972" s="6"/>
      <c r="I972" s="6"/>
      <c r="J972" s="6"/>
      <c r="K972" s="6"/>
      <c r="L972" s="6"/>
      <c r="M972" s="6"/>
      <c r="N972" s="6"/>
      <c r="O972" s="6"/>
      <c r="P972" s="6"/>
      <c r="Q972" s="6"/>
      <c r="R972" s="6"/>
      <c r="S972" s="6"/>
      <c r="T972" s="589"/>
      <c r="U972" s="6"/>
      <c r="V972" s="8"/>
      <c r="W972" s="6"/>
      <c r="X972" s="6"/>
      <c r="Y972" s="6"/>
      <c r="Z972" s="6"/>
      <c r="AA972" s="6"/>
    </row>
    <row r="973" spans="1:27" ht="15.75" customHeight="1" x14ac:dyDescent="0.25">
      <c r="A973" s="6"/>
      <c r="B973" s="6"/>
      <c r="C973" s="6"/>
      <c r="D973" s="6"/>
      <c r="E973" s="6"/>
      <c r="F973" s="6"/>
      <c r="G973" s="6"/>
      <c r="H973" s="6"/>
      <c r="I973" s="6"/>
      <c r="J973" s="6"/>
      <c r="K973" s="6"/>
      <c r="L973" s="6"/>
      <c r="M973" s="6"/>
      <c r="N973" s="6"/>
      <c r="O973" s="6"/>
      <c r="P973" s="6"/>
      <c r="Q973" s="6"/>
      <c r="R973" s="6"/>
      <c r="S973" s="6"/>
      <c r="T973" s="589"/>
      <c r="U973" s="6"/>
      <c r="V973" s="8"/>
      <c r="W973" s="6"/>
      <c r="X973" s="6"/>
      <c r="Y973" s="6"/>
      <c r="Z973" s="6"/>
      <c r="AA973" s="6"/>
    </row>
    <row r="974" spans="1:27" ht="15.75" customHeight="1" x14ac:dyDescent="0.25">
      <c r="A974" s="6"/>
      <c r="B974" s="6"/>
      <c r="C974" s="6"/>
      <c r="D974" s="6"/>
      <c r="E974" s="6"/>
      <c r="F974" s="6"/>
      <c r="G974" s="6"/>
      <c r="H974" s="6"/>
      <c r="I974" s="6"/>
      <c r="J974" s="6"/>
      <c r="K974" s="6"/>
      <c r="L974" s="6"/>
      <c r="M974" s="6"/>
      <c r="N974" s="6"/>
      <c r="O974" s="6"/>
      <c r="P974" s="6"/>
      <c r="Q974" s="6"/>
      <c r="R974" s="6"/>
      <c r="S974" s="6"/>
      <c r="T974" s="589"/>
      <c r="U974" s="6"/>
      <c r="V974" s="8"/>
      <c r="W974" s="6"/>
      <c r="X974" s="6"/>
      <c r="Y974" s="6"/>
      <c r="Z974" s="6"/>
      <c r="AA974" s="6"/>
    </row>
    <row r="975" spans="1:27" ht="15.75" customHeight="1" x14ac:dyDescent="0.25">
      <c r="A975" s="6"/>
      <c r="B975" s="6"/>
      <c r="C975" s="6"/>
      <c r="D975" s="6"/>
      <c r="E975" s="6"/>
      <c r="F975" s="6"/>
      <c r="G975" s="6"/>
      <c r="H975" s="6"/>
      <c r="I975" s="6"/>
      <c r="J975" s="6"/>
      <c r="K975" s="6"/>
      <c r="L975" s="6"/>
      <c r="M975" s="6"/>
      <c r="N975" s="6"/>
      <c r="O975" s="6"/>
      <c r="P975" s="6"/>
      <c r="Q975" s="6"/>
      <c r="R975" s="6"/>
      <c r="S975" s="6"/>
      <c r="T975" s="589"/>
      <c r="U975" s="6"/>
      <c r="V975" s="8"/>
      <c r="W975" s="6"/>
      <c r="X975" s="6"/>
      <c r="Y975" s="6"/>
      <c r="Z975" s="6"/>
      <c r="AA975" s="6"/>
    </row>
    <row r="976" spans="1:27" ht="15.75" customHeight="1" x14ac:dyDescent="0.25">
      <c r="A976" s="6"/>
      <c r="B976" s="6"/>
      <c r="C976" s="6"/>
      <c r="D976" s="6"/>
      <c r="E976" s="6"/>
      <c r="F976" s="6"/>
      <c r="G976" s="6"/>
      <c r="H976" s="6"/>
      <c r="I976" s="6"/>
      <c r="J976" s="6"/>
      <c r="K976" s="6"/>
      <c r="L976" s="6"/>
      <c r="M976" s="6"/>
      <c r="N976" s="6"/>
      <c r="O976" s="6"/>
      <c r="P976" s="6"/>
      <c r="Q976" s="6"/>
      <c r="R976" s="6"/>
      <c r="S976" s="6"/>
      <c r="T976" s="589"/>
      <c r="U976" s="6"/>
      <c r="V976" s="8"/>
      <c r="W976" s="6"/>
      <c r="X976" s="6"/>
      <c r="Y976" s="6"/>
      <c r="Z976" s="6"/>
      <c r="AA976" s="6"/>
    </row>
    <row r="977" spans="1:27" ht="15.75" customHeight="1" x14ac:dyDescent="0.25">
      <c r="A977" s="6"/>
      <c r="B977" s="6"/>
      <c r="C977" s="6"/>
      <c r="D977" s="6"/>
      <c r="E977" s="6"/>
      <c r="F977" s="6"/>
      <c r="G977" s="6"/>
      <c r="H977" s="6"/>
      <c r="I977" s="6"/>
      <c r="J977" s="6"/>
      <c r="K977" s="6"/>
      <c r="L977" s="6"/>
      <c r="M977" s="6"/>
      <c r="N977" s="6"/>
      <c r="O977" s="6"/>
      <c r="P977" s="6"/>
      <c r="Q977" s="6"/>
      <c r="R977" s="6"/>
      <c r="S977" s="6"/>
      <c r="T977" s="589"/>
      <c r="U977" s="6"/>
      <c r="V977" s="8"/>
      <c r="W977" s="6"/>
      <c r="X977" s="6"/>
      <c r="Y977" s="6"/>
      <c r="Z977" s="6"/>
      <c r="AA977" s="6"/>
    </row>
    <row r="978" spans="1:27" ht="15.75" customHeight="1" x14ac:dyDescent="0.25">
      <c r="A978" s="6"/>
      <c r="B978" s="6"/>
      <c r="C978" s="6"/>
      <c r="D978" s="6"/>
      <c r="E978" s="6"/>
      <c r="F978" s="6"/>
      <c r="G978" s="6"/>
      <c r="H978" s="6"/>
      <c r="I978" s="6"/>
      <c r="J978" s="6"/>
      <c r="K978" s="6"/>
      <c r="L978" s="6"/>
      <c r="M978" s="6"/>
      <c r="N978" s="6"/>
      <c r="O978" s="6"/>
      <c r="P978" s="6"/>
      <c r="Q978" s="6"/>
      <c r="R978" s="6"/>
      <c r="S978" s="6"/>
      <c r="T978" s="589"/>
      <c r="U978" s="6"/>
      <c r="V978" s="8"/>
      <c r="W978" s="6"/>
      <c r="X978" s="6"/>
      <c r="Y978" s="6"/>
      <c r="Z978" s="6"/>
      <c r="AA978" s="6"/>
    </row>
    <row r="979" spans="1:27" ht="15.75" customHeight="1" x14ac:dyDescent="0.25">
      <c r="A979" s="6"/>
      <c r="B979" s="6"/>
      <c r="C979" s="6"/>
      <c r="D979" s="6"/>
      <c r="E979" s="6"/>
      <c r="F979" s="6"/>
      <c r="G979" s="6"/>
      <c r="H979" s="6"/>
      <c r="I979" s="6"/>
      <c r="J979" s="6"/>
      <c r="K979" s="6"/>
      <c r="L979" s="6"/>
      <c r="M979" s="6"/>
      <c r="N979" s="6"/>
      <c r="O979" s="6"/>
      <c r="P979" s="6"/>
      <c r="Q979" s="6"/>
      <c r="R979" s="6"/>
      <c r="S979" s="6"/>
      <c r="T979" s="589"/>
      <c r="U979" s="6"/>
      <c r="V979" s="8"/>
      <c r="W979" s="6"/>
      <c r="X979" s="6"/>
      <c r="Y979" s="6"/>
      <c r="Z979" s="6"/>
      <c r="AA979" s="6"/>
    </row>
    <row r="980" spans="1:27" ht="15.75" customHeight="1" x14ac:dyDescent="0.25">
      <c r="A980" s="6"/>
      <c r="B980" s="6"/>
      <c r="C980" s="6"/>
      <c r="D980" s="6"/>
      <c r="E980" s="6"/>
      <c r="F980" s="6"/>
      <c r="G980" s="6"/>
      <c r="H980" s="6"/>
      <c r="I980" s="6"/>
      <c r="J980" s="6"/>
      <c r="K980" s="6"/>
      <c r="L980" s="6"/>
      <c r="M980" s="6"/>
      <c r="N980" s="6"/>
      <c r="O980" s="6"/>
      <c r="P980" s="6"/>
      <c r="Q980" s="6"/>
      <c r="R980" s="6"/>
      <c r="S980" s="6"/>
      <c r="T980" s="589"/>
      <c r="U980" s="6"/>
      <c r="V980" s="8"/>
      <c r="W980" s="6"/>
      <c r="X980" s="6"/>
      <c r="Y980" s="6"/>
      <c r="Z980" s="6"/>
      <c r="AA980" s="6"/>
    </row>
    <row r="981" spans="1:27" ht="15.75" customHeight="1" x14ac:dyDescent="0.25">
      <c r="A981" s="6"/>
      <c r="B981" s="6"/>
      <c r="C981" s="6"/>
      <c r="D981" s="6"/>
      <c r="E981" s="6"/>
      <c r="F981" s="6"/>
      <c r="G981" s="6"/>
      <c r="H981" s="6"/>
      <c r="I981" s="6"/>
      <c r="J981" s="6"/>
      <c r="K981" s="6"/>
      <c r="L981" s="6"/>
      <c r="M981" s="6"/>
      <c r="N981" s="6"/>
      <c r="O981" s="6"/>
      <c r="P981" s="6"/>
      <c r="Q981" s="6"/>
      <c r="R981" s="6"/>
      <c r="S981" s="6"/>
      <c r="T981" s="589"/>
      <c r="U981" s="6"/>
      <c r="V981" s="8"/>
      <c r="W981" s="6"/>
      <c r="X981" s="6"/>
      <c r="Y981" s="6"/>
      <c r="Z981" s="6"/>
      <c r="AA981" s="6"/>
    </row>
    <row r="982" spans="1:27" ht="15.75" customHeight="1" x14ac:dyDescent="0.25">
      <c r="A982" s="6"/>
      <c r="B982" s="6"/>
      <c r="C982" s="6"/>
      <c r="D982" s="6"/>
      <c r="E982" s="6"/>
      <c r="F982" s="6"/>
      <c r="G982" s="6"/>
      <c r="H982" s="6"/>
      <c r="I982" s="6"/>
      <c r="J982" s="6"/>
      <c r="K982" s="6"/>
      <c r="L982" s="6"/>
      <c r="M982" s="6"/>
      <c r="N982" s="6"/>
      <c r="O982" s="6"/>
      <c r="P982" s="6"/>
      <c r="Q982" s="6"/>
      <c r="R982" s="6"/>
      <c r="S982" s="6"/>
      <c r="T982" s="589"/>
      <c r="U982" s="6"/>
      <c r="V982" s="8"/>
      <c r="W982" s="6"/>
      <c r="X982" s="6"/>
      <c r="Y982" s="6"/>
      <c r="Z982" s="6"/>
      <c r="AA982" s="6"/>
    </row>
    <row r="983" spans="1:27" ht="15.75" customHeight="1" x14ac:dyDescent="0.25">
      <c r="A983" s="6"/>
      <c r="B983" s="6"/>
      <c r="C983" s="6"/>
      <c r="D983" s="6"/>
      <c r="E983" s="6"/>
      <c r="F983" s="6"/>
      <c r="G983" s="6"/>
      <c r="H983" s="6"/>
      <c r="I983" s="6"/>
      <c r="J983" s="6"/>
      <c r="K983" s="6"/>
      <c r="L983" s="6"/>
      <c r="M983" s="6"/>
      <c r="N983" s="6"/>
      <c r="O983" s="6"/>
      <c r="P983" s="6"/>
      <c r="Q983" s="6"/>
      <c r="R983" s="6"/>
      <c r="S983" s="6"/>
      <c r="T983" s="589"/>
      <c r="U983" s="6"/>
      <c r="V983" s="8"/>
      <c r="W983" s="6"/>
      <c r="X983" s="6"/>
      <c r="Y983" s="6"/>
      <c r="Z983" s="6"/>
      <c r="AA983" s="6"/>
    </row>
    <row r="984" spans="1:27" ht="15.75" customHeight="1" x14ac:dyDescent="0.25">
      <c r="A984" s="6"/>
      <c r="B984" s="6"/>
      <c r="C984" s="6"/>
      <c r="D984" s="6"/>
      <c r="E984" s="6"/>
      <c r="F984" s="6"/>
      <c r="G984" s="6"/>
      <c r="H984" s="6"/>
      <c r="I984" s="6"/>
      <c r="J984" s="6"/>
      <c r="K984" s="6"/>
      <c r="L984" s="6"/>
      <c r="M984" s="6"/>
      <c r="N984" s="6"/>
      <c r="O984" s="6"/>
      <c r="P984" s="6"/>
      <c r="Q984" s="6"/>
      <c r="R984" s="6"/>
      <c r="S984" s="6"/>
      <c r="T984" s="589"/>
      <c r="U984" s="6"/>
      <c r="V984" s="8"/>
      <c r="W984" s="6"/>
      <c r="X984" s="6"/>
      <c r="Y984" s="6"/>
      <c r="Z984" s="6"/>
      <c r="AA984" s="6"/>
    </row>
    <row r="985" spans="1:27" ht="15.75" customHeight="1" x14ac:dyDescent="0.25">
      <c r="A985" s="6"/>
      <c r="B985" s="6"/>
      <c r="C985" s="6"/>
      <c r="D985" s="6"/>
      <c r="E985" s="6"/>
      <c r="F985" s="6"/>
      <c r="G985" s="6"/>
      <c r="H985" s="6"/>
      <c r="I985" s="6"/>
      <c r="J985" s="6"/>
      <c r="K985" s="6"/>
      <c r="L985" s="6"/>
      <c r="M985" s="6"/>
      <c r="N985" s="6"/>
      <c r="O985" s="6"/>
      <c r="P985" s="6"/>
      <c r="Q985" s="6"/>
      <c r="R985" s="6"/>
      <c r="S985" s="6"/>
      <c r="T985" s="589"/>
      <c r="U985" s="6"/>
      <c r="V985" s="8"/>
      <c r="W985" s="6"/>
      <c r="X985" s="6"/>
      <c r="Y985" s="6"/>
      <c r="Z985" s="6"/>
      <c r="AA985" s="6"/>
    </row>
    <row r="986" spans="1:27" ht="15.75" customHeight="1" x14ac:dyDescent="0.25">
      <c r="A986" s="6"/>
      <c r="B986" s="6"/>
      <c r="C986" s="6"/>
      <c r="D986" s="6"/>
      <c r="E986" s="6"/>
      <c r="F986" s="6"/>
      <c r="G986" s="6"/>
      <c r="H986" s="6"/>
      <c r="I986" s="6"/>
      <c r="J986" s="6"/>
      <c r="K986" s="6"/>
      <c r="L986" s="6"/>
      <c r="M986" s="6"/>
      <c r="N986" s="6"/>
      <c r="O986" s="6"/>
      <c r="P986" s="6"/>
      <c r="Q986" s="6"/>
      <c r="R986" s="6"/>
      <c r="S986" s="6"/>
      <c r="T986" s="589"/>
      <c r="U986" s="6"/>
      <c r="V986" s="8"/>
      <c r="W986" s="6"/>
      <c r="X986" s="6"/>
      <c r="Y986" s="6"/>
      <c r="Z986" s="6"/>
      <c r="AA986" s="6"/>
    </row>
    <row r="987" spans="1:27" ht="15.75" customHeight="1" x14ac:dyDescent="0.25">
      <c r="A987" s="6"/>
      <c r="B987" s="6"/>
      <c r="C987" s="6"/>
      <c r="D987" s="6"/>
      <c r="E987" s="6"/>
      <c r="F987" s="6"/>
      <c r="G987" s="6"/>
      <c r="H987" s="6"/>
      <c r="I987" s="6"/>
      <c r="J987" s="6"/>
      <c r="K987" s="6"/>
      <c r="L987" s="6"/>
      <c r="M987" s="6"/>
      <c r="N987" s="6"/>
      <c r="O987" s="6"/>
      <c r="P987" s="6"/>
      <c r="Q987" s="6"/>
      <c r="R987" s="6"/>
      <c r="S987" s="6"/>
      <c r="T987" s="589"/>
      <c r="U987" s="6"/>
      <c r="V987" s="8"/>
      <c r="W987" s="6"/>
      <c r="X987" s="6"/>
      <c r="Y987" s="6"/>
      <c r="Z987" s="6"/>
      <c r="AA987" s="6"/>
    </row>
    <row r="988" spans="1:27" ht="15.75" customHeight="1" x14ac:dyDescent="0.25">
      <c r="A988" s="6"/>
      <c r="B988" s="6"/>
      <c r="C988" s="6"/>
      <c r="D988" s="6"/>
      <c r="E988" s="6"/>
      <c r="F988" s="6"/>
      <c r="G988" s="6"/>
      <c r="H988" s="6"/>
      <c r="I988" s="6"/>
      <c r="J988" s="6"/>
      <c r="K988" s="6"/>
      <c r="L988" s="6"/>
      <c r="M988" s="6"/>
      <c r="N988" s="6"/>
      <c r="O988" s="6"/>
      <c r="P988" s="6"/>
      <c r="Q988" s="6"/>
      <c r="R988" s="6"/>
      <c r="S988" s="6"/>
      <c r="T988" s="589"/>
      <c r="U988" s="6"/>
      <c r="V988" s="8"/>
      <c r="W988" s="6"/>
      <c r="X988" s="6"/>
      <c r="Y988" s="6"/>
      <c r="Z988" s="6"/>
      <c r="AA988" s="6"/>
    </row>
    <row r="989" spans="1:27" ht="15.75" customHeight="1" x14ac:dyDescent="0.25">
      <c r="A989" s="6"/>
      <c r="B989" s="6"/>
      <c r="C989" s="6"/>
      <c r="D989" s="6"/>
      <c r="E989" s="6"/>
      <c r="F989" s="6"/>
      <c r="G989" s="6"/>
      <c r="H989" s="6"/>
      <c r="I989" s="6"/>
      <c r="J989" s="6"/>
      <c r="K989" s="6"/>
      <c r="L989" s="6"/>
      <c r="M989" s="6"/>
      <c r="N989" s="6"/>
      <c r="O989" s="6"/>
      <c r="P989" s="6"/>
      <c r="Q989" s="6"/>
      <c r="R989" s="6"/>
      <c r="S989" s="6"/>
      <c r="T989" s="589"/>
      <c r="U989" s="6"/>
      <c r="V989" s="8"/>
      <c r="W989" s="6"/>
      <c r="X989" s="6"/>
      <c r="Y989" s="6"/>
      <c r="Z989" s="6"/>
      <c r="AA989" s="6"/>
    </row>
    <row r="990" spans="1:27" ht="15.75" customHeight="1" x14ac:dyDescent="0.25">
      <c r="A990" s="6"/>
      <c r="B990" s="6"/>
      <c r="C990" s="6"/>
      <c r="D990" s="6"/>
      <c r="E990" s="6"/>
      <c r="F990" s="6"/>
      <c r="G990" s="6"/>
      <c r="H990" s="6"/>
      <c r="I990" s="6"/>
      <c r="J990" s="6"/>
      <c r="K990" s="6"/>
      <c r="L990" s="6"/>
      <c r="M990" s="6"/>
      <c r="N990" s="6"/>
      <c r="O990" s="6"/>
      <c r="P990" s="6"/>
      <c r="Q990" s="6"/>
      <c r="R990" s="6"/>
      <c r="S990" s="6"/>
      <c r="T990" s="589"/>
      <c r="U990" s="6"/>
      <c r="V990" s="8"/>
      <c r="W990" s="6"/>
      <c r="X990" s="6"/>
      <c r="Y990" s="6"/>
      <c r="Z990" s="6"/>
      <c r="AA990" s="6"/>
    </row>
    <row r="991" spans="1:27" ht="15.75" customHeight="1" x14ac:dyDescent="0.25">
      <c r="A991" s="6"/>
      <c r="B991" s="6"/>
      <c r="C991" s="6"/>
      <c r="D991" s="6"/>
      <c r="E991" s="6"/>
      <c r="F991" s="6"/>
      <c r="G991" s="6"/>
      <c r="H991" s="6"/>
      <c r="I991" s="6"/>
      <c r="J991" s="6"/>
      <c r="K991" s="6"/>
      <c r="L991" s="6"/>
      <c r="M991" s="6"/>
      <c r="N991" s="6"/>
      <c r="O991" s="6"/>
      <c r="P991" s="6"/>
      <c r="Q991" s="6"/>
      <c r="R991" s="6"/>
      <c r="S991" s="6"/>
      <c r="T991" s="589"/>
      <c r="U991" s="6"/>
      <c r="V991" s="8"/>
      <c r="W991" s="6"/>
      <c r="X991" s="6"/>
      <c r="Y991" s="6"/>
      <c r="Z991" s="6"/>
      <c r="AA991" s="6"/>
    </row>
    <row r="992" spans="1:27" ht="15.75" customHeight="1" x14ac:dyDescent="0.25">
      <c r="A992" s="6"/>
      <c r="B992" s="6"/>
      <c r="C992" s="6"/>
      <c r="D992" s="6"/>
      <c r="E992" s="6"/>
      <c r="F992" s="6"/>
      <c r="G992" s="6"/>
      <c r="H992" s="6"/>
      <c r="I992" s="6"/>
      <c r="J992" s="6"/>
      <c r="K992" s="6"/>
      <c r="L992" s="6"/>
      <c r="M992" s="6"/>
      <c r="N992" s="6"/>
      <c r="O992" s="6"/>
      <c r="P992" s="6"/>
      <c r="Q992" s="6"/>
      <c r="R992" s="6"/>
      <c r="S992" s="6"/>
      <c r="T992" s="589"/>
      <c r="U992" s="6"/>
      <c r="V992" s="8"/>
      <c r="W992" s="6"/>
      <c r="X992" s="6"/>
      <c r="Y992" s="6"/>
      <c r="Z992" s="6"/>
      <c r="AA992" s="6"/>
    </row>
    <row r="993" spans="1:27" ht="15.75" customHeight="1" x14ac:dyDescent="0.25">
      <c r="A993" s="6"/>
      <c r="B993" s="6"/>
      <c r="C993" s="6"/>
      <c r="D993" s="6"/>
      <c r="E993" s="6"/>
      <c r="F993" s="6"/>
      <c r="G993" s="6"/>
      <c r="H993" s="6"/>
      <c r="I993" s="6"/>
      <c r="J993" s="6"/>
      <c r="K993" s="6"/>
      <c r="L993" s="6"/>
      <c r="M993" s="6"/>
      <c r="N993" s="6"/>
      <c r="O993" s="6"/>
      <c r="P993" s="6"/>
      <c r="Q993" s="6"/>
      <c r="R993" s="6"/>
      <c r="S993" s="6"/>
      <c r="T993" s="589"/>
      <c r="U993" s="6"/>
      <c r="V993" s="8"/>
      <c r="W993" s="6"/>
      <c r="X993" s="6"/>
      <c r="Y993" s="6"/>
      <c r="Z993" s="6"/>
      <c r="AA993" s="6"/>
    </row>
    <row r="994" spans="1:27" ht="15.75" customHeight="1" x14ac:dyDescent="0.25">
      <c r="A994" s="6"/>
      <c r="B994" s="6"/>
      <c r="C994" s="6"/>
      <c r="D994" s="6"/>
      <c r="E994" s="6"/>
      <c r="F994" s="6"/>
      <c r="G994" s="6"/>
      <c r="H994" s="6"/>
      <c r="I994" s="6"/>
      <c r="J994" s="6"/>
      <c r="K994" s="6"/>
      <c r="L994" s="6"/>
      <c r="M994" s="6"/>
      <c r="N994" s="6"/>
      <c r="O994" s="6"/>
      <c r="P994" s="6"/>
      <c r="Q994" s="6"/>
      <c r="R994" s="6"/>
      <c r="S994" s="6"/>
      <c r="T994" s="589"/>
      <c r="U994" s="6"/>
      <c r="V994" s="8"/>
      <c r="W994" s="6"/>
      <c r="X994" s="6"/>
      <c r="Y994" s="6"/>
      <c r="Z994" s="6"/>
      <c r="AA994" s="6"/>
    </row>
    <row r="995" spans="1:27" ht="15.75" customHeight="1" x14ac:dyDescent="0.25">
      <c r="A995" s="6"/>
      <c r="B995" s="6"/>
      <c r="C995" s="6"/>
      <c r="D995" s="6"/>
      <c r="E995" s="6"/>
      <c r="F995" s="6"/>
      <c r="G995" s="6"/>
      <c r="H995" s="6"/>
      <c r="I995" s="6"/>
      <c r="J995" s="6"/>
      <c r="K995" s="6"/>
      <c r="L995" s="6"/>
      <c r="M995" s="6"/>
      <c r="N995" s="6"/>
      <c r="O995" s="6"/>
      <c r="P995" s="6"/>
      <c r="Q995" s="6"/>
      <c r="R995" s="6"/>
      <c r="S995" s="6"/>
      <c r="T995" s="589"/>
      <c r="U995" s="6"/>
      <c r="V995" s="8"/>
      <c r="W995" s="6"/>
      <c r="X995" s="6"/>
      <c r="Y995" s="6"/>
      <c r="Z995" s="6"/>
      <c r="AA995" s="6"/>
    </row>
    <row r="996" spans="1:27" ht="15.75" customHeight="1" x14ac:dyDescent="0.25">
      <c r="A996" s="6"/>
      <c r="B996" s="6"/>
      <c r="C996" s="6"/>
      <c r="D996" s="6"/>
      <c r="E996" s="6"/>
      <c r="F996" s="6"/>
      <c r="G996" s="6"/>
      <c r="H996" s="6"/>
      <c r="I996" s="6"/>
      <c r="J996" s="6"/>
      <c r="K996" s="6"/>
      <c r="L996" s="6"/>
      <c r="M996" s="6"/>
      <c r="N996" s="6"/>
      <c r="O996" s="6"/>
      <c r="P996" s="6"/>
      <c r="Q996" s="6"/>
      <c r="R996" s="6"/>
      <c r="S996" s="6"/>
      <c r="T996" s="589"/>
      <c r="U996" s="6"/>
      <c r="V996" s="8"/>
      <c r="W996" s="6"/>
      <c r="X996" s="6"/>
      <c r="Y996" s="6"/>
      <c r="Z996" s="6"/>
      <c r="AA996" s="6"/>
    </row>
    <row r="997" spans="1:27" ht="15.75" customHeight="1" x14ac:dyDescent="0.25">
      <c r="A997" s="6"/>
      <c r="B997" s="6"/>
      <c r="C997" s="6"/>
      <c r="D997" s="6"/>
      <c r="E997" s="6"/>
      <c r="F997" s="6"/>
      <c r="G997" s="6"/>
      <c r="H997" s="6"/>
      <c r="I997" s="6"/>
      <c r="J997" s="6"/>
      <c r="K997" s="6"/>
      <c r="L997" s="6"/>
      <c r="M997" s="6"/>
      <c r="N997" s="6"/>
      <c r="O997" s="6"/>
      <c r="P997" s="6"/>
      <c r="Q997" s="6"/>
      <c r="R997" s="6"/>
      <c r="S997" s="6"/>
      <c r="T997" s="589"/>
      <c r="U997" s="6"/>
      <c r="V997" s="8"/>
      <c r="W997" s="6"/>
      <c r="X997" s="6"/>
      <c r="Y997" s="6"/>
      <c r="Z997" s="6"/>
      <c r="AA997" s="6"/>
    </row>
    <row r="998" spans="1:27" ht="15.75" customHeight="1" x14ac:dyDescent="0.25">
      <c r="A998" s="6"/>
      <c r="B998" s="6"/>
      <c r="C998" s="6"/>
      <c r="D998" s="6"/>
      <c r="E998" s="6"/>
      <c r="F998" s="6"/>
      <c r="G998" s="6"/>
      <c r="H998" s="6"/>
      <c r="I998" s="6"/>
      <c r="J998" s="6"/>
      <c r="K998" s="6"/>
      <c r="L998" s="6"/>
      <c r="M998" s="6"/>
      <c r="N998" s="6"/>
      <c r="O998" s="6"/>
      <c r="P998" s="6"/>
      <c r="Q998" s="6"/>
      <c r="R998" s="6"/>
      <c r="S998" s="6"/>
      <c r="T998" s="589"/>
      <c r="U998" s="6"/>
      <c r="V998" s="8"/>
      <c r="W998" s="6"/>
      <c r="X998" s="6"/>
      <c r="Y998" s="6"/>
      <c r="Z998" s="6"/>
      <c r="AA998" s="6"/>
    </row>
    <row r="999" spans="1:27" ht="15.75" customHeight="1" x14ac:dyDescent="0.25">
      <c r="A999" s="6"/>
      <c r="B999" s="6"/>
      <c r="C999" s="6"/>
      <c r="D999" s="6"/>
      <c r="E999" s="6"/>
      <c r="F999" s="6"/>
      <c r="G999" s="6"/>
      <c r="H999" s="6"/>
      <c r="I999" s="6"/>
      <c r="J999" s="6"/>
      <c r="K999" s="6"/>
      <c r="L999" s="6"/>
      <c r="M999" s="6"/>
      <c r="N999" s="6"/>
      <c r="O999" s="6"/>
      <c r="P999" s="6"/>
      <c r="Q999" s="6"/>
      <c r="R999" s="6"/>
      <c r="S999" s="6"/>
      <c r="T999" s="589"/>
      <c r="U999" s="6"/>
      <c r="V999" s="8"/>
      <c r="W999" s="6"/>
      <c r="X999" s="6"/>
      <c r="Y999" s="6"/>
      <c r="Z999" s="6"/>
      <c r="AA999" s="6"/>
    </row>
    <row r="1000" spans="1:27" ht="15.75" customHeight="1" x14ac:dyDescent="0.25">
      <c r="A1000" s="6"/>
      <c r="B1000" s="6"/>
      <c r="C1000" s="6"/>
      <c r="D1000" s="6"/>
      <c r="E1000" s="6"/>
      <c r="F1000" s="6"/>
      <c r="G1000" s="6"/>
      <c r="H1000" s="6"/>
      <c r="I1000" s="6"/>
      <c r="J1000" s="6"/>
      <c r="K1000" s="6"/>
      <c r="L1000" s="6"/>
      <c r="M1000" s="6"/>
      <c r="N1000" s="6"/>
      <c r="O1000" s="6"/>
      <c r="P1000" s="6"/>
      <c r="Q1000" s="6"/>
      <c r="R1000" s="6"/>
      <c r="S1000" s="6"/>
      <c r="T1000" s="589"/>
      <c r="U1000" s="6"/>
      <c r="V1000" s="8"/>
      <c r="W1000" s="6"/>
      <c r="X1000" s="6"/>
      <c r="Y1000" s="6"/>
      <c r="Z1000" s="6"/>
      <c r="AA1000" s="6"/>
    </row>
  </sheetData>
  <mergeCells count="17">
    <mergeCell ref="A18:C21"/>
    <mergeCell ref="D18:W21"/>
    <mergeCell ref="A23:C23"/>
    <mergeCell ref="E23:F23"/>
    <mergeCell ref="H23:J23"/>
    <mergeCell ref="O33:R33"/>
    <mergeCell ref="H25:I25"/>
    <mergeCell ref="H26:I26"/>
    <mergeCell ref="H27:I27"/>
    <mergeCell ref="A30:G30"/>
    <mergeCell ref="H30:N30"/>
    <mergeCell ref="O30:S30"/>
    <mergeCell ref="T30:X30"/>
    <mergeCell ref="A24:C24"/>
    <mergeCell ref="H24:I24"/>
    <mergeCell ref="O31:R31"/>
    <mergeCell ref="O32:R32"/>
  </mergeCells>
  <conditionalFormatting sqref="W32">
    <cfRule type="containsText" dxfId="110" priority="1" stopIfTrue="1" operator="containsText" text="Cerrada">
      <formula>NOT(ISERROR(SEARCH(("Cerrada"),(W32))))</formula>
    </cfRule>
  </conditionalFormatting>
  <conditionalFormatting sqref="W32">
    <cfRule type="containsText" dxfId="109" priority="2" stopIfTrue="1" operator="containsText" text="En ejecución">
      <formula>NOT(ISERROR(SEARCH(("En ejecución"),(W32))))</formula>
    </cfRule>
  </conditionalFormatting>
  <conditionalFormatting sqref="W32">
    <cfRule type="containsText" dxfId="108" priority="3" stopIfTrue="1" operator="containsText" text="Vencida">
      <formula>NOT(ISERROR(SEARCH(("Vencida"),(W32))))</formula>
    </cfRule>
  </conditionalFormatting>
  <conditionalFormatting sqref="W33">
    <cfRule type="containsText" dxfId="107" priority="4" stopIfTrue="1" operator="containsText" text="Cerrada">
      <formula>NOT(ISERROR(SEARCH(("Cerrada"),(W33))))</formula>
    </cfRule>
  </conditionalFormatting>
  <conditionalFormatting sqref="W33">
    <cfRule type="containsText" dxfId="106" priority="5" stopIfTrue="1" operator="containsText" text="En ejecución">
      <formula>NOT(ISERROR(SEARCH(("En ejecución"),(W33))))</formula>
    </cfRule>
  </conditionalFormatting>
  <conditionalFormatting sqref="W33">
    <cfRule type="containsText" dxfId="105" priority="6" stopIfTrue="1" operator="containsText" text="Vencida">
      <formula>NOT(ISERROR(SEARCH(("Vencida"),(W33))))</formula>
    </cfRule>
  </conditionalFormatting>
  <dataValidations count="4">
    <dataValidation type="list" allowBlank="1" showErrorMessage="1" sqref="A24" xr:uid="{00000000-0002-0000-0800-000000000000}">
      <formula1>PROCESOS</formula1>
    </dataValidation>
    <dataValidation type="list" allowBlank="1" showInputMessage="1" showErrorMessage="1" prompt=" - " sqref="C32:C33" xr:uid="{00000000-0002-0000-0800-000001000000}">
      <formula1>$D$2:$D$16</formula1>
    </dataValidation>
    <dataValidation type="list" allowBlank="1" showErrorMessage="1" sqref="W32:W33" xr:uid="{00000000-0002-0000-0800-000002000000}">
      <formula1>$I$2:$I$4</formula1>
    </dataValidation>
    <dataValidation type="list" allowBlank="1" showErrorMessage="1" sqref="V32:V33" xr:uid="{00000000-0002-0000-0800-000003000000}">
      <formula1>$J$2:$J$4</formula1>
    </dataValidation>
  </dataValidation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DD6EE"/>
  </sheetPr>
  <dimension ref="A1:AA1000"/>
  <sheetViews>
    <sheetView showGridLines="0" topLeftCell="A17" workbookViewId="0"/>
  </sheetViews>
  <sheetFormatPr baseColWidth="10" defaultColWidth="14.42578125" defaultRowHeight="15" customHeight="1" x14ac:dyDescent="0.25"/>
  <cols>
    <col min="1" max="1" width="6.5703125" customWidth="1"/>
    <col min="2" max="2" width="19.570312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4.8554687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x14ac:dyDescent="0.35">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x14ac:dyDescent="0.25">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x14ac:dyDescent="0.25">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x14ac:dyDescent="0.25">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x14ac:dyDescent="0.25">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x14ac:dyDescent="0.25">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x14ac:dyDescent="0.25">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x14ac:dyDescent="0.25">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x14ac:dyDescent="0.25">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x14ac:dyDescent="0.25">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x14ac:dyDescent="0.25">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x14ac:dyDescent="0.25">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x14ac:dyDescent="0.25">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x14ac:dyDescent="0.25">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x14ac:dyDescent="0.25">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x14ac:dyDescent="0.35">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x14ac:dyDescent="0.25">
      <c r="A17" s="839"/>
      <c r="B17" s="840"/>
      <c r="C17" s="841"/>
      <c r="D17" s="847" t="s">
        <v>50</v>
      </c>
      <c r="E17" s="840"/>
      <c r="F17" s="840"/>
      <c r="G17" s="840"/>
      <c r="H17" s="840"/>
      <c r="I17" s="840"/>
      <c r="J17" s="840"/>
      <c r="K17" s="840"/>
      <c r="L17" s="840"/>
      <c r="M17" s="840"/>
      <c r="N17" s="840"/>
      <c r="O17" s="840"/>
      <c r="P17" s="840"/>
      <c r="Q17" s="840"/>
      <c r="R17" s="840"/>
      <c r="S17" s="840"/>
      <c r="T17" s="840"/>
      <c r="U17" s="840"/>
      <c r="V17" s="840"/>
      <c r="W17" s="841"/>
      <c r="X17" s="575" t="s">
        <v>51</v>
      </c>
      <c r="Y17" s="6"/>
      <c r="Z17" s="6"/>
      <c r="AA17" s="6"/>
    </row>
    <row r="18" spans="1:27" ht="27.75" customHeight="1" x14ac:dyDescent="0.25">
      <c r="A18" s="842"/>
      <c r="B18" s="753"/>
      <c r="C18" s="843"/>
      <c r="D18" s="842"/>
      <c r="E18" s="753"/>
      <c r="F18" s="753"/>
      <c r="G18" s="753"/>
      <c r="H18" s="753"/>
      <c r="I18" s="753"/>
      <c r="J18" s="753"/>
      <c r="K18" s="753"/>
      <c r="L18" s="753"/>
      <c r="M18" s="753"/>
      <c r="N18" s="753"/>
      <c r="O18" s="753"/>
      <c r="P18" s="753"/>
      <c r="Q18" s="753"/>
      <c r="R18" s="753"/>
      <c r="S18" s="753"/>
      <c r="T18" s="753"/>
      <c r="U18" s="753"/>
      <c r="V18" s="753"/>
      <c r="W18" s="843"/>
      <c r="X18" s="576" t="s">
        <v>1636</v>
      </c>
      <c r="Y18" s="6"/>
      <c r="Z18" s="6"/>
      <c r="AA18" s="6"/>
    </row>
    <row r="19" spans="1:27" ht="27.75" customHeight="1" x14ac:dyDescent="0.25">
      <c r="A19" s="842"/>
      <c r="B19" s="753"/>
      <c r="C19" s="843"/>
      <c r="D19" s="842"/>
      <c r="E19" s="753"/>
      <c r="F19" s="753"/>
      <c r="G19" s="753"/>
      <c r="H19" s="753"/>
      <c r="I19" s="753"/>
      <c r="J19" s="753"/>
      <c r="K19" s="753"/>
      <c r="L19" s="753"/>
      <c r="M19" s="753"/>
      <c r="N19" s="753"/>
      <c r="O19" s="753"/>
      <c r="P19" s="753"/>
      <c r="Q19" s="753"/>
      <c r="R19" s="753"/>
      <c r="S19" s="753"/>
      <c r="T19" s="753"/>
      <c r="U19" s="753"/>
      <c r="V19" s="753"/>
      <c r="W19" s="843"/>
      <c r="X19" s="577" t="s">
        <v>1648</v>
      </c>
      <c r="Y19" s="6"/>
      <c r="Z19" s="6"/>
      <c r="AA19" s="6"/>
    </row>
    <row r="20" spans="1:27" ht="27.75" customHeight="1" x14ac:dyDescent="0.25">
      <c r="A20" s="844"/>
      <c r="B20" s="845"/>
      <c r="C20" s="846"/>
      <c r="D20" s="844"/>
      <c r="E20" s="845"/>
      <c r="F20" s="845"/>
      <c r="G20" s="845"/>
      <c r="H20" s="845"/>
      <c r="I20" s="845"/>
      <c r="J20" s="845"/>
      <c r="K20" s="845"/>
      <c r="L20" s="845"/>
      <c r="M20" s="845"/>
      <c r="N20" s="845"/>
      <c r="O20" s="845"/>
      <c r="P20" s="845"/>
      <c r="Q20" s="845"/>
      <c r="R20" s="845"/>
      <c r="S20" s="845"/>
      <c r="T20" s="845"/>
      <c r="U20" s="845"/>
      <c r="V20" s="845"/>
      <c r="W20" s="846"/>
      <c r="X20" s="578" t="s">
        <v>54</v>
      </c>
      <c r="Y20" s="6"/>
      <c r="Z20" s="6"/>
      <c r="AA20" s="6"/>
    </row>
    <row r="21" spans="1:27" ht="36.75" customHeight="1" x14ac:dyDescent="0.25">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x14ac:dyDescent="0.25">
      <c r="A22" s="957" t="s">
        <v>1638</v>
      </c>
      <c r="B22" s="884"/>
      <c r="C22" s="885"/>
      <c r="D22" s="550"/>
      <c r="E22" s="958" t="str">
        <f>CONCATENATE("INFORME DE SEGUIMIENTO DEL PROCESO ",A23)</f>
        <v>INFORME DE SEGUIMIENTO DEL PROCESO GESTIÓN CONTRACTUAL</v>
      </c>
      <c r="F22" s="850"/>
      <c r="G22" s="547"/>
      <c r="H22" s="959" t="s">
        <v>1639</v>
      </c>
      <c r="I22" s="849"/>
      <c r="J22" s="850"/>
      <c r="K22" s="551"/>
      <c r="L22" s="552"/>
      <c r="M22" s="552"/>
      <c r="N22" s="552"/>
      <c r="O22" s="552"/>
      <c r="P22" s="552"/>
      <c r="Q22" s="552"/>
      <c r="R22" s="552"/>
      <c r="S22" s="552"/>
      <c r="T22" s="552"/>
      <c r="U22" s="552"/>
      <c r="V22" s="552"/>
      <c r="W22" s="552"/>
      <c r="X22" s="553"/>
      <c r="Y22" s="6"/>
      <c r="Z22" s="6"/>
      <c r="AA22" s="6"/>
    </row>
    <row r="23" spans="1:27" ht="53.25" customHeight="1" x14ac:dyDescent="0.25">
      <c r="A23" s="962" t="s">
        <v>34</v>
      </c>
      <c r="B23" s="884"/>
      <c r="C23" s="885"/>
      <c r="D23" s="550"/>
      <c r="E23" s="554" t="s">
        <v>1640</v>
      </c>
      <c r="F23" s="555">
        <f>COUNTA(E31:E39)</f>
        <v>1</v>
      </c>
      <c r="G23" s="547"/>
      <c r="H23" s="952" t="s">
        <v>1641</v>
      </c>
      <c r="I23" s="953"/>
      <c r="J23" s="555">
        <f>COUNTIF(I31:I39,"Acción correctiva")</f>
        <v>0</v>
      </c>
      <c r="K23" s="548"/>
      <c r="L23" s="552"/>
      <c r="M23" s="552"/>
      <c r="N23" s="552"/>
      <c r="O23" s="552"/>
      <c r="P23" s="552"/>
      <c r="Q23" s="552"/>
      <c r="R23" s="552"/>
      <c r="S23" s="552"/>
      <c r="T23" s="552"/>
      <c r="U23" s="553"/>
      <c r="V23" s="553"/>
      <c r="W23" s="550"/>
      <c r="X23" s="553"/>
      <c r="Y23" s="6"/>
      <c r="Z23" s="6"/>
      <c r="AA23" s="6"/>
    </row>
    <row r="24" spans="1:27" ht="48.75" customHeight="1" x14ac:dyDescent="0.35">
      <c r="A24" s="557"/>
      <c r="B24" s="550"/>
      <c r="C24" s="550"/>
      <c r="D24" s="558"/>
      <c r="E24" s="559" t="s">
        <v>1561</v>
      </c>
      <c r="F24" s="560">
        <f>COUNTA(H31:H39)</f>
        <v>1</v>
      </c>
      <c r="G24" s="561"/>
      <c r="H24" s="954" t="s">
        <v>1642</v>
      </c>
      <c r="I24" s="955"/>
      <c r="J24" s="556">
        <f>COUNTIF(I31:I39,"Acción Preventiva y/o de mejora")</f>
        <v>1</v>
      </c>
      <c r="K24" s="548"/>
      <c r="L24" s="552"/>
      <c r="M24" s="552"/>
      <c r="N24" s="552"/>
      <c r="O24" s="552"/>
      <c r="P24" s="552"/>
      <c r="Q24" s="552"/>
      <c r="R24" s="548"/>
      <c r="S24" s="548"/>
      <c r="T24" s="548"/>
      <c r="U24" s="553"/>
      <c r="V24" s="553"/>
      <c r="W24" s="550"/>
      <c r="X24" s="553"/>
      <c r="Y24" s="6"/>
      <c r="Z24" s="6"/>
      <c r="AA24" s="6"/>
    </row>
    <row r="25" spans="1:27" ht="53.25" customHeight="1" x14ac:dyDescent="0.35">
      <c r="A25" s="557"/>
      <c r="B25" s="550"/>
      <c r="C25" s="550"/>
      <c r="D25" s="562"/>
      <c r="E25" s="559" t="s">
        <v>1563</v>
      </c>
      <c r="F25" s="560">
        <f>COUNTIF(W31:W34, "Vencida")</f>
        <v>0</v>
      </c>
      <c r="G25" s="561"/>
      <c r="H25" s="956"/>
      <c r="I25" s="796"/>
      <c r="J25" s="563"/>
      <c r="K25" s="548"/>
      <c r="L25" s="552"/>
      <c r="M25" s="552"/>
      <c r="N25" s="552"/>
      <c r="O25" s="552"/>
      <c r="P25" s="552"/>
      <c r="Q25" s="552"/>
      <c r="R25" s="548"/>
      <c r="S25" s="548"/>
      <c r="T25" s="548"/>
      <c r="U25" s="553"/>
      <c r="V25" s="553"/>
      <c r="W25" s="550"/>
      <c r="X25" s="564"/>
      <c r="Y25" s="6"/>
      <c r="Z25" s="6"/>
      <c r="AA25" s="6"/>
    </row>
    <row r="26" spans="1:27" ht="48.75" customHeight="1" x14ac:dyDescent="0.35">
      <c r="A26" s="557"/>
      <c r="B26" s="550"/>
      <c r="C26" s="550"/>
      <c r="D26" s="558"/>
      <c r="E26" s="559" t="s">
        <v>1565</v>
      </c>
      <c r="F26" s="560">
        <f>COUNTIF(W31:W39, "En ejecución")</f>
        <v>0</v>
      </c>
      <c r="G26" s="561"/>
      <c r="H26" s="956"/>
      <c r="I26" s="796"/>
      <c r="J26" s="565"/>
      <c r="K26" s="563"/>
      <c r="L26" s="552"/>
      <c r="M26" s="552"/>
      <c r="N26" s="552"/>
      <c r="O26" s="552"/>
      <c r="P26" s="552"/>
      <c r="Q26" s="552"/>
      <c r="R26" s="548"/>
      <c r="S26" s="548"/>
      <c r="T26" s="548"/>
      <c r="U26" s="553"/>
      <c r="V26" s="553"/>
      <c r="W26" s="550"/>
      <c r="X26" s="564"/>
      <c r="Y26" s="6"/>
      <c r="Z26" s="6"/>
      <c r="AA26" s="6"/>
    </row>
    <row r="27" spans="1:27" ht="51" customHeight="1" x14ac:dyDescent="0.35">
      <c r="A27" s="557"/>
      <c r="B27" s="550"/>
      <c r="C27" s="550"/>
      <c r="D27" s="562"/>
      <c r="E27" s="566" t="s">
        <v>1647</v>
      </c>
      <c r="F27" s="556">
        <f>COUNTIF(W31:W39,"Cerrada")</f>
        <v>1</v>
      </c>
      <c r="G27" s="561"/>
      <c r="H27" s="567"/>
      <c r="I27" s="568"/>
      <c r="J27" s="552"/>
      <c r="K27" s="552"/>
      <c r="L27" s="552"/>
      <c r="M27" s="552"/>
      <c r="N27" s="552"/>
      <c r="O27" s="552"/>
      <c r="P27" s="552"/>
      <c r="Q27" s="552"/>
      <c r="R27" s="548"/>
      <c r="S27" s="548"/>
      <c r="T27" s="548"/>
      <c r="U27" s="553"/>
      <c r="V27" s="553"/>
      <c r="W27" s="550"/>
      <c r="X27" s="564"/>
      <c r="Y27" s="6"/>
      <c r="Z27" s="6"/>
      <c r="AA27" s="6"/>
    </row>
    <row r="28" spans="1:27" ht="41.25" customHeight="1" x14ac:dyDescent="0.35">
      <c r="A28" s="557"/>
      <c r="B28" s="550"/>
      <c r="C28" s="550"/>
      <c r="D28" s="550"/>
      <c r="E28" s="569"/>
      <c r="F28" s="570"/>
      <c r="G28" s="561"/>
      <c r="H28" s="567"/>
      <c r="I28" s="571"/>
      <c r="J28" s="572"/>
      <c r="K28" s="571"/>
      <c r="L28" s="572"/>
      <c r="M28" s="573"/>
      <c r="N28" s="574"/>
      <c r="O28" s="574"/>
      <c r="P28" s="574"/>
      <c r="Q28" s="574"/>
      <c r="R28" s="546"/>
      <c r="S28" s="546"/>
      <c r="T28" s="546"/>
      <c r="U28" s="546"/>
      <c r="V28" s="546"/>
      <c r="W28" s="546"/>
      <c r="X28" s="546"/>
      <c r="Y28" s="6"/>
      <c r="Z28" s="6"/>
      <c r="AA28" s="6"/>
    </row>
    <row r="29" spans="1:27" ht="45" customHeight="1" x14ac:dyDescent="0.25">
      <c r="A29" s="848" t="s">
        <v>56</v>
      </c>
      <c r="B29" s="849"/>
      <c r="C29" s="849"/>
      <c r="D29" s="849"/>
      <c r="E29" s="849"/>
      <c r="F29" s="849"/>
      <c r="G29" s="850"/>
      <c r="H29" s="851" t="s">
        <v>57</v>
      </c>
      <c r="I29" s="849"/>
      <c r="J29" s="849"/>
      <c r="K29" s="849"/>
      <c r="L29" s="849"/>
      <c r="M29" s="849"/>
      <c r="N29" s="850"/>
      <c r="O29" s="852" t="s">
        <v>58</v>
      </c>
      <c r="P29" s="849"/>
      <c r="Q29" s="849"/>
      <c r="R29" s="849"/>
      <c r="S29" s="850"/>
      <c r="T29" s="853" t="s">
        <v>59</v>
      </c>
      <c r="U29" s="849"/>
      <c r="V29" s="849"/>
      <c r="W29" s="849"/>
      <c r="X29" s="850"/>
      <c r="Y29" s="38"/>
      <c r="Z29" s="39"/>
      <c r="AA29" s="40"/>
    </row>
    <row r="30" spans="1:27" ht="63" customHeight="1" x14ac:dyDescent="0.25">
      <c r="A30" s="579" t="s">
        <v>60</v>
      </c>
      <c r="B30" s="580" t="s">
        <v>2</v>
      </c>
      <c r="C30" s="580" t="s">
        <v>61</v>
      </c>
      <c r="D30" s="580" t="s">
        <v>62</v>
      </c>
      <c r="E30" s="580" t="s">
        <v>63</v>
      </c>
      <c r="F30" s="580" t="s">
        <v>64</v>
      </c>
      <c r="G30" s="581" t="s">
        <v>65</v>
      </c>
      <c r="H30" s="582" t="s">
        <v>66</v>
      </c>
      <c r="I30" s="580" t="s">
        <v>4</v>
      </c>
      <c r="J30" s="580" t="s">
        <v>67</v>
      </c>
      <c r="K30" s="583" t="s">
        <v>68</v>
      </c>
      <c r="L30" s="583" t="s">
        <v>69</v>
      </c>
      <c r="M30" s="583" t="s">
        <v>70</v>
      </c>
      <c r="N30" s="584" t="s">
        <v>71</v>
      </c>
      <c r="O30" s="960" t="s">
        <v>72</v>
      </c>
      <c r="P30" s="849"/>
      <c r="Q30" s="849"/>
      <c r="R30" s="961"/>
      <c r="S30" s="584" t="s">
        <v>73</v>
      </c>
      <c r="T30" s="48" t="s">
        <v>72</v>
      </c>
      <c r="U30" s="45" t="s">
        <v>73</v>
      </c>
      <c r="V30" s="45" t="s">
        <v>6</v>
      </c>
      <c r="W30" s="45" t="s">
        <v>74</v>
      </c>
      <c r="X30" s="46" t="s">
        <v>75</v>
      </c>
      <c r="Y30" s="49"/>
      <c r="Z30" s="6"/>
      <c r="AA30" s="6"/>
    </row>
    <row r="31" spans="1:27" ht="114" customHeight="1" x14ac:dyDescent="0.25">
      <c r="A31" s="608">
        <v>1</v>
      </c>
      <c r="B31" s="78" t="s">
        <v>29</v>
      </c>
      <c r="C31" s="78" t="s">
        <v>1668</v>
      </c>
      <c r="D31" s="67">
        <v>44082</v>
      </c>
      <c r="E31" s="66" t="s">
        <v>1669</v>
      </c>
      <c r="F31" s="78" t="s">
        <v>24</v>
      </c>
      <c r="G31" s="78" t="s">
        <v>1670</v>
      </c>
      <c r="H31" s="78" t="s">
        <v>1671</v>
      </c>
      <c r="I31" s="66" t="s">
        <v>18</v>
      </c>
      <c r="J31" s="66" t="s">
        <v>1672</v>
      </c>
      <c r="K31" s="78" t="s">
        <v>1673</v>
      </c>
      <c r="L31" s="67">
        <v>44180</v>
      </c>
      <c r="M31" s="67">
        <v>44214</v>
      </c>
      <c r="N31" s="67">
        <v>44286</v>
      </c>
      <c r="O31" s="762" t="s">
        <v>1674</v>
      </c>
      <c r="P31" s="744"/>
      <c r="Q31" s="744"/>
      <c r="R31" s="745"/>
      <c r="S31" s="78" t="s">
        <v>1675</v>
      </c>
      <c r="T31" s="363" t="s">
        <v>1676</v>
      </c>
      <c r="U31" s="227"/>
      <c r="V31" s="227" t="s">
        <v>26</v>
      </c>
      <c r="W31" s="76" t="s">
        <v>25</v>
      </c>
      <c r="X31" s="227" t="s">
        <v>1677</v>
      </c>
      <c r="Y31" s="59"/>
      <c r="Z31" s="9"/>
      <c r="AA31" s="9"/>
    </row>
    <row r="32" spans="1:27" ht="37.5" customHeight="1" x14ac:dyDescent="0.25">
      <c r="A32" s="609"/>
      <c r="B32" s="609"/>
      <c r="C32" s="609"/>
      <c r="D32" s="609"/>
      <c r="E32" s="58"/>
      <c r="F32" s="609"/>
      <c r="G32" s="610"/>
      <c r="H32" s="610"/>
      <c r="I32" s="58"/>
      <c r="J32" s="609"/>
      <c r="K32" s="609"/>
      <c r="L32" s="58"/>
      <c r="M32" s="609"/>
      <c r="N32" s="609"/>
      <c r="O32" s="965"/>
      <c r="P32" s="754"/>
      <c r="Q32" s="754"/>
      <c r="R32" s="779"/>
      <c r="S32" s="609"/>
      <c r="T32" s="104"/>
      <c r="U32" s="104"/>
      <c r="V32" s="104"/>
      <c r="W32" s="76"/>
      <c r="X32" s="611"/>
      <c r="Y32" s="59"/>
      <c r="Z32" s="9"/>
      <c r="AA32" s="9"/>
    </row>
    <row r="33" spans="1:27" ht="15.75" customHeight="1" x14ac:dyDescent="0.25">
      <c r="A33" s="6"/>
      <c r="B33" s="6"/>
      <c r="C33" s="6"/>
      <c r="D33" s="6"/>
      <c r="E33" s="29"/>
      <c r="F33" s="6"/>
      <c r="G33" s="29"/>
      <c r="H33" s="29"/>
      <c r="I33" s="6"/>
      <c r="J33" s="6"/>
      <c r="K33" s="6"/>
      <c r="L33" s="6"/>
      <c r="M33" s="6"/>
      <c r="N33" s="6"/>
      <c r="O33" s="6"/>
      <c r="P33" s="6"/>
      <c r="Q33" s="6"/>
      <c r="R33" s="6"/>
      <c r="S33" s="6"/>
      <c r="T33" s="28"/>
      <c r="U33" s="28"/>
      <c r="V33" s="28"/>
      <c r="W33" s="157"/>
      <c r="X33" s="29"/>
      <c r="Y33" s="6"/>
      <c r="Z33" s="6"/>
      <c r="AA33" s="6"/>
    </row>
    <row r="34" spans="1:27" ht="15.75" customHeight="1" x14ac:dyDescent="0.25">
      <c r="A34" s="6"/>
      <c r="B34" s="6"/>
      <c r="C34" s="6"/>
      <c r="D34" s="6"/>
      <c r="E34" s="29"/>
      <c r="F34" s="6"/>
      <c r="G34" s="29"/>
      <c r="H34" s="29"/>
      <c r="I34" s="6"/>
      <c r="J34" s="6"/>
      <c r="K34" s="6"/>
      <c r="L34" s="6"/>
      <c r="M34" s="6"/>
      <c r="N34" s="6"/>
      <c r="O34" s="6"/>
      <c r="P34" s="6"/>
      <c r="Q34" s="6"/>
      <c r="R34" s="6"/>
      <c r="S34" s="6"/>
      <c r="T34" s="28"/>
      <c r="U34" s="28"/>
      <c r="V34" s="28"/>
      <c r="W34" s="157"/>
      <c r="X34" s="29"/>
      <c r="Y34" s="6"/>
      <c r="Z34" s="6"/>
      <c r="AA34" s="6"/>
    </row>
    <row r="35" spans="1:27" ht="15.75" customHeight="1" x14ac:dyDescent="0.25">
      <c r="A35" s="6"/>
      <c r="B35" s="6"/>
      <c r="C35" s="6"/>
      <c r="D35" s="6"/>
      <c r="E35" s="29"/>
      <c r="F35" s="6"/>
      <c r="G35" s="29"/>
      <c r="H35" s="29"/>
      <c r="I35" s="6"/>
      <c r="J35" s="6"/>
      <c r="K35" s="6"/>
      <c r="L35" s="6"/>
      <c r="M35" s="6"/>
      <c r="N35" s="6"/>
      <c r="O35" s="6"/>
      <c r="P35" s="6"/>
      <c r="Q35" s="6"/>
      <c r="R35" s="6"/>
      <c r="S35" s="6"/>
      <c r="T35" s="28"/>
      <c r="U35" s="28"/>
      <c r="V35" s="28"/>
      <c r="W35" s="157"/>
      <c r="X35" s="29"/>
      <c r="Y35" s="6"/>
      <c r="Z35" s="6"/>
      <c r="AA35" s="6"/>
    </row>
    <row r="36" spans="1:27" ht="15.75" customHeight="1" x14ac:dyDescent="0.25">
      <c r="A36" s="6"/>
      <c r="B36" s="6"/>
      <c r="C36" s="6"/>
      <c r="D36" s="6"/>
      <c r="E36" s="29"/>
      <c r="F36" s="6"/>
      <c r="G36" s="29"/>
      <c r="H36" s="29"/>
      <c r="I36" s="6"/>
      <c r="J36" s="6"/>
      <c r="K36" s="6"/>
      <c r="L36" s="6"/>
      <c r="M36" s="6"/>
      <c r="N36" s="6"/>
      <c r="O36" s="6"/>
      <c r="P36" s="6"/>
      <c r="Q36" s="6"/>
      <c r="R36" s="6"/>
      <c r="S36" s="6"/>
      <c r="T36" s="28"/>
      <c r="U36" s="28"/>
      <c r="V36" s="28"/>
      <c r="W36" s="157"/>
      <c r="X36" s="29"/>
      <c r="Y36" s="6"/>
      <c r="Z36" s="6"/>
      <c r="AA36" s="6"/>
    </row>
    <row r="37" spans="1:27" ht="15.75" customHeight="1" x14ac:dyDescent="0.25">
      <c r="A37" s="6"/>
      <c r="B37" s="6"/>
      <c r="C37" s="6"/>
      <c r="D37" s="6"/>
      <c r="E37" s="29"/>
      <c r="F37" s="6"/>
      <c r="G37" s="29"/>
      <c r="H37" s="29"/>
      <c r="I37" s="6"/>
      <c r="J37" s="6"/>
      <c r="K37" s="6"/>
      <c r="L37" s="6"/>
      <c r="M37" s="6"/>
      <c r="N37" s="6"/>
      <c r="O37" s="6"/>
      <c r="P37" s="6"/>
      <c r="Q37" s="6"/>
      <c r="R37" s="6"/>
      <c r="S37" s="6"/>
      <c r="T37" s="28"/>
      <c r="U37" s="28"/>
      <c r="V37" s="28"/>
      <c r="W37" s="157"/>
      <c r="X37" s="29"/>
      <c r="Y37" s="6"/>
      <c r="Z37" s="6"/>
      <c r="AA37" s="6"/>
    </row>
    <row r="38" spans="1:27" ht="15.75" customHeight="1" x14ac:dyDescent="0.25">
      <c r="A38" s="6"/>
      <c r="B38" s="6"/>
      <c r="C38" s="6"/>
      <c r="D38" s="6"/>
      <c r="E38" s="29"/>
      <c r="F38" s="6"/>
      <c r="G38" s="29"/>
      <c r="H38" s="29"/>
      <c r="I38" s="6"/>
      <c r="J38" s="6"/>
      <c r="K38" s="6"/>
      <c r="L38" s="6"/>
      <c r="M38" s="6"/>
      <c r="N38" s="6"/>
      <c r="O38" s="6"/>
      <c r="P38" s="6"/>
      <c r="Q38" s="6"/>
      <c r="R38" s="6"/>
      <c r="S38" s="6"/>
      <c r="T38" s="28"/>
      <c r="U38" s="28"/>
      <c r="V38" s="28"/>
      <c r="W38" s="157"/>
      <c r="X38" s="29"/>
      <c r="Y38" s="6"/>
      <c r="Z38" s="6"/>
      <c r="AA38" s="6"/>
    </row>
    <row r="39" spans="1:27" ht="15.75" customHeight="1" x14ac:dyDescent="0.25">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x14ac:dyDescent="0.25">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x14ac:dyDescent="0.25">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x14ac:dyDescent="0.25">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x14ac:dyDescent="0.25">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x14ac:dyDescent="0.25">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x14ac:dyDescent="0.25">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x14ac:dyDescent="0.25">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x14ac:dyDescent="0.25">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x14ac:dyDescent="0.25">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x14ac:dyDescent="0.25">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x14ac:dyDescent="0.25">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x14ac:dyDescent="0.25">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x14ac:dyDescent="0.25">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x14ac:dyDescent="0.25">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x14ac:dyDescent="0.25">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x14ac:dyDescent="0.25">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x14ac:dyDescent="0.25">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x14ac:dyDescent="0.25">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x14ac:dyDescent="0.25">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x14ac:dyDescent="0.25">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x14ac:dyDescent="0.25">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x14ac:dyDescent="0.25">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x14ac:dyDescent="0.25">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x14ac:dyDescent="0.25">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x14ac:dyDescent="0.25">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x14ac:dyDescent="0.25">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x14ac:dyDescent="0.25">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x14ac:dyDescent="0.25">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x14ac:dyDescent="0.25">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x14ac:dyDescent="0.25">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x14ac:dyDescent="0.25">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x14ac:dyDescent="0.25">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x14ac:dyDescent="0.25">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x14ac:dyDescent="0.25">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x14ac:dyDescent="0.25">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x14ac:dyDescent="0.25">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x14ac:dyDescent="0.25">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x14ac:dyDescent="0.25">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x14ac:dyDescent="0.25">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x14ac:dyDescent="0.25">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x14ac:dyDescent="0.25">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x14ac:dyDescent="0.25">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x14ac:dyDescent="0.25">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x14ac:dyDescent="0.25">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x14ac:dyDescent="0.25">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x14ac:dyDescent="0.25">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x14ac:dyDescent="0.25">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x14ac:dyDescent="0.25">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x14ac:dyDescent="0.25">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x14ac:dyDescent="0.25">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x14ac:dyDescent="0.25">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x14ac:dyDescent="0.25">
      <c r="A91" s="6"/>
      <c r="B91" s="6"/>
      <c r="C91" s="6"/>
      <c r="D91" s="6"/>
      <c r="E91" s="29"/>
      <c r="F91" s="6"/>
      <c r="G91" s="29"/>
      <c r="H91" s="29"/>
      <c r="I91" s="6"/>
      <c r="J91" s="6"/>
      <c r="K91" s="6"/>
      <c r="L91" s="6"/>
      <c r="M91" s="6"/>
      <c r="N91" s="6"/>
      <c r="O91" s="6"/>
      <c r="P91" s="6"/>
      <c r="Q91" s="6"/>
      <c r="R91" s="6"/>
      <c r="S91" s="6"/>
      <c r="T91" s="28"/>
      <c r="U91" s="28"/>
      <c r="V91" s="28"/>
      <c r="W91" s="157"/>
      <c r="X91" s="29"/>
      <c r="Y91" s="6"/>
      <c r="Z91" s="6"/>
      <c r="AA91" s="6"/>
    </row>
    <row r="92" spans="1:27" ht="15.75" customHeight="1" x14ac:dyDescent="0.25">
      <c r="A92" s="6"/>
      <c r="B92" s="6"/>
      <c r="C92" s="6"/>
      <c r="D92" s="6"/>
      <c r="E92" s="6"/>
      <c r="F92" s="6"/>
      <c r="G92" s="6"/>
      <c r="H92" s="6"/>
      <c r="I92" s="6"/>
      <c r="J92" s="6"/>
      <c r="K92" s="6"/>
      <c r="L92" s="6"/>
      <c r="M92" s="6"/>
      <c r="N92" s="6"/>
      <c r="O92" s="6"/>
      <c r="P92" s="6"/>
      <c r="Q92" s="6"/>
      <c r="R92" s="6"/>
      <c r="S92" s="6"/>
      <c r="T92" s="6"/>
      <c r="U92" s="6"/>
      <c r="V92" s="6"/>
      <c r="W92" s="157"/>
      <c r="X92" s="6"/>
      <c r="Y92" s="6"/>
      <c r="Z92" s="6"/>
      <c r="AA92" s="6"/>
    </row>
    <row r="93" spans="1:27" ht="15.75" customHeight="1" x14ac:dyDescent="0.25">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x14ac:dyDescent="0.25">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x14ac:dyDescent="0.25">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x14ac:dyDescent="0.25">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x14ac:dyDescent="0.25">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x14ac:dyDescent="0.25">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x14ac:dyDescent="0.25">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157"/>
      <c r="X231" s="6"/>
      <c r="Y231" s="6"/>
      <c r="Z231" s="6"/>
      <c r="AA231" s="6"/>
    </row>
    <row r="232" spans="1:27"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7">
    <mergeCell ref="A17:C20"/>
    <mergeCell ref="D17:W20"/>
    <mergeCell ref="A22:C22"/>
    <mergeCell ref="E22:F22"/>
    <mergeCell ref="H22:J22"/>
    <mergeCell ref="O32:R32"/>
    <mergeCell ref="H24:I24"/>
    <mergeCell ref="H25:I25"/>
    <mergeCell ref="H26:I26"/>
    <mergeCell ref="A29:G29"/>
    <mergeCell ref="H29:N29"/>
    <mergeCell ref="O29:S29"/>
    <mergeCell ref="T29:X29"/>
    <mergeCell ref="A23:C23"/>
    <mergeCell ref="H23:I23"/>
    <mergeCell ref="O30:R30"/>
    <mergeCell ref="O31:R31"/>
  </mergeCells>
  <conditionalFormatting sqref="W32">
    <cfRule type="containsText" dxfId="104" priority="1" stopIfTrue="1" operator="containsText" text="Cerrada">
      <formula>NOT(ISERROR(SEARCH(("Cerrada"),(W32))))</formula>
    </cfRule>
  </conditionalFormatting>
  <conditionalFormatting sqref="W32">
    <cfRule type="containsText" dxfId="103" priority="2" stopIfTrue="1" operator="containsText" text="En ejecución">
      <formula>NOT(ISERROR(SEARCH(("En ejecución"),(W32))))</formula>
    </cfRule>
  </conditionalFormatting>
  <conditionalFormatting sqref="W32">
    <cfRule type="containsText" dxfId="102" priority="3" stopIfTrue="1" operator="containsText" text="Vencida">
      <formula>NOT(ISERROR(SEARCH(("Vencida"),(W32))))</formula>
    </cfRule>
  </conditionalFormatting>
  <conditionalFormatting sqref="W31">
    <cfRule type="containsText" dxfId="101" priority="4" stopIfTrue="1" operator="containsText" text="Cerrada">
      <formula>NOT(ISERROR(SEARCH(("Cerrada"),(W31))))</formula>
    </cfRule>
  </conditionalFormatting>
  <conditionalFormatting sqref="W31">
    <cfRule type="containsText" dxfId="100" priority="5" stopIfTrue="1" operator="containsText" text="En ejecución">
      <formula>NOT(ISERROR(SEARCH(("En ejecución"),(W31))))</formula>
    </cfRule>
  </conditionalFormatting>
  <conditionalFormatting sqref="W31">
    <cfRule type="containsText" dxfId="99" priority="6" stopIfTrue="1" operator="containsText" text="Vencida">
      <formula>NOT(ISERROR(SEARCH(("Vencida"),(W31))))</formula>
    </cfRule>
  </conditionalFormatting>
  <dataValidations count="7">
    <dataValidation type="list" allowBlank="1" showErrorMessage="1" sqref="A23" xr:uid="{00000000-0002-0000-0900-000000000000}">
      <formula1>PROCESOS</formula1>
    </dataValidation>
    <dataValidation type="list" allowBlank="1" showErrorMessage="1" sqref="B32" xr:uid="{00000000-0002-0000-0900-000001000000}">
      <formula1>$F$2:$F$6</formula1>
    </dataValidation>
    <dataValidation type="list" allowBlank="1" showErrorMessage="1" sqref="I32" xr:uid="{00000000-0002-0000-0900-000002000000}">
      <formula1>$H$2:$H$3</formula1>
    </dataValidation>
    <dataValidation type="list" allowBlank="1" showErrorMessage="1" sqref="W31:W32" xr:uid="{00000000-0002-0000-0900-000003000000}">
      <formula1>$I$2:$I$4</formula1>
    </dataValidation>
    <dataValidation type="list" allowBlank="1" showErrorMessage="1" sqref="C32" xr:uid="{00000000-0002-0000-0900-000004000000}">
      <formula1>$D$2:$D$13</formula1>
    </dataValidation>
    <dataValidation type="list" allowBlank="1" showErrorMessage="1" sqref="V31:V32" xr:uid="{00000000-0002-0000-0900-000005000000}">
      <formula1>$J$2:$J$4</formula1>
    </dataValidation>
    <dataValidation type="list" allowBlank="1" showErrorMessage="1" sqref="F32" xr:uid="{00000000-0002-0000-0900-000006000000}">
      <formula1>$G$2:$G$5</formula1>
    </dataValidation>
  </dataValidation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A999"/>
  <sheetViews>
    <sheetView showGridLines="0" topLeftCell="A16" workbookViewId="0"/>
  </sheetViews>
  <sheetFormatPr baseColWidth="10" defaultColWidth="14.42578125" defaultRowHeight="15" customHeight="1" x14ac:dyDescent="0.25"/>
  <cols>
    <col min="1" max="1" width="7.42578125" customWidth="1"/>
    <col min="2" max="2" width="14" customWidth="1"/>
    <col min="3" max="3" width="17.5703125" customWidth="1"/>
    <col min="4" max="4" width="21.5703125" customWidth="1"/>
    <col min="5" max="5" width="60.42578125" customWidth="1"/>
    <col min="6" max="6" width="24.140625" customWidth="1"/>
    <col min="7" max="7" width="41.5703125" customWidth="1"/>
    <col min="8" max="8" width="38.140625" customWidth="1"/>
    <col min="9" max="9" width="14" customWidth="1"/>
    <col min="10" max="10" width="18" customWidth="1"/>
    <col min="11" max="11" width="33.28515625" customWidth="1"/>
    <col min="12" max="12" width="20" customWidth="1"/>
    <col min="13" max="13" width="18.28515625" customWidth="1"/>
    <col min="14" max="14" width="18" customWidth="1"/>
    <col min="15" max="18" width="29.42578125" customWidth="1"/>
    <col min="19" max="19" width="28.140625" customWidth="1"/>
    <col min="20" max="20" width="89"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20.25" hidden="1" customHeight="1" x14ac:dyDescent="0.35">
      <c r="A1" s="1"/>
      <c r="B1" s="2"/>
      <c r="C1" s="3" t="s">
        <v>0</v>
      </c>
      <c r="D1" s="3" t="s">
        <v>1</v>
      </c>
      <c r="E1" s="4"/>
      <c r="F1" s="5" t="s">
        <v>2</v>
      </c>
      <c r="G1" s="5" t="s">
        <v>3</v>
      </c>
      <c r="H1" s="5" t="s">
        <v>4</v>
      </c>
      <c r="I1" s="5" t="s">
        <v>5</v>
      </c>
      <c r="J1" s="5" t="s">
        <v>6</v>
      </c>
      <c r="K1" s="6"/>
      <c r="L1" s="7"/>
      <c r="M1" s="8"/>
      <c r="N1" s="8"/>
      <c r="O1" s="8"/>
      <c r="P1" s="8"/>
      <c r="Q1" s="8"/>
      <c r="R1" s="8"/>
      <c r="S1" s="162"/>
      <c r="T1" s="6"/>
      <c r="U1" s="6"/>
      <c r="V1" s="612"/>
      <c r="W1" s="6"/>
      <c r="X1" s="6"/>
      <c r="Y1" s="6"/>
      <c r="Z1" s="6"/>
      <c r="AA1" s="6"/>
    </row>
    <row r="2" spans="1:27" ht="20.25" hidden="1" customHeight="1" x14ac:dyDescent="0.25">
      <c r="A2" s="9"/>
      <c r="B2" s="10"/>
      <c r="C2" s="11" t="s">
        <v>7</v>
      </c>
      <c r="D2" s="11" t="s">
        <v>8</v>
      </c>
      <c r="E2" s="12"/>
      <c r="F2" s="13" t="s">
        <v>9</v>
      </c>
      <c r="G2" s="14" t="s">
        <v>10</v>
      </c>
      <c r="H2" s="13" t="s">
        <v>11</v>
      </c>
      <c r="I2" s="15" t="s">
        <v>12</v>
      </c>
      <c r="J2" s="16" t="s">
        <v>13</v>
      </c>
      <c r="K2" s="9"/>
      <c r="L2" s="17"/>
      <c r="M2" s="18"/>
      <c r="N2" s="18"/>
      <c r="O2" s="18"/>
      <c r="P2" s="18"/>
      <c r="Q2" s="18"/>
      <c r="R2" s="18"/>
      <c r="S2" s="613"/>
      <c r="T2" s="9"/>
      <c r="U2" s="9"/>
      <c r="V2" s="614"/>
      <c r="W2" s="9"/>
      <c r="X2" s="9"/>
      <c r="Y2" s="9"/>
      <c r="Z2" s="9"/>
      <c r="AA2" s="9"/>
    </row>
    <row r="3" spans="1:27" ht="20.25" hidden="1" customHeight="1" x14ac:dyDescent="0.25">
      <c r="A3" s="9"/>
      <c r="B3" s="10"/>
      <c r="C3" s="11" t="s">
        <v>14</v>
      </c>
      <c r="D3" s="11" t="s">
        <v>15</v>
      </c>
      <c r="E3" s="12"/>
      <c r="F3" s="13" t="s">
        <v>16</v>
      </c>
      <c r="G3" s="14" t="s">
        <v>17</v>
      </c>
      <c r="H3" s="14" t="s">
        <v>18</v>
      </c>
      <c r="I3" s="19" t="s">
        <v>19</v>
      </c>
      <c r="J3" s="16" t="s">
        <v>20</v>
      </c>
      <c r="K3" s="9"/>
      <c r="L3" s="17"/>
      <c r="M3" s="18"/>
      <c r="N3" s="18"/>
      <c r="O3" s="18"/>
      <c r="P3" s="18"/>
      <c r="Q3" s="18"/>
      <c r="R3" s="18"/>
      <c r="S3" s="613"/>
      <c r="T3" s="9"/>
      <c r="U3" s="9"/>
      <c r="V3" s="614"/>
      <c r="W3" s="9"/>
      <c r="X3" s="9"/>
      <c r="Y3" s="9"/>
      <c r="Z3" s="9"/>
      <c r="AA3" s="9"/>
    </row>
    <row r="4" spans="1:27" ht="20.25" hidden="1" customHeight="1" x14ac:dyDescent="0.25">
      <c r="A4" s="9"/>
      <c r="B4" s="10"/>
      <c r="C4" s="11" t="s">
        <v>21</v>
      </c>
      <c r="D4" s="11" t="s">
        <v>22</v>
      </c>
      <c r="E4" s="12"/>
      <c r="F4" s="13" t="s">
        <v>23</v>
      </c>
      <c r="G4" s="14" t="s">
        <v>24</v>
      </c>
      <c r="H4" s="20"/>
      <c r="I4" s="21" t="s">
        <v>25</v>
      </c>
      <c r="J4" s="16" t="s">
        <v>26</v>
      </c>
      <c r="K4" s="9"/>
      <c r="L4" s="17"/>
      <c r="M4" s="18"/>
      <c r="N4" s="18"/>
      <c r="O4" s="18"/>
      <c r="P4" s="18"/>
      <c r="Q4" s="18"/>
      <c r="R4" s="18"/>
      <c r="S4" s="613"/>
      <c r="T4" s="9"/>
      <c r="U4" s="9"/>
      <c r="V4" s="614"/>
      <c r="W4" s="9"/>
      <c r="X4" s="9"/>
      <c r="Y4" s="9"/>
      <c r="Z4" s="9"/>
      <c r="AA4" s="9"/>
    </row>
    <row r="5" spans="1:27" ht="20.25" hidden="1" customHeight="1" x14ac:dyDescent="0.25">
      <c r="A5" s="9"/>
      <c r="B5" s="10"/>
      <c r="C5" s="11" t="s">
        <v>27</v>
      </c>
      <c r="D5" s="11" t="s">
        <v>28</v>
      </c>
      <c r="E5" s="12"/>
      <c r="F5" s="14" t="s">
        <v>29</v>
      </c>
      <c r="G5" s="14" t="s">
        <v>30</v>
      </c>
      <c r="H5" s="22"/>
      <c r="I5" s="16"/>
      <c r="J5" s="16"/>
      <c r="K5" s="9"/>
      <c r="L5" s="17"/>
      <c r="M5" s="18"/>
      <c r="N5" s="18"/>
      <c r="O5" s="18"/>
      <c r="P5" s="18"/>
      <c r="Q5" s="18"/>
      <c r="R5" s="18"/>
      <c r="S5" s="613"/>
      <c r="T5" s="9"/>
      <c r="U5" s="9"/>
      <c r="V5" s="614"/>
      <c r="W5" s="9"/>
      <c r="X5" s="9"/>
      <c r="Y5" s="9"/>
      <c r="Z5" s="9"/>
      <c r="AA5" s="9"/>
    </row>
    <row r="6" spans="1:27" ht="20.25" hidden="1" customHeight="1" x14ac:dyDescent="0.25">
      <c r="A6" s="9"/>
      <c r="B6" s="10"/>
      <c r="C6" s="11" t="s">
        <v>31</v>
      </c>
      <c r="D6" s="11" t="s">
        <v>32</v>
      </c>
      <c r="E6" s="9"/>
      <c r="F6" s="14" t="s">
        <v>33</v>
      </c>
      <c r="G6" s="22"/>
      <c r="H6" s="22"/>
      <c r="I6" s="16"/>
      <c r="J6" s="16"/>
      <c r="K6" s="9"/>
      <c r="L6" s="17"/>
      <c r="M6" s="18"/>
      <c r="N6" s="18"/>
      <c r="O6" s="18"/>
      <c r="P6" s="18"/>
      <c r="Q6" s="18"/>
      <c r="R6" s="18"/>
      <c r="S6" s="613"/>
      <c r="T6" s="9"/>
      <c r="U6" s="9"/>
      <c r="V6" s="614"/>
      <c r="W6" s="9"/>
      <c r="X6" s="9"/>
      <c r="Y6" s="9"/>
      <c r="Z6" s="9"/>
      <c r="AA6" s="9"/>
    </row>
    <row r="7" spans="1:27" ht="20.25" hidden="1" customHeight="1" x14ac:dyDescent="0.25">
      <c r="A7" s="9"/>
      <c r="B7" s="10"/>
      <c r="C7" s="11" t="s">
        <v>34</v>
      </c>
      <c r="D7" s="11" t="s">
        <v>35</v>
      </c>
      <c r="E7" s="12"/>
      <c r="F7" s="20"/>
      <c r="G7" s="22"/>
      <c r="H7" s="22"/>
      <c r="I7" s="23"/>
      <c r="J7" s="23"/>
      <c r="K7" s="9"/>
      <c r="L7" s="17"/>
      <c r="M7" s="18"/>
      <c r="N7" s="18"/>
      <c r="O7" s="18"/>
      <c r="P7" s="18"/>
      <c r="Q7" s="18"/>
      <c r="R7" s="18"/>
      <c r="S7" s="613"/>
      <c r="T7" s="9"/>
      <c r="U7" s="9"/>
      <c r="V7" s="614"/>
      <c r="W7" s="9"/>
      <c r="X7" s="9"/>
      <c r="Y7" s="9"/>
      <c r="Z7" s="9"/>
      <c r="AA7" s="9"/>
    </row>
    <row r="8" spans="1:27" ht="20.25" hidden="1" customHeight="1" x14ac:dyDescent="0.25">
      <c r="A8" s="9"/>
      <c r="B8" s="10"/>
      <c r="C8" s="11" t="s">
        <v>36</v>
      </c>
      <c r="D8" s="11" t="s">
        <v>37</v>
      </c>
      <c r="E8" s="12"/>
      <c r="F8" s="20"/>
      <c r="G8" s="22"/>
      <c r="H8" s="22"/>
      <c r="I8" s="16"/>
      <c r="J8" s="16"/>
      <c r="K8" s="9"/>
      <c r="L8" s="17"/>
      <c r="M8" s="18"/>
      <c r="N8" s="18"/>
      <c r="O8" s="18"/>
      <c r="P8" s="18"/>
      <c r="Q8" s="18"/>
      <c r="R8" s="18"/>
      <c r="S8" s="613"/>
      <c r="T8" s="9"/>
      <c r="U8" s="9"/>
      <c r="V8" s="614"/>
      <c r="W8" s="9"/>
      <c r="X8" s="9"/>
      <c r="Y8" s="9"/>
      <c r="Z8" s="9"/>
      <c r="AA8" s="9"/>
    </row>
    <row r="9" spans="1:27" ht="20.25" hidden="1" customHeight="1" x14ac:dyDescent="0.25">
      <c r="A9" s="9"/>
      <c r="B9" s="10"/>
      <c r="C9" s="11" t="s">
        <v>38</v>
      </c>
      <c r="D9" s="11" t="s">
        <v>39</v>
      </c>
      <c r="E9" s="12"/>
      <c r="F9" s="22"/>
      <c r="G9" s="22"/>
      <c r="H9" s="22"/>
      <c r="I9" s="16"/>
      <c r="J9" s="16"/>
      <c r="K9" s="9"/>
      <c r="L9" s="17"/>
      <c r="M9" s="18"/>
      <c r="N9" s="18"/>
      <c r="O9" s="18"/>
      <c r="P9" s="18"/>
      <c r="Q9" s="18"/>
      <c r="R9" s="18"/>
      <c r="S9" s="613"/>
      <c r="T9" s="9"/>
      <c r="U9" s="9"/>
      <c r="V9" s="614"/>
      <c r="W9" s="9"/>
      <c r="X9" s="9"/>
      <c r="Y9" s="9"/>
      <c r="Z9" s="9"/>
      <c r="AA9" s="9"/>
    </row>
    <row r="10" spans="1:27" ht="20.25" hidden="1" customHeight="1" x14ac:dyDescent="0.25">
      <c r="A10" s="9"/>
      <c r="B10" s="10"/>
      <c r="C10" s="11" t="s">
        <v>40</v>
      </c>
      <c r="D10" s="11" t="s">
        <v>41</v>
      </c>
      <c r="E10" s="12"/>
      <c r="F10" s="22"/>
      <c r="G10" s="22"/>
      <c r="H10" s="22"/>
      <c r="I10" s="16"/>
      <c r="J10" s="16"/>
      <c r="K10" s="9"/>
      <c r="L10" s="17"/>
      <c r="M10" s="18"/>
      <c r="N10" s="18"/>
      <c r="O10" s="18"/>
      <c r="P10" s="18"/>
      <c r="Q10" s="18"/>
      <c r="R10" s="18"/>
      <c r="S10" s="613"/>
      <c r="T10" s="9"/>
      <c r="U10" s="9"/>
      <c r="V10" s="614"/>
      <c r="W10" s="9"/>
      <c r="X10" s="9"/>
      <c r="Y10" s="9"/>
      <c r="Z10" s="9"/>
      <c r="AA10" s="9"/>
    </row>
    <row r="11" spans="1:27" ht="20.25" hidden="1" customHeight="1" x14ac:dyDescent="0.25">
      <c r="A11" s="9"/>
      <c r="B11" s="10"/>
      <c r="C11" s="11" t="s">
        <v>42</v>
      </c>
      <c r="D11" s="11" t="s">
        <v>43</v>
      </c>
      <c r="E11" s="12"/>
      <c r="F11" s="22"/>
      <c r="G11" s="22"/>
      <c r="H11" s="22"/>
      <c r="I11" s="16"/>
      <c r="J11" s="16"/>
      <c r="K11" s="9"/>
      <c r="L11" s="17"/>
      <c r="M11" s="18"/>
      <c r="N11" s="18"/>
      <c r="O11" s="18"/>
      <c r="P11" s="18"/>
      <c r="Q11" s="18"/>
      <c r="R11" s="18"/>
      <c r="S11" s="613"/>
      <c r="T11" s="9"/>
      <c r="U11" s="9"/>
      <c r="V11" s="614"/>
      <c r="W11" s="9"/>
      <c r="X11" s="9"/>
      <c r="Y11" s="9"/>
      <c r="Z11" s="9"/>
      <c r="AA11" s="9"/>
    </row>
    <row r="12" spans="1:27" ht="20.25" hidden="1" customHeight="1" x14ac:dyDescent="0.25">
      <c r="A12" s="9"/>
      <c r="B12" s="10"/>
      <c r="C12" s="11" t="s">
        <v>44</v>
      </c>
      <c r="D12" s="11" t="s">
        <v>45</v>
      </c>
      <c r="E12" s="12"/>
      <c r="F12" s="24"/>
      <c r="G12" s="24"/>
      <c r="H12" s="24"/>
      <c r="I12" s="10"/>
      <c r="J12" s="18"/>
      <c r="K12" s="18"/>
      <c r="L12" s="9"/>
      <c r="M12" s="17"/>
      <c r="N12" s="18"/>
      <c r="O12" s="18"/>
      <c r="P12" s="18"/>
      <c r="Q12" s="18"/>
      <c r="R12" s="18"/>
      <c r="S12" s="17"/>
      <c r="T12" s="9"/>
      <c r="U12" s="9"/>
      <c r="V12" s="614"/>
      <c r="W12" s="9"/>
      <c r="X12" s="9"/>
      <c r="Y12" s="9"/>
      <c r="Z12" s="9"/>
      <c r="AA12" s="9"/>
    </row>
    <row r="13" spans="1:27" ht="20.25" hidden="1" customHeight="1" x14ac:dyDescent="0.25">
      <c r="A13" s="9"/>
      <c r="B13" s="10"/>
      <c r="C13" s="11" t="s">
        <v>46</v>
      </c>
      <c r="D13" s="11" t="s">
        <v>47</v>
      </c>
      <c r="E13" s="12"/>
      <c r="F13" s="24"/>
      <c r="G13" s="24"/>
      <c r="H13" s="24"/>
      <c r="I13" s="10"/>
      <c r="J13" s="18"/>
      <c r="K13" s="18"/>
      <c r="L13" s="9"/>
      <c r="M13" s="17"/>
      <c r="N13" s="18"/>
      <c r="O13" s="18"/>
      <c r="P13" s="18"/>
      <c r="Q13" s="18"/>
      <c r="R13" s="18"/>
      <c r="S13" s="17"/>
      <c r="T13" s="9"/>
      <c r="U13" s="9"/>
      <c r="V13" s="614"/>
      <c r="W13" s="9"/>
      <c r="X13" s="9"/>
      <c r="Y13" s="9"/>
      <c r="Z13" s="9"/>
      <c r="AA13" s="9"/>
    </row>
    <row r="14" spans="1:27" ht="20.25" hidden="1" customHeight="1" x14ac:dyDescent="0.25">
      <c r="A14" s="9"/>
      <c r="B14" s="10"/>
      <c r="C14" s="11" t="s">
        <v>48</v>
      </c>
      <c r="D14" s="25"/>
      <c r="E14" s="12"/>
      <c r="F14" s="24"/>
      <c r="G14" s="24"/>
      <c r="H14" s="24"/>
      <c r="I14" s="10"/>
      <c r="J14" s="18"/>
      <c r="K14" s="18"/>
      <c r="L14" s="9"/>
      <c r="M14" s="17"/>
      <c r="N14" s="18"/>
      <c r="O14" s="18"/>
      <c r="P14" s="18"/>
      <c r="Q14" s="18"/>
      <c r="R14" s="18"/>
      <c r="S14" s="17"/>
      <c r="T14" s="9"/>
      <c r="U14" s="9"/>
      <c r="V14" s="614"/>
      <c r="W14" s="9"/>
      <c r="X14" s="9"/>
      <c r="Y14" s="9"/>
      <c r="Z14" s="9"/>
      <c r="AA14" s="9"/>
    </row>
    <row r="15" spans="1:27" ht="20.25" hidden="1" customHeight="1" x14ac:dyDescent="0.25">
      <c r="A15" s="9"/>
      <c r="B15" s="10"/>
      <c r="C15" s="26" t="s">
        <v>49</v>
      </c>
      <c r="D15" s="11"/>
      <c r="E15" s="12"/>
      <c r="F15" s="24"/>
      <c r="G15" s="24"/>
      <c r="H15" s="24"/>
      <c r="I15" s="10"/>
      <c r="J15" s="18"/>
      <c r="K15" s="18"/>
      <c r="L15" s="9"/>
      <c r="M15" s="17"/>
      <c r="N15" s="18"/>
      <c r="O15" s="18"/>
      <c r="P15" s="18"/>
      <c r="Q15" s="18"/>
      <c r="R15" s="18"/>
      <c r="S15" s="17"/>
      <c r="T15" s="9"/>
      <c r="U15" s="9"/>
      <c r="V15" s="614"/>
      <c r="W15" s="9"/>
      <c r="X15" s="9"/>
      <c r="Y15" s="9"/>
      <c r="Z15" s="9"/>
      <c r="AA15" s="9"/>
    </row>
    <row r="16" spans="1:27" ht="20.25" customHeight="1" x14ac:dyDescent="0.35">
      <c r="A16" s="1"/>
      <c r="B16" s="6"/>
      <c r="C16" s="6"/>
      <c r="D16" s="6"/>
      <c r="E16" s="27"/>
      <c r="F16" s="6"/>
      <c r="G16" s="27"/>
      <c r="H16" s="27"/>
      <c r="I16" s="8"/>
      <c r="J16" s="8"/>
      <c r="K16" s="8"/>
      <c r="L16" s="8"/>
      <c r="M16" s="7"/>
      <c r="N16" s="8"/>
      <c r="O16" s="8"/>
      <c r="P16" s="8"/>
      <c r="Q16" s="8"/>
      <c r="R16" s="8"/>
      <c r="S16" s="7"/>
      <c r="T16" s="28"/>
      <c r="U16" s="28"/>
      <c r="V16" s="612"/>
      <c r="W16" s="6"/>
      <c r="X16" s="29"/>
      <c r="Y16" s="29"/>
      <c r="Z16" s="6"/>
      <c r="AA16" s="6"/>
    </row>
    <row r="17" spans="1:27" ht="20.25" customHeight="1" x14ac:dyDescent="0.25">
      <c r="A17" s="839"/>
      <c r="B17" s="840"/>
      <c r="C17" s="841"/>
      <c r="D17" s="847" t="s">
        <v>50</v>
      </c>
      <c r="E17" s="840"/>
      <c r="F17" s="840"/>
      <c r="G17" s="840"/>
      <c r="H17" s="840"/>
      <c r="I17" s="840"/>
      <c r="J17" s="840"/>
      <c r="K17" s="840"/>
      <c r="L17" s="840"/>
      <c r="M17" s="840"/>
      <c r="N17" s="840"/>
      <c r="O17" s="840"/>
      <c r="P17" s="840"/>
      <c r="Q17" s="840"/>
      <c r="R17" s="840"/>
      <c r="S17" s="840"/>
      <c r="T17" s="840"/>
      <c r="U17" s="840"/>
      <c r="V17" s="840"/>
      <c r="W17" s="841"/>
      <c r="X17" s="30" t="s">
        <v>51</v>
      </c>
      <c r="Y17" s="6"/>
      <c r="Z17" s="6"/>
      <c r="AA17" s="6"/>
    </row>
    <row r="18" spans="1:27" ht="20.25" customHeight="1" x14ac:dyDescent="0.25">
      <c r="A18" s="842"/>
      <c r="B18" s="753"/>
      <c r="C18" s="843"/>
      <c r="D18" s="842"/>
      <c r="E18" s="753"/>
      <c r="F18" s="753"/>
      <c r="G18" s="753"/>
      <c r="H18" s="753"/>
      <c r="I18" s="753"/>
      <c r="J18" s="753"/>
      <c r="K18" s="753"/>
      <c r="L18" s="753"/>
      <c r="M18" s="753"/>
      <c r="N18" s="753"/>
      <c r="O18" s="753"/>
      <c r="P18" s="753"/>
      <c r="Q18" s="753"/>
      <c r="R18" s="753"/>
      <c r="S18" s="753"/>
      <c r="T18" s="753"/>
      <c r="U18" s="753"/>
      <c r="V18" s="753"/>
      <c r="W18" s="843"/>
      <c r="X18" s="541" t="s">
        <v>1636</v>
      </c>
      <c r="Y18" s="6"/>
      <c r="Z18" s="6"/>
      <c r="AA18" s="6"/>
    </row>
    <row r="19" spans="1:27" ht="20.25" customHeight="1" x14ac:dyDescent="0.25">
      <c r="A19" s="842"/>
      <c r="B19" s="753"/>
      <c r="C19" s="843"/>
      <c r="D19" s="842"/>
      <c r="E19" s="753"/>
      <c r="F19" s="753"/>
      <c r="G19" s="753"/>
      <c r="H19" s="753"/>
      <c r="I19" s="753"/>
      <c r="J19" s="753"/>
      <c r="K19" s="753"/>
      <c r="L19" s="753"/>
      <c r="M19" s="753"/>
      <c r="N19" s="753"/>
      <c r="O19" s="753"/>
      <c r="P19" s="753"/>
      <c r="Q19" s="753"/>
      <c r="R19" s="753"/>
      <c r="S19" s="753"/>
      <c r="T19" s="753"/>
      <c r="U19" s="753"/>
      <c r="V19" s="753"/>
      <c r="W19" s="843"/>
      <c r="X19" s="592" t="s">
        <v>1637</v>
      </c>
      <c r="Y19" s="6"/>
      <c r="Z19" s="6"/>
      <c r="AA19" s="6"/>
    </row>
    <row r="20" spans="1:27" ht="20.25" customHeight="1" x14ac:dyDescent="0.25">
      <c r="A20" s="844"/>
      <c r="B20" s="845"/>
      <c r="C20" s="846"/>
      <c r="D20" s="844"/>
      <c r="E20" s="845"/>
      <c r="F20" s="845"/>
      <c r="G20" s="845"/>
      <c r="H20" s="845"/>
      <c r="I20" s="845"/>
      <c r="J20" s="845"/>
      <c r="K20" s="845"/>
      <c r="L20" s="845"/>
      <c r="M20" s="845"/>
      <c r="N20" s="845"/>
      <c r="O20" s="845"/>
      <c r="P20" s="845"/>
      <c r="Q20" s="845"/>
      <c r="R20" s="845"/>
      <c r="S20" s="845"/>
      <c r="T20" s="845"/>
      <c r="U20" s="845"/>
      <c r="V20" s="845"/>
      <c r="W20" s="846"/>
      <c r="X20" s="542" t="s">
        <v>54</v>
      </c>
      <c r="Y20" s="6"/>
      <c r="Z20" s="6"/>
      <c r="AA20" s="6"/>
    </row>
    <row r="21" spans="1:27" ht="20.25" customHeight="1" x14ac:dyDescent="0.25">
      <c r="A21" s="543"/>
      <c r="B21" s="544"/>
      <c r="C21" s="544"/>
      <c r="D21" s="544"/>
      <c r="E21" s="545"/>
      <c r="F21" s="546"/>
      <c r="G21" s="547"/>
      <c r="H21" s="547"/>
      <c r="I21" s="546"/>
      <c r="J21" s="546"/>
      <c r="K21" s="546"/>
      <c r="L21" s="546"/>
      <c r="M21" s="546"/>
      <c r="N21" s="546"/>
      <c r="O21" s="546"/>
      <c r="P21" s="546"/>
      <c r="Q21" s="546"/>
      <c r="R21" s="546"/>
      <c r="S21" s="546"/>
      <c r="T21" s="549"/>
      <c r="U21" s="549"/>
      <c r="V21" s="546"/>
      <c r="W21" s="546"/>
      <c r="X21" s="547"/>
      <c r="Y21" s="6"/>
      <c r="Z21" s="6"/>
      <c r="AA21" s="6"/>
    </row>
    <row r="22" spans="1:27" ht="20.25" customHeight="1" x14ac:dyDescent="0.25">
      <c r="A22" s="957" t="s">
        <v>1638</v>
      </c>
      <c r="B22" s="884"/>
      <c r="C22" s="885"/>
      <c r="D22" s="550"/>
      <c r="E22" s="958" t="str">
        <f>CONCATENATE("INFORME DE SEGUIMIENTO DEL PROCESO ",A23)</f>
        <v>INFORME DE SEGUIMIENTO DEL PROCESO GESTIÓN DE RECURSOS FÍSICOS Y AMBIENTAL</v>
      </c>
      <c r="F22" s="850"/>
      <c r="G22" s="547"/>
      <c r="H22" s="959" t="s">
        <v>1639</v>
      </c>
      <c r="I22" s="849"/>
      <c r="J22" s="850"/>
      <c r="K22" s="551"/>
      <c r="L22" s="552"/>
      <c r="M22" s="552"/>
      <c r="N22" s="552"/>
      <c r="O22" s="552"/>
      <c r="P22" s="552"/>
      <c r="Q22" s="552"/>
      <c r="R22" s="552"/>
      <c r="S22" s="615"/>
      <c r="T22" s="552"/>
      <c r="U22" s="552"/>
      <c r="V22" s="616"/>
      <c r="W22" s="552"/>
      <c r="X22" s="553"/>
      <c r="Y22" s="6"/>
      <c r="Z22" s="6"/>
      <c r="AA22" s="6"/>
    </row>
    <row r="23" spans="1:27" ht="33" customHeight="1" x14ac:dyDescent="0.25">
      <c r="A23" s="962" t="s">
        <v>38</v>
      </c>
      <c r="B23" s="884"/>
      <c r="C23" s="885"/>
      <c r="D23" s="550"/>
      <c r="E23" s="554" t="s">
        <v>1640</v>
      </c>
      <c r="F23" s="555">
        <f>COUNTA(E31:E39)</f>
        <v>7</v>
      </c>
      <c r="G23" s="547"/>
      <c r="H23" s="952" t="s">
        <v>1641</v>
      </c>
      <c r="I23" s="953"/>
      <c r="J23" s="555">
        <f>COUNTIF(I31:I39, "Acción correctiva")</f>
        <v>4</v>
      </c>
      <c r="K23" s="548"/>
      <c r="L23" s="552"/>
      <c r="M23" s="552"/>
      <c r="N23" s="552"/>
      <c r="O23" s="552"/>
      <c r="P23" s="552"/>
      <c r="Q23" s="552"/>
      <c r="R23" s="552"/>
      <c r="S23" s="615"/>
      <c r="T23" s="552"/>
      <c r="U23" s="553"/>
      <c r="V23" s="617"/>
      <c r="W23" s="550"/>
      <c r="X23" s="553"/>
      <c r="Y23" s="6"/>
      <c r="Z23" s="6"/>
      <c r="AA23" s="6"/>
    </row>
    <row r="24" spans="1:27" ht="20.25" customHeight="1" x14ac:dyDescent="0.35">
      <c r="A24" s="557"/>
      <c r="B24" s="550"/>
      <c r="C24" s="550"/>
      <c r="D24" s="558"/>
      <c r="E24" s="559" t="s">
        <v>1561</v>
      </c>
      <c r="F24" s="560">
        <f>COUNTA(H31:H99)</f>
        <v>7</v>
      </c>
      <c r="G24" s="561"/>
      <c r="H24" s="954" t="s">
        <v>1642</v>
      </c>
      <c r="I24" s="955"/>
      <c r="J24" s="556">
        <f>COUNTIF(I32:I40, "Acción preventiva")</f>
        <v>0</v>
      </c>
      <c r="K24" s="548"/>
      <c r="L24" s="552"/>
      <c r="M24" s="552"/>
      <c r="N24" s="552"/>
      <c r="O24" s="552"/>
      <c r="P24" s="552"/>
      <c r="Q24" s="552"/>
      <c r="R24" s="548"/>
      <c r="S24" s="618"/>
      <c r="T24" s="548"/>
      <c r="U24" s="553"/>
      <c r="V24" s="617"/>
      <c r="W24" s="550"/>
      <c r="X24" s="553"/>
      <c r="Y24" s="6"/>
      <c r="Z24" s="6"/>
      <c r="AA24" s="6"/>
    </row>
    <row r="25" spans="1:27" ht="20.25" customHeight="1" x14ac:dyDescent="0.35">
      <c r="A25" s="557"/>
      <c r="B25" s="550"/>
      <c r="C25" s="550"/>
      <c r="D25" s="562"/>
      <c r="E25" s="559" t="s">
        <v>1563</v>
      </c>
      <c r="F25" s="560">
        <f>COUNTIF(W31:W39, "Vencida")</f>
        <v>0</v>
      </c>
      <c r="G25" s="561"/>
      <c r="H25" s="956"/>
      <c r="I25" s="796"/>
      <c r="J25" s="563"/>
      <c r="K25" s="548"/>
      <c r="L25" s="552"/>
      <c r="M25" s="552"/>
      <c r="N25" s="552"/>
      <c r="O25" s="552"/>
      <c r="P25" s="552"/>
      <c r="Q25" s="552"/>
      <c r="R25" s="548"/>
      <c r="S25" s="618"/>
      <c r="T25" s="548"/>
      <c r="U25" s="553"/>
      <c r="V25" s="617"/>
      <c r="W25" s="550"/>
      <c r="X25" s="564"/>
      <c r="Y25" s="6"/>
      <c r="Z25" s="6"/>
      <c r="AA25" s="6"/>
    </row>
    <row r="26" spans="1:27" ht="20.25" customHeight="1" x14ac:dyDescent="0.35">
      <c r="A26" s="557"/>
      <c r="B26" s="550"/>
      <c r="C26" s="550"/>
      <c r="D26" s="558"/>
      <c r="E26" s="559" t="s">
        <v>1565</v>
      </c>
      <c r="F26" s="560">
        <f>COUNTIF(W31:W39, "En ejecución")</f>
        <v>0</v>
      </c>
      <c r="G26" s="561"/>
      <c r="H26" s="956"/>
      <c r="I26" s="796"/>
      <c r="J26" s="565"/>
      <c r="K26" s="563"/>
      <c r="L26" s="552"/>
      <c r="M26" s="552"/>
      <c r="N26" s="552"/>
      <c r="O26" s="552"/>
      <c r="P26" s="552"/>
      <c r="Q26" s="552"/>
      <c r="R26" s="548"/>
      <c r="S26" s="618"/>
      <c r="T26" s="548"/>
      <c r="U26" s="553"/>
      <c r="V26" s="617"/>
      <c r="W26" s="550"/>
      <c r="X26" s="564"/>
      <c r="Y26" s="6"/>
      <c r="Z26" s="6"/>
      <c r="AA26" s="6"/>
    </row>
    <row r="27" spans="1:27" ht="20.25" customHeight="1" x14ac:dyDescent="0.35">
      <c r="A27" s="557"/>
      <c r="B27" s="550"/>
      <c r="C27" s="550"/>
      <c r="D27" s="562"/>
      <c r="E27" s="566" t="s">
        <v>1647</v>
      </c>
      <c r="F27" s="556">
        <f>COUNTIF(W31:W39,"Cerrada")</f>
        <v>7</v>
      </c>
      <c r="G27" s="561"/>
      <c r="H27" s="567"/>
      <c r="I27" s="568"/>
      <c r="J27" s="552"/>
      <c r="K27" s="552"/>
      <c r="L27" s="552"/>
      <c r="M27" s="552"/>
      <c r="N27" s="552"/>
      <c r="O27" s="552"/>
      <c r="P27" s="552"/>
      <c r="Q27" s="552"/>
      <c r="R27" s="548"/>
      <c r="S27" s="618"/>
      <c r="T27" s="548"/>
      <c r="U27" s="553"/>
      <c r="V27" s="617"/>
      <c r="W27" s="550"/>
      <c r="X27" s="564"/>
      <c r="Y27" s="6"/>
      <c r="Z27" s="6"/>
      <c r="AA27" s="6"/>
    </row>
    <row r="28" spans="1:27" ht="20.25" customHeight="1" x14ac:dyDescent="0.35">
      <c r="A28" s="557"/>
      <c r="B28" s="550"/>
      <c r="C28" s="550"/>
      <c r="D28" s="550"/>
      <c r="E28" s="569"/>
      <c r="F28" s="570"/>
      <c r="G28" s="561"/>
      <c r="H28" s="567"/>
      <c r="I28" s="571"/>
      <c r="J28" s="572"/>
      <c r="K28" s="571"/>
      <c r="L28" s="572"/>
      <c r="M28" s="573"/>
      <c r="N28" s="574"/>
      <c r="O28" s="574"/>
      <c r="P28" s="574"/>
      <c r="Q28" s="574"/>
      <c r="R28" s="546"/>
      <c r="S28" s="546"/>
      <c r="T28" s="546"/>
      <c r="U28" s="546"/>
      <c r="V28" s="546"/>
      <c r="W28" s="546"/>
      <c r="X28" s="546"/>
      <c r="Y28" s="6"/>
      <c r="Z28" s="6"/>
      <c r="AA28" s="6"/>
    </row>
    <row r="29" spans="1:27" ht="20.25" customHeight="1" x14ac:dyDescent="0.25">
      <c r="A29" s="848" t="s">
        <v>56</v>
      </c>
      <c r="B29" s="849"/>
      <c r="C29" s="849"/>
      <c r="D29" s="849"/>
      <c r="E29" s="849"/>
      <c r="F29" s="849"/>
      <c r="G29" s="850"/>
      <c r="H29" s="851" t="s">
        <v>57</v>
      </c>
      <c r="I29" s="849"/>
      <c r="J29" s="849"/>
      <c r="K29" s="849"/>
      <c r="L29" s="849"/>
      <c r="M29" s="849"/>
      <c r="N29" s="850"/>
      <c r="O29" s="852" t="s">
        <v>58</v>
      </c>
      <c r="P29" s="849"/>
      <c r="Q29" s="849"/>
      <c r="R29" s="849"/>
      <c r="S29" s="850"/>
      <c r="T29" s="853" t="s">
        <v>59</v>
      </c>
      <c r="U29" s="849"/>
      <c r="V29" s="849"/>
      <c r="W29" s="849"/>
      <c r="X29" s="850"/>
      <c r="Y29" s="38"/>
      <c r="Z29" s="39"/>
      <c r="AA29" s="40"/>
    </row>
    <row r="30" spans="1:27" ht="63" customHeight="1" x14ac:dyDescent="0.25">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960" t="s">
        <v>72</v>
      </c>
      <c r="P30" s="849"/>
      <c r="Q30" s="849"/>
      <c r="R30" s="961"/>
      <c r="S30" s="584" t="s">
        <v>73</v>
      </c>
      <c r="T30" s="48" t="s">
        <v>72</v>
      </c>
      <c r="U30" s="45" t="s">
        <v>73</v>
      </c>
      <c r="V30" s="45" t="s">
        <v>6</v>
      </c>
      <c r="W30" s="45" t="s">
        <v>74</v>
      </c>
      <c r="X30" s="46" t="s">
        <v>75</v>
      </c>
      <c r="Y30" s="49"/>
      <c r="Z30" s="6"/>
      <c r="AA30" s="6"/>
    </row>
    <row r="31" spans="1:27" ht="366" customHeight="1" x14ac:dyDescent="0.25">
      <c r="A31" s="241">
        <v>1</v>
      </c>
      <c r="B31" s="282" t="s">
        <v>9</v>
      </c>
      <c r="C31" s="282" t="s">
        <v>45</v>
      </c>
      <c r="D31" s="244">
        <v>43679</v>
      </c>
      <c r="E31" s="389" t="s">
        <v>1455</v>
      </c>
      <c r="F31" s="246" t="s">
        <v>10</v>
      </c>
      <c r="G31" s="389" t="s">
        <v>1456</v>
      </c>
      <c r="H31" s="282" t="s">
        <v>1457</v>
      </c>
      <c r="I31" s="282" t="s">
        <v>11</v>
      </c>
      <c r="J31" s="282" t="s">
        <v>1458</v>
      </c>
      <c r="K31" s="282" t="s">
        <v>906</v>
      </c>
      <c r="L31" s="244">
        <v>43692</v>
      </c>
      <c r="M31" s="244">
        <v>43692</v>
      </c>
      <c r="N31" s="390">
        <v>43769</v>
      </c>
      <c r="O31" s="897" t="s">
        <v>1459</v>
      </c>
      <c r="P31" s="744"/>
      <c r="Q31" s="744"/>
      <c r="R31" s="745"/>
      <c r="S31" s="282" t="s">
        <v>1460</v>
      </c>
      <c r="T31" s="389" t="s">
        <v>1678</v>
      </c>
      <c r="U31" s="391" t="s">
        <v>1679</v>
      </c>
      <c r="V31" s="392" t="s">
        <v>26</v>
      </c>
      <c r="W31" s="393" t="s">
        <v>25</v>
      </c>
      <c r="X31" s="82" t="s">
        <v>1463</v>
      </c>
      <c r="Y31" s="619"/>
      <c r="Z31" s="9"/>
      <c r="AA31" s="9"/>
    </row>
    <row r="32" spans="1:27" ht="408.75" customHeight="1" x14ac:dyDescent="0.25">
      <c r="A32" s="241">
        <v>2</v>
      </c>
      <c r="B32" s="282" t="s">
        <v>9</v>
      </c>
      <c r="C32" s="282" t="s">
        <v>45</v>
      </c>
      <c r="D32" s="244">
        <v>43679</v>
      </c>
      <c r="E32" s="389" t="s">
        <v>1464</v>
      </c>
      <c r="F32" s="246" t="s">
        <v>10</v>
      </c>
      <c r="G32" s="389" t="s">
        <v>1465</v>
      </c>
      <c r="H32" s="282" t="s">
        <v>1466</v>
      </c>
      <c r="I32" s="282" t="s">
        <v>11</v>
      </c>
      <c r="J32" s="282" t="s">
        <v>1467</v>
      </c>
      <c r="K32" s="282" t="s">
        <v>906</v>
      </c>
      <c r="L32" s="244">
        <v>43692</v>
      </c>
      <c r="M32" s="244">
        <v>43692</v>
      </c>
      <c r="N32" s="390">
        <v>43769</v>
      </c>
      <c r="O32" s="897" t="s">
        <v>1468</v>
      </c>
      <c r="P32" s="744"/>
      <c r="Q32" s="744"/>
      <c r="R32" s="745"/>
      <c r="S32" s="282" t="s">
        <v>1469</v>
      </c>
      <c r="T32" s="389" t="s">
        <v>1680</v>
      </c>
      <c r="U32" s="395" t="s">
        <v>1471</v>
      </c>
      <c r="V32" s="392" t="s">
        <v>13</v>
      </c>
      <c r="W32" s="393" t="s">
        <v>25</v>
      </c>
      <c r="X32" s="82" t="s">
        <v>1472</v>
      </c>
      <c r="Y32" s="619"/>
      <c r="Z32" s="9"/>
      <c r="AA32" s="9"/>
    </row>
    <row r="33" spans="1:27" ht="408.75" customHeight="1" x14ac:dyDescent="0.25">
      <c r="A33" s="281">
        <v>3</v>
      </c>
      <c r="B33" s="396" t="s">
        <v>9</v>
      </c>
      <c r="C33" s="396" t="s">
        <v>45</v>
      </c>
      <c r="D33" s="397">
        <v>43679</v>
      </c>
      <c r="E33" s="398" t="s">
        <v>1473</v>
      </c>
      <c r="F33" s="399" t="s">
        <v>10</v>
      </c>
      <c r="G33" s="396" t="s">
        <v>1474</v>
      </c>
      <c r="H33" s="396" t="s">
        <v>1475</v>
      </c>
      <c r="I33" s="396" t="s">
        <v>11</v>
      </c>
      <c r="J33" s="396" t="s">
        <v>1476</v>
      </c>
      <c r="K33" s="396" t="s">
        <v>906</v>
      </c>
      <c r="L33" s="397">
        <v>43692</v>
      </c>
      <c r="M33" s="397">
        <v>43692</v>
      </c>
      <c r="N33" s="400">
        <v>43830</v>
      </c>
      <c r="O33" s="966" t="s">
        <v>1477</v>
      </c>
      <c r="P33" s="913"/>
      <c r="Q33" s="913"/>
      <c r="R33" s="967"/>
      <c r="S33" s="396" t="s">
        <v>1478</v>
      </c>
      <c r="T33" s="401" t="s">
        <v>1681</v>
      </c>
      <c r="U33" s="620" t="s">
        <v>1682</v>
      </c>
      <c r="V33" s="403" t="s">
        <v>26</v>
      </c>
      <c r="W33" s="404" t="s">
        <v>25</v>
      </c>
      <c r="X33" s="405" t="s">
        <v>1481</v>
      </c>
      <c r="Y33" s="619"/>
      <c r="Z33" s="9"/>
      <c r="AA33" s="9"/>
    </row>
    <row r="34" spans="1:27" ht="409.5" customHeight="1" x14ac:dyDescent="0.25">
      <c r="A34" s="241">
        <v>4</v>
      </c>
      <c r="B34" s="242" t="s">
        <v>9</v>
      </c>
      <c r="C34" s="242" t="s">
        <v>45</v>
      </c>
      <c r="D34" s="621">
        <v>43679</v>
      </c>
      <c r="E34" s="242" t="s">
        <v>902</v>
      </c>
      <c r="F34" s="246" t="s">
        <v>10</v>
      </c>
      <c r="G34" s="242" t="s">
        <v>903</v>
      </c>
      <c r="H34" s="282" t="s">
        <v>1482</v>
      </c>
      <c r="I34" s="282" t="s">
        <v>11</v>
      </c>
      <c r="J34" s="282" t="s">
        <v>1476</v>
      </c>
      <c r="K34" s="282" t="s">
        <v>906</v>
      </c>
      <c r="L34" s="244">
        <v>43692</v>
      </c>
      <c r="M34" s="244">
        <v>43692</v>
      </c>
      <c r="N34" s="390">
        <v>43830</v>
      </c>
      <c r="O34" s="897" t="s">
        <v>1483</v>
      </c>
      <c r="P34" s="744"/>
      <c r="Q34" s="744"/>
      <c r="R34" s="745"/>
      <c r="S34" s="282" t="s">
        <v>1478</v>
      </c>
      <c r="T34" s="407" t="s">
        <v>1683</v>
      </c>
      <c r="U34" s="622" t="s">
        <v>1684</v>
      </c>
      <c r="V34" s="623" t="s">
        <v>26</v>
      </c>
      <c r="W34" s="246" t="s">
        <v>25</v>
      </c>
      <c r="X34" s="394" t="s">
        <v>1472</v>
      </c>
      <c r="Y34" s="619"/>
      <c r="Z34" s="9"/>
      <c r="AA34" s="9"/>
    </row>
    <row r="35" spans="1:27" ht="157.5" customHeight="1" x14ac:dyDescent="0.25">
      <c r="A35" s="820">
        <v>5</v>
      </c>
      <c r="B35" s="781" t="s">
        <v>9</v>
      </c>
      <c r="C35" s="821" t="s">
        <v>45</v>
      </c>
      <c r="D35" s="823">
        <v>44433</v>
      </c>
      <c r="E35" s="824" t="s">
        <v>973</v>
      </c>
      <c r="F35" s="826" t="s">
        <v>10</v>
      </c>
      <c r="G35" s="827" t="s">
        <v>974</v>
      </c>
      <c r="H35" s="808" t="s">
        <v>975</v>
      </c>
      <c r="I35" s="807" t="s">
        <v>976</v>
      </c>
      <c r="J35" s="807" t="s">
        <v>977</v>
      </c>
      <c r="K35" s="807" t="s">
        <v>978</v>
      </c>
      <c r="L35" s="809">
        <v>44433</v>
      </c>
      <c r="M35" s="809">
        <v>44440</v>
      </c>
      <c r="N35" s="810">
        <v>44530</v>
      </c>
      <c r="O35" s="776" t="s">
        <v>979</v>
      </c>
      <c r="P35" s="777"/>
      <c r="Q35" s="777"/>
      <c r="R35" s="778"/>
      <c r="S35" s="780" t="s">
        <v>626</v>
      </c>
      <c r="T35" s="781" t="s">
        <v>1685</v>
      </c>
      <c r="U35" s="782" t="s">
        <v>626</v>
      </c>
      <c r="V35" s="623" t="s">
        <v>13</v>
      </c>
      <c r="W35" s="774" t="s">
        <v>25</v>
      </c>
      <c r="X35" s="826" t="s">
        <v>1686</v>
      </c>
      <c r="Y35" s="619"/>
      <c r="Z35" s="9"/>
      <c r="AA35" s="9"/>
    </row>
    <row r="36" spans="1:27" ht="173.25" customHeight="1" x14ac:dyDescent="0.25">
      <c r="A36" s="748"/>
      <c r="B36" s="748"/>
      <c r="C36" s="822"/>
      <c r="D36" s="748"/>
      <c r="E36" s="825"/>
      <c r="F36" s="748"/>
      <c r="G36" s="748"/>
      <c r="H36" s="748"/>
      <c r="I36" s="748"/>
      <c r="J36" s="748"/>
      <c r="K36" s="748"/>
      <c r="L36" s="748"/>
      <c r="M36" s="748"/>
      <c r="N36" s="767"/>
      <c r="O36" s="767"/>
      <c r="P36" s="754"/>
      <c r="Q36" s="754"/>
      <c r="R36" s="779"/>
      <c r="S36" s="748"/>
      <c r="T36" s="748"/>
      <c r="U36" s="748"/>
      <c r="V36" s="623" t="s">
        <v>13</v>
      </c>
      <c r="W36" s="748"/>
      <c r="X36" s="748"/>
      <c r="Y36" s="619"/>
      <c r="Z36" s="9"/>
      <c r="AA36" s="9"/>
    </row>
    <row r="37" spans="1:27" ht="215.25" customHeight="1" x14ac:dyDescent="0.25">
      <c r="A37" s="241">
        <v>6</v>
      </c>
      <c r="B37" s="242" t="s">
        <v>9</v>
      </c>
      <c r="C37" s="243" t="s">
        <v>45</v>
      </c>
      <c r="D37" s="244">
        <v>44433</v>
      </c>
      <c r="E37" s="245" t="s">
        <v>982</v>
      </c>
      <c r="F37" s="246" t="s">
        <v>10</v>
      </c>
      <c r="G37" s="247" t="s">
        <v>983</v>
      </c>
      <c r="H37" s="212" t="s">
        <v>1687</v>
      </c>
      <c r="I37" s="212" t="s">
        <v>976</v>
      </c>
      <c r="J37" s="807" t="s">
        <v>985</v>
      </c>
      <c r="K37" s="807" t="s">
        <v>978</v>
      </c>
      <c r="L37" s="240">
        <v>44433</v>
      </c>
      <c r="M37" s="248">
        <v>44440</v>
      </c>
      <c r="N37" s="249">
        <v>44500</v>
      </c>
      <c r="O37" s="768" t="s">
        <v>986</v>
      </c>
      <c r="P37" s="744"/>
      <c r="Q37" s="744"/>
      <c r="R37" s="745"/>
      <c r="S37" s="250" t="s">
        <v>987</v>
      </c>
      <c r="T37" s="242" t="s">
        <v>988</v>
      </c>
      <c r="U37" s="251" t="s">
        <v>1688</v>
      </c>
      <c r="V37" s="392" t="s">
        <v>26</v>
      </c>
      <c r="W37" s="246" t="s">
        <v>25</v>
      </c>
      <c r="X37" s="282" t="s">
        <v>990</v>
      </c>
      <c r="Y37" s="619"/>
      <c r="Z37" s="9"/>
      <c r="AA37" s="9"/>
    </row>
    <row r="38" spans="1:27" ht="302.25" customHeight="1" x14ac:dyDescent="0.25">
      <c r="A38" s="241">
        <v>7</v>
      </c>
      <c r="B38" s="242" t="s">
        <v>9</v>
      </c>
      <c r="C38" s="243" t="s">
        <v>45</v>
      </c>
      <c r="D38" s="244">
        <v>44433</v>
      </c>
      <c r="E38" s="245" t="s">
        <v>991</v>
      </c>
      <c r="F38" s="246" t="s">
        <v>10</v>
      </c>
      <c r="G38" s="247" t="s">
        <v>992</v>
      </c>
      <c r="H38" s="254" t="s">
        <v>993</v>
      </c>
      <c r="I38" s="212" t="s">
        <v>976</v>
      </c>
      <c r="J38" s="748"/>
      <c r="K38" s="748"/>
      <c r="L38" s="248">
        <v>44433</v>
      </c>
      <c r="M38" s="248">
        <v>44440</v>
      </c>
      <c r="N38" s="249">
        <v>44530</v>
      </c>
      <c r="O38" s="768" t="s">
        <v>994</v>
      </c>
      <c r="P38" s="744"/>
      <c r="Q38" s="744"/>
      <c r="R38" s="745"/>
      <c r="S38" s="255" t="s">
        <v>626</v>
      </c>
      <c r="T38" s="242" t="s">
        <v>995</v>
      </c>
      <c r="U38" s="256" t="s">
        <v>626</v>
      </c>
      <c r="V38" s="623" t="s">
        <v>13</v>
      </c>
      <c r="W38" s="246" t="s">
        <v>25</v>
      </c>
      <c r="X38" s="282" t="s">
        <v>996</v>
      </c>
      <c r="Y38" s="619"/>
      <c r="Z38" s="9"/>
      <c r="AA38" s="9"/>
    </row>
    <row r="39" spans="1:27" ht="15.75" customHeight="1" x14ac:dyDescent="0.25">
      <c r="A39" s="619"/>
      <c r="B39" s="619"/>
      <c r="C39" s="619"/>
      <c r="D39" s="619"/>
      <c r="E39" s="624"/>
      <c r="F39" s="619"/>
      <c r="G39" s="624"/>
      <c r="H39" s="624"/>
      <c r="I39" s="619"/>
      <c r="J39" s="619"/>
      <c r="K39" s="619"/>
      <c r="L39" s="619"/>
      <c r="M39" s="619"/>
      <c r="N39" s="619"/>
      <c r="O39" s="619"/>
      <c r="P39" s="619"/>
      <c r="Q39" s="619"/>
      <c r="R39" s="619"/>
      <c r="S39" s="625"/>
      <c r="T39" s="626"/>
      <c r="U39" s="626"/>
      <c r="V39" s="627"/>
      <c r="W39" s="628"/>
      <c r="X39" s="624"/>
      <c r="Y39" s="619"/>
      <c r="Z39" s="9"/>
      <c r="AA39" s="9"/>
    </row>
    <row r="40" spans="1:27" ht="15.75" customHeight="1" x14ac:dyDescent="0.25">
      <c r="A40" s="619"/>
      <c r="B40" s="619"/>
      <c r="C40" s="619"/>
      <c r="D40" s="619"/>
      <c r="E40" s="624"/>
      <c r="F40" s="619"/>
      <c r="G40" s="624"/>
      <c r="H40" s="624"/>
      <c r="I40" s="619"/>
      <c r="J40" s="619"/>
      <c r="K40" s="619"/>
      <c r="L40" s="619"/>
      <c r="M40" s="619"/>
      <c r="N40" s="619"/>
      <c r="O40" s="619"/>
      <c r="P40" s="619"/>
      <c r="Q40" s="619"/>
      <c r="R40" s="619"/>
      <c r="S40" s="625"/>
      <c r="T40" s="626"/>
      <c r="U40" s="626"/>
      <c r="V40" s="627"/>
      <c r="W40" s="628"/>
      <c r="X40" s="624"/>
      <c r="Y40" s="619"/>
      <c r="Z40" s="9"/>
      <c r="AA40" s="9"/>
    </row>
    <row r="41" spans="1:27" ht="15.75" customHeight="1" x14ac:dyDescent="0.25">
      <c r="A41" s="619"/>
      <c r="B41" s="619"/>
      <c r="C41" s="619"/>
      <c r="D41" s="619"/>
      <c r="E41" s="624"/>
      <c r="F41" s="619"/>
      <c r="G41" s="624"/>
      <c r="H41" s="624"/>
      <c r="I41" s="619"/>
      <c r="J41" s="619"/>
      <c r="K41" s="619"/>
      <c r="L41" s="619"/>
      <c r="M41" s="619"/>
      <c r="N41" s="619"/>
      <c r="O41" s="619"/>
      <c r="P41" s="619"/>
      <c r="Q41" s="619"/>
      <c r="R41" s="619"/>
      <c r="S41" s="625"/>
      <c r="T41" s="626"/>
      <c r="U41" s="626"/>
      <c r="V41" s="627"/>
      <c r="W41" s="628"/>
      <c r="X41" s="624"/>
      <c r="Y41" s="619"/>
      <c r="Z41" s="9"/>
      <c r="AA41" s="9"/>
    </row>
    <row r="42" spans="1:27" ht="15.75" customHeight="1" x14ac:dyDescent="0.25">
      <c r="A42" s="619"/>
      <c r="B42" s="619"/>
      <c r="C42" s="619"/>
      <c r="D42" s="619"/>
      <c r="E42" s="624"/>
      <c r="F42" s="619"/>
      <c r="G42" s="624"/>
      <c r="H42" s="624"/>
      <c r="I42" s="619"/>
      <c r="J42" s="619"/>
      <c r="K42" s="619"/>
      <c r="L42" s="619"/>
      <c r="M42" s="619"/>
      <c r="N42" s="619"/>
      <c r="O42" s="619"/>
      <c r="P42" s="619"/>
      <c r="Q42" s="619"/>
      <c r="R42" s="619"/>
      <c r="S42" s="625"/>
      <c r="T42" s="626"/>
      <c r="U42" s="626"/>
      <c r="V42" s="627"/>
      <c r="W42" s="628"/>
      <c r="X42" s="624"/>
      <c r="Y42" s="619"/>
      <c r="Z42" s="9"/>
      <c r="AA42" s="9"/>
    </row>
    <row r="43" spans="1:27" ht="15.75" customHeight="1" x14ac:dyDescent="0.25">
      <c r="A43" s="619"/>
      <c r="B43" s="619"/>
      <c r="C43" s="619"/>
      <c r="D43" s="619"/>
      <c r="E43" s="624"/>
      <c r="F43" s="619"/>
      <c r="G43" s="624"/>
      <c r="H43" s="624"/>
      <c r="I43" s="619"/>
      <c r="J43" s="619"/>
      <c r="K43" s="619"/>
      <c r="L43" s="619"/>
      <c r="M43" s="619"/>
      <c r="N43" s="619"/>
      <c r="O43" s="619"/>
      <c r="P43" s="619"/>
      <c r="Q43" s="619"/>
      <c r="R43" s="619"/>
      <c r="S43" s="625"/>
      <c r="T43" s="626"/>
      <c r="U43" s="626"/>
      <c r="V43" s="627"/>
      <c r="W43" s="628"/>
      <c r="X43" s="624"/>
      <c r="Y43" s="619"/>
      <c r="Z43" s="9"/>
      <c r="AA43" s="9"/>
    </row>
    <row r="44" spans="1:27" ht="15.75" customHeight="1" x14ac:dyDescent="0.25">
      <c r="A44" s="619"/>
      <c r="B44" s="619"/>
      <c r="C44" s="619"/>
      <c r="D44" s="619"/>
      <c r="E44" s="624"/>
      <c r="F44" s="619"/>
      <c r="G44" s="624"/>
      <c r="H44" s="624"/>
      <c r="I44" s="619"/>
      <c r="J44" s="619"/>
      <c r="K44" s="619"/>
      <c r="L44" s="619"/>
      <c r="M44" s="619"/>
      <c r="N44" s="619"/>
      <c r="O44" s="619"/>
      <c r="P44" s="619"/>
      <c r="Q44" s="619"/>
      <c r="R44" s="619"/>
      <c r="S44" s="625"/>
      <c r="T44" s="626"/>
      <c r="U44" s="626"/>
      <c r="V44" s="627"/>
      <c r="W44" s="628"/>
      <c r="X44" s="624"/>
      <c r="Y44" s="619"/>
      <c r="Z44" s="9"/>
      <c r="AA44" s="9"/>
    </row>
    <row r="45" spans="1:27" ht="15.75" customHeight="1" x14ac:dyDescent="0.25">
      <c r="A45" s="619"/>
      <c r="B45" s="619"/>
      <c r="C45" s="619"/>
      <c r="D45" s="619"/>
      <c r="E45" s="624"/>
      <c r="F45" s="619"/>
      <c r="G45" s="624"/>
      <c r="H45" s="624"/>
      <c r="I45" s="619"/>
      <c r="J45" s="619"/>
      <c r="K45" s="619"/>
      <c r="L45" s="619"/>
      <c r="M45" s="619"/>
      <c r="N45" s="619"/>
      <c r="O45" s="619"/>
      <c r="P45" s="619"/>
      <c r="Q45" s="619"/>
      <c r="R45" s="619"/>
      <c r="S45" s="625"/>
      <c r="T45" s="626"/>
      <c r="U45" s="626"/>
      <c r="V45" s="627"/>
      <c r="W45" s="628"/>
      <c r="X45" s="624"/>
      <c r="Y45" s="619"/>
      <c r="Z45" s="9"/>
      <c r="AA45" s="9"/>
    </row>
    <row r="46" spans="1:27" ht="15.75" customHeight="1" x14ac:dyDescent="0.25">
      <c r="A46" s="619"/>
      <c r="B46" s="619"/>
      <c r="C46" s="619"/>
      <c r="D46" s="619"/>
      <c r="E46" s="624"/>
      <c r="F46" s="619"/>
      <c r="G46" s="624"/>
      <c r="H46" s="624"/>
      <c r="I46" s="619"/>
      <c r="J46" s="619"/>
      <c r="K46" s="619"/>
      <c r="L46" s="619"/>
      <c r="M46" s="619"/>
      <c r="N46" s="619"/>
      <c r="O46" s="619"/>
      <c r="P46" s="619"/>
      <c r="Q46" s="619"/>
      <c r="R46" s="619"/>
      <c r="S46" s="625"/>
      <c r="T46" s="626"/>
      <c r="U46" s="626"/>
      <c r="V46" s="627"/>
      <c r="W46" s="628"/>
      <c r="X46" s="624"/>
      <c r="Y46" s="619"/>
      <c r="Z46" s="9"/>
      <c r="AA46" s="9"/>
    </row>
    <row r="47" spans="1:27" ht="15.75" customHeight="1" x14ac:dyDescent="0.25">
      <c r="A47" s="619"/>
      <c r="B47" s="619"/>
      <c r="C47" s="619"/>
      <c r="D47" s="619"/>
      <c r="E47" s="624"/>
      <c r="F47" s="619"/>
      <c r="G47" s="624"/>
      <c r="H47" s="624"/>
      <c r="I47" s="619"/>
      <c r="J47" s="619"/>
      <c r="K47" s="619"/>
      <c r="L47" s="619"/>
      <c r="M47" s="619"/>
      <c r="N47" s="619"/>
      <c r="O47" s="619"/>
      <c r="P47" s="619"/>
      <c r="Q47" s="619"/>
      <c r="R47" s="619"/>
      <c r="S47" s="625"/>
      <c r="T47" s="626"/>
      <c r="U47" s="626"/>
      <c r="V47" s="627"/>
      <c r="W47" s="628"/>
      <c r="X47" s="624"/>
      <c r="Y47" s="619"/>
      <c r="Z47" s="9"/>
      <c r="AA47" s="9"/>
    </row>
    <row r="48" spans="1:27" ht="15.75" customHeight="1" x14ac:dyDescent="0.25">
      <c r="A48" s="619"/>
      <c r="B48" s="619"/>
      <c r="C48" s="619"/>
      <c r="D48" s="619"/>
      <c r="E48" s="624"/>
      <c r="F48" s="619"/>
      <c r="G48" s="624"/>
      <c r="H48" s="624"/>
      <c r="I48" s="619"/>
      <c r="J48" s="619"/>
      <c r="K48" s="619"/>
      <c r="L48" s="619"/>
      <c r="M48" s="619"/>
      <c r="N48" s="619"/>
      <c r="O48" s="619"/>
      <c r="P48" s="619"/>
      <c r="Q48" s="619"/>
      <c r="R48" s="619"/>
      <c r="S48" s="625"/>
      <c r="T48" s="626"/>
      <c r="U48" s="626"/>
      <c r="V48" s="627"/>
      <c r="W48" s="628"/>
      <c r="X48" s="624"/>
      <c r="Y48" s="619"/>
      <c r="Z48" s="9"/>
      <c r="AA48" s="9"/>
    </row>
    <row r="49" spans="1:27" ht="15.75" customHeight="1" x14ac:dyDescent="0.25">
      <c r="A49" s="619"/>
      <c r="B49" s="619"/>
      <c r="C49" s="619"/>
      <c r="D49" s="619"/>
      <c r="E49" s="624"/>
      <c r="F49" s="619"/>
      <c r="G49" s="624"/>
      <c r="H49" s="624"/>
      <c r="I49" s="619"/>
      <c r="J49" s="619"/>
      <c r="K49" s="619"/>
      <c r="L49" s="619"/>
      <c r="M49" s="619"/>
      <c r="N49" s="619"/>
      <c r="O49" s="619"/>
      <c r="P49" s="619"/>
      <c r="Q49" s="619"/>
      <c r="R49" s="619"/>
      <c r="S49" s="625"/>
      <c r="T49" s="626"/>
      <c r="U49" s="626"/>
      <c r="V49" s="627"/>
      <c r="W49" s="628"/>
      <c r="X49" s="624"/>
      <c r="Y49" s="619"/>
      <c r="Z49" s="9"/>
      <c r="AA49" s="9"/>
    </row>
    <row r="50" spans="1:27" ht="15.75" customHeight="1" x14ac:dyDescent="0.25">
      <c r="A50" s="619"/>
      <c r="B50" s="619"/>
      <c r="C50" s="619"/>
      <c r="D50" s="619"/>
      <c r="E50" s="624"/>
      <c r="F50" s="619"/>
      <c r="G50" s="624"/>
      <c r="H50" s="624"/>
      <c r="I50" s="619"/>
      <c r="J50" s="619"/>
      <c r="K50" s="619"/>
      <c r="L50" s="619"/>
      <c r="M50" s="619"/>
      <c r="N50" s="619"/>
      <c r="O50" s="619"/>
      <c r="P50" s="619"/>
      <c r="Q50" s="619"/>
      <c r="R50" s="619"/>
      <c r="S50" s="625"/>
      <c r="T50" s="626"/>
      <c r="U50" s="626"/>
      <c r="V50" s="627"/>
      <c r="W50" s="628"/>
      <c r="X50" s="624"/>
      <c r="Y50" s="619"/>
      <c r="Z50" s="9"/>
      <c r="AA50" s="9"/>
    </row>
    <row r="51" spans="1:27" ht="15.75" customHeight="1" x14ac:dyDescent="0.25">
      <c r="A51" s="619"/>
      <c r="B51" s="619"/>
      <c r="C51" s="619"/>
      <c r="D51" s="619"/>
      <c r="E51" s="624"/>
      <c r="F51" s="619"/>
      <c r="G51" s="624"/>
      <c r="H51" s="624"/>
      <c r="I51" s="619"/>
      <c r="J51" s="619"/>
      <c r="K51" s="619"/>
      <c r="L51" s="619"/>
      <c r="M51" s="619"/>
      <c r="N51" s="619"/>
      <c r="O51" s="619"/>
      <c r="P51" s="619"/>
      <c r="Q51" s="619"/>
      <c r="R51" s="619"/>
      <c r="S51" s="625"/>
      <c r="T51" s="626"/>
      <c r="U51" s="626"/>
      <c r="V51" s="627"/>
      <c r="W51" s="628"/>
      <c r="X51" s="624"/>
      <c r="Y51" s="619"/>
      <c r="Z51" s="9"/>
      <c r="AA51" s="9"/>
    </row>
    <row r="52" spans="1:27" ht="15.75" customHeight="1" x14ac:dyDescent="0.25">
      <c r="A52" s="619"/>
      <c r="B52" s="619"/>
      <c r="C52" s="619"/>
      <c r="D52" s="619"/>
      <c r="E52" s="624"/>
      <c r="F52" s="619"/>
      <c r="G52" s="624"/>
      <c r="H52" s="624"/>
      <c r="I52" s="619"/>
      <c r="J52" s="619"/>
      <c r="K52" s="619"/>
      <c r="L52" s="619"/>
      <c r="M52" s="619"/>
      <c r="N52" s="619"/>
      <c r="O52" s="619"/>
      <c r="P52" s="619"/>
      <c r="Q52" s="619"/>
      <c r="R52" s="619"/>
      <c r="S52" s="625"/>
      <c r="T52" s="626"/>
      <c r="U52" s="626"/>
      <c r="V52" s="627"/>
      <c r="W52" s="628"/>
      <c r="X52" s="624"/>
      <c r="Y52" s="619"/>
      <c r="Z52" s="9"/>
      <c r="AA52" s="9"/>
    </row>
    <row r="53" spans="1:27" ht="15.75" customHeight="1" x14ac:dyDescent="0.25">
      <c r="A53" s="619"/>
      <c r="B53" s="619"/>
      <c r="C53" s="619"/>
      <c r="D53" s="619"/>
      <c r="E53" s="624"/>
      <c r="F53" s="619"/>
      <c r="G53" s="624"/>
      <c r="H53" s="624"/>
      <c r="I53" s="619"/>
      <c r="J53" s="619"/>
      <c r="K53" s="619"/>
      <c r="L53" s="619"/>
      <c r="M53" s="619"/>
      <c r="N53" s="619"/>
      <c r="O53" s="619"/>
      <c r="P53" s="619"/>
      <c r="Q53" s="619"/>
      <c r="R53" s="619"/>
      <c r="S53" s="625"/>
      <c r="T53" s="626"/>
      <c r="U53" s="626"/>
      <c r="V53" s="627"/>
      <c r="W53" s="628"/>
      <c r="X53" s="624"/>
      <c r="Y53" s="619"/>
      <c r="Z53" s="9"/>
      <c r="AA53" s="9"/>
    </row>
    <row r="54" spans="1:27" ht="15.75" customHeight="1" x14ac:dyDescent="0.25">
      <c r="A54" s="619"/>
      <c r="B54" s="619"/>
      <c r="C54" s="619"/>
      <c r="D54" s="619"/>
      <c r="E54" s="624"/>
      <c r="F54" s="619"/>
      <c r="G54" s="624"/>
      <c r="H54" s="624"/>
      <c r="I54" s="619"/>
      <c r="J54" s="619"/>
      <c r="K54" s="619"/>
      <c r="L54" s="619"/>
      <c r="M54" s="619"/>
      <c r="N54" s="619"/>
      <c r="O54" s="619"/>
      <c r="P54" s="619"/>
      <c r="Q54" s="619"/>
      <c r="R54" s="619"/>
      <c r="S54" s="625"/>
      <c r="T54" s="626"/>
      <c r="U54" s="626"/>
      <c r="V54" s="627"/>
      <c r="W54" s="628"/>
      <c r="X54" s="624"/>
      <c r="Y54" s="619"/>
      <c r="Z54" s="9"/>
      <c r="AA54" s="9"/>
    </row>
    <row r="55" spans="1:27" ht="15.75" customHeight="1" x14ac:dyDescent="0.25">
      <c r="A55" s="619"/>
      <c r="B55" s="619"/>
      <c r="C55" s="619"/>
      <c r="D55" s="619"/>
      <c r="E55" s="624"/>
      <c r="F55" s="619"/>
      <c r="G55" s="624"/>
      <c r="H55" s="624"/>
      <c r="I55" s="619"/>
      <c r="J55" s="619"/>
      <c r="K55" s="619"/>
      <c r="L55" s="619"/>
      <c r="M55" s="619"/>
      <c r="N55" s="619"/>
      <c r="O55" s="619"/>
      <c r="P55" s="619"/>
      <c r="Q55" s="619"/>
      <c r="R55" s="619"/>
      <c r="S55" s="625"/>
      <c r="T55" s="626"/>
      <c r="U55" s="626"/>
      <c r="V55" s="627"/>
      <c r="W55" s="628"/>
      <c r="X55" s="624"/>
      <c r="Y55" s="619"/>
      <c r="Z55" s="9"/>
      <c r="AA55" s="9"/>
    </row>
    <row r="56" spans="1:27" ht="15.75" customHeight="1" x14ac:dyDescent="0.25">
      <c r="A56" s="619"/>
      <c r="B56" s="619"/>
      <c r="C56" s="619"/>
      <c r="D56" s="619"/>
      <c r="E56" s="624"/>
      <c r="F56" s="619"/>
      <c r="G56" s="624"/>
      <c r="H56" s="624"/>
      <c r="I56" s="619"/>
      <c r="J56" s="619"/>
      <c r="K56" s="619"/>
      <c r="L56" s="619"/>
      <c r="M56" s="619"/>
      <c r="N56" s="619"/>
      <c r="O56" s="619"/>
      <c r="P56" s="619"/>
      <c r="Q56" s="619"/>
      <c r="R56" s="619"/>
      <c r="S56" s="625"/>
      <c r="T56" s="626"/>
      <c r="U56" s="626"/>
      <c r="V56" s="627"/>
      <c r="W56" s="628"/>
      <c r="X56" s="624"/>
      <c r="Y56" s="619"/>
      <c r="Z56" s="9"/>
      <c r="AA56" s="9"/>
    </row>
    <row r="57" spans="1:27" ht="15.75" customHeight="1" x14ac:dyDescent="0.25">
      <c r="A57" s="9"/>
      <c r="B57" s="9"/>
      <c r="C57" s="9"/>
      <c r="D57" s="9"/>
      <c r="E57" s="59"/>
      <c r="F57" s="9"/>
      <c r="G57" s="59"/>
      <c r="H57" s="59"/>
      <c r="I57" s="9"/>
      <c r="J57" s="9"/>
      <c r="K57" s="9"/>
      <c r="L57" s="9"/>
      <c r="M57" s="9"/>
      <c r="N57" s="9"/>
      <c r="O57" s="9"/>
      <c r="P57" s="9"/>
      <c r="Q57" s="9"/>
      <c r="R57" s="9"/>
      <c r="S57" s="613"/>
      <c r="T57" s="629"/>
      <c r="U57" s="629"/>
      <c r="V57" s="614"/>
      <c r="W57" s="630"/>
      <c r="X57" s="59"/>
      <c r="Y57" s="9"/>
      <c r="Z57" s="9"/>
      <c r="AA57" s="9"/>
    </row>
    <row r="58" spans="1:27" ht="15.75" customHeight="1" x14ac:dyDescent="0.25">
      <c r="A58" s="9"/>
      <c r="B58" s="9"/>
      <c r="C58" s="9"/>
      <c r="D58" s="9"/>
      <c r="E58" s="59"/>
      <c r="F58" s="9"/>
      <c r="G58" s="59"/>
      <c r="H58" s="59"/>
      <c r="I58" s="9"/>
      <c r="J58" s="9"/>
      <c r="K58" s="9"/>
      <c r="L58" s="9"/>
      <c r="M58" s="9"/>
      <c r="N58" s="9"/>
      <c r="O58" s="9"/>
      <c r="P58" s="9"/>
      <c r="Q58" s="9"/>
      <c r="R58" s="9"/>
      <c r="S58" s="613"/>
      <c r="T58" s="629"/>
      <c r="U58" s="629"/>
      <c r="V58" s="614"/>
      <c r="W58" s="630"/>
      <c r="X58" s="59"/>
      <c r="Y58" s="9"/>
      <c r="Z58" s="9"/>
      <c r="AA58" s="9"/>
    </row>
    <row r="59" spans="1:27" ht="15.75" customHeight="1" x14ac:dyDescent="0.25">
      <c r="A59" s="9"/>
      <c r="B59" s="9"/>
      <c r="C59" s="9"/>
      <c r="D59" s="9"/>
      <c r="E59" s="59"/>
      <c r="F59" s="9"/>
      <c r="G59" s="59"/>
      <c r="H59" s="59"/>
      <c r="I59" s="9"/>
      <c r="J59" s="9"/>
      <c r="K59" s="9"/>
      <c r="L59" s="9"/>
      <c r="M59" s="9"/>
      <c r="N59" s="9"/>
      <c r="O59" s="9"/>
      <c r="P59" s="9"/>
      <c r="Q59" s="9"/>
      <c r="R59" s="9"/>
      <c r="S59" s="613"/>
      <c r="T59" s="629"/>
      <c r="U59" s="629"/>
      <c r="V59" s="614"/>
      <c r="W59" s="630"/>
      <c r="X59" s="59"/>
      <c r="Y59" s="9"/>
      <c r="Z59" s="9"/>
      <c r="AA59" s="9"/>
    </row>
    <row r="60" spans="1:27" ht="15.75" customHeight="1" x14ac:dyDescent="0.25">
      <c r="A60" s="9"/>
      <c r="B60" s="9"/>
      <c r="C60" s="9"/>
      <c r="D60" s="9"/>
      <c r="E60" s="59"/>
      <c r="F60" s="9"/>
      <c r="G60" s="59"/>
      <c r="H60" s="59"/>
      <c r="I60" s="9"/>
      <c r="J60" s="9"/>
      <c r="K60" s="9"/>
      <c r="L60" s="9"/>
      <c r="M60" s="9"/>
      <c r="N60" s="9"/>
      <c r="O60" s="9"/>
      <c r="P60" s="9"/>
      <c r="Q60" s="9"/>
      <c r="R60" s="9"/>
      <c r="S60" s="613"/>
      <c r="T60" s="629"/>
      <c r="U60" s="629"/>
      <c r="V60" s="614"/>
      <c r="W60" s="630"/>
      <c r="X60" s="59"/>
      <c r="Y60" s="9"/>
      <c r="Z60" s="9"/>
      <c r="AA60" s="9"/>
    </row>
    <row r="61" spans="1:27" ht="15.75" customHeight="1" x14ac:dyDescent="0.25">
      <c r="A61" s="9"/>
      <c r="B61" s="9"/>
      <c r="C61" s="9"/>
      <c r="D61" s="9"/>
      <c r="E61" s="59"/>
      <c r="F61" s="9"/>
      <c r="G61" s="59"/>
      <c r="H61" s="59"/>
      <c r="I61" s="9"/>
      <c r="J61" s="9"/>
      <c r="K61" s="9"/>
      <c r="L61" s="9"/>
      <c r="M61" s="9"/>
      <c r="N61" s="9"/>
      <c r="O61" s="9"/>
      <c r="P61" s="9"/>
      <c r="Q61" s="9"/>
      <c r="R61" s="9"/>
      <c r="S61" s="613"/>
      <c r="T61" s="629"/>
      <c r="U61" s="629"/>
      <c r="V61" s="614"/>
      <c r="W61" s="630"/>
      <c r="X61" s="59"/>
      <c r="Y61" s="9"/>
      <c r="Z61" s="9"/>
      <c r="AA61" s="9"/>
    </row>
    <row r="62" spans="1:27" ht="15.75" customHeight="1" x14ac:dyDescent="0.25">
      <c r="A62" s="9"/>
      <c r="B62" s="9"/>
      <c r="C62" s="9"/>
      <c r="D62" s="9"/>
      <c r="E62" s="59"/>
      <c r="F62" s="9"/>
      <c r="G62" s="59"/>
      <c r="H62" s="59"/>
      <c r="I62" s="9"/>
      <c r="J62" s="9"/>
      <c r="K62" s="9"/>
      <c r="L62" s="9"/>
      <c r="M62" s="9"/>
      <c r="N62" s="9"/>
      <c r="O62" s="9"/>
      <c r="P62" s="9"/>
      <c r="Q62" s="9"/>
      <c r="R62" s="9"/>
      <c r="S62" s="613"/>
      <c r="T62" s="629"/>
      <c r="U62" s="629"/>
      <c r="V62" s="614"/>
      <c r="W62" s="630"/>
      <c r="X62" s="59"/>
      <c r="Y62" s="9"/>
      <c r="Z62" s="9"/>
      <c r="AA62" s="9"/>
    </row>
    <row r="63" spans="1:27" ht="15.75" customHeight="1" x14ac:dyDescent="0.25">
      <c r="A63" s="9"/>
      <c r="B63" s="9"/>
      <c r="C63" s="9"/>
      <c r="D63" s="9"/>
      <c r="E63" s="59"/>
      <c r="F63" s="9"/>
      <c r="G63" s="59"/>
      <c r="H63" s="59"/>
      <c r="I63" s="9"/>
      <c r="J63" s="9"/>
      <c r="K63" s="9"/>
      <c r="L63" s="9"/>
      <c r="M63" s="9"/>
      <c r="N63" s="9"/>
      <c r="O63" s="9"/>
      <c r="P63" s="9"/>
      <c r="Q63" s="9"/>
      <c r="R63" s="9"/>
      <c r="S63" s="613"/>
      <c r="T63" s="629"/>
      <c r="U63" s="629"/>
      <c r="V63" s="614"/>
      <c r="W63" s="630"/>
      <c r="X63" s="59"/>
      <c r="Y63" s="9"/>
      <c r="Z63" s="9"/>
      <c r="AA63" s="9"/>
    </row>
    <row r="64" spans="1:27" ht="15.75" customHeight="1" x14ac:dyDescent="0.25">
      <c r="A64" s="9"/>
      <c r="B64" s="9"/>
      <c r="C64" s="9"/>
      <c r="D64" s="9"/>
      <c r="E64" s="59"/>
      <c r="F64" s="9"/>
      <c r="G64" s="59"/>
      <c r="H64" s="59"/>
      <c r="I64" s="9"/>
      <c r="J64" s="9"/>
      <c r="K64" s="9"/>
      <c r="L64" s="9"/>
      <c r="M64" s="9"/>
      <c r="N64" s="9"/>
      <c r="O64" s="9"/>
      <c r="P64" s="9"/>
      <c r="Q64" s="9"/>
      <c r="R64" s="9"/>
      <c r="S64" s="613"/>
      <c r="T64" s="629"/>
      <c r="U64" s="629"/>
      <c r="V64" s="614"/>
      <c r="W64" s="630"/>
      <c r="X64" s="59"/>
      <c r="Y64" s="9"/>
      <c r="Z64" s="9"/>
      <c r="AA64" s="9"/>
    </row>
    <row r="65" spans="1:27" ht="15.75" customHeight="1" x14ac:dyDescent="0.25">
      <c r="A65" s="9"/>
      <c r="B65" s="9"/>
      <c r="C65" s="9"/>
      <c r="D65" s="9"/>
      <c r="E65" s="59"/>
      <c r="F65" s="9"/>
      <c r="G65" s="59"/>
      <c r="H65" s="59"/>
      <c r="I65" s="9"/>
      <c r="J65" s="9"/>
      <c r="K65" s="9"/>
      <c r="L65" s="9"/>
      <c r="M65" s="9"/>
      <c r="N65" s="9"/>
      <c r="O65" s="9"/>
      <c r="P65" s="9"/>
      <c r="Q65" s="9"/>
      <c r="R65" s="9"/>
      <c r="S65" s="613"/>
      <c r="T65" s="629"/>
      <c r="U65" s="629"/>
      <c r="V65" s="614"/>
      <c r="W65" s="630"/>
      <c r="X65" s="59"/>
      <c r="Y65" s="9"/>
      <c r="Z65" s="9"/>
      <c r="AA65" s="9"/>
    </row>
    <row r="66" spans="1:27" ht="15.75" customHeight="1" x14ac:dyDescent="0.25">
      <c r="A66" s="9"/>
      <c r="B66" s="9"/>
      <c r="C66" s="9"/>
      <c r="D66" s="9"/>
      <c r="E66" s="59"/>
      <c r="F66" s="9"/>
      <c r="G66" s="59"/>
      <c r="H66" s="59"/>
      <c r="I66" s="9"/>
      <c r="J66" s="9"/>
      <c r="K66" s="9"/>
      <c r="L66" s="9"/>
      <c r="M66" s="9"/>
      <c r="N66" s="9"/>
      <c r="O66" s="9"/>
      <c r="P66" s="9"/>
      <c r="Q66" s="9"/>
      <c r="R66" s="9"/>
      <c r="S66" s="613"/>
      <c r="T66" s="629"/>
      <c r="U66" s="629"/>
      <c r="V66" s="614"/>
      <c r="W66" s="630"/>
      <c r="X66" s="59"/>
      <c r="Y66" s="9"/>
      <c r="Z66" s="9"/>
      <c r="AA66" s="9"/>
    </row>
    <row r="67" spans="1:27" ht="15.75" customHeight="1" x14ac:dyDescent="0.25">
      <c r="A67" s="9"/>
      <c r="B67" s="9"/>
      <c r="C67" s="9"/>
      <c r="D67" s="9"/>
      <c r="E67" s="59"/>
      <c r="F67" s="9"/>
      <c r="G67" s="59"/>
      <c r="H67" s="59"/>
      <c r="I67" s="9"/>
      <c r="J67" s="9"/>
      <c r="K67" s="9"/>
      <c r="L67" s="9"/>
      <c r="M67" s="9"/>
      <c r="N67" s="9"/>
      <c r="O67" s="9"/>
      <c r="P67" s="9"/>
      <c r="Q67" s="9"/>
      <c r="R67" s="9"/>
      <c r="S67" s="613"/>
      <c r="T67" s="629"/>
      <c r="U67" s="629"/>
      <c r="V67" s="614"/>
      <c r="W67" s="630"/>
      <c r="X67" s="59"/>
      <c r="Y67" s="9"/>
      <c r="Z67" s="9"/>
      <c r="AA67" s="9"/>
    </row>
    <row r="68" spans="1:27" ht="15.75" customHeight="1" x14ac:dyDescent="0.25">
      <c r="A68" s="9"/>
      <c r="B68" s="9"/>
      <c r="C68" s="9"/>
      <c r="D68" s="9"/>
      <c r="E68" s="59"/>
      <c r="F68" s="9"/>
      <c r="G68" s="59"/>
      <c r="H68" s="59"/>
      <c r="I68" s="9"/>
      <c r="J68" s="9"/>
      <c r="K68" s="9"/>
      <c r="L68" s="9"/>
      <c r="M68" s="9"/>
      <c r="N68" s="9"/>
      <c r="O68" s="9"/>
      <c r="P68" s="9"/>
      <c r="Q68" s="9"/>
      <c r="R68" s="9"/>
      <c r="S68" s="613"/>
      <c r="T68" s="629"/>
      <c r="U68" s="629"/>
      <c r="V68" s="614"/>
      <c r="W68" s="630"/>
      <c r="X68" s="59"/>
      <c r="Y68" s="9"/>
      <c r="Z68" s="9"/>
      <c r="AA68" s="9"/>
    </row>
    <row r="69" spans="1:27" ht="15.75" customHeight="1" x14ac:dyDescent="0.25">
      <c r="A69" s="9"/>
      <c r="B69" s="9"/>
      <c r="C69" s="9"/>
      <c r="D69" s="9"/>
      <c r="E69" s="59"/>
      <c r="F69" s="9"/>
      <c r="G69" s="59"/>
      <c r="H69" s="59"/>
      <c r="I69" s="9"/>
      <c r="J69" s="9"/>
      <c r="K69" s="9"/>
      <c r="L69" s="9"/>
      <c r="M69" s="9"/>
      <c r="N69" s="9"/>
      <c r="O69" s="9"/>
      <c r="P69" s="9"/>
      <c r="Q69" s="9"/>
      <c r="R69" s="9"/>
      <c r="S69" s="613"/>
      <c r="T69" s="629"/>
      <c r="U69" s="629"/>
      <c r="V69" s="614"/>
      <c r="W69" s="630"/>
      <c r="X69" s="59"/>
      <c r="Y69" s="9"/>
      <c r="Z69" s="9"/>
      <c r="AA69" s="9"/>
    </row>
    <row r="70" spans="1:27" ht="15.75" customHeight="1" x14ac:dyDescent="0.25">
      <c r="A70" s="9"/>
      <c r="B70" s="9"/>
      <c r="C70" s="9"/>
      <c r="D70" s="9"/>
      <c r="E70" s="59"/>
      <c r="F70" s="9"/>
      <c r="G70" s="59"/>
      <c r="H70" s="59"/>
      <c r="I70" s="9"/>
      <c r="J70" s="9"/>
      <c r="K70" s="9"/>
      <c r="L70" s="9"/>
      <c r="M70" s="9"/>
      <c r="N70" s="9"/>
      <c r="O70" s="9"/>
      <c r="P70" s="9"/>
      <c r="Q70" s="9"/>
      <c r="R70" s="9"/>
      <c r="S70" s="613"/>
      <c r="T70" s="629"/>
      <c r="U70" s="629"/>
      <c r="V70" s="614"/>
      <c r="W70" s="630"/>
      <c r="X70" s="59"/>
      <c r="Y70" s="9"/>
      <c r="Z70" s="9"/>
      <c r="AA70" s="9"/>
    </row>
    <row r="71" spans="1:27" ht="15.75" customHeight="1" x14ac:dyDescent="0.25">
      <c r="A71" s="9"/>
      <c r="B71" s="9"/>
      <c r="C71" s="9"/>
      <c r="D71" s="9"/>
      <c r="E71" s="59"/>
      <c r="F71" s="9"/>
      <c r="G71" s="59"/>
      <c r="H71" s="59"/>
      <c r="I71" s="9"/>
      <c r="J71" s="9"/>
      <c r="K71" s="9"/>
      <c r="L71" s="9"/>
      <c r="M71" s="9"/>
      <c r="N71" s="9"/>
      <c r="O71" s="9"/>
      <c r="P71" s="9"/>
      <c r="Q71" s="9"/>
      <c r="R71" s="9"/>
      <c r="S71" s="613"/>
      <c r="T71" s="629"/>
      <c r="U71" s="629"/>
      <c r="V71" s="614"/>
      <c r="W71" s="630"/>
      <c r="X71" s="59"/>
      <c r="Y71" s="9"/>
      <c r="Z71" s="9"/>
      <c r="AA71" s="9"/>
    </row>
    <row r="72" spans="1:27" ht="15.75" customHeight="1" x14ac:dyDescent="0.25">
      <c r="A72" s="9"/>
      <c r="B72" s="9"/>
      <c r="C72" s="9"/>
      <c r="D72" s="9"/>
      <c r="E72" s="59"/>
      <c r="F72" s="9"/>
      <c r="G72" s="59"/>
      <c r="H72" s="59"/>
      <c r="I72" s="9"/>
      <c r="J72" s="9"/>
      <c r="K72" s="9"/>
      <c r="L72" s="9"/>
      <c r="M72" s="9"/>
      <c r="N72" s="9"/>
      <c r="O72" s="9"/>
      <c r="P72" s="9"/>
      <c r="Q72" s="9"/>
      <c r="R72" s="9"/>
      <c r="S72" s="613"/>
      <c r="T72" s="629"/>
      <c r="U72" s="629"/>
      <c r="V72" s="614"/>
      <c r="W72" s="630"/>
      <c r="X72" s="59"/>
      <c r="Y72" s="9"/>
      <c r="Z72" s="9"/>
      <c r="AA72" s="9"/>
    </row>
    <row r="73" spans="1:27" ht="15.75" customHeight="1" x14ac:dyDescent="0.25">
      <c r="A73" s="9"/>
      <c r="B73" s="9"/>
      <c r="C73" s="9"/>
      <c r="D73" s="9"/>
      <c r="E73" s="59"/>
      <c r="F73" s="9"/>
      <c r="G73" s="59"/>
      <c r="H73" s="59"/>
      <c r="I73" s="9"/>
      <c r="J73" s="9"/>
      <c r="K73" s="9"/>
      <c r="L73" s="9"/>
      <c r="M73" s="9"/>
      <c r="N73" s="9"/>
      <c r="O73" s="9"/>
      <c r="P73" s="9"/>
      <c r="Q73" s="9"/>
      <c r="R73" s="9"/>
      <c r="S73" s="613"/>
      <c r="T73" s="629"/>
      <c r="U73" s="629"/>
      <c r="V73" s="614"/>
      <c r="W73" s="630"/>
      <c r="X73" s="59"/>
      <c r="Y73" s="9"/>
      <c r="Z73" s="9"/>
      <c r="AA73" s="9"/>
    </row>
    <row r="74" spans="1:27" ht="15.75" customHeight="1" x14ac:dyDescent="0.25">
      <c r="A74" s="9"/>
      <c r="B74" s="9"/>
      <c r="C74" s="9"/>
      <c r="D74" s="9"/>
      <c r="E74" s="59"/>
      <c r="F74" s="9"/>
      <c r="G74" s="59"/>
      <c r="H74" s="59"/>
      <c r="I74" s="9"/>
      <c r="J74" s="9"/>
      <c r="K74" s="9"/>
      <c r="L74" s="9"/>
      <c r="M74" s="9"/>
      <c r="N74" s="9"/>
      <c r="O74" s="9"/>
      <c r="P74" s="9"/>
      <c r="Q74" s="9"/>
      <c r="R74" s="9"/>
      <c r="S74" s="613"/>
      <c r="T74" s="629"/>
      <c r="U74" s="629"/>
      <c r="V74" s="614"/>
      <c r="W74" s="630"/>
      <c r="X74" s="59"/>
      <c r="Y74" s="9"/>
      <c r="Z74" s="9"/>
      <c r="AA74" s="9"/>
    </row>
    <row r="75" spans="1:27" ht="15.75" customHeight="1" x14ac:dyDescent="0.25">
      <c r="A75" s="9"/>
      <c r="B75" s="9"/>
      <c r="C75" s="9"/>
      <c r="D75" s="9"/>
      <c r="E75" s="59"/>
      <c r="F75" s="9"/>
      <c r="G75" s="59"/>
      <c r="H75" s="59"/>
      <c r="I75" s="9"/>
      <c r="J75" s="9"/>
      <c r="K75" s="9"/>
      <c r="L75" s="9"/>
      <c r="M75" s="9"/>
      <c r="N75" s="9"/>
      <c r="O75" s="9"/>
      <c r="P75" s="9"/>
      <c r="Q75" s="9"/>
      <c r="R75" s="9"/>
      <c r="S75" s="613"/>
      <c r="T75" s="629"/>
      <c r="U75" s="629"/>
      <c r="V75" s="614"/>
      <c r="W75" s="630"/>
      <c r="X75" s="59"/>
      <c r="Y75" s="9"/>
      <c r="Z75" s="9"/>
      <c r="AA75" s="9"/>
    </row>
    <row r="76" spans="1:27" ht="15.75" customHeight="1" x14ac:dyDescent="0.25">
      <c r="A76" s="9"/>
      <c r="B76" s="9"/>
      <c r="C76" s="9"/>
      <c r="D76" s="9"/>
      <c r="E76" s="59"/>
      <c r="F76" s="9"/>
      <c r="G76" s="59"/>
      <c r="H76" s="59"/>
      <c r="I76" s="9"/>
      <c r="J76" s="9"/>
      <c r="K76" s="9"/>
      <c r="L76" s="9"/>
      <c r="M76" s="9"/>
      <c r="N76" s="9"/>
      <c r="O76" s="9"/>
      <c r="P76" s="9"/>
      <c r="Q76" s="9"/>
      <c r="R76" s="9"/>
      <c r="S76" s="613"/>
      <c r="T76" s="629"/>
      <c r="U76" s="629"/>
      <c r="V76" s="614"/>
      <c r="W76" s="630"/>
      <c r="X76" s="59"/>
      <c r="Y76" s="9"/>
      <c r="Z76" s="9"/>
      <c r="AA76" s="9"/>
    </row>
    <row r="77" spans="1:27" ht="15.75" customHeight="1" x14ac:dyDescent="0.25">
      <c r="A77" s="9"/>
      <c r="B77" s="9"/>
      <c r="C77" s="9"/>
      <c r="D77" s="9"/>
      <c r="E77" s="59"/>
      <c r="F77" s="9"/>
      <c r="G77" s="59"/>
      <c r="H77" s="59"/>
      <c r="I77" s="9"/>
      <c r="J77" s="9"/>
      <c r="K77" s="9"/>
      <c r="L77" s="9"/>
      <c r="M77" s="9"/>
      <c r="N77" s="9"/>
      <c r="O77" s="9"/>
      <c r="P77" s="9"/>
      <c r="Q77" s="9"/>
      <c r="R77" s="9"/>
      <c r="S77" s="613"/>
      <c r="T77" s="629"/>
      <c r="U77" s="629"/>
      <c r="V77" s="614"/>
      <c r="W77" s="630"/>
      <c r="X77" s="59"/>
      <c r="Y77" s="9"/>
      <c r="Z77" s="9"/>
      <c r="AA77" s="9"/>
    </row>
    <row r="78" spans="1:27" ht="15.75" customHeight="1" x14ac:dyDescent="0.25">
      <c r="A78" s="9"/>
      <c r="B78" s="9"/>
      <c r="C78" s="9"/>
      <c r="D78" s="9"/>
      <c r="E78" s="59"/>
      <c r="F78" s="9"/>
      <c r="G78" s="59"/>
      <c r="H78" s="59"/>
      <c r="I78" s="9"/>
      <c r="J78" s="9"/>
      <c r="K78" s="9"/>
      <c r="L78" s="9"/>
      <c r="M78" s="9"/>
      <c r="N78" s="9"/>
      <c r="O78" s="9"/>
      <c r="P78" s="9"/>
      <c r="Q78" s="9"/>
      <c r="R78" s="9"/>
      <c r="S78" s="613"/>
      <c r="T78" s="629"/>
      <c r="U78" s="629"/>
      <c r="V78" s="614"/>
      <c r="W78" s="630"/>
      <c r="X78" s="59"/>
      <c r="Y78" s="9"/>
      <c r="Z78" s="9"/>
      <c r="AA78" s="9"/>
    </row>
    <row r="79" spans="1:27" ht="15.75" customHeight="1" x14ac:dyDescent="0.25">
      <c r="A79" s="9"/>
      <c r="B79" s="9"/>
      <c r="C79" s="9"/>
      <c r="D79" s="9"/>
      <c r="E79" s="59"/>
      <c r="F79" s="9"/>
      <c r="G79" s="59"/>
      <c r="H79" s="59"/>
      <c r="I79" s="9"/>
      <c r="J79" s="9"/>
      <c r="K79" s="9"/>
      <c r="L79" s="9"/>
      <c r="M79" s="9"/>
      <c r="N79" s="9"/>
      <c r="O79" s="9"/>
      <c r="P79" s="9"/>
      <c r="Q79" s="9"/>
      <c r="R79" s="9"/>
      <c r="S79" s="613"/>
      <c r="T79" s="629"/>
      <c r="U79" s="629"/>
      <c r="V79" s="614"/>
      <c r="W79" s="630"/>
      <c r="X79" s="59"/>
      <c r="Y79" s="9"/>
      <c r="Z79" s="9"/>
      <c r="AA79" s="9"/>
    </row>
    <row r="80" spans="1:27" ht="15.75" customHeight="1" x14ac:dyDescent="0.25">
      <c r="A80" s="9"/>
      <c r="B80" s="9"/>
      <c r="C80" s="9"/>
      <c r="D80" s="9"/>
      <c r="E80" s="9"/>
      <c r="F80" s="9"/>
      <c r="G80" s="9"/>
      <c r="H80" s="9"/>
      <c r="I80" s="9"/>
      <c r="J80" s="9"/>
      <c r="K80" s="9"/>
      <c r="L80" s="9"/>
      <c r="M80" s="9"/>
      <c r="N80" s="9"/>
      <c r="O80" s="9"/>
      <c r="P80" s="9"/>
      <c r="Q80" s="9"/>
      <c r="R80" s="9"/>
      <c r="S80" s="613"/>
      <c r="T80" s="9"/>
      <c r="U80" s="9"/>
      <c r="V80" s="614"/>
      <c r="W80" s="630"/>
      <c r="X80" s="9"/>
      <c r="Y80" s="9"/>
      <c r="Z80" s="9"/>
      <c r="AA80" s="9"/>
    </row>
    <row r="81" spans="1:27" ht="15.75" customHeight="1" x14ac:dyDescent="0.25">
      <c r="A81" s="9"/>
      <c r="B81" s="9"/>
      <c r="C81" s="9"/>
      <c r="D81" s="9"/>
      <c r="E81" s="9"/>
      <c r="F81" s="9"/>
      <c r="G81" s="9"/>
      <c r="H81" s="9"/>
      <c r="I81" s="9"/>
      <c r="J81" s="9"/>
      <c r="K81" s="9"/>
      <c r="L81" s="9"/>
      <c r="M81" s="9"/>
      <c r="N81" s="9"/>
      <c r="O81" s="9"/>
      <c r="P81" s="9"/>
      <c r="Q81" s="9"/>
      <c r="R81" s="9"/>
      <c r="S81" s="613"/>
      <c r="T81" s="9"/>
      <c r="U81" s="9"/>
      <c r="V81" s="614"/>
      <c r="W81" s="630"/>
      <c r="X81" s="9"/>
      <c r="Y81" s="9"/>
      <c r="Z81" s="9"/>
      <c r="AA81" s="9"/>
    </row>
    <row r="82" spans="1:27" ht="15.75" customHeight="1" x14ac:dyDescent="0.25">
      <c r="A82" s="9"/>
      <c r="B82" s="9"/>
      <c r="C82" s="9"/>
      <c r="D82" s="9"/>
      <c r="E82" s="9"/>
      <c r="F82" s="9"/>
      <c r="G82" s="9"/>
      <c r="H82" s="9"/>
      <c r="I82" s="9"/>
      <c r="J82" s="9"/>
      <c r="K82" s="9"/>
      <c r="L82" s="9"/>
      <c r="M82" s="9"/>
      <c r="N82" s="9"/>
      <c r="O82" s="9"/>
      <c r="P82" s="9"/>
      <c r="Q82" s="9"/>
      <c r="R82" s="9"/>
      <c r="S82" s="613"/>
      <c r="T82" s="9"/>
      <c r="U82" s="9"/>
      <c r="V82" s="614"/>
      <c r="W82" s="630"/>
      <c r="X82" s="9"/>
      <c r="Y82" s="9"/>
      <c r="Z82" s="9"/>
      <c r="AA82" s="9"/>
    </row>
    <row r="83" spans="1:27" ht="15.75" customHeight="1" x14ac:dyDescent="0.25">
      <c r="A83" s="9"/>
      <c r="B83" s="9"/>
      <c r="C83" s="9"/>
      <c r="D83" s="9"/>
      <c r="E83" s="9"/>
      <c r="F83" s="9"/>
      <c r="G83" s="9"/>
      <c r="H83" s="9"/>
      <c r="I83" s="9"/>
      <c r="J83" s="9"/>
      <c r="K83" s="9"/>
      <c r="L83" s="9"/>
      <c r="M83" s="9"/>
      <c r="N83" s="9"/>
      <c r="O83" s="9"/>
      <c r="P83" s="9"/>
      <c r="Q83" s="9"/>
      <c r="R83" s="9"/>
      <c r="S83" s="613"/>
      <c r="T83" s="9"/>
      <c r="U83" s="9"/>
      <c r="V83" s="614"/>
      <c r="W83" s="630"/>
      <c r="X83" s="9"/>
      <c r="Y83" s="9"/>
      <c r="Z83" s="9"/>
      <c r="AA83" s="9"/>
    </row>
    <row r="84" spans="1:27" ht="15.75" customHeight="1" x14ac:dyDescent="0.25">
      <c r="A84" s="9"/>
      <c r="B84" s="9"/>
      <c r="C84" s="9"/>
      <c r="D84" s="9"/>
      <c r="E84" s="9"/>
      <c r="F84" s="9"/>
      <c r="G84" s="9"/>
      <c r="H84" s="9"/>
      <c r="I84" s="9"/>
      <c r="J84" s="9"/>
      <c r="K84" s="9"/>
      <c r="L84" s="9"/>
      <c r="M84" s="9"/>
      <c r="N84" s="9"/>
      <c r="O84" s="9"/>
      <c r="P84" s="9"/>
      <c r="Q84" s="9"/>
      <c r="R84" s="9"/>
      <c r="S84" s="613"/>
      <c r="T84" s="9"/>
      <c r="U84" s="9"/>
      <c r="V84" s="614"/>
      <c r="W84" s="630"/>
      <c r="X84" s="9"/>
      <c r="Y84" s="9"/>
      <c r="Z84" s="9"/>
      <c r="AA84" s="9"/>
    </row>
    <row r="85" spans="1:27" ht="15.75" customHeight="1" x14ac:dyDescent="0.25">
      <c r="A85" s="9"/>
      <c r="B85" s="9"/>
      <c r="C85" s="9"/>
      <c r="D85" s="9"/>
      <c r="E85" s="9"/>
      <c r="F85" s="9"/>
      <c r="G85" s="9"/>
      <c r="H85" s="9"/>
      <c r="I85" s="9"/>
      <c r="J85" s="9"/>
      <c r="K85" s="9"/>
      <c r="L85" s="9"/>
      <c r="M85" s="9"/>
      <c r="N85" s="9"/>
      <c r="O85" s="9"/>
      <c r="P85" s="9"/>
      <c r="Q85" s="9"/>
      <c r="R85" s="9"/>
      <c r="S85" s="613"/>
      <c r="T85" s="9"/>
      <c r="U85" s="9"/>
      <c r="V85" s="614"/>
      <c r="W85" s="630"/>
      <c r="X85" s="9"/>
      <c r="Y85" s="9"/>
      <c r="Z85" s="9"/>
      <c r="AA85" s="9"/>
    </row>
    <row r="86" spans="1:27" ht="15.75" customHeight="1" x14ac:dyDescent="0.25">
      <c r="A86" s="9"/>
      <c r="B86" s="9"/>
      <c r="C86" s="9"/>
      <c r="D86" s="9"/>
      <c r="E86" s="9"/>
      <c r="F86" s="9"/>
      <c r="G86" s="9"/>
      <c r="H86" s="9"/>
      <c r="I86" s="9"/>
      <c r="J86" s="9"/>
      <c r="K86" s="9"/>
      <c r="L86" s="9"/>
      <c r="M86" s="9"/>
      <c r="N86" s="9"/>
      <c r="O86" s="9"/>
      <c r="P86" s="9"/>
      <c r="Q86" s="9"/>
      <c r="R86" s="9"/>
      <c r="S86" s="613"/>
      <c r="T86" s="9"/>
      <c r="U86" s="9"/>
      <c r="V86" s="614"/>
      <c r="W86" s="630"/>
      <c r="X86" s="9"/>
      <c r="Y86" s="9"/>
      <c r="Z86" s="9"/>
      <c r="AA86" s="9"/>
    </row>
    <row r="87" spans="1:27" ht="15.75" customHeight="1" x14ac:dyDescent="0.25">
      <c r="A87" s="9"/>
      <c r="B87" s="9"/>
      <c r="C87" s="9"/>
      <c r="D87" s="9"/>
      <c r="E87" s="9"/>
      <c r="F87" s="9"/>
      <c r="G87" s="9"/>
      <c r="H87" s="9"/>
      <c r="I87" s="9"/>
      <c r="J87" s="9"/>
      <c r="K87" s="9"/>
      <c r="L87" s="9"/>
      <c r="M87" s="9"/>
      <c r="N87" s="9"/>
      <c r="O87" s="9"/>
      <c r="P87" s="9"/>
      <c r="Q87" s="9"/>
      <c r="R87" s="9"/>
      <c r="S87" s="613"/>
      <c r="T87" s="9"/>
      <c r="U87" s="9"/>
      <c r="V87" s="614"/>
      <c r="W87" s="630"/>
      <c r="X87" s="9"/>
      <c r="Y87" s="9"/>
      <c r="Z87" s="9"/>
      <c r="AA87" s="9"/>
    </row>
    <row r="88" spans="1:27" ht="15.75" customHeight="1" x14ac:dyDescent="0.25">
      <c r="A88" s="9"/>
      <c r="B88" s="9"/>
      <c r="C88" s="9"/>
      <c r="D88" s="9"/>
      <c r="E88" s="9"/>
      <c r="F88" s="9"/>
      <c r="G88" s="9"/>
      <c r="H88" s="9"/>
      <c r="I88" s="9"/>
      <c r="J88" s="9"/>
      <c r="K88" s="9"/>
      <c r="L88" s="9"/>
      <c r="M88" s="9"/>
      <c r="N88" s="9"/>
      <c r="O88" s="9"/>
      <c r="P88" s="9"/>
      <c r="Q88" s="9"/>
      <c r="R88" s="9"/>
      <c r="S88" s="613"/>
      <c r="T88" s="9"/>
      <c r="U88" s="9"/>
      <c r="V88" s="614"/>
      <c r="W88" s="630"/>
      <c r="X88" s="9"/>
      <c r="Y88" s="9"/>
      <c r="Z88" s="9"/>
      <c r="AA88" s="9"/>
    </row>
    <row r="89" spans="1:27" ht="15.75" customHeight="1" x14ac:dyDescent="0.25">
      <c r="A89" s="9"/>
      <c r="B89" s="9"/>
      <c r="C89" s="9"/>
      <c r="D89" s="9"/>
      <c r="E89" s="9"/>
      <c r="F89" s="9"/>
      <c r="G89" s="9"/>
      <c r="H89" s="9"/>
      <c r="I89" s="9"/>
      <c r="J89" s="9"/>
      <c r="K89" s="9"/>
      <c r="L89" s="9"/>
      <c r="M89" s="9"/>
      <c r="N89" s="9"/>
      <c r="O89" s="9"/>
      <c r="P89" s="9"/>
      <c r="Q89" s="9"/>
      <c r="R89" s="9"/>
      <c r="S89" s="613"/>
      <c r="T89" s="9"/>
      <c r="U89" s="9"/>
      <c r="V89" s="614"/>
      <c r="W89" s="630"/>
      <c r="X89" s="9"/>
      <c r="Y89" s="9"/>
      <c r="Z89" s="9"/>
      <c r="AA89" s="9"/>
    </row>
    <row r="90" spans="1:27" ht="15.75" customHeight="1" x14ac:dyDescent="0.25">
      <c r="A90" s="9"/>
      <c r="B90" s="9"/>
      <c r="C90" s="9"/>
      <c r="D90" s="9"/>
      <c r="E90" s="9"/>
      <c r="F90" s="9"/>
      <c r="G90" s="9"/>
      <c r="H90" s="9"/>
      <c r="I90" s="9"/>
      <c r="J90" s="9"/>
      <c r="K90" s="9"/>
      <c r="L90" s="9"/>
      <c r="M90" s="9"/>
      <c r="N90" s="9"/>
      <c r="O90" s="9"/>
      <c r="P90" s="9"/>
      <c r="Q90" s="9"/>
      <c r="R90" s="9"/>
      <c r="S90" s="613"/>
      <c r="T90" s="9"/>
      <c r="U90" s="9"/>
      <c r="V90" s="614"/>
      <c r="W90" s="630"/>
      <c r="X90" s="9"/>
      <c r="Y90" s="9"/>
      <c r="Z90" s="9"/>
      <c r="AA90" s="9"/>
    </row>
    <row r="91" spans="1:27" ht="15.75" customHeight="1" x14ac:dyDescent="0.25">
      <c r="A91" s="9"/>
      <c r="B91" s="9"/>
      <c r="C91" s="9"/>
      <c r="D91" s="9"/>
      <c r="E91" s="9"/>
      <c r="F91" s="9"/>
      <c r="G91" s="9"/>
      <c r="H91" s="9"/>
      <c r="I91" s="9"/>
      <c r="J91" s="9"/>
      <c r="K91" s="9"/>
      <c r="L91" s="9"/>
      <c r="M91" s="9"/>
      <c r="N91" s="9"/>
      <c r="O91" s="9"/>
      <c r="P91" s="9"/>
      <c r="Q91" s="9"/>
      <c r="R91" s="9"/>
      <c r="S91" s="613"/>
      <c r="T91" s="9"/>
      <c r="U91" s="9"/>
      <c r="V91" s="614"/>
      <c r="W91" s="630"/>
      <c r="X91" s="9"/>
      <c r="Y91" s="9"/>
      <c r="Z91" s="9"/>
      <c r="AA91" s="9"/>
    </row>
    <row r="92" spans="1:27" ht="15.75" customHeight="1" x14ac:dyDescent="0.25">
      <c r="A92" s="9"/>
      <c r="B92" s="9"/>
      <c r="C92" s="9"/>
      <c r="D92" s="9"/>
      <c r="E92" s="9"/>
      <c r="F92" s="9"/>
      <c r="G92" s="9"/>
      <c r="H92" s="9"/>
      <c r="I92" s="9"/>
      <c r="J92" s="9"/>
      <c r="K92" s="9"/>
      <c r="L92" s="9"/>
      <c r="M92" s="9"/>
      <c r="N92" s="9"/>
      <c r="O92" s="9"/>
      <c r="P92" s="9"/>
      <c r="Q92" s="9"/>
      <c r="R92" s="9"/>
      <c r="S92" s="613"/>
      <c r="T92" s="9"/>
      <c r="U92" s="9"/>
      <c r="V92" s="614"/>
      <c r="W92" s="630"/>
      <c r="X92" s="9"/>
      <c r="Y92" s="9"/>
      <c r="Z92" s="9"/>
      <c r="AA92" s="9"/>
    </row>
    <row r="93" spans="1:27" ht="15.75" customHeight="1" x14ac:dyDescent="0.25">
      <c r="A93" s="9"/>
      <c r="B93" s="9"/>
      <c r="C93" s="9"/>
      <c r="D93" s="9"/>
      <c r="E93" s="9"/>
      <c r="F93" s="9"/>
      <c r="G93" s="9"/>
      <c r="H93" s="9"/>
      <c r="I93" s="9"/>
      <c r="J93" s="9"/>
      <c r="K93" s="9"/>
      <c r="L93" s="9"/>
      <c r="M93" s="9"/>
      <c r="N93" s="9"/>
      <c r="O93" s="9"/>
      <c r="P93" s="9"/>
      <c r="Q93" s="9"/>
      <c r="R93" s="9"/>
      <c r="S93" s="613"/>
      <c r="T93" s="9"/>
      <c r="U93" s="9"/>
      <c r="V93" s="614"/>
      <c r="W93" s="630"/>
      <c r="X93" s="9"/>
      <c r="Y93" s="9"/>
      <c r="Z93" s="9"/>
      <c r="AA93" s="9"/>
    </row>
    <row r="94" spans="1:27" ht="15.75" customHeight="1" x14ac:dyDescent="0.25">
      <c r="A94" s="9"/>
      <c r="B94" s="9"/>
      <c r="C94" s="9"/>
      <c r="D94" s="9"/>
      <c r="E94" s="9"/>
      <c r="F94" s="9"/>
      <c r="G94" s="9"/>
      <c r="H94" s="9"/>
      <c r="I94" s="9"/>
      <c r="J94" s="9"/>
      <c r="K94" s="9"/>
      <c r="L94" s="9"/>
      <c r="M94" s="9"/>
      <c r="N94" s="9"/>
      <c r="O94" s="9"/>
      <c r="P94" s="9"/>
      <c r="Q94" s="9"/>
      <c r="R94" s="9"/>
      <c r="S94" s="613"/>
      <c r="T94" s="9"/>
      <c r="U94" s="9"/>
      <c r="V94" s="614"/>
      <c r="W94" s="630"/>
      <c r="X94" s="9"/>
      <c r="Y94" s="9"/>
      <c r="Z94" s="9"/>
      <c r="AA94" s="9"/>
    </row>
    <row r="95" spans="1:27" ht="15.75" customHeight="1" x14ac:dyDescent="0.25">
      <c r="A95" s="9"/>
      <c r="B95" s="9"/>
      <c r="C95" s="9"/>
      <c r="D95" s="9"/>
      <c r="E95" s="9"/>
      <c r="F95" s="9"/>
      <c r="G95" s="9"/>
      <c r="H95" s="9"/>
      <c r="I95" s="9"/>
      <c r="J95" s="9"/>
      <c r="K95" s="9"/>
      <c r="L95" s="9"/>
      <c r="M95" s="9"/>
      <c r="N95" s="9"/>
      <c r="O95" s="9"/>
      <c r="P95" s="9"/>
      <c r="Q95" s="9"/>
      <c r="R95" s="9"/>
      <c r="S95" s="613"/>
      <c r="T95" s="9"/>
      <c r="U95" s="9"/>
      <c r="V95" s="614"/>
      <c r="W95" s="630"/>
      <c r="X95" s="9"/>
      <c r="Y95" s="9"/>
      <c r="Z95" s="9"/>
      <c r="AA95" s="9"/>
    </row>
    <row r="96" spans="1:27" ht="15.75" customHeight="1" x14ac:dyDescent="0.25">
      <c r="A96" s="9"/>
      <c r="B96" s="9"/>
      <c r="C96" s="9"/>
      <c r="D96" s="9"/>
      <c r="E96" s="9"/>
      <c r="F96" s="9"/>
      <c r="G96" s="9"/>
      <c r="H96" s="9"/>
      <c r="I96" s="9"/>
      <c r="J96" s="9"/>
      <c r="K96" s="9"/>
      <c r="L96" s="9"/>
      <c r="M96" s="9"/>
      <c r="N96" s="9"/>
      <c r="O96" s="9"/>
      <c r="P96" s="9"/>
      <c r="Q96" s="9"/>
      <c r="R96" s="9"/>
      <c r="S96" s="613"/>
      <c r="T96" s="9"/>
      <c r="U96" s="9"/>
      <c r="V96" s="614"/>
      <c r="W96" s="630"/>
      <c r="X96" s="9"/>
      <c r="Y96" s="9"/>
      <c r="Z96" s="9"/>
      <c r="AA96" s="9"/>
    </row>
    <row r="97" spans="1:27" ht="15.75" customHeight="1" x14ac:dyDescent="0.25">
      <c r="A97" s="6"/>
      <c r="B97" s="6"/>
      <c r="C97" s="6"/>
      <c r="D97" s="6"/>
      <c r="E97" s="6"/>
      <c r="F97" s="6"/>
      <c r="G97" s="6"/>
      <c r="H97" s="6"/>
      <c r="I97" s="6"/>
      <c r="J97" s="6"/>
      <c r="K97" s="6"/>
      <c r="L97" s="6"/>
      <c r="M97" s="6"/>
      <c r="N97" s="6"/>
      <c r="O97" s="6"/>
      <c r="P97" s="6"/>
      <c r="Q97" s="6"/>
      <c r="R97" s="6"/>
      <c r="S97" s="162"/>
      <c r="T97" s="6"/>
      <c r="U97" s="6"/>
      <c r="V97" s="612"/>
      <c r="W97" s="157"/>
      <c r="X97" s="6"/>
      <c r="Y97" s="6"/>
      <c r="Z97" s="6"/>
      <c r="AA97" s="6"/>
    </row>
    <row r="98" spans="1:27" ht="15.75" customHeight="1" x14ac:dyDescent="0.25">
      <c r="A98" s="6"/>
      <c r="B98" s="6"/>
      <c r="C98" s="6"/>
      <c r="D98" s="6"/>
      <c r="E98" s="6"/>
      <c r="F98" s="6"/>
      <c r="G98" s="6"/>
      <c r="H98" s="6"/>
      <c r="I98" s="6"/>
      <c r="J98" s="6"/>
      <c r="K98" s="6"/>
      <c r="L98" s="6"/>
      <c r="M98" s="6"/>
      <c r="N98" s="6"/>
      <c r="O98" s="6"/>
      <c r="P98" s="6"/>
      <c r="Q98" s="6"/>
      <c r="R98" s="6"/>
      <c r="S98" s="162"/>
      <c r="T98" s="6"/>
      <c r="U98" s="6"/>
      <c r="V98" s="612"/>
      <c r="W98" s="157"/>
      <c r="X98" s="6"/>
      <c r="Y98" s="6"/>
      <c r="Z98" s="6"/>
      <c r="AA98" s="6"/>
    </row>
    <row r="99" spans="1:27" ht="15.75" customHeight="1" x14ac:dyDescent="0.25">
      <c r="A99" s="6"/>
      <c r="B99" s="6"/>
      <c r="C99" s="6"/>
      <c r="D99" s="6"/>
      <c r="E99" s="6"/>
      <c r="F99" s="6"/>
      <c r="G99" s="6"/>
      <c r="H99" s="6"/>
      <c r="I99" s="6"/>
      <c r="J99" s="6"/>
      <c r="K99" s="6"/>
      <c r="L99" s="6"/>
      <c r="M99" s="6"/>
      <c r="N99" s="6"/>
      <c r="O99" s="6"/>
      <c r="P99" s="6"/>
      <c r="Q99" s="6"/>
      <c r="R99" s="6"/>
      <c r="S99" s="162"/>
      <c r="T99" s="6"/>
      <c r="U99" s="6"/>
      <c r="V99" s="612"/>
      <c r="W99" s="157"/>
      <c r="X99" s="6"/>
      <c r="Y99" s="6"/>
      <c r="Z99" s="6"/>
      <c r="AA99" s="6"/>
    </row>
    <row r="100" spans="1:27" ht="15.75" customHeight="1" x14ac:dyDescent="0.25">
      <c r="A100" s="6"/>
      <c r="B100" s="6"/>
      <c r="C100" s="6"/>
      <c r="D100" s="6"/>
      <c r="E100" s="6"/>
      <c r="F100" s="6"/>
      <c r="G100" s="6"/>
      <c r="H100" s="6"/>
      <c r="I100" s="6"/>
      <c r="J100" s="6"/>
      <c r="K100" s="6"/>
      <c r="L100" s="6"/>
      <c r="M100" s="6"/>
      <c r="N100" s="6"/>
      <c r="O100" s="6"/>
      <c r="P100" s="6"/>
      <c r="Q100" s="6"/>
      <c r="R100" s="6"/>
      <c r="S100" s="162"/>
      <c r="T100" s="6"/>
      <c r="U100" s="6"/>
      <c r="V100" s="612"/>
      <c r="W100" s="157"/>
      <c r="X100" s="6"/>
      <c r="Y100" s="6"/>
      <c r="Z100" s="6"/>
      <c r="AA100" s="6"/>
    </row>
    <row r="101" spans="1:27" ht="15.75" customHeight="1" x14ac:dyDescent="0.25">
      <c r="A101" s="6"/>
      <c r="B101" s="6"/>
      <c r="C101" s="6"/>
      <c r="D101" s="6"/>
      <c r="E101" s="6"/>
      <c r="F101" s="6"/>
      <c r="G101" s="6"/>
      <c r="H101" s="6"/>
      <c r="I101" s="6"/>
      <c r="J101" s="6"/>
      <c r="K101" s="6"/>
      <c r="L101" s="6"/>
      <c r="M101" s="6"/>
      <c r="N101" s="6"/>
      <c r="O101" s="6"/>
      <c r="P101" s="6"/>
      <c r="Q101" s="6"/>
      <c r="R101" s="6"/>
      <c r="S101" s="162"/>
      <c r="T101" s="6"/>
      <c r="U101" s="6"/>
      <c r="V101" s="612"/>
      <c r="W101" s="157"/>
      <c r="X101" s="6"/>
      <c r="Y101" s="6"/>
      <c r="Z101" s="6"/>
      <c r="AA101" s="6"/>
    </row>
    <row r="102" spans="1:27" ht="15.75" customHeight="1" x14ac:dyDescent="0.25">
      <c r="A102" s="6"/>
      <c r="B102" s="6"/>
      <c r="C102" s="6"/>
      <c r="D102" s="6"/>
      <c r="E102" s="6"/>
      <c r="F102" s="6"/>
      <c r="G102" s="6"/>
      <c r="H102" s="6"/>
      <c r="I102" s="6"/>
      <c r="J102" s="6"/>
      <c r="K102" s="6"/>
      <c r="L102" s="6"/>
      <c r="M102" s="6"/>
      <c r="N102" s="6"/>
      <c r="O102" s="6"/>
      <c r="P102" s="6"/>
      <c r="Q102" s="6"/>
      <c r="R102" s="6"/>
      <c r="S102" s="162"/>
      <c r="T102" s="6"/>
      <c r="U102" s="6"/>
      <c r="V102" s="612"/>
      <c r="W102" s="157"/>
      <c r="X102" s="6"/>
      <c r="Y102" s="6"/>
      <c r="Z102" s="6"/>
      <c r="AA102" s="6"/>
    </row>
    <row r="103" spans="1:27" ht="15.75" customHeight="1" x14ac:dyDescent="0.25">
      <c r="A103" s="6"/>
      <c r="B103" s="6"/>
      <c r="C103" s="6"/>
      <c r="D103" s="6"/>
      <c r="E103" s="6"/>
      <c r="F103" s="6"/>
      <c r="G103" s="6"/>
      <c r="H103" s="6"/>
      <c r="I103" s="6"/>
      <c r="J103" s="6"/>
      <c r="K103" s="6"/>
      <c r="L103" s="6"/>
      <c r="M103" s="6"/>
      <c r="N103" s="6"/>
      <c r="O103" s="6"/>
      <c r="P103" s="6"/>
      <c r="Q103" s="6"/>
      <c r="R103" s="6"/>
      <c r="S103" s="162"/>
      <c r="T103" s="6"/>
      <c r="U103" s="6"/>
      <c r="V103" s="612"/>
      <c r="W103" s="157"/>
      <c r="X103" s="6"/>
      <c r="Y103" s="6"/>
      <c r="Z103" s="6"/>
      <c r="AA103" s="6"/>
    </row>
    <row r="104" spans="1:27" ht="15.75" customHeight="1" x14ac:dyDescent="0.25">
      <c r="A104" s="6"/>
      <c r="B104" s="6"/>
      <c r="C104" s="6"/>
      <c r="D104" s="6"/>
      <c r="E104" s="6"/>
      <c r="F104" s="6"/>
      <c r="G104" s="6"/>
      <c r="H104" s="6"/>
      <c r="I104" s="6"/>
      <c r="J104" s="6"/>
      <c r="K104" s="6"/>
      <c r="L104" s="6"/>
      <c r="M104" s="6"/>
      <c r="N104" s="6"/>
      <c r="O104" s="6"/>
      <c r="P104" s="6"/>
      <c r="Q104" s="6"/>
      <c r="R104" s="6"/>
      <c r="S104" s="162"/>
      <c r="T104" s="6"/>
      <c r="U104" s="6"/>
      <c r="V104" s="612"/>
      <c r="W104" s="157"/>
      <c r="X104" s="6"/>
      <c r="Y104" s="6"/>
      <c r="Z104" s="6"/>
      <c r="AA104" s="6"/>
    </row>
    <row r="105" spans="1:27" ht="15.75" customHeight="1" x14ac:dyDescent="0.25">
      <c r="A105" s="6"/>
      <c r="B105" s="6"/>
      <c r="C105" s="6"/>
      <c r="D105" s="6"/>
      <c r="E105" s="6"/>
      <c r="F105" s="6"/>
      <c r="G105" s="6"/>
      <c r="H105" s="6"/>
      <c r="I105" s="6"/>
      <c r="J105" s="6"/>
      <c r="K105" s="6"/>
      <c r="L105" s="6"/>
      <c r="M105" s="6"/>
      <c r="N105" s="6"/>
      <c r="O105" s="6"/>
      <c r="P105" s="6"/>
      <c r="Q105" s="6"/>
      <c r="R105" s="6"/>
      <c r="S105" s="162"/>
      <c r="T105" s="6"/>
      <c r="U105" s="6"/>
      <c r="V105" s="612"/>
      <c r="W105" s="157"/>
      <c r="X105" s="6"/>
      <c r="Y105" s="6"/>
      <c r="Z105" s="6"/>
      <c r="AA105" s="6"/>
    </row>
    <row r="106" spans="1:27" ht="15.75" customHeight="1" x14ac:dyDescent="0.25">
      <c r="A106" s="6"/>
      <c r="B106" s="6"/>
      <c r="C106" s="6"/>
      <c r="D106" s="6"/>
      <c r="E106" s="6"/>
      <c r="F106" s="6"/>
      <c r="G106" s="6"/>
      <c r="H106" s="6"/>
      <c r="I106" s="6"/>
      <c r="J106" s="6"/>
      <c r="K106" s="6"/>
      <c r="L106" s="6"/>
      <c r="M106" s="6"/>
      <c r="N106" s="6"/>
      <c r="O106" s="6"/>
      <c r="P106" s="6"/>
      <c r="Q106" s="6"/>
      <c r="R106" s="6"/>
      <c r="S106" s="162"/>
      <c r="T106" s="6"/>
      <c r="U106" s="6"/>
      <c r="V106" s="612"/>
      <c r="W106" s="157"/>
      <c r="X106" s="6"/>
      <c r="Y106" s="6"/>
      <c r="Z106" s="6"/>
      <c r="AA106" s="6"/>
    </row>
    <row r="107" spans="1:27" ht="15.75" customHeight="1" x14ac:dyDescent="0.25">
      <c r="A107" s="6"/>
      <c r="B107" s="6"/>
      <c r="C107" s="6"/>
      <c r="D107" s="6"/>
      <c r="E107" s="6"/>
      <c r="F107" s="6"/>
      <c r="G107" s="6"/>
      <c r="H107" s="6"/>
      <c r="I107" s="6"/>
      <c r="J107" s="6"/>
      <c r="K107" s="6"/>
      <c r="L107" s="6"/>
      <c r="M107" s="6"/>
      <c r="N107" s="6"/>
      <c r="O107" s="6"/>
      <c r="P107" s="6"/>
      <c r="Q107" s="6"/>
      <c r="R107" s="6"/>
      <c r="S107" s="162"/>
      <c r="T107" s="6"/>
      <c r="U107" s="6"/>
      <c r="V107" s="612"/>
      <c r="W107" s="157"/>
      <c r="X107" s="6"/>
      <c r="Y107" s="6"/>
      <c r="Z107" s="6"/>
      <c r="AA107" s="6"/>
    </row>
    <row r="108" spans="1:27" ht="15.75" customHeight="1" x14ac:dyDescent="0.25">
      <c r="A108" s="6"/>
      <c r="B108" s="6"/>
      <c r="C108" s="6"/>
      <c r="D108" s="6"/>
      <c r="E108" s="6"/>
      <c r="F108" s="6"/>
      <c r="G108" s="6"/>
      <c r="H108" s="6"/>
      <c r="I108" s="6"/>
      <c r="J108" s="6"/>
      <c r="K108" s="6"/>
      <c r="L108" s="6"/>
      <c r="M108" s="6"/>
      <c r="N108" s="6"/>
      <c r="O108" s="6"/>
      <c r="P108" s="6"/>
      <c r="Q108" s="6"/>
      <c r="R108" s="6"/>
      <c r="S108" s="162"/>
      <c r="T108" s="6"/>
      <c r="U108" s="6"/>
      <c r="V108" s="612"/>
      <c r="W108" s="157"/>
      <c r="X108" s="6"/>
      <c r="Y108" s="6"/>
      <c r="Z108" s="6"/>
      <c r="AA108" s="6"/>
    </row>
    <row r="109" spans="1:27" ht="15.75" customHeight="1" x14ac:dyDescent="0.25">
      <c r="A109" s="6"/>
      <c r="B109" s="6"/>
      <c r="C109" s="6"/>
      <c r="D109" s="6"/>
      <c r="E109" s="6"/>
      <c r="F109" s="6"/>
      <c r="G109" s="6"/>
      <c r="H109" s="6"/>
      <c r="I109" s="6"/>
      <c r="J109" s="6"/>
      <c r="K109" s="6"/>
      <c r="L109" s="6"/>
      <c r="M109" s="6"/>
      <c r="N109" s="6"/>
      <c r="O109" s="6"/>
      <c r="P109" s="6"/>
      <c r="Q109" s="6"/>
      <c r="R109" s="6"/>
      <c r="S109" s="162"/>
      <c r="T109" s="6"/>
      <c r="U109" s="6"/>
      <c r="V109" s="612"/>
      <c r="W109" s="157"/>
      <c r="X109" s="6"/>
      <c r="Y109" s="6"/>
      <c r="Z109" s="6"/>
      <c r="AA109" s="6"/>
    </row>
    <row r="110" spans="1:27" ht="15.75" customHeight="1" x14ac:dyDescent="0.25">
      <c r="A110" s="6"/>
      <c r="B110" s="6"/>
      <c r="C110" s="6"/>
      <c r="D110" s="6"/>
      <c r="E110" s="6"/>
      <c r="F110" s="6"/>
      <c r="G110" s="6"/>
      <c r="H110" s="6"/>
      <c r="I110" s="6"/>
      <c r="J110" s="6"/>
      <c r="K110" s="6"/>
      <c r="L110" s="6"/>
      <c r="M110" s="6"/>
      <c r="N110" s="6"/>
      <c r="O110" s="6"/>
      <c r="P110" s="6"/>
      <c r="Q110" s="6"/>
      <c r="R110" s="6"/>
      <c r="S110" s="162"/>
      <c r="T110" s="6"/>
      <c r="U110" s="6"/>
      <c r="V110" s="612"/>
      <c r="W110" s="157"/>
      <c r="X110" s="6"/>
      <c r="Y110" s="6"/>
      <c r="Z110" s="6"/>
      <c r="AA110" s="6"/>
    </row>
    <row r="111" spans="1:27" ht="15.75" customHeight="1" x14ac:dyDescent="0.25">
      <c r="A111" s="6"/>
      <c r="B111" s="6"/>
      <c r="C111" s="6"/>
      <c r="D111" s="6"/>
      <c r="E111" s="6"/>
      <c r="F111" s="6"/>
      <c r="G111" s="6"/>
      <c r="H111" s="6"/>
      <c r="I111" s="6"/>
      <c r="J111" s="6"/>
      <c r="K111" s="6"/>
      <c r="L111" s="6"/>
      <c r="M111" s="6"/>
      <c r="N111" s="6"/>
      <c r="O111" s="6"/>
      <c r="P111" s="6"/>
      <c r="Q111" s="6"/>
      <c r="R111" s="6"/>
      <c r="S111" s="162"/>
      <c r="T111" s="6"/>
      <c r="U111" s="6"/>
      <c r="V111" s="612"/>
      <c r="W111" s="157"/>
      <c r="X111" s="6"/>
      <c r="Y111" s="6"/>
      <c r="Z111" s="6"/>
      <c r="AA111" s="6"/>
    </row>
    <row r="112" spans="1:27" ht="15.75" customHeight="1" x14ac:dyDescent="0.25">
      <c r="A112" s="6"/>
      <c r="B112" s="6"/>
      <c r="C112" s="6"/>
      <c r="D112" s="6"/>
      <c r="E112" s="6"/>
      <c r="F112" s="6"/>
      <c r="G112" s="6"/>
      <c r="H112" s="6"/>
      <c r="I112" s="6"/>
      <c r="J112" s="6"/>
      <c r="K112" s="6"/>
      <c r="L112" s="6"/>
      <c r="M112" s="6"/>
      <c r="N112" s="6"/>
      <c r="O112" s="6"/>
      <c r="P112" s="6"/>
      <c r="Q112" s="6"/>
      <c r="R112" s="6"/>
      <c r="S112" s="162"/>
      <c r="T112" s="6"/>
      <c r="U112" s="6"/>
      <c r="V112" s="612"/>
      <c r="W112" s="157"/>
      <c r="X112" s="6"/>
      <c r="Y112" s="6"/>
      <c r="Z112" s="6"/>
      <c r="AA112" s="6"/>
    </row>
    <row r="113" spans="1:27" ht="15.75" customHeight="1" x14ac:dyDescent="0.25">
      <c r="A113" s="6"/>
      <c r="B113" s="6"/>
      <c r="C113" s="6"/>
      <c r="D113" s="6"/>
      <c r="E113" s="6"/>
      <c r="F113" s="6"/>
      <c r="G113" s="6"/>
      <c r="H113" s="6"/>
      <c r="I113" s="6"/>
      <c r="J113" s="6"/>
      <c r="K113" s="6"/>
      <c r="L113" s="6"/>
      <c r="M113" s="6"/>
      <c r="N113" s="6"/>
      <c r="O113" s="6"/>
      <c r="P113" s="6"/>
      <c r="Q113" s="6"/>
      <c r="R113" s="6"/>
      <c r="S113" s="162"/>
      <c r="T113" s="6"/>
      <c r="U113" s="6"/>
      <c r="V113" s="612"/>
      <c r="W113" s="157"/>
      <c r="X113" s="6"/>
      <c r="Y113" s="6"/>
      <c r="Z113" s="6"/>
      <c r="AA113" s="6"/>
    </row>
    <row r="114" spans="1:27" ht="15.75" customHeight="1" x14ac:dyDescent="0.25">
      <c r="A114" s="6"/>
      <c r="B114" s="6"/>
      <c r="C114" s="6"/>
      <c r="D114" s="6"/>
      <c r="E114" s="6"/>
      <c r="F114" s="6"/>
      <c r="G114" s="6"/>
      <c r="H114" s="6"/>
      <c r="I114" s="6"/>
      <c r="J114" s="6"/>
      <c r="K114" s="6"/>
      <c r="L114" s="6"/>
      <c r="M114" s="6"/>
      <c r="N114" s="6"/>
      <c r="O114" s="6"/>
      <c r="P114" s="6"/>
      <c r="Q114" s="6"/>
      <c r="R114" s="6"/>
      <c r="S114" s="162"/>
      <c r="T114" s="6"/>
      <c r="U114" s="6"/>
      <c r="V114" s="612"/>
      <c r="W114" s="157"/>
      <c r="X114" s="6"/>
      <c r="Y114" s="6"/>
      <c r="Z114" s="6"/>
      <c r="AA114" s="6"/>
    </row>
    <row r="115" spans="1:27" ht="15.75" customHeight="1" x14ac:dyDescent="0.25">
      <c r="A115" s="6"/>
      <c r="B115" s="6"/>
      <c r="C115" s="6"/>
      <c r="D115" s="6"/>
      <c r="E115" s="6"/>
      <c r="F115" s="6"/>
      <c r="G115" s="6"/>
      <c r="H115" s="6"/>
      <c r="I115" s="6"/>
      <c r="J115" s="6"/>
      <c r="K115" s="6"/>
      <c r="L115" s="6"/>
      <c r="M115" s="6"/>
      <c r="N115" s="6"/>
      <c r="O115" s="6"/>
      <c r="P115" s="6"/>
      <c r="Q115" s="6"/>
      <c r="R115" s="6"/>
      <c r="S115" s="162"/>
      <c r="T115" s="6"/>
      <c r="U115" s="6"/>
      <c r="V115" s="612"/>
      <c r="W115" s="157"/>
      <c r="X115" s="6"/>
      <c r="Y115" s="6"/>
      <c r="Z115" s="6"/>
      <c r="AA115" s="6"/>
    </row>
    <row r="116" spans="1:27" ht="15.75" customHeight="1" x14ac:dyDescent="0.25">
      <c r="A116" s="6"/>
      <c r="B116" s="6"/>
      <c r="C116" s="6"/>
      <c r="D116" s="6"/>
      <c r="E116" s="6"/>
      <c r="F116" s="6"/>
      <c r="G116" s="6"/>
      <c r="H116" s="6"/>
      <c r="I116" s="6"/>
      <c r="J116" s="6"/>
      <c r="K116" s="6"/>
      <c r="L116" s="6"/>
      <c r="M116" s="6"/>
      <c r="N116" s="6"/>
      <c r="O116" s="6"/>
      <c r="P116" s="6"/>
      <c r="Q116" s="6"/>
      <c r="R116" s="6"/>
      <c r="S116" s="162"/>
      <c r="T116" s="6"/>
      <c r="U116" s="6"/>
      <c r="V116" s="612"/>
      <c r="W116" s="157"/>
      <c r="X116" s="6"/>
      <c r="Y116" s="6"/>
      <c r="Z116" s="6"/>
      <c r="AA116" s="6"/>
    </row>
    <row r="117" spans="1:27" ht="15.75" customHeight="1" x14ac:dyDescent="0.25">
      <c r="A117" s="6"/>
      <c r="B117" s="6"/>
      <c r="C117" s="6"/>
      <c r="D117" s="6"/>
      <c r="E117" s="6"/>
      <c r="F117" s="6"/>
      <c r="G117" s="6"/>
      <c r="H117" s="6"/>
      <c r="I117" s="6"/>
      <c r="J117" s="6"/>
      <c r="K117" s="6"/>
      <c r="L117" s="6"/>
      <c r="M117" s="6"/>
      <c r="N117" s="6"/>
      <c r="O117" s="6"/>
      <c r="P117" s="6"/>
      <c r="Q117" s="6"/>
      <c r="R117" s="6"/>
      <c r="S117" s="162"/>
      <c r="T117" s="6"/>
      <c r="U117" s="6"/>
      <c r="V117" s="612"/>
      <c r="W117" s="157"/>
      <c r="X117" s="6"/>
      <c r="Y117" s="6"/>
      <c r="Z117" s="6"/>
      <c r="AA117" s="6"/>
    </row>
    <row r="118" spans="1:27" ht="15.75" customHeight="1" x14ac:dyDescent="0.25">
      <c r="A118" s="6"/>
      <c r="B118" s="6"/>
      <c r="C118" s="6"/>
      <c r="D118" s="6"/>
      <c r="E118" s="6"/>
      <c r="F118" s="6"/>
      <c r="G118" s="6"/>
      <c r="H118" s="6"/>
      <c r="I118" s="6"/>
      <c r="J118" s="6"/>
      <c r="K118" s="6"/>
      <c r="L118" s="6"/>
      <c r="M118" s="6"/>
      <c r="N118" s="6"/>
      <c r="O118" s="6"/>
      <c r="P118" s="6"/>
      <c r="Q118" s="6"/>
      <c r="R118" s="6"/>
      <c r="S118" s="162"/>
      <c r="T118" s="6"/>
      <c r="U118" s="6"/>
      <c r="V118" s="612"/>
      <c r="W118" s="157"/>
      <c r="X118" s="6"/>
      <c r="Y118" s="6"/>
      <c r="Z118" s="6"/>
      <c r="AA118" s="6"/>
    </row>
    <row r="119" spans="1:27" ht="15.75" customHeight="1" x14ac:dyDescent="0.25">
      <c r="A119" s="6"/>
      <c r="B119" s="6"/>
      <c r="C119" s="6"/>
      <c r="D119" s="6"/>
      <c r="E119" s="6"/>
      <c r="F119" s="6"/>
      <c r="G119" s="6"/>
      <c r="H119" s="6"/>
      <c r="I119" s="6"/>
      <c r="J119" s="6"/>
      <c r="K119" s="6"/>
      <c r="L119" s="6"/>
      <c r="M119" s="6"/>
      <c r="N119" s="6"/>
      <c r="O119" s="6"/>
      <c r="P119" s="6"/>
      <c r="Q119" s="6"/>
      <c r="R119" s="6"/>
      <c r="S119" s="162"/>
      <c r="T119" s="6"/>
      <c r="U119" s="6"/>
      <c r="V119" s="612"/>
      <c r="W119" s="157"/>
      <c r="X119" s="6"/>
      <c r="Y119" s="6"/>
      <c r="Z119" s="6"/>
      <c r="AA119" s="6"/>
    </row>
    <row r="120" spans="1:27" ht="15.75" customHeight="1" x14ac:dyDescent="0.25">
      <c r="A120" s="6"/>
      <c r="B120" s="6"/>
      <c r="C120" s="6"/>
      <c r="D120" s="6"/>
      <c r="E120" s="6"/>
      <c r="F120" s="6"/>
      <c r="G120" s="6"/>
      <c r="H120" s="6"/>
      <c r="I120" s="6"/>
      <c r="J120" s="6"/>
      <c r="K120" s="6"/>
      <c r="L120" s="6"/>
      <c r="M120" s="6"/>
      <c r="N120" s="6"/>
      <c r="O120" s="6"/>
      <c r="P120" s="6"/>
      <c r="Q120" s="6"/>
      <c r="R120" s="6"/>
      <c r="S120" s="162"/>
      <c r="T120" s="6"/>
      <c r="U120" s="6"/>
      <c r="V120" s="612"/>
      <c r="W120" s="157"/>
      <c r="X120" s="6"/>
      <c r="Y120" s="6"/>
      <c r="Z120" s="6"/>
      <c r="AA120" s="6"/>
    </row>
    <row r="121" spans="1:27" ht="15.75" customHeight="1" x14ac:dyDescent="0.25">
      <c r="A121" s="6"/>
      <c r="B121" s="6"/>
      <c r="C121" s="6"/>
      <c r="D121" s="6"/>
      <c r="E121" s="6"/>
      <c r="F121" s="6"/>
      <c r="G121" s="6"/>
      <c r="H121" s="6"/>
      <c r="I121" s="6"/>
      <c r="J121" s="6"/>
      <c r="K121" s="6"/>
      <c r="L121" s="6"/>
      <c r="M121" s="6"/>
      <c r="N121" s="6"/>
      <c r="O121" s="6"/>
      <c r="P121" s="6"/>
      <c r="Q121" s="6"/>
      <c r="R121" s="6"/>
      <c r="S121" s="162"/>
      <c r="T121" s="6"/>
      <c r="U121" s="6"/>
      <c r="V121" s="612"/>
      <c r="W121" s="157"/>
      <c r="X121" s="6"/>
      <c r="Y121" s="6"/>
      <c r="Z121" s="6"/>
      <c r="AA121" s="6"/>
    </row>
    <row r="122" spans="1:27" ht="15.75" customHeight="1" x14ac:dyDescent="0.25">
      <c r="A122" s="6"/>
      <c r="B122" s="6"/>
      <c r="C122" s="6"/>
      <c r="D122" s="6"/>
      <c r="E122" s="6"/>
      <c r="F122" s="6"/>
      <c r="G122" s="6"/>
      <c r="H122" s="6"/>
      <c r="I122" s="6"/>
      <c r="J122" s="6"/>
      <c r="K122" s="6"/>
      <c r="L122" s="6"/>
      <c r="M122" s="6"/>
      <c r="N122" s="6"/>
      <c r="O122" s="6"/>
      <c r="P122" s="6"/>
      <c r="Q122" s="6"/>
      <c r="R122" s="6"/>
      <c r="S122" s="162"/>
      <c r="T122" s="6"/>
      <c r="U122" s="6"/>
      <c r="V122" s="612"/>
      <c r="W122" s="157"/>
      <c r="X122" s="6"/>
      <c r="Y122" s="6"/>
      <c r="Z122" s="6"/>
      <c r="AA122" s="6"/>
    </row>
    <row r="123" spans="1:27" ht="15.75" customHeight="1" x14ac:dyDescent="0.25">
      <c r="A123" s="6"/>
      <c r="B123" s="6"/>
      <c r="C123" s="6"/>
      <c r="D123" s="6"/>
      <c r="E123" s="6"/>
      <c r="F123" s="6"/>
      <c r="G123" s="6"/>
      <c r="H123" s="6"/>
      <c r="I123" s="6"/>
      <c r="J123" s="6"/>
      <c r="K123" s="6"/>
      <c r="L123" s="6"/>
      <c r="M123" s="6"/>
      <c r="N123" s="6"/>
      <c r="O123" s="6"/>
      <c r="P123" s="6"/>
      <c r="Q123" s="6"/>
      <c r="R123" s="6"/>
      <c r="S123" s="162"/>
      <c r="T123" s="6"/>
      <c r="U123" s="6"/>
      <c r="V123" s="612"/>
      <c r="W123" s="157"/>
      <c r="X123" s="6"/>
      <c r="Y123" s="6"/>
      <c r="Z123" s="6"/>
      <c r="AA123" s="6"/>
    </row>
    <row r="124" spans="1:27" ht="15.75" customHeight="1" x14ac:dyDescent="0.25">
      <c r="A124" s="6"/>
      <c r="B124" s="6"/>
      <c r="C124" s="6"/>
      <c r="D124" s="6"/>
      <c r="E124" s="6"/>
      <c r="F124" s="6"/>
      <c r="G124" s="6"/>
      <c r="H124" s="6"/>
      <c r="I124" s="6"/>
      <c r="J124" s="6"/>
      <c r="K124" s="6"/>
      <c r="L124" s="6"/>
      <c r="M124" s="6"/>
      <c r="N124" s="6"/>
      <c r="O124" s="6"/>
      <c r="P124" s="6"/>
      <c r="Q124" s="6"/>
      <c r="R124" s="6"/>
      <c r="S124" s="162"/>
      <c r="T124" s="6"/>
      <c r="U124" s="6"/>
      <c r="V124" s="612"/>
      <c r="W124" s="157"/>
      <c r="X124" s="6"/>
      <c r="Y124" s="6"/>
      <c r="Z124" s="6"/>
      <c r="AA124" s="6"/>
    </row>
    <row r="125" spans="1:27" ht="15.75" customHeight="1" x14ac:dyDescent="0.25">
      <c r="A125" s="6"/>
      <c r="B125" s="6"/>
      <c r="C125" s="6"/>
      <c r="D125" s="6"/>
      <c r="E125" s="6"/>
      <c r="F125" s="6"/>
      <c r="G125" s="6"/>
      <c r="H125" s="6"/>
      <c r="I125" s="6"/>
      <c r="J125" s="6"/>
      <c r="K125" s="6"/>
      <c r="L125" s="6"/>
      <c r="M125" s="6"/>
      <c r="N125" s="6"/>
      <c r="O125" s="6"/>
      <c r="P125" s="6"/>
      <c r="Q125" s="6"/>
      <c r="R125" s="6"/>
      <c r="S125" s="162"/>
      <c r="T125" s="6"/>
      <c r="U125" s="6"/>
      <c r="V125" s="612"/>
      <c r="W125" s="157"/>
      <c r="X125" s="6"/>
      <c r="Y125" s="6"/>
      <c r="Z125" s="6"/>
      <c r="AA125" s="6"/>
    </row>
    <row r="126" spans="1:27" ht="15.75" customHeight="1" x14ac:dyDescent="0.25">
      <c r="A126" s="6"/>
      <c r="B126" s="6"/>
      <c r="C126" s="6"/>
      <c r="D126" s="6"/>
      <c r="E126" s="6"/>
      <c r="F126" s="6"/>
      <c r="G126" s="6"/>
      <c r="H126" s="6"/>
      <c r="I126" s="6"/>
      <c r="J126" s="6"/>
      <c r="K126" s="6"/>
      <c r="L126" s="6"/>
      <c r="M126" s="6"/>
      <c r="N126" s="6"/>
      <c r="O126" s="6"/>
      <c r="P126" s="6"/>
      <c r="Q126" s="6"/>
      <c r="R126" s="6"/>
      <c r="S126" s="162"/>
      <c r="T126" s="6"/>
      <c r="U126" s="6"/>
      <c r="V126" s="612"/>
      <c r="W126" s="157"/>
      <c r="X126" s="6"/>
      <c r="Y126" s="6"/>
      <c r="Z126" s="6"/>
      <c r="AA126" s="6"/>
    </row>
    <row r="127" spans="1:27" ht="15.75" customHeight="1" x14ac:dyDescent="0.25">
      <c r="A127" s="6"/>
      <c r="B127" s="6"/>
      <c r="C127" s="6"/>
      <c r="D127" s="6"/>
      <c r="E127" s="6"/>
      <c r="F127" s="6"/>
      <c r="G127" s="6"/>
      <c r="H127" s="6"/>
      <c r="I127" s="6"/>
      <c r="J127" s="6"/>
      <c r="K127" s="6"/>
      <c r="L127" s="6"/>
      <c r="M127" s="6"/>
      <c r="N127" s="6"/>
      <c r="O127" s="6"/>
      <c r="P127" s="6"/>
      <c r="Q127" s="6"/>
      <c r="R127" s="6"/>
      <c r="S127" s="162"/>
      <c r="T127" s="6"/>
      <c r="U127" s="6"/>
      <c r="V127" s="612"/>
      <c r="W127" s="157"/>
      <c r="X127" s="6"/>
      <c r="Y127" s="6"/>
      <c r="Z127" s="6"/>
      <c r="AA127" s="6"/>
    </row>
    <row r="128" spans="1:27" ht="15.75" customHeight="1" x14ac:dyDescent="0.25">
      <c r="A128" s="6"/>
      <c r="B128" s="6"/>
      <c r="C128" s="6"/>
      <c r="D128" s="6"/>
      <c r="E128" s="6"/>
      <c r="F128" s="6"/>
      <c r="G128" s="6"/>
      <c r="H128" s="6"/>
      <c r="I128" s="6"/>
      <c r="J128" s="6"/>
      <c r="K128" s="6"/>
      <c r="L128" s="6"/>
      <c r="M128" s="6"/>
      <c r="N128" s="6"/>
      <c r="O128" s="6"/>
      <c r="P128" s="6"/>
      <c r="Q128" s="6"/>
      <c r="R128" s="6"/>
      <c r="S128" s="162"/>
      <c r="T128" s="6"/>
      <c r="U128" s="6"/>
      <c r="V128" s="612"/>
      <c r="W128" s="157"/>
      <c r="X128" s="6"/>
      <c r="Y128" s="6"/>
      <c r="Z128" s="6"/>
      <c r="AA128" s="6"/>
    </row>
    <row r="129" spans="1:27" ht="15.75" customHeight="1" x14ac:dyDescent="0.25">
      <c r="A129" s="6"/>
      <c r="B129" s="6"/>
      <c r="C129" s="6"/>
      <c r="D129" s="6"/>
      <c r="E129" s="6"/>
      <c r="F129" s="6"/>
      <c r="G129" s="6"/>
      <c r="H129" s="6"/>
      <c r="I129" s="6"/>
      <c r="J129" s="6"/>
      <c r="K129" s="6"/>
      <c r="L129" s="6"/>
      <c r="M129" s="6"/>
      <c r="N129" s="6"/>
      <c r="O129" s="6"/>
      <c r="P129" s="6"/>
      <c r="Q129" s="6"/>
      <c r="R129" s="6"/>
      <c r="S129" s="162"/>
      <c r="T129" s="6"/>
      <c r="U129" s="6"/>
      <c r="V129" s="612"/>
      <c r="W129" s="157"/>
      <c r="X129" s="6"/>
      <c r="Y129" s="6"/>
      <c r="Z129" s="6"/>
      <c r="AA129" s="6"/>
    </row>
    <row r="130" spans="1:27" ht="15.75" customHeight="1" x14ac:dyDescent="0.25">
      <c r="A130" s="6"/>
      <c r="B130" s="6"/>
      <c r="C130" s="6"/>
      <c r="D130" s="6"/>
      <c r="E130" s="6"/>
      <c r="F130" s="6"/>
      <c r="G130" s="6"/>
      <c r="H130" s="6"/>
      <c r="I130" s="6"/>
      <c r="J130" s="6"/>
      <c r="K130" s="6"/>
      <c r="L130" s="6"/>
      <c r="M130" s="6"/>
      <c r="N130" s="6"/>
      <c r="O130" s="6"/>
      <c r="P130" s="6"/>
      <c r="Q130" s="6"/>
      <c r="R130" s="6"/>
      <c r="S130" s="162"/>
      <c r="T130" s="6"/>
      <c r="U130" s="6"/>
      <c r="V130" s="612"/>
      <c r="W130" s="157"/>
      <c r="X130" s="6"/>
      <c r="Y130" s="6"/>
      <c r="Z130" s="6"/>
      <c r="AA130" s="6"/>
    </row>
    <row r="131" spans="1:27" ht="15.75" customHeight="1" x14ac:dyDescent="0.25">
      <c r="A131" s="6"/>
      <c r="B131" s="6"/>
      <c r="C131" s="6"/>
      <c r="D131" s="6"/>
      <c r="E131" s="6"/>
      <c r="F131" s="6"/>
      <c r="G131" s="6"/>
      <c r="H131" s="6"/>
      <c r="I131" s="6"/>
      <c r="J131" s="6"/>
      <c r="K131" s="6"/>
      <c r="L131" s="6"/>
      <c r="M131" s="6"/>
      <c r="N131" s="6"/>
      <c r="O131" s="6"/>
      <c r="P131" s="6"/>
      <c r="Q131" s="6"/>
      <c r="R131" s="6"/>
      <c r="S131" s="162"/>
      <c r="T131" s="6"/>
      <c r="U131" s="6"/>
      <c r="V131" s="612"/>
      <c r="W131" s="157"/>
      <c r="X131" s="6"/>
      <c r="Y131" s="6"/>
      <c r="Z131" s="6"/>
      <c r="AA131" s="6"/>
    </row>
    <row r="132" spans="1:27" ht="15.75" customHeight="1" x14ac:dyDescent="0.25">
      <c r="A132" s="6"/>
      <c r="B132" s="6"/>
      <c r="C132" s="6"/>
      <c r="D132" s="6"/>
      <c r="E132" s="6"/>
      <c r="F132" s="6"/>
      <c r="G132" s="6"/>
      <c r="H132" s="6"/>
      <c r="I132" s="6"/>
      <c r="J132" s="6"/>
      <c r="K132" s="6"/>
      <c r="L132" s="6"/>
      <c r="M132" s="6"/>
      <c r="N132" s="6"/>
      <c r="O132" s="6"/>
      <c r="P132" s="6"/>
      <c r="Q132" s="6"/>
      <c r="R132" s="6"/>
      <c r="S132" s="162"/>
      <c r="T132" s="6"/>
      <c r="U132" s="6"/>
      <c r="V132" s="612"/>
      <c r="W132" s="157"/>
      <c r="X132" s="6"/>
      <c r="Y132" s="6"/>
      <c r="Z132" s="6"/>
      <c r="AA132" s="6"/>
    </row>
    <row r="133" spans="1:27" ht="15.75" customHeight="1" x14ac:dyDescent="0.25">
      <c r="A133" s="6"/>
      <c r="B133" s="6"/>
      <c r="C133" s="6"/>
      <c r="D133" s="6"/>
      <c r="E133" s="6"/>
      <c r="F133" s="6"/>
      <c r="G133" s="6"/>
      <c r="H133" s="6"/>
      <c r="I133" s="6"/>
      <c r="J133" s="6"/>
      <c r="K133" s="6"/>
      <c r="L133" s="6"/>
      <c r="M133" s="6"/>
      <c r="N133" s="6"/>
      <c r="O133" s="6"/>
      <c r="P133" s="6"/>
      <c r="Q133" s="6"/>
      <c r="R133" s="6"/>
      <c r="S133" s="162"/>
      <c r="T133" s="6"/>
      <c r="U133" s="6"/>
      <c r="V133" s="612"/>
      <c r="W133" s="157"/>
      <c r="X133" s="6"/>
      <c r="Y133" s="6"/>
      <c r="Z133" s="6"/>
      <c r="AA133" s="6"/>
    </row>
    <row r="134" spans="1:27" ht="15.75" customHeight="1" x14ac:dyDescent="0.25">
      <c r="A134" s="6"/>
      <c r="B134" s="6"/>
      <c r="C134" s="6"/>
      <c r="D134" s="6"/>
      <c r="E134" s="6"/>
      <c r="F134" s="6"/>
      <c r="G134" s="6"/>
      <c r="H134" s="6"/>
      <c r="I134" s="6"/>
      <c r="J134" s="6"/>
      <c r="K134" s="6"/>
      <c r="L134" s="6"/>
      <c r="M134" s="6"/>
      <c r="N134" s="6"/>
      <c r="O134" s="6"/>
      <c r="P134" s="6"/>
      <c r="Q134" s="6"/>
      <c r="R134" s="6"/>
      <c r="S134" s="162"/>
      <c r="T134" s="6"/>
      <c r="U134" s="6"/>
      <c r="V134" s="612"/>
      <c r="W134" s="157"/>
      <c r="X134" s="6"/>
      <c r="Y134" s="6"/>
      <c r="Z134" s="6"/>
      <c r="AA134" s="6"/>
    </row>
    <row r="135" spans="1:27" ht="15.75" customHeight="1" x14ac:dyDescent="0.25">
      <c r="A135" s="6"/>
      <c r="B135" s="6"/>
      <c r="C135" s="6"/>
      <c r="D135" s="6"/>
      <c r="E135" s="6"/>
      <c r="F135" s="6"/>
      <c r="G135" s="6"/>
      <c r="H135" s="6"/>
      <c r="I135" s="6"/>
      <c r="J135" s="6"/>
      <c r="K135" s="6"/>
      <c r="L135" s="6"/>
      <c r="M135" s="6"/>
      <c r="N135" s="6"/>
      <c r="O135" s="6"/>
      <c r="P135" s="6"/>
      <c r="Q135" s="6"/>
      <c r="R135" s="6"/>
      <c r="S135" s="162"/>
      <c r="T135" s="6"/>
      <c r="U135" s="6"/>
      <c r="V135" s="612"/>
      <c r="W135" s="157"/>
      <c r="X135" s="6"/>
      <c r="Y135" s="6"/>
      <c r="Z135" s="6"/>
      <c r="AA135" s="6"/>
    </row>
    <row r="136" spans="1:27" ht="15.75" customHeight="1" x14ac:dyDescent="0.25">
      <c r="A136" s="6"/>
      <c r="B136" s="6"/>
      <c r="C136" s="6"/>
      <c r="D136" s="6"/>
      <c r="E136" s="6"/>
      <c r="F136" s="6"/>
      <c r="G136" s="6"/>
      <c r="H136" s="6"/>
      <c r="I136" s="6"/>
      <c r="J136" s="6"/>
      <c r="K136" s="6"/>
      <c r="L136" s="6"/>
      <c r="M136" s="6"/>
      <c r="N136" s="6"/>
      <c r="O136" s="6"/>
      <c r="P136" s="6"/>
      <c r="Q136" s="6"/>
      <c r="R136" s="6"/>
      <c r="S136" s="162"/>
      <c r="T136" s="6"/>
      <c r="U136" s="6"/>
      <c r="V136" s="612"/>
      <c r="W136" s="157"/>
      <c r="X136" s="6"/>
      <c r="Y136" s="6"/>
      <c r="Z136" s="6"/>
      <c r="AA136" s="6"/>
    </row>
    <row r="137" spans="1:27" ht="15.75" customHeight="1" x14ac:dyDescent="0.25">
      <c r="A137" s="6"/>
      <c r="B137" s="6"/>
      <c r="C137" s="6"/>
      <c r="D137" s="6"/>
      <c r="E137" s="6"/>
      <c r="F137" s="6"/>
      <c r="G137" s="6"/>
      <c r="H137" s="6"/>
      <c r="I137" s="6"/>
      <c r="J137" s="6"/>
      <c r="K137" s="6"/>
      <c r="L137" s="6"/>
      <c r="M137" s="6"/>
      <c r="N137" s="6"/>
      <c r="O137" s="6"/>
      <c r="P137" s="6"/>
      <c r="Q137" s="6"/>
      <c r="R137" s="6"/>
      <c r="S137" s="162"/>
      <c r="T137" s="6"/>
      <c r="U137" s="6"/>
      <c r="V137" s="612"/>
      <c r="W137" s="157"/>
      <c r="X137" s="6"/>
      <c r="Y137" s="6"/>
      <c r="Z137" s="6"/>
      <c r="AA137" s="6"/>
    </row>
    <row r="138" spans="1:27" ht="15.75" customHeight="1" x14ac:dyDescent="0.25">
      <c r="A138" s="6"/>
      <c r="B138" s="6"/>
      <c r="C138" s="6"/>
      <c r="D138" s="6"/>
      <c r="E138" s="6"/>
      <c r="F138" s="6"/>
      <c r="G138" s="6"/>
      <c r="H138" s="6"/>
      <c r="I138" s="6"/>
      <c r="J138" s="6"/>
      <c r="K138" s="6"/>
      <c r="L138" s="6"/>
      <c r="M138" s="6"/>
      <c r="N138" s="6"/>
      <c r="O138" s="6"/>
      <c r="P138" s="6"/>
      <c r="Q138" s="6"/>
      <c r="R138" s="6"/>
      <c r="S138" s="162"/>
      <c r="T138" s="6"/>
      <c r="U138" s="6"/>
      <c r="V138" s="612"/>
      <c r="W138" s="157"/>
      <c r="X138" s="6"/>
      <c r="Y138" s="6"/>
      <c r="Z138" s="6"/>
      <c r="AA138" s="6"/>
    </row>
    <row r="139" spans="1:27" ht="15.75" customHeight="1" x14ac:dyDescent="0.25">
      <c r="A139" s="6"/>
      <c r="B139" s="6"/>
      <c r="C139" s="6"/>
      <c r="D139" s="6"/>
      <c r="E139" s="6"/>
      <c r="F139" s="6"/>
      <c r="G139" s="6"/>
      <c r="H139" s="6"/>
      <c r="I139" s="6"/>
      <c r="J139" s="6"/>
      <c r="K139" s="6"/>
      <c r="L139" s="6"/>
      <c r="M139" s="6"/>
      <c r="N139" s="6"/>
      <c r="O139" s="6"/>
      <c r="P139" s="6"/>
      <c r="Q139" s="6"/>
      <c r="R139" s="6"/>
      <c r="S139" s="162"/>
      <c r="T139" s="6"/>
      <c r="U139" s="6"/>
      <c r="V139" s="612"/>
      <c r="W139" s="157"/>
      <c r="X139" s="6"/>
      <c r="Y139" s="6"/>
      <c r="Z139" s="6"/>
      <c r="AA139" s="6"/>
    </row>
    <row r="140" spans="1:27" ht="15.75" customHeight="1" x14ac:dyDescent="0.25">
      <c r="A140" s="6"/>
      <c r="B140" s="6"/>
      <c r="C140" s="6"/>
      <c r="D140" s="6"/>
      <c r="E140" s="6"/>
      <c r="F140" s="6"/>
      <c r="G140" s="6"/>
      <c r="H140" s="6"/>
      <c r="I140" s="6"/>
      <c r="J140" s="6"/>
      <c r="K140" s="6"/>
      <c r="L140" s="6"/>
      <c r="M140" s="6"/>
      <c r="N140" s="6"/>
      <c r="O140" s="6"/>
      <c r="P140" s="6"/>
      <c r="Q140" s="6"/>
      <c r="R140" s="6"/>
      <c r="S140" s="162"/>
      <c r="T140" s="6"/>
      <c r="U140" s="6"/>
      <c r="V140" s="612"/>
      <c r="W140" s="157"/>
      <c r="X140" s="6"/>
      <c r="Y140" s="6"/>
      <c r="Z140" s="6"/>
      <c r="AA140" s="6"/>
    </row>
    <row r="141" spans="1:27" ht="15.75" customHeight="1" x14ac:dyDescent="0.25">
      <c r="A141" s="6"/>
      <c r="B141" s="6"/>
      <c r="C141" s="6"/>
      <c r="D141" s="6"/>
      <c r="E141" s="6"/>
      <c r="F141" s="6"/>
      <c r="G141" s="6"/>
      <c r="H141" s="6"/>
      <c r="I141" s="6"/>
      <c r="J141" s="6"/>
      <c r="K141" s="6"/>
      <c r="L141" s="6"/>
      <c r="M141" s="6"/>
      <c r="N141" s="6"/>
      <c r="O141" s="6"/>
      <c r="P141" s="6"/>
      <c r="Q141" s="6"/>
      <c r="R141" s="6"/>
      <c r="S141" s="162"/>
      <c r="T141" s="6"/>
      <c r="U141" s="6"/>
      <c r="V141" s="612"/>
      <c r="W141" s="157"/>
      <c r="X141" s="6"/>
      <c r="Y141" s="6"/>
      <c r="Z141" s="6"/>
      <c r="AA141" s="6"/>
    </row>
    <row r="142" spans="1:27" ht="15.75" customHeight="1" x14ac:dyDescent="0.25">
      <c r="A142" s="6"/>
      <c r="B142" s="6"/>
      <c r="C142" s="6"/>
      <c r="D142" s="6"/>
      <c r="E142" s="6"/>
      <c r="F142" s="6"/>
      <c r="G142" s="6"/>
      <c r="H142" s="6"/>
      <c r="I142" s="6"/>
      <c r="J142" s="6"/>
      <c r="K142" s="6"/>
      <c r="L142" s="6"/>
      <c r="M142" s="6"/>
      <c r="N142" s="6"/>
      <c r="O142" s="6"/>
      <c r="P142" s="6"/>
      <c r="Q142" s="6"/>
      <c r="R142" s="6"/>
      <c r="S142" s="162"/>
      <c r="T142" s="6"/>
      <c r="U142" s="6"/>
      <c r="V142" s="612"/>
      <c r="W142" s="157"/>
      <c r="X142" s="6"/>
      <c r="Y142" s="6"/>
      <c r="Z142" s="6"/>
      <c r="AA142" s="6"/>
    </row>
    <row r="143" spans="1:27" ht="15.75" customHeight="1" x14ac:dyDescent="0.25">
      <c r="A143" s="6"/>
      <c r="B143" s="6"/>
      <c r="C143" s="6"/>
      <c r="D143" s="6"/>
      <c r="E143" s="6"/>
      <c r="F143" s="6"/>
      <c r="G143" s="6"/>
      <c r="H143" s="6"/>
      <c r="I143" s="6"/>
      <c r="J143" s="6"/>
      <c r="K143" s="6"/>
      <c r="L143" s="6"/>
      <c r="M143" s="6"/>
      <c r="N143" s="6"/>
      <c r="O143" s="6"/>
      <c r="P143" s="6"/>
      <c r="Q143" s="6"/>
      <c r="R143" s="6"/>
      <c r="S143" s="162"/>
      <c r="T143" s="6"/>
      <c r="U143" s="6"/>
      <c r="V143" s="612"/>
      <c r="W143" s="157"/>
      <c r="X143" s="6"/>
      <c r="Y143" s="6"/>
      <c r="Z143" s="6"/>
      <c r="AA143" s="6"/>
    </row>
    <row r="144" spans="1:27" ht="15.75" customHeight="1" x14ac:dyDescent="0.25">
      <c r="A144" s="6"/>
      <c r="B144" s="6"/>
      <c r="C144" s="6"/>
      <c r="D144" s="6"/>
      <c r="E144" s="6"/>
      <c r="F144" s="6"/>
      <c r="G144" s="6"/>
      <c r="H144" s="6"/>
      <c r="I144" s="6"/>
      <c r="J144" s="6"/>
      <c r="K144" s="6"/>
      <c r="L144" s="6"/>
      <c r="M144" s="6"/>
      <c r="N144" s="6"/>
      <c r="O144" s="6"/>
      <c r="P144" s="6"/>
      <c r="Q144" s="6"/>
      <c r="R144" s="6"/>
      <c r="S144" s="162"/>
      <c r="T144" s="6"/>
      <c r="U144" s="6"/>
      <c r="V144" s="612"/>
      <c r="W144" s="157"/>
      <c r="X144" s="6"/>
      <c r="Y144" s="6"/>
      <c r="Z144" s="6"/>
      <c r="AA144" s="6"/>
    </row>
    <row r="145" spans="1:27" ht="15.75" customHeight="1" x14ac:dyDescent="0.25">
      <c r="A145" s="6"/>
      <c r="B145" s="6"/>
      <c r="C145" s="6"/>
      <c r="D145" s="6"/>
      <c r="E145" s="6"/>
      <c r="F145" s="6"/>
      <c r="G145" s="6"/>
      <c r="H145" s="6"/>
      <c r="I145" s="6"/>
      <c r="J145" s="6"/>
      <c r="K145" s="6"/>
      <c r="L145" s="6"/>
      <c r="M145" s="6"/>
      <c r="N145" s="6"/>
      <c r="O145" s="6"/>
      <c r="P145" s="6"/>
      <c r="Q145" s="6"/>
      <c r="R145" s="6"/>
      <c r="S145" s="162"/>
      <c r="T145" s="6"/>
      <c r="U145" s="6"/>
      <c r="V145" s="612"/>
      <c r="W145" s="157"/>
      <c r="X145" s="6"/>
      <c r="Y145" s="6"/>
      <c r="Z145" s="6"/>
      <c r="AA145" s="6"/>
    </row>
    <row r="146" spans="1:27" ht="15.75" customHeight="1" x14ac:dyDescent="0.25">
      <c r="A146" s="6"/>
      <c r="B146" s="6"/>
      <c r="C146" s="6"/>
      <c r="D146" s="6"/>
      <c r="E146" s="6"/>
      <c r="F146" s="6"/>
      <c r="G146" s="6"/>
      <c r="H146" s="6"/>
      <c r="I146" s="6"/>
      <c r="J146" s="6"/>
      <c r="K146" s="6"/>
      <c r="L146" s="6"/>
      <c r="M146" s="6"/>
      <c r="N146" s="6"/>
      <c r="O146" s="6"/>
      <c r="P146" s="6"/>
      <c r="Q146" s="6"/>
      <c r="R146" s="6"/>
      <c r="S146" s="162"/>
      <c r="T146" s="6"/>
      <c r="U146" s="6"/>
      <c r="V146" s="612"/>
      <c r="W146" s="157"/>
      <c r="X146" s="6"/>
      <c r="Y146" s="6"/>
      <c r="Z146" s="6"/>
      <c r="AA146" s="6"/>
    </row>
    <row r="147" spans="1:27" ht="15.75" customHeight="1" x14ac:dyDescent="0.25">
      <c r="A147" s="6"/>
      <c r="B147" s="6"/>
      <c r="C147" s="6"/>
      <c r="D147" s="6"/>
      <c r="E147" s="6"/>
      <c r="F147" s="6"/>
      <c r="G147" s="6"/>
      <c r="H147" s="6"/>
      <c r="I147" s="6"/>
      <c r="J147" s="6"/>
      <c r="K147" s="6"/>
      <c r="L147" s="6"/>
      <c r="M147" s="6"/>
      <c r="N147" s="6"/>
      <c r="O147" s="6"/>
      <c r="P147" s="6"/>
      <c r="Q147" s="6"/>
      <c r="R147" s="6"/>
      <c r="S147" s="162"/>
      <c r="T147" s="6"/>
      <c r="U147" s="6"/>
      <c r="V147" s="612"/>
      <c r="W147" s="157"/>
      <c r="X147" s="6"/>
      <c r="Y147" s="6"/>
      <c r="Z147" s="6"/>
      <c r="AA147" s="6"/>
    </row>
    <row r="148" spans="1:27" ht="15.75" customHeight="1" x14ac:dyDescent="0.25">
      <c r="A148" s="6"/>
      <c r="B148" s="6"/>
      <c r="C148" s="6"/>
      <c r="D148" s="6"/>
      <c r="E148" s="6"/>
      <c r="F148" s="6"/>
      <c r="G148" s="6"/>
      <c r="H148" s="6"/>
      <c r="I148" s="6"/>
      <c r="J148" s="6"/>
      <c r="K148" s="6"/>
      <c r="L148" s="6"/>
      <c r="M148" s="6"/>
      <c r="N148" s="6"/>
      <c r="O148" s="6"/>
      <c r="P148" s="6"/>
      <c r="Q148" s="6"/>
      <c r="R148" s="6"/>
      <c r="S148" s="162"/>
      <c r="T148" s="6"/>
      <c r="U148" s="6"/>
      <c r="V148" s="612"/>
      <c r="W148" s="157"/>
      <c r="X148" s="6"/>
      <c r="Y148" s="6"/>
      <c r="Z148" s="6"/>
      <c r="AA148" s="6"/>
    </row>
    <row r="149" spans="1:27" ht="15.75" customHeight="1" x14ac:dyDescent="0.25">
      <c r="A149" s="6"/>
      <c r="B149" s="6"/>
      <c r="C149" s="6"/>
      <c r="D149" s="6"/>
      <c r="E149" s="6"/>
      <c r="F149" s="6"/>
      <c r="G149" s="6"/>
      <c r="H149" s="6"/>
      <c r="I149" s="6"/>
      <c r="J149" s="6"/>
      <c r="K149" s="6"/>
      <c r="L149" s="6"/>
      <c r="M149" s="6"/>
      <c r="N149" s="6"/>
      <c r="O149" s="6"/>
      <c r="P149" s="6"/>
      <c r="Q149" s="6"/>
      <c r="R149" s="6"/>
      <c r="S149" s="162"/>
      <c r="T149" s="6"/>
      <c r="U149" s="6"/>
      <c r="V149" s="612"/>
      <c r="W149" s="157"/>
      <c r="X149" s="6"/>
      <c r="Y149" s="6"/>
      <c r="Z149" s="6"/>
      <c r="AA149" s="6"/>
    </row>
    <row r="150" spans="1:27" ht="15.75" customHeight="1" x14ac:dyDescent="0.25">
      <c r="A150" s="6"/>
      <c r="B150" s="6"/>
      <c r="C150" s="6"/>
      <c r="D150" s="6"/>
      <c r="E150" s="6"/>
      <c r="F150" s="6"/>
      <c r="G150" s="6"/>
      <c r="H150" s="6"/>
      <c r="I150" s="6"/>
      <c r="J150" s="6"/>
      <c r="K150" s="6"/>
      <c r="L150" s="6"/>
      <c r="M150" s="6"/>
      <c r="N150" s="6"/>
      <c r="O150" s="6"/>
      <c r="P150" s="6"/>
      <c r="Q150" s="6"/>
      <c r="R150" s="6"/>
      <c r="S150" s="162"/>
      <c r="T150" s="6"/>
      <c r="U150" s="6"/>
      <c r="V150" s="612"/>
      <c r="W150" s="157"/>
      <c r="X150" s="6"/>
      <c r="Y150" s="6"/>
      <c r="Z150" s="6"/>
      <c r="AA150" s="6"/>
    </row>
    <row r="151" spans="1:27" ht="15.75" customHeight="1" x14ac:dyDescent="0.25">
      <c r="A151" s="6"/>
      <c r="B151" s="6"/>
      <c r="C151" s="6"/>
      <c r="D151" s="6"/>
      <c r="E151" s="6"/>
      <c r="F151" s="6"/>
      <c r="G151" s="6"/>
      <c r="H151" s="6"/>
      <c r="I151" s="6"/>
      <c r="J151" s="6"/>
      <c r="K151" s="6"/>
      <c r="L151" s="6"/>
      <c r="M151" s="6"/>
      <c r="N151" s="6"/>
      <c r="O151" s="6"/>
      <c r="P151" s="6"/>
      <c r="Q151" s="6"/>
      <c r="R151" s="6"/>
      <c r="S151" s="162"/>
      <c r="T151" s="6"/>
      <c r="U151" s="6"/>
      <c r="V151" s="612"/>
      <c r="W151" s="157"/>
      <c r="X151" s="6"/>
      <c r="Y151" s="6"/>
      <c r="Z151" s="6"/>
      <c r="AA151" s="6"/>
    </row>
    <row r="152" spans="1:27" ht="15.75" customHeight="1" x14ac:dyDescent="0.25">
      <c r="A152" s="6"/>
      <c r="B152" s="6"/>
      <c r="C152" s="6"/>
      <c r="D152" s="6"/>
      <c r="E152" s="6"/>
      <c r="F152" s="6"/>
      <c r="G152" s="6"/>
      <c r="H152" s="6"/>
      <c r="I152" s="6"/>
      <c r="J152" s="6"/>
      <c r="K152" s="6"/>
      <c r="L152" s="6"/>
      <c r="M152" s="6"/>
      <c r="N152" s="6"/>
      <c r="O152" s="6"/>
      <c r="P152" s="6"/>
      <c r="Q152" s="6"/>
      <c r="R152" s="6"/>
      <c r="S152" s="162"/>
      <c r="T152" s="6"/>
      <c r="U152" s="6"/>
      <c r="V152" s="612"/>
      <c r="W152" s="157"/>
      <c r="X152" s="6"/>
      <c r="Y152" s="6"/>
      <c r="Z152" s="6"/>
      <c r="AA152" s="6"/>
    </row>
    <row r="153" spans="1:27" ht="15.75" customHeight="1" x14ac:dyDescent="0.25">
      <c r="A153" s="6"/>
      <c r="B153" s="6"/>
      <c r="C153" s="6"/>
      <c r="D153" s="6"/>
      <c r="E153" s="6"/>
      <c r="F153" s="6"/>
      <c r="G153" s="6"/>
      <c r="H153" s="6"/>
      <c r="I153" s="6"/>
      <c r="J153" s="6"/>
      <c r="K153" s="6"/>
      <c r="L153" s="6"/>
      <c r="M153" s="6"/>
      <c r="N153" s="6"/>
      <c r="O153" s="6"/>
      <c r="P153" s="6"/>
      <c r="Q153" s="6"/>
      <c r="R153" s="6"/>
      <c r="S153" s="162"/>
      <c r="T153" s="6"/>
      <c r="U153" s="6"/>
      <c r="V153" s="612"/>
      <c r="W153" s="157"/>
      <c r="X153" s="6"/>
      <c r="Y153" s="6"/>
      <c r="Z153" s="6"/>
      <c r="AA153" s="6"/>
    </row>
    <row r="154" spans="1:27" ht="15.75" customHeight="1" x14ac:dyDescent="0.25">
      <c r="A154" s="6"/>
      <c r="B154" s="6"/>
      <c r="C154" s="6"/>
      <c r="D154" s="6"/>
      <c r="E154" s="6"/>
      <c r="F154" s="6"/>
      <c r="G154" s="6"/>
      <c r="H154" s="6"/>
      <c r="I154" s="6"/>
      <c r="J154" s="6"/>
      <c r="K154" s="6"/>
      <c r="L154" s="6"/>
      <c r="M154" s="6"/>
      <c r="N154" s="6"/>
      <c r="O154" s="6"/>
      <c r="P154" s="6"/>
      <c r="Q154" s="6"/>
      <c r="R154" s="6"/>
      <c r="S154" s="162"/>
      <c r="T154" s="6"/>
      <c r="U154" s="6"/>
      <c r="V154" s="612"/>
      <c r="W154" s="157"/>
      <c r="X154" s="6"/>
      <c r="Y154" s="6"/>
      <c r="Z154" s="6"/>
      <c r="AA154" s="6"/>
    </row>
    <row r="155" spans="1:27" ht="15.75" customHeight="1" x14ac:dyDescent="0.25">
      <c r="A155" s="6"/>
      <c r="B155" s="6"/>
      <c r="C155" s="6"/>
      <c r="D155" s="6"/>
      <c r="E155" s="6"/>
      <c r="F155" s="6"/>
      <c r="G155" s="6"/>
      <c r="H155" s="6"/>
      <c r="I155" s="6"/>
      <c r="J155" s="6"/>
      <c r="K155" s="6"/>
      <c r="L155" s="6"/>
      <c r="M155" s="6"/>
      <c r="N155" s="6"/>
      <c r="O155" s="6"/>
      <c r="P155" s="6"/>
      <c r="Q155" s="6"/>
      <c r="R155" s="6"/>
      <c r="S155" s="162"/>
      <c r="T155" s="6"/>
      <c r="U155" s="6"/>
      <c r="V155" s="612"/>
      <c r="W155" s="157"/>
      <c r="X155" s="6"/>
      <c r="Y155" s="6"/>
      <c r="Z155" s="6"/>
      <c r="AA155" s="6"/>
    </row>
    <row r="156" spans="1:27" ht="15.75" customHeight="1" x14ac:dyDescent="0.25">
      <c r="A156" s="6"/>
      <c r="B156" s="6"/>
      <c r="C156" s="6"/>
      <c r="D156" s="6"/>
      <c r="E156" s="6"/>
      <c r="F156" s="6"/>
      <c r="G156" s="6"/>
      <c r="H156" s="6"/>
      <c r="I156" s="6"/>
      <c r="J156" s="6"/>
      <c r="K156" s="6"/>
      <c r="L156" s="6"/>
      <c r="M156" s="6"/>
      <c r="N156" s="6"/>
      <c r="O156" s="6"/>
      <c r="P156" s="6"/>
      <c r="Q156" s="6"/>
      <c r="R156" s="6"/>
      <c r="S156" s="162"/>
      <c r="T156" s="6"/>
      <c r="U156" s="6"/>
      <c r="V156" s="612"/>
      <c r="W156" s="157"/>
      <c r="X156" s="6"/>
      <c r="Y156" s="6"/>
      <c r="Z156" s="6"/>
      <c r="AA156" s="6"/>
    </row>
    <row r="157" spans="1:27" ht="15.75" customHeight="1" x14ac:dyDescent="0.25">
      <c r="A157" s="6"/>
      <c r="B157" s="6"/>
      <c r="C157" s="6"/>
      <c r="D157" s="6"/>
      <c r="E157" s="6"/>
      <c r="F157" s="6"/>
      <c r="G157" s="6"/>
      <c r="H157" s="6"/>
      <c r="I157" s="6"/>
      <c r="J157" s="6"/>
      <c r="K157" s="6"/>
      <c r="L157" s="6"/>
      <c r="M157" s="6"/>
      <c r="N157" s="6"/>
      <c r="O157" s="6"/>
      <c r="P157" s="6"/>
      <c r="Q157" s="6"/>
      <c r="R157" s="6"/>
      <c r="S157" s="162"/>
      <c r="T157" s="6"/>
      <c r="U157" s="6"/>
      <c r="V157" s="612"/>
      <c r="W157" s="157"/>
      <c r="X157" s="6"/>
      <c r="Y157" s="6"/>
      <c r="Z157" s="6"/>
      <c r="AA157" s="6"/>
    </row>
    <row r="158" spans="1:27" ht="15.75" customHeight="1" x14ac:dyDescent="0.25">
      <c r="A158" s="6"/>
      <c r="B158" s="6"/>
      <c r="C158" s="6"/>
      <c r="D158" s="6"/>
      <c r="E158" s="6"/>
      <c r="F158" s="6"/>
      <c r="G158" s="6"/>
      <c r="H158" s="6"/>
      <c r="I158" s="6"/>
      <c r="J158" s="6"/>
      <c r="K158" s="6"/>
      <c r="L158" s="6"/>
      <c r="M158" s="6"/>
      <c r="N158" s="6"/>
      <c r="O158" s="6"/>
      <c r="P158" s="6"/>
      <c r="Q158" s="6"/>
      <c r="R158" s="6"/>
      <c r="S158" s="162"/>
      <c r="T158" s="6"/>
      <c r="U158" s="6"/>
      <c r="V158" s="612"/>
      <c r="W158" s="157"/>
      <c r="X158" s="6"/>
      <c r="Y158" s="6"/>
      <c r="Z158" s="6"/>
      <c r="AA158" s="6"/>
    </row>
    <row r="159" spans="1:27" ht="15.75" customHeight="1" x14ac:dyDescent="0.25">
      <c r="A159" s="6"/>
      <c r="B159" s="6"/>
      <c r="C159" s="6"/>
      <c r="D159" s="6"/>
      <c r="E159" s="6"/>
      <c r="F159" s="6"/>
      <c r="G159" s="6"/>
      <c r="H159" s="6"/>
      <c r="I159" s="6"/>
      <c r="J159" s="6"/>
      <c r="K159" s="6"/>
      <c r="L159" s="6"/>
      <c r="M159" s="6"/>
      <c r="N159" s="6"/>
      <c r="O159" s="6"/>
      <c r="P159" s="6"/>
      <c r="Q159" s="6"/>
      <c r="R159" s="6"/>
      <c r="S159" s="162"/>
      <c r="T159" s="6"/>
      <c r="U159" s="6"/>
      <c r="V159" s="612"/>
      <c r="W159" s="157"/>
      <c r="X159" s="6"/>
      <c r="Y159" s="6"/>
      <c r="Z159" s="6"/>
      <c r="AA159" s="6"/>
    </row>
    <row r="160" spans="1:27" ht="15.75" customHeight="1" x14ac:dyDescent="0.25">
      <c r="A160" s="6"/>
      <c r="B160" s="6"/>
      <c r="C160" s="6"/>
      <c r="D160" s="6"/>
      <c r="E160" s="6"/>
      <c r="F160" s="6"/>
      <c r="G160" s="6"/>
      <c r="H160" s="6"/>
      <c r="I160" s="6"/>
      <c r="J160" s="6"/>
      <c r="K160" s="6"/>
      <c r="L160" s="6"/>
      <c r="M160" s="6"/>
      <c r="N160" s="6"/>
      <c r="O160" s="6"/>
      <c r="P160" s="6"/>
      <c r="Q160" s="6"/>
      <c r="R160" s="6"/>
      <c r="S160" s="162"/>
      <c r="T160" s="6"/>
      <c r="U160" s="6"/>
      <c r="V160" s="612"/>
      <c r="W160" s="157"/>
      <c r="X160" s="6"/>
      <c r="Y160" s="6"/>
      <c r="Z160" s="6"/>
      <c r="AA160" s="6"/>
    </row>
    <row r="161" spans="1:27" ht="15.75" customHeight="1" x14ac:dyDescent="0.25">
      <c r="A161" s="6"/>
      <c r="B161" s="6"/>
      <c r="C161" s="6"/>
      <c r="D161" s="6"/>
      <c r="E161" s="6"/>
      <c r="F161" s="6"/>
      <c r="G161" s="6"/>
      <c r="H161" s="6"/>
      <c r="I161" s="6"/>
      <c r="J161" s="6"/>
      <c r="K161" s="6"/>
      <c r="L161" s="6"/>
      <c r="M161" s="6"/>
      <c r="N161" s="6"/>
      <c r="O161" s="6"/>
      <c r="P161" s="6"/>
      <c r="Q161" s="6"/>
      <c r="R161" s="6"/>
      <c r="S161" s="162"/>
      <c r="T161" s="6"/>
      <c r="U161" s="6"/>
      <c r="V161" s="612"/>
      <c r="W161" s="157"/>
      <c r="X161" s="6"/>
      <c r="Y161" s="6"/>
      <c r="Z161" s="6"/>
      <c r="AA161" s="6"/>
    </row>
    <row r="162" spans="1:27" ht="15.75" customHeight="1" x14ac:dyDescent="0.25">
      <c r="A162" s="6"/>
      <c r="B162" s="6"/>
      <c r="C162" s="6"/>
      <c r="D162" s="6"/>
      <c r="E162" s="6"/>
      <c r="F162" s="6"/>
      <c r="G162" s="6"/>
      <c r="H162" s="6"/>
      <c r="I162" s="6"/>
      <c r="J162" s="6"/>
      <c r="K162" s="6"/>
      <c r="L162" s="6"/>
      <c r="M162" s="6"/>
      <c r="N162" s="6"/>
      <c r="O162" s="6"/>
      <c r="P162" s="6"/>
      <c r="Q162" s="6"/>
      <c r="R162" s="6"/>
      <c r="S162" s="162"/>
      <c r="T162" s="6"/>
      <c r="U162" s="6"/>
      <c r="V162" s="612"/>
      <c r="W162" s="157"/>
      <c r="X162" s="6"/>
      <c r="Y162" s="6"/>
      <c r="Z162" s="6"/>
      <c r="AA162" s="6"/>
    </row>
    <row r="163" spans="1:27" ht="15.75" customHeight="1" x14ac:dyDescent="0.25">
      <c r="A163" s="6"/>
      <c r="B163" s="6"/>
      <c r="C163" s="6"/>
      <c r="D163" s="6"/>
      <c r="E163" s="6"/>
      <c r="F163" s="6"/>
      <c r="G163" s="6"/>
      <c r="H163" s="6"/>
      <c r="I163" s="6"/>
      <c r="J163" s="6"/>
      <c r="K163" s="6"/>
      <c r="L163" s="6"/>
      <c r="M163" s="6"/>
      <c r="N163" s="6"/>
      <c r="O163" s="6"/>
      <c r="P163" s="6"/>
      <c r="Q163" s="6"/>
      <c r="R163" s="6"/>
      <c r="S163" s="162"/>
      <c r="T163" s="6"/>
      <c r="U163" s="6"/>
      <c r="V163" s="612"/>
      <c r="W163" s="157"/>
      <c r="X163" s="6"/>
      <c r="Y163" s="6"/>
      <c r="Z163" s="6"/>
      <c r="AA163" s="6"/>
    </row>
    <row r="164" spans="1:27" ht="15.75" customHeight="1" x14ac:dyDescent="0.25">
      <c r="A164" s="6"/>
      <c r="B164" s="6"/>
      <c r="C164" s="6"/>
      <c r="D164" s="6"/>
      <c r="E164" s="6"/>
      <c r="F164" s="6"/>
      <c r="G164" s="6"/>
      <c r="H164" s="6"/>
      <c r="I164" s="6"/>
      <c r="J164" s="6"/>
      <c r="K164" s="6"/>
      <c r="L164" s="6"/>
      <c r="M164" s="6"/>
      <c r="N164" s="6"/>
      <c r="O164" s="6"/>
      <c r="P164" s="6"/>
      <c r="Q164" s="6"/>
      <c r="R164" s="6"/>
      <c r="S164" s="162"/>
      <c r="T164" s="6"/>
      <c r="U164" s="6"/>
      <c r="V164" s="612"/>
      <c r="W164" s="157"/>
      <c r="X164" s="6"/>
      <c r="Y164" s="6"/>
      <c r="Z164" s="6"/>
      <c r="AA164" s="6"/>
    </row>
    <row r="165" spans="1:27" ht="15.75" customHeight="1" x14ac:dyDescent="0.25">
      <c r="A165" s="6"/>
      <c r="B165" s="6"/>
      <c r="C165" s="6"/>
      <c r="D165" s="6"/>
      <c r="E165" s="6"/>
      <c r="F165" s="6"/>
      <c r="G165" s="6"/>
      <c r="H165" s="6"/>
      <c r="I165" s="6"/>
      <c r="J165" s="6"/>
      <c r="K165" s="6"/>
      <c r="L165" s="6"/>
      <c r="M165" s="6"/>
      <c r="N165" s="6"/>
      <c r="O165" s="6"/>
      <c r="P165" s="6"/>
      <c r="Q165" s="6"/>
      <c r="R165" s="6"/>
      <c r="S165" s="162"/>
      <c r="T165" s="6"/>
      <c r="U165" s="6"/>
      <c r="V165" s="612"/>
      <c r="W165" s="157"/>
      <c r="X165" s="6"/>
      <c r="Y165" s="6"/>
      <c r="Z165" s="6"/>
      <c r="AA165" s="6"/>
    </row>
    <row r="166" spans="1:27" ht="15.75" customHeight="1" x14ac:dyDescent="0.25">
      <c r="A166" s="6"/>
      <c r="B166" s="6"/>
      <c r="C166" s="6"/>
      <c r="D166" s="6"/>
      <c r="E166" s="6"/>
      <c r="F166" s="6"/>
      <c r="G166" s="6"/>
      <c r="H166" s="6"/>
      <c r="I166" s="6"/>
      <c r="J166" s="6"/>
      <c r="K166" s="6"/>
      <c r="L166" s="6"/>
      <c r="M166" s="6"/>
      <c r="N166" s="6"/>
      <c r="O166" s="6"/>
      <c r="P166" s="6"/>
      <c r="Q166" s="6"/>
      <c r="R166" s="6"/>
      <c r="S166" s="162"/>
      <c r="T166" s="6"/>
      <c r="U166" s="6"/>
      <c r="V166" s="612"/>
      <c r="W166" s="157"/>
      <c r="X166" s="6"/>
      <c r="Y166" s="6"/>
      <c r="Z166" s="6"/>
      <c r="AA166" s="6"/>
    </row>
    <row r="167" spans="1:27" ht="15.75" customHeight="1" x14ac:dyDescent="0.25">
      <c r="A167" s="6"/>
      <c r="B167" s="6"/>
      <c r="C167" s="6"/>
      <c r="D167" s="6"/>
      <c r="E167" s="6"/>
      <c r="F167" s="6"/>
      <c r="G167" s="6"/>
      <c r="H167" s="6"/>
      <c r="I167" s="6"/>
      <c r="J167" s="6"/>
      <c r="K167" s="6"/>
      <c r="L167" s="6"/>
      <c r="M167" s="6"/>
      <c r="N167" s="6"/>
      <c r="O167" s="6"/>
      <c r="P167" s="6"/>
      <c r="Q167" s="6"/>
      <c r="R167" s="6"/>
      <c r="S167" s="162"/>
      <c r="T167" s="6"/>
      <c r="U167" s="6"/>
      <c r="V167" s="612"/>
      <c r="W167" s="157"/>
      <c r="X167" s="6"/>
      <c r="Y167" s="6"/>
      <c r="Z167" s="6"/>
      <c r="AA167" s="6"/>
    </row>
    <row r="168" spans="1:27" ht="15.75" customHeight="1" x14ac:dyDescent="0.25">
      <c r="A168" s="6"/>
      <c r="B168" s="6"/>
      <c r="C168" s="6"/>
      <c r="D168" s="6"/>
      <c r="E168" s="6"/>
      <c r="F168" s="6"/>
      <c r="G168" s="6"/>
      <c r="H168" s="6"/>
      <c r="I168" s="6"/>
      <c r="J168" s="6"/>
      <c r="K168" s="6"/>
      <c r="L168" s="6"/>
      <c r="M168" s="6"/>
      <c r="N168" s="6"/>
      <c r="O168" s="6"/>
      <c r="P168" s="6"/>
      <c r="Q168" s="6"/>
      <c r="R168" s="6"/>
      <c r="S168" s="162"/>
      <c r="T168" s="6"/>
      <c r="U168" s="6"/>
      <c r="V168" s="612"/>
      <c r="W168" s="157"/>
      <c r="X168" s="6"/>
      <c r="Y168" s="6"/>
      <c r="Z168" s="6"/>
      <c r="AA168" s="6"/>
    </row>
    <row r="169" spans="1:27" ht="15.75" customHeight="1" x14ac:dyDescent="0.25">
      <c r="A169" s="6"/>
      <c r="B169" s="6"/>
      <c r="C169" s="6"/>
      <c r="D169" s="6"/>
      <c r="E169" s="6"/>
      <c r="F169" s="6"/>
      <c r="G169" s="6"/>
      <c r="H169" s="6"/>
      <c r="I169" s="6"/>
      <c r="J169" s="6"/>
      <c r="K169" s="6"/>
      <c r="L169" s="6"/>
      <c r="M169" s="6"/>
      <c r="N169" s="6"/>
      <c r="O169" s="6"/>
      <c r="P169" s="6"/>
      <c r="Q169" s="6"/>
      <c r="R169" s="6"/>
      <c r="S169" s="162"/>
      <c r="T169" s="6"/>
      <c r="U169" s="6"/>
      <c r="V169" s="612"/>
      <c r="W169" s="157"/>
      <c r="X169" s="6"/>
      <c r="Y169" s="6"/>
      <c r="Z169" s="6"/>
      <c r="AA169" s="6"/>
    </row>
    <row r="170" spans="1:27" ht="15.75" customHeight="1" x14ac:dyDescent="0.25">
      <c r="A170" s="6"/>
      <c r="B170" s="6"/>
      <c r="C170" s="6"/>
      <c r="D170" s="6"/>
      <c r="E170" s="6"/>
      <c r="F170" s="6"/>
      <c r="G170" s="6"/>
      <c r="H170" s="6"/>
      <c r="I170" s="6"/>
      <c r="J170" s="6"/>
      <c r="K170" s="6"/>
      <c r="L170" s="6"/>
      <c r="M170" s="6"/>
      <c r="N170" s="6"/>
      <c r="O170" s="6"/>
      <c r="P170" s="6"/>
      <c r="Q170" s="6"/>
      <c r="R170" s="6"/>
      <c r="S170" s="162"/>
      <c r="T170" s="6"/>
      <c r="U170" s="6"/>
      <c r="V170" s="612"/>
      <c r="W170" s="157"/>
      <c r="X170" s="6"/>
      <c r="Y170" s="6"/>
      <c r="Z170" s="6"/>
      <c r="AA170" s="6"/>
    </row>
    <row r="171" spans="1:27" ht="15.75" customHeight="1" x14ac:dyDescent="0.25">
      <c r="A171" s="6"/>
      <c r="B171" s="6"/>
      <c r="C171" s="6"/>
      <c r="D171" s="6"/>
      <c r="E171" s="6"/>
      <c r="F171" s="6"/>
      <c r="G171" s="6"/>
      <c r="H171" s="6"/>
      <c r="I171" s="6"/>
      <c r="J171" s="6"/>
      <c r="K171" s="6"/>
      <c r="L171" s="6"/>
      <c r="M171" s="6"/>
      <c r="N171" s="6"/>
      <c r="O171" s="6"/>
      <c r="P171" s="6"/>
      <c r="Q171" s="6"/>
      <c r="R171" s="6"/>
      <c r="S171" s="162"/>
      <c r="T171" s="6"/>
      <c r="U171" s="6"/>
      <c r="V171" s="612"/>
      <c r="W171" s="157"/>
      <c r="X171" s="6"/>
      <c r="Y171" s="6"/>
      <c r="Z171" s="6"/>
      <c r="AA171" s="6"/>
    </row>
    <row r="172" spans="1:27" ht="15.75" customHeight="1" x14ac:dyDescent="0.25">
      <c r="A172" s="6"/>
      <c r="B172" s="6"/>
      <c r="C172" s="6"/>
      <c r="D172" s="6"/>
      <c r="E172" s="6"/>
      <c r="F172" s="6"/>
      <c r="G172" s="6"/>
      <c r="H172" s="6"/>
      <c r="I172" s="6"/>
      <c r="J172" s="6"/>
      <c r="K172" s="6"/>
      <c r="L172" s="6"/>
      <c r="M172" s="6"/>
      <c r="N172" s="6"/>
      <c r="O172" s="6"/>
      <c r="P172" s="6"/>
      <c r="Q172" s="6"/>
      <c r="R172" s="6"/>
      <c r="S172" s="162"/>
      <c r="T172" s="6"/>
      <c r="U172" s="6"/>
      <c r="V172" s="612"/>
      <c r="W172" s="157"/>
      <c r="X172" s="6"/>
      <c r="Y172" s="6"/>
      <c r="Z172" s="6"/>
      <c r="AA172" s="6"/>
    </row>
    <row r="173" spans="1:27" ht="15.75" customHeight="1" x14ac:dyDescent="0.25">
      <c r="A173" s="6"/>
      <c r="B173" s="6"/>
      <c r="C173" s="6"/>
      <c r="D173" s="6"/>
      <c r="E173" s="6"/>
      <c r="F173" s="6"/>
      <c r="G173" s="6"/>
      <c r="H173" s="6"/>
      <c r="I173" s="6"/>
      <c r="J173" s="6"/>
      <c r="K173" s="6"/>
      <c r="L173" s="6"/>
      <c r="M173" s="6"/>
      <c r="N173" s="6"/>
      <c r="O173" s="6"/>
      <c r="P173" s="6"/>
      <c r="Q173" s="6"/>
      <c r="R173" s="6"/>
      <c r="S173" s="162"/>
      <c r="T173" s="6"/>
      <c r="U173" s="6"/>
      <c r="V173" s="612"/>
      <c r="W173" s="157"/>
      <c r="X173" s="6"/>
      <c r="Y173" s="6"/>
      <c r="Z173" s="6"/>
      <c r="AA173" s="6"/>
    </row>
    <row r="174" spans="1:27" ht="15.75" customHeight="1" x14ac:dyDescent="0.25">
      <c r="A174" s="6"/>
      <c r="B174" s="6"/>
      <c r="C174" s="6"/>
      <c r="D174" s="6"/>
      <c r="E174" s="6"/>
      <c r="F174" s="6"/>
      <c r="G174" s="6"/>
      <c r="H174" s="6"/>
      <c r="I174" s="6"/>
      <c r="J174" s="6"/>
      <c r="K174" s="6"/>
      <c r="L174" s="6"/>
      <c r="M174" s="6"/>
      <c r="N174" s="6"/>
      <c r="O174" s="6"/>
      <c r="P174" s="6"/>
      <c r="Q174" s="6"/>
      <c r="R174" s="6"/>
      <c r="S174" s="162"/>
      <c r="T174" s="6"/>
      <c r="U174" s="6"/>
      <c r="V174" s="612"/>
      <c r="W174" s="157"/>
      <c r="X174" s="6"/>
      <c r="Y174" s="6"/>
      <c r="Z174" s="6"/>
      <c r="AA174" s="6"/>
    </row>
    <row r="175" spans="1:27" ht="15.75" customHeight="1" x14ac:dyDescent="0.25">
      <c r="A175" s="6"/>
      <c r="B175" s="6"/>
      <c r="C175" s="6"/>
      <c r="D175" s="6"/>
      <c r="E175" s="6"/>
      <c r="F175" s="6"/>
      <c r="G175" s="6"/>
      <c r="H175" s="6"/>
      <c r="I175" s="6"/>
      <c r="J175" s="6"/>
      <c r="K175" s="6"/>
      <c r="L175" s="6"/>
      <c r="M175" s="6"/>
      <c r="N175" s="6"/>
      <c r="O175" s="6"/>
      <c r="P175" s="6"/>
      <c r="Q175" s="6"/>
      <c r="R175" s="6"/>
      <c r="S175" s="162"/>
      <c r="T175" s="6"/>
      <c r="U175" s="6"/>
      <c r="V175" s="612"/>
      <c r="W175" s="157"/>
      <c r="X175" s="6"/>
      <c r="Y175" s="6"/>
      <c r="Z175" s="6"/>
      <c r="AA175" s="6"/>
    </row>
    <row r="176" spans="1:27" ht="15.75" customHeight="1" x14ac:dyDescent="0.25">
      <c r="A176" s="6"/>
      <c r="B176" s="6"/>
      <c r="C176" s="6"/>
      <c r="D176" s="6"/>
      <c r="E176" s="6"/>
      <c r="F176" s="6"/>
      <c r="G176" s="6"/>
      <c r="H176" s="6"/>
      <c r="I176" s="6"/>
      <c r="J176" s="6"/>
      <c r="K176" s="6"/>
      <c r="L176" s="6"/>
      <c r="M176" s="6"/>
      <c r="N176" s="6"/>
      <c r="O176" s="6"/>
      <c r="P176" s="6"/>
      <c r="Q176" s="6"/>
      <c r="R176" s="6"/>
      <c r="S176" s="162"/>
      <c r="T176" s="6"/>
      <c r="U176" s="6"/>
      <c r="V176" s="612"/>
      <c r="W176" s="157"/>
      <c r="X176" s="6"/>
      <c r="Y176" s="6"/>
      <c r="Z176" s="6"/>
      <c r="AA176" s="6"/>
    </row>
    <row r="177" spans="1:27" ht="15.75" customHeight="1" x14ac:dyDescent="0.25">
      <c r="A177" s="6"/>
      <c r="B177" s="6"/>
      <c r="C177" s="6"/>
      <c r="D177" s="6"/>
      <c r="E177" s="6"/>
      <c r="F177" s="6"/>
      <c r="G177" s="6"/>
      <c r="H177" s="6"/>
      <c r="I177" s="6"/>
      <c r="J177" s="6"/>
      <c r="K177" s="6"/>
      <c r="L177" s="6"/>
      <c r="M177" s="6"/>
      <c r="N177" s="6"/>
      <c r="O177" s="6"/>
      <c r="P177" s="6"/>
      <c r="Q177" s="6"/>
      <c r="R177" s="6"/>
      <c r="S177" s="162"/>
      <c r="T177" s="6"/>
      <c r="U177" s="6"/>
      <c r="V177" s="612"/>
      <c r="W177" s="157"/>
      <c r="X177" s="6"/>
      <c r="Y177" s="6"/>
      <c r="Z177" s="6"/>
      <c r="AA177" s="6"/>
    </row>
    <row r="178" spans="1:27" ht="15.75" customHeight="1" x14ac:dyDescent="0.25">
      <c r="A178" s="6"/>
      <c r="B178" s="6"/>
      <c r="C178" s="6"/>
      <c r="D178" s="6"/>
      <c r="E178" s="6"/>
      <c r="F178" s="6"/>
      <c r="G178" s="6"/>
      <c r="H178" s="6"/>
      <c r="I178" s="6"/>
      <c r="J178" s="6"/>
      <c r="K178" s="6"/>
      <c r="L178" s="6"/>
      <c r="M178" s="6"/>
      <c r="N178" s="6"/>
      <c r="O178" s="6"/>
      <c r="P178" s="6"/>
      <c r="Q178" s="6"/>
      <c r="R178" s="6"/>
      <c r="S178" s="162"/>
      <c r="T178" s="6"/>
      <c r="U178" s="6"/>
      <c r="V178" s="612"/>
      <c r="W178" s="157"/>
      <c r="X178" s="6"/>
      <c r="Y178" s="6"/>
      <c r="Z178" s="6"/>
      <c r="AA178" s="6"/>
    </row>
    <row r="179" spans="1:27" ht="15.75" customHeight="1" x14ac:dyDescent="0.25">
      <c r="A179" s="6"/>
      <c r="B179" s="6"/>
      <c r="C179" s="6"/>
      <c r="D179" s="6"/>
      <c r="E179" s="6"/>
      <c r="F179" s="6"/>
      <c r="G179" s="6"/>
      <c r="H179" s="6"/>
      <c r="I179" s="6"/>
      <c r="J179" s="6"/>
      <c r="K179" s="6"/>
      <c r="L179" s="6"/>
      <c r="M179" s="6"/>
      <c r="N179" s="6"/>
      <c r="O179" s="6"/>
      <c r="P179" s="6"/>
      <c r="Q179" s="6"/>
      <c r="R179" s="6"/>
      <c r="S179" s="162"/>
      <c r="T179" s="6"/>
      <c r="U179" s="6"/>
      <c r="V179" s="612"/>
      <c r="W179" s="157"/>
      <c r="X179" s="6"/>
      <c r="Y179" s="6"/>
      <c r="Z179" s="6"/>
      <c r="AA179" s="6"/>
    </row>
    <row r="180" spans="1:27" ht="15.75" customHeight="1" x14ac:dyDescent="0.25">
      <c r="A180" s="6"/>
      <c r="B180" s="6"/>
      <c r="C180" s="6"/>
      <c r="D180" s="6"/>
      <c r="E180" s="6"/>
      <c r="F180" s="6"/>
      <c r="G180" s="6"/>
      <c r="H180" s="6"/>
      <c r="I180" s="6"/>
      <c r="J180" s="6"/>
      <c r="K180" s="6"/>
      <c r="L180" s="6"/>
      <c r="M180" s="6"/>
      <c r="N180" s="6"/>
      <c r="O180" s="6"/>
      <c r="P180" s="6"/>
      <c r="Q180" s="6"/>
      <c r="R180" s="6"/>
      <c r="S180" s="162"/>
      <c r="T180" s="6"/>
      <c r="U180" s="6"/>
      <c r="V180" s="612"/>
      <c r="W180" s="157"/>
      <c r="X180" s="6"/>
      <c r="Y180" s="6"/>
      <c r="Z180" s="6"/>
      <c r="AA180" s="6"/>
    </row>
    <row r="181" spans="1:27" ht="15.75" customHeight="1" x14ac:dyDescent="0.25">
      <c r="A181" s="6"/>
      <c r="B181" s="6"/>
      <c r="C181" s="6"/>
      <c r="D181" s="6"/>
      <c r="E181" s="6"/>
      <c r="F181" s="6"/>
      <c r="G181" s="6"/>
      <c r="H181" s="6"/>
      <c r="I181" s="6"/>
      <c r="J181" s="6"/>
      <c r="K181" s="6"/>
      <c r="L181" s="6"/>
      <c r="M181" s="6"/>
      <c r="N181" s="6"/>
      <c r="O181" s="6"/>
      <c r="P181" s="6"/>
      <c r="Q181" s="6"/>
      <c r="R181" s="6"/>
      <c r="S181" s="162"/>
      <c r="T181" s="6"/>
      <c r="U181" s="6"/>
      <c r="V181" s="612"/>
      <c r="W181" s="157"/>
      <c r="X181" s="6"/>
      <c r="Y181" s="6"/>
      <c r="Z181" s="6"/>
      <c r="AA181" s="6"/>
    </row>
    <row r="182" spans="1:27" ht="15.75" customHeight="1" x14ac:dyDescent="0.25">
      <c r="A182" s="6"/>
      <c r="B182" s="6"/>
      <c r="C182" s="6"/>
      <c r="D182" s="6"/>
      <c r="E182" s="6"/>
      <c r="F182" s="6"/>
      <c r="G182" s="6"/>
      <c r="H182" s="6"/>
      <c r="I182" s="6"/>
      <c r="J182" s="6"/>
      <c r="K182" s="6"/>
      <c r="L182" s="6"/>
      <c r="M182" s="6"/>
      <c r="N182" s="6"/>
      <c r="O182" s="6"/>
      <c r="P182" s="6"/>
      <c r="Q182" s="6"/>
      <c r="R182" s="6"/>
      <c r="S182" s="162"/>
      <c r="T182" s="6"/>
      <c r="U182" s="6"/>
      <c r="V182" s="612"/>
      <c r="W182" s="157"/>
      <c r="X182" s="6"/>
      <c r="Y182" s="6"/>
      <c r="Z182" s="6"/>
      <c r="AA182" s="6"/>
    </row>
    <row r="183" spans="1:27" ht="15.75" customHeight="1" x14ac:dyDescent="0.25">
      <c r="A183" s="6"/>
      <c r="B183" s="6"/>
      <c r="C183" s="6"/>
      <c r="D183" s="6"/>
      <c r="E183" s="6"/>
      <c r="F183" s="6"/>
      <c r="G183" s="6"/>
      <c r="H183" s="6"/>
      <c r="I183" s="6"/>
      <c r="J183" s="6"/>
      <c r="K183" s="6"/>
      <c r="L183" s="6"/>
      <c r="M183" s="6"/>
      <c r="N183" s="6"/>
      <c r="O183" s="6"/>
      <c r="P183" s="6"/>
      <c r="Q183" s="6"/>
      <c r="R183" s="6"/>
      <c r="S183" s="162"/>
      <c r="T183" s="6"/>
      <c r="U183" s="6"/>
      <c r="V183" s="612"/>
      <c r="W183" s="157"/>
      <c r="X183" s="6"/>
      <c r="Y183" s="6"/>
      <c r="Z183" s="6"/>
      <c r="AA183" s="6"/>
    </row>
    <row r="184" spans="1:27" ht="15.75" customHeight="1" x14ac:dyDescent="0.25">
      <c r="A184" s="6"/>
      <c r="B184" s="6"/>
      <c r="C184" s="6"/>
      <c r="D184" s="6"/>
      <c r="E184" s="6"/>
      <c r="F184" s="6"/>
      <c r="G184" s="6"/>
      <c r="H184" s="6"/>
      <c r="I184" s="6"/>
      <c r="J184" s="6"/>
      <c r="K184" s="6"/>
      <c r="L184" s="6"/>
      <c r="M184" s="6"/>
      <c r="N184" s="6"/>
      <c r="O184" s="6"/>
      <c r="P184" s="6"/>
      <c r="Q184" s="6"/>
      <c r="R184" s="6"/>
      <c r="S184" s="162"/>
      <c r="T184" s="6"/>
      <c r="U184" s="6"/>
      <c r="V184" s="612"/>
      <c r="W184" s="157"/>
      <c r="X184" s="6"/>
      <c r="Y184" s="6"/>
      <c r="Z184" s="6"/>
      <c r="AA184" s="6"/>
    </row>
    <row r="185" spans="1:27" ht="15.75" customHeight="1" x14ac:dyDescent="0.25">
      <c r="A185" s="6"/>
      <c r="B185" s="6"/>
      <c r="C185" s="6"/>
      <c r="D185" s="6"/>
      <c r="E185" s="6"/>
      <c r="F185" s="6"/>
      <c r="G185" s="6"/>
      <c r="H185" s="6"/>
      <c r="I185" s="6"/>
      <c r="J185" s="6"/>
      <c r="K185" s="6"/>
      <c r="L185" s="6"/>
      <c r="M185" s="6"/>
      <c r="N185" s="6"/>
      <c r="O185" s="6"/>
      <c r="P185" s="6"/>
      <c r="Q185" s="6"/>
      <c r="R185" s="6"/>
      <c r="S185" s="162"/>
      <c r="T185" s="6"/>
      <c r="U185" s="6"/>
      <c r="V185" s="612"/>
      <c r="W185" s="157"/>
      <c r="X185" s="6"/>
      <c r="Y185" s="6"/>
      <c r="Z185" s="6"/>
      <c r="AA185" s="6"/>
    </row>
    <row r="186" spans="1:27" ht="15.75" customHeight="1" x14ac:dyDescent="0.25">
      <c r="A186" s="6"/>
      <c r="B186" s="6"/>
      <c r="C186" s="6"/>
      <c r="D186" s="6"/>
      <c r="E186" s="6"/>
      <c r="F186" s="6"/>
      <c r="G186" s="6"/>
      <c r="H186" s="6"/>
      <c r="I186" s="6"/>
      <c r="J186" s="6"/>
      <c r="K186" s="6"/>
      <c r="L186" s="6"/>
      <c r="M186" s="6"/>
      <c r="N186" s="6"/>
      <c r="O186" s="6"/>
      <c r="P186" s="6"/>
      <c r="Q186" s="6"/>
      <c r="R186" s="6"/>
      <c r="S186" s="162"/>
      <c r="T186" s="6"/>
      <c r="U186" s="6"/>
      <c r="V186" s="612"/>
      <c r="W186" s="157"/>
      <c r="X186" s="6"/>
      <c r="Y186" s="6"/>
      <c r="Z186" s="6"/>
      <c r="AA186" s="6"/>
    </row>
    <row r="187" spans="1:27" ht="15.75" customHeight="1" x14ac:dyDescent="0.25">
      <c r="A187" s="6"/>
      <c r="B187" s="6"/>
      <c r="C187" s="6"/>
      <c r="D187" s="6"/>
      <c r="E187" s="6"/>
      <c r="F187" s="6"/>
      <c r="G187" s="6"/>
      <c r="H187" s="6"/>
      <c r="I187" s="6"/>
      <c r="J187" s="6"/>
      <c r="K187" s="6"/>
      <c r="L187" s="6"/>
      <c r="M187" s="6"/>
      <c r="N187" s="6"/>
      <c r="O187" s="6"/>
      <c r="P187" s="6"/>
      <c r="Q187" s="6"/>
      <c r="R187" s="6"/>
      <c r="S187" s="162"/>
      <c r="T187" s="6"/>
      <c r="U187" s="6"/>
      <c r="V187" s="612"/>
      <c r="W187" s="157"/>
      <c r="X187" s="6"/>
      <c r="Y187" s="6"/>
      <c r="Z187" s="6"/>
      <c r="AA187" s="6"/>
    </row>
    <row r="188" spans="1:27" ht="15.75" customHeight="1" x14ac:dyDescent="0.25">
      <c r="A188" s="6"/>
      <c r="B188" s="6"/>
      <c r="C188" s="6"/>
      <c r="D188" s="6"/>
      <c r="E188" s="6"/>
      <c r="F188" s="6"/>
      <c r="G188" s="6"/>
      <c r="H188" s="6"/>
      <c r="I188" s="6"/>
      <c r="J188" s="6"/>
      <c r="K188" s="6"/>
      <c r="L188" s="6"/>
      <c r="M188" s="6"/>
      <c r="N188" s="6"/>
      <c r="O188" s="6"/>
      <c r="P188" s="6"/>
      <c r="Q188" s="6"/>
      <c r="R188" s="6"/>
      <c r="S188" s="162"/>
      <c r="T188" s="6"/>
      <c r="U188" s="6"/>
      <c r="V188" s="612"/>
      <c r="W188" s="157"/>
      <c r="X188" s="6"/>
      <c r="Y188" s="6"/>
      <c r="Z188" s="6"/>
      <c r="AA188" s="6"/>
    </row>
    <row r="189" spans="1:27" ht="15.75" customHeight="1" x14ac:dyDescent="0.25">
      <c r="A189" s="6"/>
      <c r="B189" s="6"/>
      <c r="C189" s="6"/>
      <c r="D189" s="6"/>
      <c r="E189" s="6"/>
      <c r="F189" s="6"/>
      <c r="G189" s="6"/>
      <c r="H189" s="6"/>
      <c r="I189" s="6"/>
      <c r="J189" s="6"/>
      <c r="K189" s="6"/>
      <c r="L189" s="6"/>
      <c r="M189" s="6"/>
      <c r="N189" s="6"/>
      <c r="O189" s="6"/>
      <c r="P189" s="6"/>
      <c r="Q189" s="6"/>
      <c r="R189" s="6"/>
      <c r="S189" s="162"/>
      <c r="T189" s="6"/>
      <c r="U189" s="6"/>
      <c r="V189" s="612"/>
      <c r="W189" s="157"/>
      <c r="X189" s="6"/>
      <c r="Y189" s="6"/>
      <c r="Z189" s="6"/>
      <c r="AA189" s="6"/>
    </row>
    <row r="190" spans="1:27" ht="15.75" customHeight="1" x14ac:dyDescent="0.25">
      <c r="A190" s="6"/>
      <c r="B190" s="6"/>
      <c r="C190" s="6"/>
      <c r="D190" s="6"/>
      <c r="E190" s="6"/>
      <c r="F190" s="6"/>
      <c r="G190" s="6"/>
      <c r="H190" s="6"/>
      <c r="I190" s="6"/>
      <c r="J190" s="6"/>
      <c r="K190" s="6"/>
      <c r="L190" s="6"/>
      <c r="M190" s="6"/>
      <c r="N190" s="6"/>
      <c r="O190" s="6"/>
      <c r="P190" s="6"/>
      <c r="Q190" s="6"/>
      <c r="R190" s="6"/>
      <c r="S190" s="162"/>
      <c r="T190" s="6"/>
      <c r="U190" s="6"/>
      <c r="V190" s="612"/>
      <c r="W190" s="157"/>
      <c r="X190" s="6"/>
      <c r="Y190" s="6"/>
      <c r="Z190" s="6"/>
      <c r="AA190" s="6"/>
    </row>
    <row r="191" spans="1:27" ht="15.75" customHeight="1" x14ac:dyDescent="0.25">
      <c r="A191" s="6"/>
      <c r="B191" s="6"/>
      <c r="C191" s="6"/>
      <c r="D191" s="6"/>
      <c r="E191" s="6"/>
      <c r="F191" s="6"/>
      <c r="G191" s="6"/>
      <c r="H191" s="6"/>
      <c r="I191" s="6"/>
      <c r="J191" s="6"/>
      <c r="K191" s="6"/>
      <c r="L191" s="6"/>
      <c r="M191" s="6"/>
      <c r="N191" s="6"/>
      <c r="O191" s="6"/>
      <c r="P191" s="6"/>
      <c r="Q191" s="6"/>
      <c r="R191" s="6"/>
      <c r="S191" s="162"/>
      <c r="T191" s="6"/>
      <c r="U191" s="6"/>
      <c r="V191" s="612"/>
      <c r="W191" s="157"/>
      <c r="X191" s="6"/>
      <c r="Y191" s="6"/>
      <c r="Z191" s="6"/>
      <c r="AA191" s="6"/>
    </row>
    <row r="192" spans="1:27" ht="15.75" customHeight="1" x14ac:dyDescent="0.25">
      <c r="A192" s="6"/>
      <c r="B192" s="6"/>
      <c r="C192" s="6"/>
      <c r="D192" s="6"/>
      <c r="E192" s="6"/>
      <c r="F192" s="6"/>
      <c r="G192" s="6"/>
      <c r="H192" s="6"/>
      <c r="I192" s="6"/>
      <c r="J192" s="6"/>
      <c r="K192" s="6"/>
      <c r="L192" s="6"/>
      <c r="M192" s="6"/>
      <c r="N192" s="6"/>
      <c r="O192" s="6"/>
      <c r="P192" s="6"/>
      <c r="Q192" s="6"/>
      <c r="R192" s="6"/>
      <c r="S192" s="162"/>
      <c r="T192" s="6"/>
      <c r="U192" s="6"/>
      <c r="V192" s="612"/>
      <c r="W192" s="157"/>
      <c r="X192" s="6"/>
      <c r="Y192" s="6"/>
      <c r="Z192" s="6"/>
      <c r="AA192" s="6"/>
    </row>
    <row r="193" spans="1:27" ht="15.75" customHeight="1" x14ac:dyDescent="0.25">
      <c r="A193" s="6"/>
      <c r="B193" s="6"/>
      <c r="C193" s="6"/>
      <c r="D193" s="6"/>
      <c r="E193" s="6"/>
      <c r="F193" s="6"/>
      <c r="G193" s="6"/>
      <c r="H193" s="6"/>
      <c r="I193" s="6"/>
      <c r="J193" s="6"/>
      <c r="K193" s="6"/>
      <c r="L193" s="6"/>
      <c r="M193" s="6"/>
      <c r="N193" s="6"/>
      <c r="O193" s="6"/>
      <c r="P193" s="6"/>
      <c r="Q193" s="6"/>
      <c r="R193" s="6"/>
      <c r="S193" s="162"/>
      <c r="T193" s="6"/>
      <c r="U193" s="6"/>
      <c r="V193" s="612"/>
      <c r="W193" s="157"/>
      <c r="X193" s="6"/>
      <c r="Y193" s="6"/>
      <c r="Z193" s="6"/>
      <c r="AA193" s="6"/>
    </row>
    <row r="194" spans="1:27" ht="15.75" customHeight="1" x14ac:dyDescent="0.25">
      <c r="A194" s="6"/>
      <c r="B194" s="6"/>
      <c r="C194" s="6"/>
      <c r="D194" s="6"/>
      <c r="E194" s="6"/>
      <c r="F194" s="6"/>
      <c r="G194" s="6"/>
      <c r="H194" s="6"/>
      <c r="I194" s="6"/>
      <c r="J194" s="6"/>
      <c r="K194" s="6"/>
      <c r="L194" s="6"/>
      <c r="M194" s="6"/>
      <c r="N194" s="6"/>
      <c r="O194" s="6"/>
      <c r="P194" s="6"/>
      <c r="Q194" s="6"/>
      <c r="R194" s="6"/>
      <c r="S194" s="162"/>
      <c r="T194" s="6"/>
      <c r="U194" s="6"/>
      <c r="V194" s="612"/>
      <c r="W194" s="157"/>
      <c r="X194" s="6"/>
      <c r="Y194" s="6"/>
      <c r="Z194" s="6"/>
      <c r="AA194" s="6"/>
    </row>
    <row r="195" spans="1:27" ht="15.75" customHeight="1" x14ac:dyDescent="0.25">
      <c r="A195" s="6"/>
      <c r="B195" s="6"/>
      <c r="C195" s="6"/>
      <c r="D195" s="6"/>
      <c r="E195" s="6"/>
      <c r="F195" s="6"/>
      <c r="G195" s="6"/>
      <c r="H195" s="6"/>
      <c r="I195" s="6"/>
      <c r="J195" s="6"/>
      <c r="K195" s="6"/>
      <c r="L195" s="6"/>
      <c r="M195" s="6"/>
      <c r="N195" s="6"/>
      <c r="O195" s="6"/>
      <c r="P195" s="6"/>
      <c r="Q195" s="6"/>
      <c r="R195" s="6"/>
      <c r="S195" s="162"/>
      <c r="T195" s="6"/>
      <c r="U195" s="6"/>
      <c r="V195" s="612"/>
      <c r="W195" s="157"/>
      <c r="X195" s="6"/>
      <c r="Y195" s="6"/>
      <c r="Z195" s="6"/>
      <c r="AA195" s="6"/>
    </row>
    <row r="196" spans="1:27" ht="15.75" customHeight="1" x14ac:dyDescent="0.25">
      <c r="A196" s="6"/>
      <c r="B196" s="6"/>
      <c r="C196" s="6"/>
      <c r="D196" s="6"/>
      <c r="E196" s="6"/>
      <c r="F196" s="6"/>
      <c r="G196" s="6"/>
      <c r="H196" s="6"/>
      <c r="I196" s="6"/>
      <c r="J196" s="6"/>
      <c r="K196" s="6"/>
      <c r="L196" s="6"/>
      <c r="M196" s="6"/>
      <c r="N196" s="6"/>
      <c r="O196" s="6"/>
      <c r="P196" s="6"/>
      <c r="Q196" s="6"/>
      <c r="R196" s="6"/>
      <c r="S196" s="162"/>
      <c r="T196" s="6"/>
      <c r="U196" s="6"/>
      <c r="V196" s="612"/>
      <c r="W196" s="157"/>
      <c r="X196" s="6"/>
      <c r="Y196" s="6"/>
      <c r="Z196" s="6"/>
      <c r="AA196" s="6"/>
    </row>
    <row r="197" spans="1:27" ht="15.75" customHeight="1" x14ac:dyDescent="0.25">
      <c r="A197" s="6"/>
      <c r="B197" s="6"/>
      <c r="C197" s="6"/>
      <c r="D197" s="6"/>
      <c r="E197" s="6"/>
      <c r="F197" s="6"/>
      <c r="G197" s="6"/>
      <c r="H197" s="6"/>
      <c r="I197" s="6"/>
      <c r="J197" s="6"/>
      <c r="K197" s="6"/>
      <c r="L197" s="6"/>
      <c r="M197" s="6"/>
      <c r="N197" s="6"/>
      <c r="O197" s="6"/>
      <c r="P197" s="6"/>
      <c r="Q197" s="6"/>
      <c r="R197" s="6"/>
      <c r="S197" s="162"/>
      <c r="T197" s="6"/>
      <c r="U197" s="6"/>
      <c r="V197" s="612"/>
      <c r="W197" s="157"/>
      <c r="X197" s="6"/>
      <c r="Y197" s="6"/>
      <c r="Z197" s="6"/>
      <c r="AA197" s="6"/>
    </row>
    <row r="198" spans="1:27" ht="15.75" customHeight="1" x14ac:dyDescent="0.25">
      <c r="A198" s="6"/>
      <c r="B198" s="6"/>
      <c r="C198" s="6"/>
      <c r="D198" s="6"/>
      <c r="E198" s="6"/>
      <c r="F198" s="6"/>
      <c r="G198" s="6"/>
      <c r="H198" s="6"/>
      <c r="I198" s="6"/>
      <c r="J198" s="6"/>
      <c r="K198" s="6"/>
      <c r="L198" s="6"/>
      <c r="M198" s="6"/>
      <c r="N198" s="6"/>
      <c r="O198" s="6"/>
      <c r="P198" s="6"/>
      <c r="Q198" s="6"/>
      <c r="R198" s="6"/>
      <c r="S198" s="162"/>
      <c r="T198" s="6"/>
      <c r="U198" s="6"/>
      <c r="V198" s="612"/>
      <c r="W198" s="157"/>
      <c r="X198" s="6"/>
      <c r="Y198" s="6"/>
      <c r="Z198" s="6"/>
      <c r="AA198" s="6"/>
    </row>
    <row r="199" spans="1:27" ht="15.75" customHeight="1" x14ac:dyDescent="0.25">
      <c r="A199" s="6"/>
      <c r="B199" s="6"/>
      <c r="C199" s="6"/>
      <c r="D199" s="6"/>
      <c r="E199" s="6"/>
      <c r="F199" s="6"/>
      <c r="G199" s="6"/>
      <c r="H199" s="6"/>
      <c r="I199" s="6"/>
      <c r="J199" s="6"/>
      <c r="K199" s="6"/>
      <c r="L199" s="6"/>
      <c r="M199" s="6"/>
      <c r="N199" s="6"/>
      <c r="O199" s="6"/>
      <c r="P199" s="6"/>
      <c r="Q199" s="6"/>
      <c r="R199" s="6"/>
      <c r="S199" s="162"/>
      <c r="T199" s="6"/>
      <c r="U199" s="6"/>
      <c r="V199" s="612"/>
      <c r="W199" s="157"/>
      <c r="X199" s="6"/>
      <c r="Y199" s="6"/>
      <c r="Z199" s="6"/>
      <c r="AA199" s="6"/>
    </row>
    <row r="200" spans="1:27" ht="15.75" customHeight="1" x14ac:dyDescent="0.25">
      <c r="A200" s="6"/>
      <c r="B200" s="6"/>
      <c r="C200" s="6"/>
      <c r="D200" s="6"/>
      <c r="E200" s="6"/>
      <c r="F200" s="6"/>
      <c r="G200" s="6"/>
      <c r="H200" s="6"/>
      <c r="I200" s="6"/>
      <c r="J200" s="6"/>
      <c r="K200" s="6"/>
      <c r="L200" s="6"/>
      <c r="M200" s="6"/>
      <c r="N200" s="6"/>
      <c r="O200" s="6"/>
      <c r="P200" s="6"/>
      <c r="Q200" s="6"/>
      <c r="R200" s="6"/>
      <c r="S200" s="162"/>
      <c r="T200" s="6"/>
      <c r="U200" s="6"/>
      <c r="V200" s="612"/>
      <c r="W200" s="157"/>
      <c r="X200" s="6"/>
      <c r="Y200" s="6"/>
      <c r="Z200" s="6"/>
      <c r="AA200" s="6"/>
    </row>
    <row r="201" spans="1:27" ht="15.75" customHeight="1" x14ac:dyDescent="0.25">
      <c r="A201" s="6"/>
      <c r="B201" s="6"/>
      <c r="C201" s="6"/>
      <c r="D201" s="6"/>
      <c r="E201" s="6"/>
      <c r="F201" s="6"/>
      <c r="G201" s="6"/>
      <c r="H201" s="6"/>
      <c r="I201" s="6"/>
      <c r="J201" s="6"/>
      <c r="K201" s="6"/>
      <c r="L201" s="6"/>
      <c r="M201" s="6"/>
      <c r="N201" s="6"/>
      <c r="O201" s="6"/>
      <c r="P201" s="6"/>
      <c r="Q201" s="6"/>
      <c r="R201" s="6"/>
      <c r="S201" s="162"/>
      <c r="T201" s="6"/>
      <c r="U201" s="6"/>
      <c r="V201" s="612"/>
      <c r="W201" s="157"/>
      <c r="X201" s="6"/>
      <c r="Y201" s="6"/>
      <c r="Z201" s="6"/>
      <c r="AA201" s="6"/>
    </row>
    <row r="202" spans="1:27" ht="15.75" customHeight="1" x14ac:dyDescent="0.25">
      <c r="A202" s="6"/>
      <c r="B202" s="6"/>
      <c r="C202" s="6"/>
      <c r="D202" s="6"/>
      <c r="E202" s="6"/>
      <c r="F202" s="6"/>
      <c r="G202" s="6"/>
      <c r="H202" s="6"/>
      <c r="I202" s="6"/>
      <c r="J202" s="6"/>
      <c r="K202" s="6"/>
      <c r="L202" s="6"/>
      <c r="M202" s="6"/>
      <c r="N202" s="6"/>
      <c r="O202" s="6"/>
      <c r="P202" s="6"/>
      <c r="Q202" s="6"/>
      <c r="R202" s="6"/>
      <c r="S202" s="162"/>
      <c r="T202" s="6"/>
      <c r="U202" s="6"/>
      <c r="V202" s="612"/>
      <c r="W202" s="157"/>
      <c r="X202" s="6"/>
      <c r="Y202" s="6"/>
      <c r="Z202" s="6"/>
      <c r="AA202" s="6"/>
    </row>
    <row r="203" spans="1:27" ht="15.75" customHeight="1" x14ac:dyDescent="0.25">
      <c r="A203" s="6"/>
      <c r="B203" s="6"/>
      <c r="C203" s="6"/>
      <c r="D203" s="6"/>
      <c r="E203" s="6"/>
      <c r="F203" s="6"/>
      <c r="G203" s="6"/>
      <c r="H203" s="6"/>
      <c r="I203" s="6"/>
      <c r="J203" s="6"/>
      <c r="K203" s="6"/>
      <c r="L203" s="6"/>
      <c r="M203" s="6"/>
      <c r="N203" s="6"/>
      <c r="O203" s="6"/>
      <c r="P203" s="6"/>
      <c r="Q203" s="6"/>
      <c r="R203" s="6"/>
      <c r="S203" s="162"/>
      <c r="T203" s="6"/>
      <c r="U203" s="6"/>
      <c r="V203" s="612"/>
      <c r="W203" s="157"/>
      <c r="X203" s="6"/>
      <c r="Y203" s="6"/>
      <c r="Z203" s="6"/>
      <c r="AA203" s="6"/>
    </row>
    <row r="204" spans="1:27" ht="15.75" customHeight="1" x14ac:dyDescent="0.25">
      <c r="A204" s="6"/>
      <c r="B204" s="6"/>
      <c r="C204" s="6"/>
      <c r="D204" s="6"/>
      <c r="E204" s="6"/>
      <c r="F204" s="6"/>
      <c r="G204" s="6"/>
      <c r="H204" s="6"/>
      <c r="I204" s="6"/>
      <c r="J204" s="6"/>
      <c r="K204" s="6"/>
      <c r="L204" s="6"/>
      <c r="M204" s="6"/>
      <c r="N204" s="6"/>
      <c r="O204" s="6"/>
      <c r="P204" s="6"/>
      <c r="Q204" s="6"/>
      <c r="R204" s="6"/>
      <c r="S204" s="162"/>
      <c r="T204" s="6"/>
      <c r="U204" s="6"/>
      <c r="V204" s="612"/>
      <c r="W204" s="157"/>
      <c r="X204" s="6"/>
      <c r="Y204" s="6"/>
      <c r="Z204" s="6"/>
      <c r="AA204" s="6"/>
    </row>
    <row r="205" spans="1:27" ht="15.75" customHeight="1" x14ac:dyDescent="0.25">
      <c r="A205" s="6"/>
      <c r="B205" s="6"/>
      <c r="C205" s="6"/>
      <c r="D205" s="6"/>
      <c r="E205" s="6"/>
      <c r="F205" s="6"/>
      <c r="G205" s="6"/>
      <c r="H205" s="6"/>
      <c r="I205" s="6"/>
      <c r="J205" s="6"/>
      <c r="K205" s="6"/>
      <c r="L205" s="6"/>
      <c r="M205" s="6"/>
      <c r="N205" s="6"/>
      <c r="O205" s="6"/>
      <c r="P205" s="6"/>
      <c r="Q205" s="6"/>
      <c r="R205" s="6"/>
      <c r="S205" s="162"/>
      <c r="T205" s="6"/>
      <c r="U205" s="6"/>
      <c r="V205" s="612"/>
      <c r="W205" s="157"/>
      <c r="X205" s="6"/>
      <c r="Y205" s="6"/>
      <c r="Z205" s="6"/>
      <c r="AA205" s="6"/>
    </row>
    <row r="206" spans="1:27" ht="15.75" customHeight="1" x14ac:dyDescent="0.25">
      <c r="A206" s="6"/>
      <c r="B206" s="6"/>
      <c r="C206" s="6"/>
      <c r="D206" s="6"/>
      <c r="E206" s="6"/>
      <c r="F206" s="6"/>
      <c r="G206" s="6"/>
      <c r="H206" s="6"/>
      <c r="I206" s="6"/>
      <c r="J206" s="6"/>
      <c r="K206" s="6"/>
      <c r="L206" s="6"/>
      <c r="M206" s="6"/>
      <c r="N206" s="6"/>
      <c r="O206" s="6"/>
      <c r="P206" s="6"/>
      <c r="Q206" s="6"/>
      <c r="R206" s="6"/>
      <c r="S206" s="162"/>
      <c r="T206" s="6"/>
      <c r="U206" s="6"/>
      <c r="V206" s="612"/>
      <c r="W206" s="157"/>
      <c r="X206" s="6"/>
      <c r="Y206" s="6"/>
      <c r="Z206" s="6"/>
      <c r="AA206" s="6"/>
    </row>
    <row r="207" spans="1:27" ht="15.75" customHeight="1" x14ac:dyDescent="0.25">
      <c r="A207" s="6"/>
      <c r="B207" s="6"/>
      <c r="C207" s="6"/>
      <c r="D207" s="6"/>
      <c r="E207" s="6"/>
      <c r="F207" s="6"/>
      <c r="G207" s="6"/>
      <c r="H207" s="6"/>
      <c r="I207" s="6"/>
      <c r="J207" s="6"/>
      <c r="K207" s="6"/>
      <c r="L207" s="6"/>
      <c r="M207" s="6"/>
      <c r="N207" s="6"/>
      <c r="O207" s="6"/>
      <c r="P207" s="6"/>
      <c r="Q207" s="6"/>
      <c r="R207" s="6"/>
      <c r="S207" s="162"/>
      <c r="T207" s="6"/>
      <c r="U207" s="6"/>
      <c r="V207" s="612"/>
      <c r="W207" s="157"/>
      <c r="X207" s="6"/>
      <c r="Y207" s="6"/>
      <c r="Z207" s="6"/>
      <c r="AA207" s="6"/>
    </row>
    <row r="208" spans="1:27" ht="15.75" customHeight="1" x14ac:dyDescent="0.25">
      <c r="A208" s="6"/>
      <c r="B208" s="6"/>
      <c r="C208" s="6"/>
      <c r="D208" s="6"/>
      <c r="E208" s="6"/>
      <c r="F208" s="6"/>
      <c r="G208" s="6"/>
      <c r="H208" s="6"/>
      <c r="I208" s="6"/>
      <c r="J208" s="6"/>
      <c r="K208" s="6"/>
      <c r="L208" s="6"/>
      <c r="M208" s="6"/>
      <c r="N208" s="6"/>
      <c r="O208" s="6"/>
      <c r="P208" s="6"/>
      <c r="Q208" s="6"/>
      <c r="R208" s="6"/>
      <c r="S208" s="162"/>
      <c r="T208" s="6"/>
      <c r="U208" s="6"/>
      <c r="V208" s="612"/>
      <c r="W208" s="157"/>
      <c r="X208" s="6"/>
      <c r="Y208" s="6"/>
      <c r="Z208" s="6"/>
      <c r="AA208" s="6"/>
    </row>
    <row r="209" spans="1:27" ht="15.75" customHeight="1" x14ac:dyDescent="0.25">
      <c r="A209" s="6"/>
      <c r="B209" s="6"/>
      <c r="C209" s="6"/>
      <c r="D209" s="6"/>
      <c r="E209" s="6"/>
      <c r="F209" s="6"/>
      <c r="G209" s="6"/>
      <c r="H209" s="6"/>
      <c r="I209" s="6"/>
      <c r="J209" s="6"/>
      <c r="K209" s="6"/>
      <c r="L209" s="6"/>
      <c r="M209" s="6"/>
      <c r="N209" s="6"/>
      <c r="O209" s="6"/>
      <c r="P209" s="6"/>
      <c r="Q209" s="6"/>
      <c r="R209" s="6"/>
      <c r="S209" s="162"/>
      <c r="T209" s="6"/>
      <c r="U209" s="6"/>
      <c r="V209" s="612"/>
      <c r="W209" s="157"/>
      <c r="X209" s="6"/>
      <c r="Y209" s="6"/>
      <c r="Z209" s="6"/>
      <c r="AA209" s="6"/>
    </row>
    <row r="210" spans="1:27" ht="15.75" customHeight="1" x14ac:dyDescent="0.25">
      <c r="A210" s="6"/>
      <c r="B210" s="6"/>
      <c r="C210" s="6"/>
      <c r="D210" s="6"/>
      <c r="E210" s="6"/>
      <c r="F210" s="6"/>
      <c r="G210" s="6"/>
      <c r="H210" s="6"/>
      <c r="I210" s="6"/>
      <c r="J210" s="6"/>
      <c r="K210" s="6"/>
      <c r="L210" s="6"/>
      <c r="M210" s="6"/>
      <c r="N210" s="6"/>
      <c r="O210" s="6"/>
      <c r="P210" s="6"/>
      <c r="Q210" s="6"/>
      <c r="R210" s="6"/>
      <c r="S210" s="162"/>
      <c r="T210" s="6"/>
      <c r="U210" s="6"/>
      <c r="V210" s="612"/>
      <c r="W210" s="157"/>
      <c r="X210" s="6"/>
      <c r="Y210" s="6"/>
      <c r="Z210" s="6"/>
      <c r="AA210" s="6"/>
    </row>
    <row r="211" spans="1:27" ht="15.75" customHeight="1" x14ac:dyDescent="0.25">
      <c r="A211" s="6"/>
      <c r="B211" s="6"/>
      <c r="C211" s="6"/>
      <c r="D211" s="6"/>
      <c r="E211" s="6"/>
      <c r="F211" s="6"/>
      <c r="G211" s="6"/>
      <c r="H211" s="6"/>
      <c r="I211" s="6"/>
      <c r="J211" s="6"/>
      <c r="K211" s="6"/>
      <c r="L211" s="6"/>
      <c r="M211" s="6"/>
      <c r="N211" s="6"/>
      <c r="O211" s="6"/>
      <c r="P211" s="6"/>
      <c r="Q211" s="6"/>
      <c r="R211" s="6"/>
      <c r="S211" s="162"/>
      <c r="T211" s="6"/>
      <c r="U211" s="6"/>
      <c r="V211" s="612"/>
      <c r="W211" s="157"/>
      <c r="X211" s="6"/>
      <c r="Y211" s="6"/>
      <c r="Z211" s="6"/>
      <c r="AA211" s="6"/>
    </row>
    <row r="212" spans="1:27" ht="15.75" customHeight="1" x14ac:dyDescent="0.25">
      <c r="A212" s="6"/>
      <c r="B212" s="6"/>
      <c r="C212" s="6"/>
      <c r="D212" s="6"/>
      <c r="E212" s="6"/>
      <c r="F212" s="6"/>
      <c r="G212" s="6"/>
      <c r="H212" s="6"/>
      <c r="I212" s="6"/>
      <c r="J212" s="6"/>
      <c r="K212" s="6"/>
      <c r="L212" s="6"/>
      <c r="M212" s="6"/>
      <c r="N212" s="6"/>
      <c r="O212" s="6"/>
      <c r="P212" s="6"/>
      <c r="Q212" s="6"/>
      <c r="R212" s="6"/>
      <c r="S212" s="162"/>
      <c r="T212" s="6"/>
      <c r="U212" s="6"/>
      <c r="V212" s="612"/>
      <c r="W212" s="157"/>
      <c r="X212" s="6"/>
      <c r="Y212" s="6"/>
      <c r="Z212" s="6"/>
      <c r="AA212" s="6"/>
    </row>
    <row r="213" spans="1:27" ht="15.75" customHeight="1" x14ac:dyDescent="0.25">
      <c r="A213" s="6"/>
      <c r="B213" s="6"/>
      <c r="C213" s="6"/>
      <c r="D213" s="6"/>
      <c r="E213" s="6"/>
      <c r="F213" s="6"/>
      <c r="G213" s="6"/>
      <c r="H213" s="6"/>
      <c r="I213" s="6"/>
      <c r="J213" s="6"/>
      <c r="K213" s="6"/>
      <c r="L213" s="6"/>
      <c r="M213" s="6"/>
      <c r="N213" s="6"/>
      <c r="O213" s="6"/>
      <c r="P213" s="6"/>
      <c r="Q213" s="6"/>
      <c r="R213" s="6"/>
      <c r="S213" s="162"/>
      <c r="T213" s="6"/>
      <c r="U213" s="6"/>
      <c r="V213" s="612"/>
      <c r="W213" s="157"/>
      <c r="X213" s="6"/>
      <c r="Y213" s="6"/>
      <c r="Z213" s="6"/>
      <c r="AA213" s="6"/>
    </row>
    <row r="214" spans="1:27" ht="15.75" customHeight="1" x14ac:dyDescent="0.25">
      <c r="A214" s="6"/>
      <c r="B214" s="6"/>
      <c r="C214" s="6"/>
      <c r="D214" s="6"/>
      <c r="E214" s="6"/>
      <c r="F214" s="6"/>
      <c r="G214" s="6"/>
      <c r="H214" s="6"/>
      <c r="I214" s="6"/>
      <c r="J214" s="6"/>
      <c r="K214" s="6"/>
      <c r="L214" s="6"/>
      <c r="M214" s="6"/>
      <c r="N214" s="6"/>
      <c r="O214" s="6"/>
      <c r="P214" s="6"/>
      <c r="Q214" s="6"/>
      <c r="R214" s="6"/>
      <c r="S214" s="162"/>
      <c r="T214" s="6"/>
      <c r="U214" s="6"/>
      <c r="V214" s="612"/>
      <c r="W214" s="157"/>
      <c r="X214" s="6"/>
      <c r="Y214" s="6"/>
      <c r="Z214" s="6"/>
      <c r="AA214" s="6"/>
    </row>
    <row r="215" spans="1:27" ht="15.75" customHeight="1" x14ac:dyDescent="0.25">
      <c r="A215" s="6"/>
      <c r="B215" s="6"/>
      <c r="C215" s="6"/>
      <c r="D215" s="6"/>
      <c r="E215" s="6"/>
      <c r="F215" s="6"/>
      <c r="G215" s="6"/>
      <c r="H215" s="6"/>
      <c r="I215" s="6"/>
      <c r="J215" s="6"/>
      <c r="K215" s="6"/>
      <c r="L215" s="6"/>
      <c r="M215" s="6"/>
      <c r="N215" s="6"/>
      <c r="O215" s="6"/>
      <c r="P215" s="6"/>
      <c r="Q215" s="6"/>
      <c r="R215" s="6"/>
      <c r="S215" s="162"/>
      <c r="T215" s="6"/>
      <c r="U215" s="6"/>
      <c r="V215" s="612"/>
      <c r="W215" s="157"/>
      <c r="X215" s="6"/>
      <c r="Y215" s="6"/>
      <c r="Z215" s="6"/>
      <c r="AA215" s="6"/>
    </row>
    <row r="216" spans="1:27" ht="15.75" customHeight="1" x14ac:dyDescent="0.25">
      <c r="A216" s="6"/>
      <c r="B216" s="6"/>
      <c r="C216" s="6"/>
      <c r="D216" s="6"/>
      <c r="E216" s="6"/>
      <c r="F216" s="6"/>
      <c r="G216" s="6"/>
      <c r="H216" s="6"/>
      <c r="I216" s="6"/>
      <c r="J216" s="6"/>
      <c r="K216" s="6"/>
      <c r="L216" s="6"/>
      <c r="M216" s="6"/>
      <c r="N216" s="6"/>
      <c r="O216" s="6"/>
      <c r="P216" s="6"/>
      <c r="Q216" s="6"/>
      <c r="R216" s="6"/>
      <c r="S216" s="162"/>
      <c r="T216" s="6"/>
      <c r="U216" s="6"/>
      <c r="V216" s="612"/>
      <c r="W216" s="157"/>
      <c r="X216" s="6"/>
      <c r="Y216" s="6"/>
      <c r="Z216" s="6"/>
      <c r="AA216" s="6"/>
    </row>
    <row r="217" spans="1:27" ht="15.75" customHeight="1" x14ac:dyDescent="0.25">
      <c r="A217" s="6"/>
      <c r="B217" s="6"/>
      <c r="C217" s="6"/>
      <c r="D217" s="6"/>
      <c r="E217" s="6"/>
      <c r="F217" s="6"/>
      <c r="G217" s="6"/>
      <c r="H217" s="6"/>
      <c r="I217" s="6"/>
      <c r="J217" s="6"/>
      <c r="K217" s="6"/>
      <c r="L217" s="6"/>
      <c r="M217" s="6"/>
      <c r="N217" s="6"/>
      <c r="O217" s="6"/>
      <c r="P217" s="6"/>
      <c r="Q217" s="6"/>
      <c r="R217" s="6"/>
      <c r="S217" s="162"/>
      <c r="T217" s="6"/>
      <c r="U217" s="6"/>
      <c r="V217" s="612"/>
      <c r="W217" s="157"/>
      <c r="X217" s="6"/>
      <c r="Y217" s="6"/>
      <c r="Z217" s="6"/>
      <c r="AA217" s="6"/>
    </row>
    <row r="218" spans="1:27" ht="15.75" customHeight="1" x14ac:dyDescent="0.25">
      <c r="A218" s="6"/>
      <c r="B218" s="6"/>
      <c r="C218" s="6"/>
      <c r="D218" s="6"/>
      <c r="E218" s="6"/>
      <c r="F218" s="6"/>
      <c r="G218" s="6"/>
      <c r="H218" s="6"/>
      <c r="I218" s="6"/>
      <c r="J218" s="6"/>
      <c r="K218" s="6"/>
      <c r="L218" s="6"/>
      <c r="M218" s="6"/>
      <c r="N218" s="6"/>
      <c r="O218" s="6"/>
      <c r="P218" s="6"/>
      <c r="Q218" s="6"/>
      <c r="R218" s="6"/>
      <c r="S218" s="162"/>
      <c r="T218" s="6"/>
      <c r="U218" s="6"/>
      <c r="V218" s="612"/>
      <c r="W218" s="157"/>
      <c r="X218" s="6"/>
      <c r="Y218" s="6"/>
      <c r="Z218" s="6"/>
      <c r="AA218" s="6"/>
    </row>
    <row r="219" spans="1:27" ht="15.75" customHeight="1" x14ac:dyDescent="0.25">
      <c r="A219" s="6"/>
      <c r="B219" s="6"/>
      <c r="C219" s="6"/>
      <c r="D219" s="6"/>
      <c r="E219" s="6"/>
      <c r="F219" s="6"/>
      <c r="G219" s="6"/>
      <c r="H219" s="6"/>
      <c r="I219" s="6"/>
      <c r="J219" s="6"/>
      <c r="K219" s="6"/>
      <c r="L219" s="6"/>
      <c r="M219" s="6"/>
      <c r="N219" s="6"/>
      <c r="O219" s="6"/>
      <c r="P219" s="6"/>
      <c r="Q219" s="6"/>
      <c r="R219" s="6"/>
      <c r="S219" s="162"/>
      <c r="T219" s="6"/>
      <c r="U219" s="6"/>
      <c r="V219" s="612"/>
      <c r="W219" s="157"/>
      <c r="X219" s="6"/>
      <c r="Y219" s="6"/>
      <c r="Z219" s="6"/>
      <c r="AA219" s="6"/>
    </row>
    <row r="220" spans="1:27" ht="15.75" customHeight="1" x14ac:dyDescent="0.25">
      <c r="A220" s="6"/>
      <c r="B220" s="6"/>
      <c r="C220" s="6"/>
      <c r="D220" s="6"/>
      <c r="E220" s="6"/>
      <c r="F220" s="6"/>
      <c r="G220" s="6"/>
      <c r="H220" s="6"/>
      <c r="I220" s="6"/>
      <c r="J220" s="6"/>
      <c r="K220" s="6"/>
      <c r="L220" s="6"/>
      <c r="M220" s="6"/>
      <c r="N220" s="6"/>
      <c r="O220" s="6"/>
      <c r="P220" s="6"/>
      <c r="Q220" s="6"/>
      <c r="R220" s="6"/>
      <c r="S220" s="162"/>
      <c r="T220" s="6"/>
      <c r="U220" s="6"/>
      <c r="V220" s="612"/>
      <c r="W220" s="157"/>
      <c r="X220" s="6"/>
      <c r="Y220" s="6"/>
      <c r="Z220" s="6"/>
      <c r="AA220" s="6"/>
    </row>
    <row r="221" spans="1:27" ht="15.75" customHeight="1" x14ac:dyDescent="0.25">
      <c r="A221" s="6"/>
      <c r="B221" s="6"/>
      <c r="C221" s="6"/>
      <c r="D221" s="6"/>
      <c r="E221" s="6"/>
      <c r="F221" s="6"/>
      <c r="G221" s="6"/>
      <c r="H221" s="6"/>
      <c r="I221" s="6"/>
      <c r="J221" s="6"/>
      <c r="K221" s="6"/>
      <c r="L221" s="6"/>
      <c r="M221" s="6"/>
      <c r="N221" s="6"/>
      <c r="O221" s="6"/>
      <c r="P221" s="6"/>
      <c r="Q221" s="6"/>
      <c r="R221" s="6"/>
      <c r="S221" s="162"/>
      <c r="T221" s="6"/>
      <c r="U221" s="6"/>
      <c r="V221" s="612"/>
      <c r="W221" s="157"/>
      <c r="X221" s="6"/>
      <c r="Y221" s="6"/>
      <c r="Z221" s="6"/>
      <c r="AA221" s="6"/>
    </row>
    <row r="222" spans="1:27" ht="15.75" customHeight="1" x14ac:dyDescent="0.25">
      <c r="A222" s="6"/>
      <c r="B222" s="6"/>
      <c r="C222" s="6"/>
      <c r="D222" s="6"/>
      <c r="E222" s="6"/>
      <c r="F222" s="6"/>
      <c r="G222" s="6"/>
      <c r="H222" s="6"/>
      <c r="I222" s="6"/>
      <c r="J222" s="6"/>
      <c r="K222" s="6"/>
      <c r="L222" s="6"/>
      <c r="M222" s="6"/>
      <c r="N222" s="6"/>
      <c r="O222" s="6"/>
      <c r="P222" s="6"/>
      <c r="Q222" s="6"/>
      <c r="R222" s="6"/>
      <c r="S222" s="162"/>
      <c r="T222" s="6"/>
      <c r="U222" s="6"/>
      <c r="V222" s="612"/>
      <c r="W222" s="157"/>
      <c r="X222" s="6"/>
      <c r="Y222" s="6"/>
      <c r="Z222" s="6"/>
      <c r="AA222" s="6"/>
    </row>
    <row r="223" spans="1:27" ht="15.75" customHeight="1" x14ac:dyDescent="0.25">
      <c r="A223" s="6"/>
      <c r="B223" s="6"/>
      <c r="C223" s="6"/>
      <c r="D223" s="6"/>
      <c r="E223" s="6"/>
      <c r="F223" s="6"/>
      <c r="G223" s="6"/>
      <c r="H223" s="6"/>
      <c r="I223" s="6"/>
      <c r="J223" s="6"/>
      <c r="K223" s="6"/>
      <c r="L223" s="6"/>
      <c r="M223" s="6"/>
      <c r="N223" s="6"/>
      <c r="O223" s="6"/>
      <c r="P223" s="6"/>
      <c r="Q223" s="6"/>
      <c r="R223" s="6"/>
      <c r="S223" s="162"/>
      <c r="T223" s="6"/>
      <c r="U223" s="6"/>
      <c r="V223" s="612"/>
      <c r="W223" s="157"/>
      <c r="X223" s="6"/>
      <c r="Y223" s="6"/>
      <c r="Z223" s="6"/>
      <c r="AA223" s="6"/>
    </row>
    <row r="224" spans="1:27" ht="15.75" customHeight="1" x14ac:dyDescent="0.25">
      <c r="A224" s="6"/>
      <c r="B224" s="6"/>
      <c r="C224" s="6"/>
      <c r="D224" s="6"/>
      <c r="E224" s="6"/>
      <c r="F224" s="6"/>
      <c r="G224" s="6"/>
      <c r="H224" s="6"/>
      <c r="I224" s="6"/>
      <c r="J224" s="6"/>
      <c r="K224" s="6"/>
      <c r="L224" s="6"/>
      <c r="M224" s="6"/>
      <c r="N224" s="6"/>
      <c r="O224" s="6"/>
      <c r="P224" s="6"/>
      <c r="Q224" s="6"/>
      <c r="R224" s="6"/>
      <c r="S224" s="162"/>
      <c r="T224" s="6"/>
      <c r="U224" s="6"/>
      <c r="V224" s="612"/>
      <c r="W224" s="157"/>
      <c r="X224" s="6"/>
      <c r="Y224" s="6"/>
      <c r="Z224" s="6"/>
      <c r="AA224" s="6"/>
    </row>
    <row r="225" spans="1:27" ht="15.75" customHeight="1" x14ac:dyDescent="0.25">
      <c r="A225" s="6"/>
      <c r="B225" s="6"/>
      <c r="C225" s="6"/>
      <c r="D225" s="6"/>
      <c r="E225" s="6"/>
      <c r="F225" s="6"/>
      <c r="G225" s="6"/>
      <c r="H225" s="6"/>
      <c r="I225" s="6"/>
      <c r="J225" s="6"/>
      <c r="K225" s="6"/>
      <c r="L225" s="6"/>
      <c r="M225" s="6"/>
      <c r="N225" s="6"/>
      <c r="O225" s="6"/>
      <c r="P225" s="6"/>
      <c r="Q225" s="6"/>
      <c r="R225" s="6"/>
      <c r="S225" s="162"/>
      <c r="T225" s="6"/>
      <c r="U225" s="6"/>
      <c r="V225" s="612"/>
      <c r="W225" s="157"/>
      <c r="X225" s="6"/>
      <c r="Y225" s="6"/>
      <c r="Z225" s="6"/>
      <c r="AA225" s="6"/>
    </row>
    <row r="226" spans="1:27" ht="15.75" customHeight="1" x14ac:dyDescent="0.25">
      <c r="A226" s="6"/>
      <c r="B226" s="6"/>
      <c r="C226" s="6"/>
      <c r="D226" s="6"/>
      <c r="E226" s="6"/>
      <c r="F226" s="6"/>
      <c r="G226" s="6"/>
      <c r="H226" s="6"/>
      <c r="I226" s="6"/>
      <c r="J226" s="6"/>
      <c r="K226" s="6"/>
      <c r="L226" s="6"/>
      <c r="M226" s="6"/>
      <c r="N226" s="6"/>
      <c r="O226" s="6"/>
      <c r="P226" s="6"/>
      <c r="Q226" s="6"/>
      <c r="R226" s="6"/>
      <c r="S226" s="162"/>
      <c r="T226" s="6"/>
      <c r="U226" s="6"/>
      <c r="V226" s="612"/>
      <c r="W226" s="157"/>
      <c r="X226" s="6"/>
      <c r="Y226" s="6"/>
      <c r="Z226" s="6"/>
      <c r="AA226" s="6"/>
    </row>
    <row r="227" spans="1:27" ht="15.75" customHeight="1" x14ac:dyDescent="0.25">
      <c r="A227" s="6"/>
      <c r="B227" s="6"/>
      <c r="C227" s="6"/>
      <c r="D227" s="6"/>
      <c r="E227" s="6"/>
      <c r="F227" s="6"/>
      <c r="G227" s="6"/>
      <c r="H227" s="6"/>
      <c r="I227" s="6"/>
      <c r="J227" s="6"/>
      <c r="K227" s="6"/>
      <c r="L227" s="6"/>
      <c r="M227" s="6"/>
      <c r="N227" s="6"/>
      <c r="O227" s="6"/>
      <c r="P227" s="6"/>
      <c r="Q227" s="6"/>
      <c r="R227" s="6"/>
      <c r="S227" s="162"/>
      <c r="T227" s="6"/>
      <c r="U227" s="6"/>
      <c r="V227" s="612"/>
      <c r="W227" s="157"/>
      <c r="X227" s="6"/>
      <c r="Y227" s="6"/>
      <c r="Z227" s="6"/>
      <c r="AA227" s="6"/>
    </row>
    <row r="228" spans="1:27" ht="15.75" customHeight="1" x14ac:dyDescent="0.25">
      <c r="A228" s="6"/>
      <c r="B228" s="6"/>
      <c r="C228" s="6"/>
      <c r="D228" s="6"/>
      <c r="E228" s="6"/>
      <c r="F228" s="6"/>
      <c r="G228" s="6"/>
      <c r="H228" s="6"/>
      <c r="I228" s="6"/>
      <c r="J228" s="6"/>
      <c r="K228" s="6"/>
      <c r="L228" s="6"/>
      <c r="M228" s="6"/>
      <c r="N228" s="6"/>
      <c r="O228" s="6"/>
      <c r="P228" s="6"/>
      <c r="Q228" s="6"/>
      <c r="R228" s="6"/>
      <c r="S228" s="162"/>
      <c r="T228" s="6"/>
      <c r="U228" s="6"/>
      <c r="V228" s="612"/>
      <c r="W228" s="157"/>
      <c r="X228" s="6"/>
      <c r="Y228" s="6"/>
      <c r="Z228" s="6"/>
      <c r="AA228" s="6"/>
    </row>
    <row r="229" spans="1:27" ht="15.75" customHeight="1" x14ac:dyDescent="0.25">
      <c r="A229" s="6"/>
      <c r="B229" s="6"/>
      <c r="C229" s="6"/>
      <c r="D229" s="6"/>
      <c r="E229" s="6"/>
      <c r="F229" s="6"/>
      <c r="G229" s="6"/>
      <c r="H229" s="6"/>
      <c r="I229" s="6"/>
      <c r="J229" s="6"/>
      <c r="K229" s="6"/>
      <c r="L229" s="6"/>
      <c r="M229" s="6"/>
      <c r="N229" s="6"/>
      <c r="O229" s="6"/>
      <c r="P229" s="6"/>
      <c r="Q229" s="6"/>
      <c r="R229" s="6"/>
      <c r="S229" s="162"/>
      <c r="T229" s="6"/>
      <c r="U229" s="6"/>
      <c r="V229" s="612"/>
      <c r="W229" s="157"/>
      <c r="X229" s="6"/>
      <c r="Y229" s="6"/>
      <c r="Z229" s="6"/>
      <c r="AA229" s="6"/>
    </row>
    <row r="230" spans="1:27" ht="15.75" customHeight="1" x14ac:dyDescent="0.25">
      <c r="A230" s="6"/>
      <c r="B230" s="6"/>
      <c r="C230" s="6"/>
      <c r="D230" s="6"/>
      <c r="E230" s="6"/>
      <c r="F230" s="6"/>
      <c r="G230" s="6"/>
      <c r="H230" s="6"/>
      <c r="I230" s="6"/>
      <c r="J230" s="6"/>
      <c r="K230" s="6"/>
      <c r="L230" s="6"/>
      <c r="M230" s="6"/>
      <c r="N230" s="6"/>
      <c r="O230" s="6"/>
      <c r="P230" s="6"/>
      <c r="Q230" s="6"/>
      <c r="R230" s="6"/>
      <c r="S230" s="162"/>
      <c r="T230" s="6"/>
      <c r="U230" s="6"/>
      <c r="V230" s="612"/>
      <c r="W230" s="157"/>
      <c r="X230" s="6"/>
      <c r="Y230" s="6"/>
      <c r="Z230" s="6"/>
      <c r="AA230" s="6"/>
    </row>
    <row r="231" spans="1:27" ht="15.75" customHeight="1" x14ac:dyDescent="0.25">
      <c r="A231" s="6"/>
      <c r="B231" s="6"/>
      <c r="C231" s="6"/>
      <c r="D231" s="6"/>
      <c r="E231" s="6"/>
      <c r="F231" s="6"/>
      <c r="G231" s="6"/>
      <c r="H231" s="6"/>
      <c r="I231" s="6"/>
      <c r="J231" s="6"/>
      <c r="K231" s="6"/>
      <c r="L231" s="6"/>
      <c r="M231" s="6"/>
      <c r="N231" s="6"/>
      <c r="O231" s="6"/>
      <c r="P231" s="6"/>
      <c r="Q231" s="6"/>
      <c r="R231" s="6"/>
      <c r="S231" s="162"/>
      <c r="T231" s="6"/>
      <c r="U231" s="6"/>
      <c r="V231" s="612"/>
      <c r="W231" s="157"/>
      <c r="X231" s="6"/>
      <c r="Y231" s="6"/>
      <c r="Z231" s="6"/>
      <c r="AA231" s="6"/>
    </row>
    <row r="232" spans="1:27" ht="15.75" customHeight="1" x14ac:dyDescent="0.25">
      <c r="A232" s="6"/>
      <c r="B232" s="6"/>
      <c r="C232" s="6"/>
      <c r="D232" s="6"/>
      <c r="E232" s="6"/>
      <c r="F232" s="6"/>
      <c r="G232" s="6"/>
      <c r="H232" s="6"/>
      <c r="I232" s="6"/>
      <c r="J232" s="6"/>
      <c r="K232" s="6"/>
      <c r="L232" s="6"/>
      <c r="M232" s="6"/>
      <c r="N232" s="6"/>
      <c r="O232" s="6"/>
      <c r="P232" s="6"/>
      <c r="Q232" s="6"/>
      <c r="R232" s="6"/>
      <c r="S232" s="162"/>
      <c r="T232" s="6"/>
      <c r="U232" s="6"/>
      <c r="V232" s="612"/>
      <c r="W232" s="157"/>
      <c r="X232" s="6"/>
      <c r="Y232" s="6"/>
      <c r="Z232" s="6"/>
      <c r="AA232" s="6"/>
    </row>
    <row r="233" spans="1:27" ht="15.75" customHeight="1" x14ac:dyDescent="0.25">
      <c r="A233" s="6"/>
      <c r="B233" s="6"/>
      <c r="C233" s="6"/>
      <c r="D233" s="6"/>
      <c r="E233" s="6"/>
      <c r="F233" s="6"/>
      <c r="G233" s="6"/>
      <c r="H233" s="6"/>
      <c r="I233" s="6"/>
      <c r="J233" s="6"/>
      <c r="K233" s="6"/>
      <c r="L233" s="6"/>
      <c r="M233" s="6"/>
      <c r="N233" s="6"/>
      <c r="O233" s="6"/>
      <c r="P233" s="6"/>
      <c r="Q233" s="6"/>
      <c r="R233" s="6"/>
      <c r="S233" s="162"/>
      <c r="T233" s="6"/>
      <c r="U233" s="6"/>
      <c r="V233" s="612"/>
      <c r="W233" s="157"/>
      <c r="X233" s="6"/>
      <c r="Y233" s="6"/>
      <c r="Z233" s="6"/>
      <c r="AA233" s="6"/>
    </row>
    <row r="234" spans="1:27" ht="15.75" customHeight="1" x14ac:dyDescent="0.25">
      <c r="A234" s="6"/>
      <c r="B234" s="6"/>
      <c r="C234" s="6"/>
      <c r="D234" s="6"/>
      <c r="E234" s="6"/>
      <c r="F234" s="6"/>
      <c r="G234" s="6"/>
      <c r="H234" s="6"/>
      <c r="I234" s="6"/>
      <c r="J234" s="6"/>
      <c r="K234" s="6"/>
      <c r="L234" s="6"/>
      <c r="M234" s="6"/>
      <c r="N234" s="6"/>
      <c r="O234" s="6"/>
      <c r="P234" s="6"/>
      <c r="Q234" s="6"/>
      <c r="R234" s="6"/>
      <c r="S234" s="162"/>
      <c r="T234" s="6"/>
      <c r="U234" s="6"/>
      <c r="V234" s="612"/>
      <c r="W234" s="6"/>
      <c r="X234" s="6"/>
      <c r="Y234" s="6"/>
      <c r="Z234" s="6"/>
      <c r="AA234" s="6"/>
    </row>
    <row r="235" spans="1:27" ht="15.75" customHeight="1" x14ac:dyDescent="0.25">
      <c r="A235" s="6"/>
      <c r="B235" s="6"/>
      <c r="C235" s="6"/>
      <c r="D235" s="6"/>
      <c r="E235" s="6"/>
      <c r="F235" s="6"/>
      <c r="G235" s="6"/>
      <c r="H235" s="6"/>
      <c r="I235" s="6"/>
      <c r="J235" s="6"/>
      <c r="K235" s="6"/>
      <c r="L235" s="6"/>
      <c r="M235" s="6"/>
      <c r="N235" s="6"/>
      <c r="O235" s="6"/>
      <c r="P235" s="6"/>
      <c r="Q235" s="6"/>
      <c r="R235" s="6"/>
      <c r="S235" s="162"/>
      <c r="T235" s="6"/>
      <c r="U235" s="6"/>
      <c r="V235" s="612"/>
      <c r="W235" s="6"/>
      <c r="X235" s="6"/>
      <c r="Y235" s="6"/>
      <c r="Z235" s="6"/>
      <c r="AA235" s="6"/>
    </row>
    <row r="236" spans="1:27" ht="15.75" customHeight="1" x14ac:dyDescent="0.25">
      <c r="A236" s="6"/>
      <c r="B236" s="6"/>
      <c r="C236" s="6"/>
      <c r="D236" s="6"/>
      <c r="E236" s="6"/>
      <c r="F236" s="6"/>
      <c r="G236" s="6"/>
      <c r="H236" s="6"/>
      <c r="I236" s="6"/>
      <c r="J236" s="6"/>
      <c r="K236" s="6"/>
      <c r="L236" s="6"/>
      <c r="M236" s="6"/>
      <c r="N236" s="6"/>
      <c r="O236" s="6"/>
      <c r="P236" s="6"/>
      <c r="Q236" s="6"/>
      <c r="R236" s="6"/>
      <c r="S236" s="162"/>
      <c r="T236" s="6"/>
      <c r="U236" s="6"/>
      <c r="V236" s="612"/>
      <c r="W236" s="6"/>
      <c r="X236" s="6"/>
      <c r="Y236" s="6"/>
      <c r="Z236" s="6"/>
      <c r="AA236" s="6"/>
    </row>
    <row r="237" spans="1:27" ht="15.75" customHeight="1" x14ac:dyDescent="0.25">
      <c r="A237" s="6"/>
      <c r="B237" s="6"/>
      <c r="C237" s="6"/>
      <c r="D237" s="6"/>
      <c r="E237" s="6"/>
      <c r="F237" s="6"/>
      <c r="G237" s="6"/>
      <c r="H237" s="6"/>
      <c r="I237" s="6"/>
      <c r="J237" s="6"/>
      <c r="K237" s="6"/>
      <c r="L237" s="6"/>
      <c r="M237" s="6"/>
      <c r="N237" s="6"/>
      <c r="O237" s="6"/>
      <c r="P237" s="6"/>
      <c r="Q237" s="6"/>
      <c r="R237" s="6"/>
      <c r="S237" s="162"/>
      <c r="T237" s="6"/>
      <c r="U237" s="6"/>
      <c r="V237" s="612"/>
      <c r="W237" s="6"/>
      <c r="X237" s="6"/>
      <c r="Y237" s="6"/>
      <c r="Z237" s="6"/>
      <c r="AA237" s="6"/>
    </row>
    <row r="238" spans="1:27" ht="15.75" customHeight="1" x14ac:dyDescent="0.25">
      <c r="A238" s="6"/>
      <c r="B238" s="6"/>
      <c r="C238" s="6"/>
      <c r="D238" s="6"/>
      <c r="E238" s="6"/>
      <c r="F238" s="6"/>
      <c r="G238" s="6"/>
      <c r="H238" s="6"/>
      <c r="I238" s="6"/>
      <c r="J238" s="6"/>
      <c r="K238" s="6"/>
      <c r="L238" s="6"/>
      <c r="M238" s="6"/>
      <c r="N238" s="6"/>
      <c r="O238" s="6"/>
      <c r="P238" s="6"/>
      <c r="Q238" s="6"/>
      <c r="R238" s="6"/>
      <c r="S238" s="162"/>
      <c r="T238" s="6"/>
      <c r="U238" s="6"/>
      <c r="V238" s="612"/>
      <c r="W238" s="6"/>
      <c r="X238" s="6"/>
      <c r="Y238" s="6"/>
      <c r="Z238" s="6"/>
      <c r="AA238" s="6"/>
    </row>
    <row r="239" spans="1:27" ht="15.75" customHeight="1" x14ac:dyDescent="0.25">
      <c r="A239" s="6"/>
      <c r="B239" s="6"/>
      <c r="C239" s="6"/>
      <c r="D239" s="6"/>
      <c r="E239" s="6"/>
      <c r="F239" s="6"/>
      <c r="G239" s="6"/>
      <c r="H239" s="6"/>
      <c r="I239" s="6"/>
      <c r="J239" s="6"/>
      <c r="K239" s="6"/>
      <c r="L239" s="6"/>
      <c r="M239" s="6"/>
      <c r="N239" s="6"/>
      <c r="O239" s="6"/>
      <c r="P239" s="6"/>
      <c r="Q239" s="6"/>
      <c r="R239" s="6"/>
      <c r="S239" s="162"/>
      <c r="T239" s="6"/>
      <c r="U239" s="6"/>
      <c r="V239" s="612"/>
      <c r="W239" s="6"/>
      <c r="X239" s="6"/>
      <c r="Y239" s="6"/>
      <c r="Z239" s="6"/>
      <c r="AA239" s="6"/>
    </row>
    <row r="240" spans="1:27" ht="15.75" customHeight="1" x14ac:dyDescent="0.25">
      <c r="A240" s="6"/>
      <c r="B240" s="6"/>
      <c r="C240" s="6"/>
      <c r="D240" s="6"/>
      <c r="E240" s="6"/>
      <c r="F240" s="6"/>
      <c r="G240" s="6"/>
      <c r="H240" s="6"/>
      <c r="I240" s="6"/>
      <c r="J240" s="6"/>
      <c r="K240" s="6"/>
      <c r="L240" s="6"/>
      <c r="M240" s="6"/>
      <c r="N240" s="6"/>
      <c r="O240" s="6"/>
      <c r="P240" s="6"/>
      <c r="Q240" s="6"/>
      <c r="R240" s="6"/>
      <c r="S240" s="162"/>
      <c r="T240" s="6"/>
      <c r="U240" s="6"/>
      <c r="V240" s="612"/>
      <c r="W240" s="6"/>
      <c r="X240" s="6"/>
      <c r="Y240" s="6"/>
      <c r="Z240" s="6"/>
      <c r="AA240" s="6"/>
    </row>
    <row r="241" spans="1:27" ht="15.75" customHeight="1" x14ac:dyDescent="0.25">
      <c r="A241" s="6"/>
      <c r="B241" s="6"/>
      <c r="C241" s="6"/>
      <c r="D241" s="6"/>
      <c r="E241" s="6"/>
      <c r="F241" s="6"/>
      <c r="G241" s="6"/>
      <c r="H241" s="6"/>
      <c r="I241" s="6"/>
      <c r="J241" s="6"/>
      <c r="K241" s="6"/>
      <c r="L241" s="6"/>
      <c r="M241" s="6"/>
      <c r="N241" s="6"/>
      <c r="O241" s="6"/>
      <c r="P241" s="6"/>
      <c r="Q241" s="6"/>
      <c r="R241" s="6"/>
      <c r="S241" s="162"/>
      <c r="T241" s="6"/>
      <c r="U241" s="6"/>
      <c r="V241" s="612"/>
      <c r="W241" s="6"/>
      <c r="X241" s="6"/>
      <c r="Y241" s="6"/>
      <c r="Z241" s="6"/>
      <c r="AA241" s="6"/>
    </row>
    <row r="242" spans="1:27" ht="15.75" customHeight="1" x14ac:dyDescent="0.25">
      <c r="A242" s="6"/>
      <c r="B242" s="6"/>
      <c r="C242" s="6"/>
      <c r="D242" s="6"/>
      <c r="E242" s="6"/>
      <c r="F242" s="6"/>
      <c r="G242" s="6"/>
      <c r="H242" s="6"/>
      <c r="I242" s="6"/>
      <c r="J242" s="6"/>
      <c r="K242" s="6"/>
      <c r="L242" s="6"/>
      <c r="M242" s="6"/>
      <c r="N242" s="6"/>
      <c r="O242" s="6"/>
      <c r="P242" s="6"/>
      <c r="Q242" s="6"/>
      <c r="R242" s="6"/>
      <c r="S242" s="162"/>
      <c r="T242" s="6"/>
      <c r="U242" s="6"/>
      <c r="V242" s="612"/>
      <c r="W242" s="6"/>
      <c r="X242" s="6"/>
      <c r="Y242" s="6"/>
      <c r="Z242" s="6"/>
      <c r="AA242" s="6"/>
    </row>
    <row r="243" spans="1:27" ht="15.75" customHeight="1" x14ac:dyDescent="0.25">
      <c r="A243" s="6"/>
      <c r="B243" s="6"/>
      <c r="C243" s="6"/>
      <c r="D243" s="6"/>
      <c r="E243" s="6"/>
      <c r="F243" s="6"/>
      <c r="G243" s="6"/>
      <c r="H243" s="6"/>
      <c r="I243" s="6"/>
      <c r="J243" s="6"/>
      <c r="K243" s="6"/>
      <c r="L243" s="6"/>
      <c r="M243" s="6"/>
      <c r="N243" s="6"/>
      <c r="O243" s="6"/>
      <c r="P243" s="6"/>
      <c r="Q243" s="6"/>
      <c r="R243" s="6"/>
      <c r="S243" s="162"/>
      <c r="T243" s="6"/>
      <c r="U243" s="6"/>
      <c r="V243" s="612"/>
      <c r="W243" s="6"/>
      <c r="X243" s="6"/>
      <c r="Y243" s="6"/>
      <c r="Z243" s="6"/>
      <c r="AA243" s="6"/>
    </row>
    <row r="244" spans="1:27" ht="15.75" customHeight="1" x14ac:dyDescent="0.25">
      <c r="A244" s="6"/>
      <c r="B244" s="6"/>
      <c r="C244" s="6"/>
      <c r="D244" s="6"/>
      <c r="E244" s="6"/>
      <c r="F244" s="6"/>
      <c r="G244" s="6"/>
      <c r="H244" s="6"/>
      <c r="I244" s="6"/>
      <c r="J244" s="6"/>
      <c r="K244" s="6"/>
      <c r="L244" s="6"/>
      <c r="M244" s="6"/>
      <c r="N244" s="6"/>
      <c r="O244" s="6"/>
      <c r="P244" s="6"/>
      <c r="Q244" s="6"/>
      <c r="R244" s="6"/>
      <c r="S244" s="162"/>
      <c r="T244" s="6"/>
      <c r="U244" s="6"/>
      <c r="V244" s="612"/>
      <c r="W244" s="6"/>
      <c r="X244" s="6"/>
      <c r="Y244" s="6"/>
      <c r="Z244" s="6"/>
      <c r="AA244" s="6"/>
    </row>
    <row r="245" spans="1:27" ht="15.75" customHeight="1" x14ac:dyDescent="0.25">
      <c r="A245" s="6"/>
      <c r="B245" s="6"/>
      <c r="C245" s="6"/>
      <c r="D245" s="6"/>
      <c r="E245" s="6"/>
      <c r="F245" s="6"/>
      <c r="G245" s="6"/>
      <c r="H245" s="6"/>
      <c r="I245" s="6"/>
      <c r="J245" s="6"/>
      <c r="K245" s="6"/>
      <c r="L245" s="6"/>
      <c r="M245" s="6"/>
      <c r="N245" s="6"/>
      <c r="O245" s="6"/>
      <c r="P245" s="6"/>
      <c r="Q245" s="6"/>
      <c r="R245" s="6"/>
      <c r="S245" s="162"/>
      <c r="T245" s="6"/>
      <c r="U245" s="6"/>
      <c r="V245" s="612"/>
      <c r="W245" s="6"/>
      <c r="X245" s="6"/>
      <c r="Y245" s="6"/>
      <c r="Z245" s="6"/>
      <c r="AA245" s="6"/>
    </row>
    <row r="246" spans="1:27" ht="15.75" customHeight="1" x14ac:dyDescent="0.25">
      <c r="A246" s="6"/>
      <c r="B246" s="6"/>
      <c r="C246" s="6"/>
      <c r="D246" s="6"/>
      <c r="E246" s="6"/>
      <c r="F246" s="6"/>
      <c r="G246" s="6"/>
      <c r="H246" s="6"/>
      <c r="I246" s="6"/>
      <c r="J246" s="6"/>
      <c r="K246" s="6"/>
      <c r="L246" s="6"/>
      <c r="M246" s="6"/>
      <c r="N246" s="6"/>
      <c r="O246" s="6"/>
      <c r="P246" s="6"/>
      <c r="Q246" s="6"/>
      <c r="R246" s="6"/>
      <c r="S246" s="162"/>
      <c r="T246" s="6"/>
      <c r="U246" s="6"/>
      <c r="V246" s="612"/>
      <c r="W246" s="6"/>
      <c r="X246" s="6"/>
      <c r="Y246" s="6"/>
      <c r="Z246" s="6"/>
      <c r="AA246" s="6"/>
    </row>
    <row r="247" spans="1:27" ht="15.75" customHeight="1" x14ac:dyDescent="0.25">
      <c r="A247" s="6"/>
      <c r="B247" s="6"/>
      <c r="C247" s="6"/>
      <c r="D247" s="6"/>
      <c r="E247" s="6"/>
      <c r="F247" s="6"/>
      <c r="G247" s="6"/>
      <c r="H247" s="6"/>
      <c r="I247" s="6"/>
      <c r="J247" s="6"/>
      <c r="K247" s="6"/>
      <c r="L247" s="6"/>
      <c r="M247" s="6"/>
      <c r="N247" s="6"/>
      <c r="O247" s="6"/>
      <c r="P247" s="6"/>
      <c r="Q247" s="6"/>
      <c r="R247" s="6"/>
      <c r="S247" s="162"/>
      <c r="T247" s="6"/>
      <c r="U247" s="6"/>
      <c r="V247" s="612"/>
      <c r="W247" s="6"/>
      <c r="X247" s="6"/>
      <c r="Y247" s="6"/>
      <c r="Z247" s="6"/>
      <c r="AA247" s="6"/>
    </row>
    <row r="248" spans="1:27" ht="15.75" customHeight="1" x14ac:dyDescent="0.25">
      <c r="A248" s="6"/>
      <c r="B248" s="6"/>
      <c r="C248" s="6"/>
      <c r="D248" s="6"/>
      <c r="E248" s="6"/>
      <c r="F248" s="6"/>
      <c r="G248" s="6"/>
      <c r="H248" s="6"/>
      <c r="I248" s="6"/>
      <c r="J248" s="6"/>
      <c r="K248" s="6"/>
      <c r="L248" s="6"/>
      <c r="M248" s="6"/>
      <c r="N248" s="6"/>
      <c r="O248" s="6"/>
      <c r="P248" s="6"/>
      <c r="Q248" s="6"/>
      <c r="R248" s="6"/>
      <c r="S248" s="162"/>
      <c r="T248" s="6"/>
      <c r="U248" s="6"/>
      <c r="V248" s="612"/>
      <c r="W248" s="6"/>
      <c r="X248" s="6"/>
      <c r="Y248" s="6"/>
      <c r="Z248" s="6"/>
      <c r="AA248" s="6"/>
    </row>
    <row r="249" spans="1:27" ht="15.75" customHeight="1" x14ac:dyDescent="0.25">
      <c r="A249" s="6"/>
      <c r="B249" s="6"/>
      <c r="C249" s="6"/>
      <c r="D249" s="6"/>
      <c r="E249" s="6"/>
      <c r="F249" s="6"/>
      <c r="G249" s="6"/>
      <c r="H249" s="6"/>
      <c r="I249" s="6"/>
      <c r="J249" s="6"/>
      <c r="K249" s="6"/>
      <c r="L249" s="6"/>
      <c r="M249" s="6"/>
      <c r="N249" s="6"/>
      <c r="O249" s="6"/>
      <c r="P249" s="6"/>
      <c r="Q249" s="6"/>
      <c r="R249" s="6"/>
      <c r="S249" s="162"/>
      <c r="T249" s="6"/>
      <c r="U249" s="6"/>
      <c r="V249" s="612"/>
      <c r="W249" s="6"/>
      <c r="X249" s="6"/>
      <c r="Y249" s="6"/>
      <c r="Z249" s="6"/>
      <c r="AA249" s="6"/>
    </row>
    <row r="250" spans="1:27" ht="15.75" customHeight="1" x14ac:dyDescent="0.25">
      <c r="A250" s="6"/>
      <c r="B250" s="6"/>
      <c r="C250" s="6"/>
      <c r="D250" s="6"/>
      <c r="E250" s="6"/>
      <c r="F250" s="6"/>
      <c r="G250" s="6"/>
      <c r="H250" s="6"/>
      <c r="I250" s="6"/>
      <c r="J250" s="6"/>
      <c r="K250" s="6"/>
      <c r="L250" s="6"/>
      <c r="M250" s="6"/>
      <c r="N250" s="6"/>
      <c r="O250" s="6"/>
      <c r="P250" s="6"/>
      <c r="Q250" s="6"/>
      <c r="R250" s="6"/>
      <c r="S250" s="162"/>
      <c r="T250" s="6"/>
      <c r="U250" s="6"/>
      <c r="V250" s="612"/>
      <c r="W250" s="6"/>
      <c r="X250" s="6"/>
      <c r="Y250" s="6"/>
      <c r="Z250" s="6"/>
      <c r="AA250" s="6"/>
    </row>
    <row r="251" spans="1:27" ht="15.75" customHeight="1" x14ac:dyDescent="0.25">
      <c r="A251" s="6"/>
      <c r="B251" s="6"/>
      <c r="C251" s="6"/>
      <c r="D251" s="6"/>
      <c r="E251" s="6"/>
      <c r="F251" s="6"/>
      <c r="G251" s="6"/>
      <c r="H251" s="6"/>
      <c r="I251" s="6"/>
      <c r="J251" s="6"/>
      <c r="K251" s="6"/>
      <c r="L251" s="6"/>
      <c r="M251" s="6"/>
      <c r="N251" s="6"/>
      <c r="O251" s="6"/>
      <c r="P251" s="6"/>
      <c r="Q251" s="6"/>
      <c r="R251" s="6"/>
      <c r="S251" s="162"/>
      <c r="T251" s="6"/>
      <c r="U251" s="6"/>
      <c r="V251" s="612"/>
      <c r="W251" s="6"/>
      <c r="X251" s="6"/>
      <c r="Y251" s="6"/>
      <c r="Z251" s="6"/>
      <c r="AA251" s="6"/>
    </row>
    <row r="252" spans="1:27" ht="15.75" customHeight="1" x14ac:dyDescent="0.25">
      <c r="A252" s="6"/>
      <c r="B252" s="6"/>
      <c r="C252" s="6"/>
      <c r="D252" s="6"/>
      <c r="E252" s="6"/>
      <c r="F252" s="6"/>
      <c r="G252" s="6"/>
      <c r="H252" s="6"/>
      <c r="I252" s="6"/>
      <c r="J252" s="6"/>
      <c r="K252" s="6"/>
      <c r="L252" s="6"/>
      <c r="M252" s="6"/>
      <c r="N252" s="6"/>
      <c r="O252" s="6"/>
      <c r="P252" s="6"/>
      <c r="Q252" s="6"/>
      <c r="R252" s="6"/>
      <c r="S252" s="162"/>
      <c r="T252" s="6"/>
      <c r="U252" s="6"/>
      <c r="V252" s="612"/>
      <c r="W252" s="6"/>
      <c r="X252" s="6"/>
      <c r="Y252" s="6"/>
      <c r="Z252" s="6"/>
      <c r="AA252" s="6"/>
    </row>
    <row r="253" spans="1:27" ht="15.75" customHeight="1" x14ac:dyDescent="0.25">
      <c r="A253" s="6"/>
      <c r="B253" s="6"/>
      <c r="C253" s="6"/>
      <c r="D253" s="6"/>
      <c r="E253" s="6"/>
      <c r="F253" s="6"/>
      <c r="G253" s="6"/>
      <c r="H253" s="6"/>
      <c r="I253" s="6"/>
      <c r="J253" s="6"/>
      <c r="K253" s="6"/>
      <c r="L253" s="6"/>
      <c r="M253" s="6"/>
      <c r="N253" s="6"/>
      <c r="O253" s="6"/>
      <c r="P253" s="6"/>
      <c r="Q253" s="6"/>
      <c r="R253" s="6"/>
      <c r="S253" s="162"/>
      <c r="T253" s="6"/>
      <c r="U253" s="6"/>
      <c r="V253" s="612"/>
      <c r="W253" s="6"/>
      <c r="X253" s="6"/>
      <c r="Y253" s="6"/>
      <c r="Z253" s="6"/>
      <c r="AA253" s="6"/>
    </row>
    <row r="254" spans="1:27" ht="15.75" customHeight="1" x14ac:dyDescent="0.25">
      <c r="A254" s="6"/>
      <c r="B254" s="6"/>
      <c r="C254" s="6"/>
      <c r="D254" s="6"/>
      <c r="E254" s="6"/>
      <c r="F254" s="6"/>
      <c r="G254" s="6"/>
      <c r="H254" s="6"/>
      <c r="I254" s="6"/>
      <c r="J254" s="6"/>
      <c r="K254" s="6"/>
      <c r="L254" s="6"/>
      <c r="M254" s="6"/>
      <c r="N254" s="6"/>
      <c r="O254" s="6"/>
      <c r="P254" s="6"/>
      <c r="Q254" s="6"/>
      <c r="R254" s="6"/>
      <c r="S254" s="162"/>
      <c r="T254" s="6"/>
      <c r="U254" s="6"/>
      <c r="V254" s="612"/>
      <c r="W254" s="6"/>
      <c r="X254" s="6"/>
      <c r="Y254" s="6"/>
      <c r="Z254" s="6"/>
      <c r="AA254" s="6"/>
    </row>
    <row r="255" spans="1:27" ht="15.75" customHeight="1" x14ac:dyDescent="0.25">
      <c r="A255" s="6"/>
      <c r="B255" s="6"/>
      <c r="C255" s="6"/>
      <c r="D255" s="6"/>
      <c r="E255" s="6"/>
      <c r="F255" s="6"/>
      <c r="G255" s="6"/>
      <c r="H255" s="6"/>
      <c r="I255" s="6"/>
      <c r="J255" s="6"/>
      <c r="K255" s="6"/>
      <c r="L255" s="6"/>
      <c r="M255" s="6"/>
      <c r="N255" s="6"/>
      <c r="O255" s="6"/>
      <c r="P255" s="6"/>
      <c r="Q255" s="6"/>
      <c r="R255" s="6"/>
      <c r="S255" s="162"/>
      <c r="T255" s="6"/>
      <c r="U255" s="6"/>
      <c r="V255" s="612"/>
      <c r="W255" s="6"/>
      <c r="X255" s="6"/>
      <c r="Y255" s="6"/>
      <c r="Z255" s="6"/>
      <c r="AA255" s="6"/>
    </row>
    <row r="256" spans="1:27" ht="15.75" customHeight="1" x14ac:dyDescent="0.25">
      <c r="A256" s="6"/>
      <c r="B256" s="6"/>
      <c r="C256" s="6"/>
      <c r="D256" s="6"/>
      <c r="E256" s="6"/>
      <c r="F256" s="6"/>
      <c r="G256" s="6"/>
      <c r="H256" s="6"/>
      <c r="I256" s="6"/>
      <c r="J256" s="6"/>
      <c r="K256" s="6"/>
      <c r="L256" s="6"/>
      <c r="M256" s="6"/>
      <c r="N256" s="6"/>
      <c r="O256" s="6"/>
      <c r="P256" s="6"/>
      <c r="Q256" s="6"/>
      <c r="R256" s="6"/>
      <c r="S256" s="162"/>
      <c r="T256" s="6"/>
      <c r="U256" s="6"/>
      <c r="V256" s="612"/>
      <c r="W256" s="6"/>
      <c r="X256" s="6"/>
      <c r="Y256" s="6"/>
      <c r="Z256" s="6"/>
      <c r="AA256" s="6"/>
    </row>
    <row r="257" spans="1:27" ht="15.75" customHeight="1" x14ac:dyDescent="0.25">
      <c r="A257" s="6"/>
      <c r="B257" s="6"/>
      <c r="C257" s="6"/>
      <c r="D257" s="6"/>
      <c r="E257" s="6"/>
      <c r="F257" s="6"/>
      <c r="G257" s="6"/>
      <c r="H257" s="6"/>
      <c r="I257" s="6"/>
      <c r="J257" s="6"/>
      <c r="K257" s="6"/>
      <c r="L257" s="6"/>
      <c r="M257" s="6"/>
      <c r="N257" s="6"/>
      <c r="O257" s="6"/>
      <c r="P257" s="6"/>
      <c r="Q257" s="6"/>
      <c r="R257" s="6"/>
      <c r="S257" s="162"/>
      <c r="T257" s="6"/>
      <c r="U257" s="6"/>
      <c r="V257" s="612"/>
      <c r="W257" s="6"/>
      <c r="X257" s="6"/>
      <c r="Y257" s="6"/>
      <c r="Z257" s="6"/>
      <c r="AA257" s="6"/>
    </row>
    <row r="258" spans="1:27" ht="15.75" customHeight="1" x14ac:dyDescent="0.25">
      <c r="A258" s="6"/>
      <c r="B258" s="6"/>
      <c r="C258" s="6"/>
      <c r="D258" s="6"/>
      <c r="E258" s="6"/>
      <c r="F258" s="6"/>
      <c r="G258" s="6"/>
      <c r="H258" s="6"/>
      <c r="I258" s="6"/>
      <c r="J258" s="6"/>
      <c r="K258" s="6"/>
      <c r="L258" s="6"/>
      <c r="M258" s="6"/>
      <c r="N258" s="6"/>
      <c r="O258" s="6"/>
      <c r="P258" s="6"/>
      <c r="Q258" s="6"/>
      <c r="R258" s="6"/>
      <c r="S258" s="162"/>
      <c r="T258" s="6"/>
      <c r="U258" s="6"/>
      <c r="V258" s="612"/>
      <c r="W258" s="6"/>
      <c r="X258" s="6"/>
      <c r="Y258" s="6"/>
      <c r="Z258" s="6"/>
      <c r="AA258" s="6"/>
    </row>
    <row r="259" spans="1:27" ht="15.75" customHeight="1" x14ac:dyDescent="0.25">
      <c r="A259" s="6"/>
      <c r="B259" s="6"/>
      <c r="C259" s="6"/>
      <c r="D259" s="6"/>
      <c r="E259" s="6"/>
      <c r="F259" s="6"/>
      <c r="G259" s="6"/>
      <c r="H259" s="6"/>
      <c r="I259" s="6"/>
      <c r="J259" s="6"/>
      <c r="K259" s="6"/>
      <c r="L259" s="6"/>
      <c r="M259" s="6"/>
      <c r="N259" s="6"/>
      <c r="O259" s="6"/>
      <c r="P259" s="6"/>
      <c r="Q259" s="6"/>
      <c r="R259" s="6"/>
      <c r="S259" s="162"/>
      <c r="T259" s="6"/>
      <c r="U259" s="6"/>
      <c r="V259" s="612"/>
      <c r="W259" s="6"/>
      <c r="X259" s="6"/>
      <c r="Y259" s="6"/>
      <c r="Z259" s="6"/>
      <c r="AA259" s="6"/>
    </row>
    <row r="260" spans="1:27" ht="15.75" customHeight="1" x14ac:dyDescent="0.25">
      <c r="A260" s="6"/>
      <c r="B260" s="6"/>
      <c r="C260" s="6"/>
      <c r="D260" s="6"/>
      <c r="E260" s="6"/>
      <c r="F260" s="6"/>
      <c r="G260" s="6"/>
      <c r="H260" s="6"/>
      <c r="I260" s="6"/>
      <c r="J260" s="6"/>
      <c r="K260" s="6"/>
      <c r="L260" s="6"/>
      <c r="M260" s="6"/>
      <c r="N260" s="6"/>
      <c r="O260" s="6"/>
      <c r="P260" s="6"/>
      <c r="Q260" s="6"/>
      <c r="R260" s="6"/>
      <c r="S260" s="162"/>
      <c r="T260" s="6"/>
      <c r="U260" s="6"/>
      <c r="V260" s="612"/>
      <c r="W260" s="6"/>
      <c r="X260" s="6"/>
      <c r="Y260" s="6"/>
      <c r="Z260" s="6"/>
      <c r="AA260" s="6"/>
    </row>
    <row r="261" spans="1:27" ht="15.75" customHeight="1" x14ac:dyDescent="0.25">
      <c r="A261" s="6"/>
      <c r="B261" s="6"/>
      <c r="C261" s="6"/>
      <c r="D261" s="6"/>
      <c r="E261" s="6"/>
      <c r="F261" s="6"/>
      <c r="G261" s="6"/>
      <c r="H261" s="6"/>
      <c r="I261" s="6"/>
      <c r="J261" s="6"/>
      <c r="K261" s="6"/>
      <c r="L261" s="6"/>
      <c r="M261" s="6"/>
      <c r="N261" s="6"/>
      <c r="O261" s="6"/>
      <c r="P261" s="6"/>
      <c r="Q261" s="6"/>
      <c r="R261" s="6"/>
      <c r="S261" s="162"/>
      <c r="T261" s="6"/>
      <c r="U261" s="6"/>
      <c r="V261" s="612"/>
      <c r="W261" s="6"/>
      <c r="X261" s="6"/>
      <c r="Y261" s="6"/>
      <c r="Z261" s="6"/>
      <c r="AA261" s="6"/>
    </row>
    <row r="262" spans="1:27" ht="15.75" customHeight="1" x14ac:dyDescent="0.25">
      <c r="A262" s="6"/>
      <c r="B262" s="6"/>
      <c r="C262" s="6"/>
      <c r="D262" s="6"/>
      <c r="E262" s="6"/>
      <c r="F262" s="6"/>
      <c r="G262" s="6"/>
      <c r="H262" s="6"/>
      <c r="I262" s="6"/>
      <c r="J262" s="6"/>
      <c r="K262" s="6"/>
      <c r="L262" s="6"/>
      <c r="M262" s="6"/>
      <c r="N262" s="6"/>
      <c r="O262" s="6"/>
      <c r="P262" s="6"/>
      <c r="Q262" s="6"/>
      <c r="R262" s="6"/>
      <c r="S262" s="162"/>
      <c r="T262" s="6"/>
      <c r="U262" s="6"/>
      <c r="V262" s="612"/>
      <c r="W262" s="6"/>
      <c r="X262" s="6"/>
      <c r="Y262" s="6"/>
      <c r="Z262" s="6"/>
      <c r="AA262" s="6"/>
    </row>
    <row r="263" spans="1:27" ht="15.75" customHeight="1" x14ac:dyDescent="0.25">
      <c r="A263" s="6"/>
      <c r="B263" s="6"/>
      <c r="C263" s="6"/>
      <c r="D263" s="6"/>
      <c r="E263" s="6"/>
      <c r="F263" s="6"/>
      <c r="G263" s="6"/>
      <c r="H263" s="6"/>
      <c r="I263" s="6"/>
      <c r="J263" s="6"/>
      <c r="K263" s="6"/>
      <c r="L263" s="6"/>
      <c r="M263" s="6"/>
      <c r="N263" s="6"/>
      <c r="O263" s="6"/>
      <c r="P263" s="6"/>
      <c r="Q263" s="6"/>
      <c r="R263" s="6"/>
      <c r="S263" s="162"/>
      <c r="T263" s="6"/>
      <c r="U263" s="6"/>
      <c r="V263" s="612"/>
      <c r="W263" s="6"/>
      <c r="X263" s="6"/>
      <c r="Y263" s="6"/>
      <c r="Z263" s="6"/>
      <c r="AA263" s="6"/>
    </row>
    <row r="264" spans="1:27" ht="15.75" customHeight="1" x14ac:dyDescent="0.25">
      <c r="A264" s="6"/>
      <c r="B264" s="6"/>
      <c r="C264" s="6"/>
      <c r="D264" s="6"/>
      <c r="E264" s="6"/>
      <c r="F264" s="6"/>
      <c r="G264" s="6"/>
      <c r="H264" s="6"/>
      <c r="I264" s="6"/>
      <c r="J264" s="6"/>
      <c r="K264" s="6"/>
      <c r="L264" s="6"/>
      <c r="M264" s="6"/>
      <c r="N264" s="6"/>
      <c r="O264" s="6"/>
      <c r="P264" s="6"/>
      <c r="Q264" s="6"/>
      <c r="R264" s="6"/>
      <c r="S264" s="162"/>
      <c r="T264" s="6"/>
      <c r="U264" s="6"/>
      <c r="V264" s="612"/>
      <c r="W264" s="6"/>
      <c r="X264" s="6"/>
      <c r="Y264" s="6"/>
      <c r="Z264" s="6"/>
      <c r="AA264" s="6"/>
    </row>
    <row r="265" spans="1:27" ht="15.75" customHeight="1" x14ac:dyDescent="0.25">
      <c r="A265" s="6"/>
      <c r="B265" s="6"/>
      <c r="C265" s="6"/>
      <c r="D265" s="6"/>
      <c r="E265" s="6"/>
      <c r="F265" s="6"/>
      <c r="G265" s="6"/>
      <c r="H265" s="6"/>
      <c r="I265" s="6"/>
      <c r="J265" s="6"/>
      <c r="K265" s="6"/>
      <c r="L265" s="6"/>
      <c r="M265" s="6"/>
      <c r="N265" s="6"/>
      <c r="O265" s="6"/>
      <c r="P265" s="6"/>
      <c r="Q265" s="6"/>
      <c r="R265" s="6"/>
      <c r="S265" s="162"/>
      <c r="T265" s="6"/>
      <c r="U265" s="6"/>
      <c r="V265" s="612"/>
      <c r="W265" s="6"/>
      <c r="X265" s="6"/>
      <c r="Y265" s="6"/>
      <c r="Z265" s="6"/>
      <c r="AA265" s="6"/>
    </row>
    <row r="266" spans="1:27" ht="15.75" customHeight="1" x14ac:dyDescent="0.25">
      <c r="A266" s="6"/>
      <c r="B266" s="6"/>
      <c r="C266" s="6"/>
      <c r="D266" s="6"/>
      <c r="E266" s="6"/>
      <c r="F266" s="6"/>
      <c r="G266" s="6"/>
      <c r="H266" s="6"/>
      <c r="I266" s="6"/>
      <c r="J266" s="6"/>
      <c r="K266" s="6"/>
      <c r="L266" s="6"/>
      <c r="M266" s="6"/>
      <c r="N266" s="6"/>
      <c r="O266" s="6"/>
      <c r="P266" s="6"/>
      <c r="Q266" s="6"/>
      <c r="R266" s="6"/>
      <c r="S266" s="162"/>
      <c r="T266" s="6"/>
      <c r="U266" s="6"/>
      <c r="V266" s="612"/>
      <c r="W266" s="6"/>
      <c r="X266" s="6"/>
      <c r="Y266" s="6"/>
      <c r="Z266" s="6"/>
      <c r="AA266" s="6"/>
    </row>
    <row r="267" spans="1:27" ht="15.75" customHeight="1" x14ac:dyDescent="0.25">
      <c r="A267" s="6"/>
      <c r="B267" s="6"/>
      <c r="C267" s="6"/>
      <c r="D267" s="6"/>
      <c r="E267" s="6"/>
      <c r="F267" s="6"/>
      <c r="G267" s="6"/>
      <c r="H267" s="6"/>
      <c r="I267" s="6"/>
      <c r="J267" s="6"/>
      <c r="K267" s="6"/>
      <c r="L267" s="6"/>
      <c r="M267" s="6"/>
      <c r="N267" s="6"/>
      <c r="O267" s="6"/>
      <c r="P267" s="6"/>
      <c r="Q267" s="6"/>
      <c r="R267" s="6"/>
      <c r="S267" s="162"/>
      <c r="T267" s="6"/>
      <c r="U267" s="6"/>
      <c r="V267" s="612"/>
      <c r="W267" s="6"/>
      <c r="X267" s="6"/>
      <c r="Y267" s="6"/>
      <c r="Z267" s="6"/>
      <c r="AA267" s="6"/>
    </row>
    <row r="268" spans="1:27" ht="15.75" customHeight="1" x14ac:dyDescent="0.25">
      <c r="A268" s="6"/>
      <c r="B268" s="6"/>
      <c r="C268" s="6"/>
      <c r="D268" s="6"/>
      <c r="E268" s="6"/>
      <c r="F268" s="6"/>
      <c r="G268" s="6"/>
      <c r="H268" s="6"/>
      <c r="I268" s="6"/>
      <c r="J268" s="6"/>
      <c r="K268" s="6"/>
      <c r="L268" s="6"/>
      <c r="M268" s="6"/>
      <c r="N268" s="6"/>
      <c r="O268" s="6"/>
      <c r="P268" s="6"/>
      <c r="Q268" s="6"/>
      <c r="R268" s="6"/>
      <c r="S268" s="162"/>
      <c r="T268" s="6"/>
      <c r="U268" s="6"/>
      <c r="V268" s="612"/>
      <c r="W268" s="6"/>
      <c r="X268" s="6"/>
      <c r="Y268" s="6"/>
      <c r="Z268" s="6"/>
      <c r="AA268" s="6"/>
    </row>
    <row r="269" spans="1:27" ht="15.75" customHeight="1" x14ac:dyDescent="0.25">
      <c r="A269" s="6"/>
      <c r="B269" s="6"/>
      <c r="C269" s="6"/>
      <c r="D269" s="6"/>
      <c r="E269" s="6"/>
      <c r="F269" s="6"/>
      <c r="G269" s="6"/>
      <c r="H269" s="6"/>
      <c r="I269" s="6"/>
      <c r="J269" s="6"/>
      <c r="K269" s="6"/>
      <c r="L269" s="6"/>
      <c r="M269" s="6"/>
      <c r="N269" s="6"/>
      <c r="O269" s="6"/>
      <c r="P269" s="6"/>
      <c r="Q269" s="6"/>
      <c r="R269" s="6"/>
      <c r="S269" s="162"/>
      <c r="T269" s="6"/>
      <c r="U269" s="6"/>
      <c r="V269" s="612"/>
      <c r="W269" s="6"/>
      <c r="X269" s="6"/>
      <c r="Y269" s="6"/>
      <c r="Z269" s="6"/>
      <c r="AA269" s="6"/>
    </row>
    <row r="270" spans="1:27" ht="15.75" customHeight="1" x14ac:dyDescent="0.25">
      <c r="A270" s="6"/>
      <c r="B270" s="6"/>
      <c r="C270" s="6"/>
      <c r="D270" s="6"/>
      <c r="E270" s="6"/>
      <c r="F270" s="6"/>
      <c r="G270" s="6"/>
      <c r="H270" s="6"/>
      <c r="I270" s="6"/>
      <c r="J270" s="6"/>
      <c r="K270" s="6"/>
      <c r="L270" s="6"/>
      <c r="M270" s="6"/>
      <c r="N270" s="6"/>
      <c r="O270" s="6"/>
      <c r="P270" s="6"/>
      <c r="Q270" s="6"/>
      <c r="R270" s="6"/>
      <c r="S270" s="162"/>
      <c r="T270" s="6"/>
      <c r="U270" s="6"/>
      <c r="V270" s="612"/>
      <c r="W270" s="6"/>
      <c r="X270" s="6"/>
      <c r="Y270" s="6"/>
      <c r="Z270" s="6"/>
      <c r="AA270" s="6"/>
    </row>
    <row r="271" spans="1:27" ht="15.75" customHeight="1" x14ac:dyDescent="0.25">
      <c r="A271" s="6"/>
      <c r="B271" s="6"/>
      <c r="C271" s="6"/>
      <c r="D271" s="6"/>
      <c r="E271" s="6"/>
      <c r="F271" s="6"/>
      <c r="G271" s="6"/>
      <c r="H271" s="6"/>
      <c r="I271" s="6"/>
      <c r="J271" s="6"/>
      <c r="K271" s="6"/>
      <c r="L271" s="6"/>
      <c r="M271" s="6"/>
      <c r="N271" s="6"/>
      <c r="O271" s="6"/>
      <c r="P271" s="6"/>
      <c r="Q271" s="6"/>
      <c r="R271" s="6"/>
      <c r="S271" s="162"/>
      <c r="T271" s="6"/>
      <c r="U271" s="6"/>
      <c r="V271" s="612"/>
      <c r="W271" s="6"/>
      <c r="X271" s="6"/>
      <c r="Y271" s="6"/>
      <c r="Z271" s="6"/>
      <c r="AA271" s="6"/>
    </row>
    <row r="272" spans="1:27" ht="15.75" customHeight="1" x14ac:dyDescent="0.25">
      <c r="A272" s="6"/>
      <c r="B272" s="6"/>
      <c r="C272" s="6"/>
      <c r="D272" s="6"/>
      <c r="E272" s="6"/>
      <c r="F272" s="6"/>
      <c r="G272" s="6"/>
      <c r="H272" s="6"/>
      <c r="I272" s="6"/>
      <c r="J272" s="6"/>
      <c r="K272" s="6"/>
      <c r="L272" s="6"/>
      <c r="M272" s="6"/>
      <c r="N272" s="6"/>
      <c r="O272" s="6"/>
      <c r="P272" s="6"/>
      <c r="Q272" s="6"/>
      <c r="R272" s="6"/>
      <c r="S272" s="162"/>
      <c r="T272" s="6"/>
      <c r="U272" s="6"/>
      <c r="V272" s="612"/>
      <c r="W272" s="6"/>
      <c r="X272" s="6"/>
      <c r="Y272" s="6"/>
      <c r="Z272" s="6"/>
      <c r="AA272" s="6"/>
    </row>
    <row r="273" spans="1:27" ht="15.75" customHeight="1" x14ac:dyDescent="0.25">
      <c r="A273" s="6"/>
      <c r="B273" s="6"/>
      <c r="C273" s="6"/>
      <c r="D273" s="6"/>
      <c r="E273" s="6"/>
      <c r="F273" s="6"/>
      <c r="G273" s="6"/>
      <c r="H273" s="6"/>
      <c r="I273" s="6"/>
      <c r="J273" s="6"/>
      <c r="K273" s="6"/>
      <c r="L273" s="6"/>
      <c r="M273" s="6"/>
      <c r="N273" s="6"/>
      <c r="O273" s="6"/>
      <c r="P273" s="6"/>
      <c r="Q273" s="6"/>
      <c r="R273" s="6"/>
      <c r="S273" s="162"/>
      <c r="T273" s="6"/>
      <c r="U273" s="6"/>
      <c r="V273" s="612"/>
      <c r="W273" s="6"/>
      <c r="X273" s="6"/>
      <c r="Y273" s="6"/>
      <c r="Z273" s="6"/>
      <c r="AA273" s="6"/>
    </row>
    <row r="274" spans="1:27" ht="15.75" customHeight="1" x14ac:dyDescent="0.25">
      <c r="A274" s="6"/>
      <c r="B274" s="6"/>
      <c r="C274" s="6"/>
      <c r="D274" s="6"/>
      <c r="E274" s="6"/>
      <c r="F274" s="6"/>
      <c r="G274" s="6"/>
      <c r="H274" s="6"/>
      <c r="I274" s="6"/>
      <c r="J274" s="6"/>
      <c r="K274" s="6"/>
      <c r="L274" s="6"/>
      <c r="M274" s="6"/>
      <c r="N274" s="6"/>
      <c r="O274" s="6"/>
      <c r="P274" s="6"/>
      <c r="Q274" s="6"/>
      <c r="R274" s="6"/>
      <c r="S274" s="162"/>
      <c r="T274" s="6"/>
      <c r="U274" s="6"/>
      <c r="V274" s="612"/>
      <c r="W274" s="6"/>
      <c r="X274" s="6"/>
      <c r="Y274" s="6"/>
      <c r="Z274" s="6"/>
      <c r="AA274" s="6"/>
    </row>
    <row r="275" spans="1:27" ht="15.75" customHeight="1" x14ac:dyDescent="0.25">
      <c r="A275" s="6"/>
      <c r="B275" s="6"/>
      <c r="C275" s="6"/>
      <c r="D275" s="6"/>
      <c r="E275" s="6"/>
      <c r="F275" s="6"/>
      <c r="G275" s="6"/>
      <c r="H275" s="6"/>
      <c r="I275" s="6"/>
      <c r="J275" s="6"/>
      <c r="K275" s="6"/>
      <c r="L275" s="6"/>
      <c r="M275" s="6"/>
      <c r="N275" s="6"/>
      <c r="O275" s="6"/>
      <c r="P275" s="6"/>
      <c r="Q275" s="6"/>
      <c r="R275" s="6"/>
      <c r="S275" s="162"/>
      <c r="T275" s="6"/>
      <c r="U275" s="6"/>
      <c r="V275" s="612"/>
      <c r="W275" s="6"/>
      <c r="X275" s="6"/>
      <c r="Y275" s="6"/>
      <c r="Z275" s="6"/>
      <c r="AA275" s="6"/>
    </row>
    <row r="276" spans="1:27" ht="15.75" customHeight="1" x14ac:dyDescent="0.25">
      <c r="A276" s="6"/>
      <c r="B276" s="6"/>
      <c r="C276" s="6"/>
      <c r="D276" s="6"/>
      <c r="E276" s="6"/>
      <c r="F276" s="6"/>
      <c r="G276" s="6"/>
      <c r="H276" s="6"/>
      <c r="I276" s="6"/>
      <c r="J276" s="6"/>
      <c r="K276" s="6"/>
      <c r="L276" s="6"/>
      <c r="M276" s="6"/>
      <c r="N276" s="6"/>
      <c r="O276" s="6"/>
      <c r="P276" s="6"/>
      <c r="Q276" s="6"/>
      <c r="R276" s="6"/>
      <c r="S276" s="162"/>
      <c r="T276" s="6"/>
      <c r="U276" s="6"/>
      <c r="V276" s="612"/>
      <c r="W276" s="6"/>
      <c r="X276" s="6"/>
      <c r="Y276" s="6"/>
      <c r="Z276" s="6"/>
      <c r="AA276" s="6"/>
    </row>
    <row r="277" spans="1:27" ht="15.75" customHeight="1" x14ac:dyDescent="0.25">
      <c r="A277" s="6"/>
      <c r="B277" s="6"/>
      <c r="C277" s="6"/>
      <c r="D277" s="6"/>
      <c r="E277" s="6"/>
      <c r="F277" s="6"/>
      <c r="G277" s="6"/>
      <c r="H277" s="6"/>
      <c r="I277" s="6"/>
      <c r="J277" s="6"/>
      <c r="K277" s="6"/>
      <c r="L277" s="6"/>
      <c r="M277" s="6"/>
      <c r="N277" s="6"/>
      <c r="O277" s="6"/>
      <c r="P277" s="6"/>
      <c r="Q277" s="6"/>
      <c r="R277" s="6"/>
      <c r="S277" s="162"/>
      <c r="T277" s="6"/>
      <c r="U277" s="6"/>
      <c r="V277" s="612"/>
      <c r="W277" s="6"/>
      <c r="X277" s="6"/>
      <c r="Y277" s="6"/>
      <c r="Z277" s="6"/>
      <c r="AA277" s="6"/>
    </row>
    <row r="278" spans="1:27" ht="15.75" customHeight="1" x14ac:dyDescent="0.25">
      <c r="A278" s="6"/>
      <c r="B278" s="6"/>
      <c r="C278" s="6"/>
      <c r="D278" s="6"/>
      <c r="E278" s="6"/>
      <c r="F278" s="6"/>
      <c r="G278" s="6"/>
      <c r="H278" s="6"/>
      <c r="I278" s="6"/>
      <c r="J278" s="6"/>
      <c r="K278" s="6"/>
      <c r="L278" s="6"/>
      <c r="M278" s="6"/>
      <c r="N278" s="6"/>
      <c r="O278" s="6"/>
      <c r="P278" s="6"/>
      <c r="Q278" s="6"/>
      <c r="R278" s="6"/>
      <c r="S278" s="162"/>
      <c r="T278" s="6"/>
      <c r="U278" s="6"/>
      <c r="V278" s="612"/>
      <c r="W278" s="6"/>
      <c r="X278" s="6"/>
      <c r="Y278" s="6"/>
      <c r="Z278" s="6"/>
      <c r="AA278" s="6"/>
    </row>
    <row r="279" spans="1:27" ht="15.75" customHeight="1" x14ac:dyDescent="0.25">
      <c r="A279" s="6"/>
      <c r="B279" s="6"/>
      <c r="C279" s="6"/>
      <c r="D279" s="6"/>
      <c r="E279" s="6"/>
      <c r="F279" s="6"/>
      <c r="G279" s="6"/>
      <c r="H279" s="6"/>
      <c r="I279" s="6"/>
      <c r="J279" s="6"/>
      <c r="K279" s="6"/>
      <c r="L279" s="6"/>
      <c r="M279" s="6"/>
      <c r="N279" s="6"/>
      <c r="O279" s="6"/>
      <c r="P279" s="6"/>
      <c r="Q279" s="6"/>
      <c r="R279" s="6"/>
      <c r="S279" s="162"/>
      <c r="T279" s="6"/>
      <c r="U279" s="6"/>
      <c r="V279" s="612"/>
      <c r="W279" s="6"/>
      <c r="X279" s="6"/>
      <c r="Y279" s="6"/>
      <c r="Z279" s="6"/>
      <c r="AA279" s="6"/>
    </row>
    <row r="280" spans="1:27" ht="15.75" customHeight="1" x14ac:dyDescent="0.25">
      <c r="A280" s="6"/>
      <c r="B280" s="6"/>
      <c r="C280" s="6"/>
      <c r="D280" s="6"/>
      <c r="E280" s="6"/>
      <c r="F280" s="6"/>
      <c r="G280" s="6"/>
      <c r="H280" s="6"/>
      <c r="I280" s="6"/>
      <c r="J280" s="6"/>
      <c r="K280" s="6"/>
      <c r="L280" s="6"/>
      <c r="M280" s="6"/>
      <c r="N280" s="6"/>
      <c r="O280" s="6"/>
      <c r="P280" s="6"/>
      <c r="Q280" s="6"/>
      <c r="R280" s="6"/>
      <c r="S280" s="162"/>
      <c r="T280" s="6"/>
      <c r="U280" s="6"/>
      <c r="V280" s="612"/>
      <c r="W280" s="6"/>
      <c r="X280" s="6"/>
      <c r="Y280" s="6"/>
      <c r="Z280" s="6"/>
      <c r="AA280" s="6"/>
    </row>
    <row r="281" spans="1:27" ht="15.75" customHeight="1" x14ac:dyDescent="0.25">
      <c r="A281" s="6"/>
      <c r="B281" s="6"/>
      <c r="C281" s="6"/>
      <c r="D281" s="6"/>
      <c r="E281" s="6"/>
      <c r="F281" s="6"/>
      <c r="G281" s="6"/>
      <c r="H281" s="6"/>
      <c r="I281" s="6"/>
      <c r="J281" s="6"/>
      <c r="K281" s="6"/>
      <c r="L281" s="6"/>
      <c r="M281" s="6"/>
      <c r="N281" s="6"/>
      <c r="O281" s="6"/>
      <c r="P281" s="6"/>
      <c r="Q281" s="6"/>
      <c r="R281" s="6"/>
      <c r="S281" s="162"/>
      <c r="T281" s="6"/>
      <c r="U281" s="6"/>
      <c r="V281" s="612"/>
      <c r="W281" s="6"/>
      <c r="X281" s="6"/>
      <c r="Y281" s="6"/>
      <c r="Z281" s="6"/>
      <c r="AA281" s="6"/>
    </row>
    <row r="282" spans="1:27" ht="15.75" customHeight="1" x14ac:dyDescent="0.25">
      <c r="A282" s="6"/>
      <c r="B282" s="6"/>
      <c r="C282" s="6"/>
      <c r="D282" s="6"/>
      <c r="E282" s="6"/>
      <c r="F282" s="6"/>
      <c r="G282" s="6"/>
      <c r="H282" s="6"/>
      <c r="I282" s="6"/>
      <c r="J282" s="6"/>
      <c r="K282" s="6"/>
      <c r="L282" s="6"/>
      <c r="M282" s="6"/>
      <c r="N282" s="6"/>
      <c r="O282" s="6"/>
      <c r="P282" s="6"/>
      <c r="Q282" s="6"/>
      <c r="R282" s="6"/>
      <c r="S282" s="162"/>
      <c r="T282" s="6"/>
      <c r="U282" s="6"/>
      <c r="V282" s="612"/>
      <c r="W282" s="6"/>
      <c r="X282" s="6"/>
      <c r="Y282" s="6"/>
      <c r="Z282" s="6"/>
      <c r="AA282" s="6"/>
    </row>
    <row r="283" spans="1:27" ht="15.75" customHeight="1" x14ac:dyDescent="0.25">
      <c r="A283" s="6"/>
      <c r="B283" s="6"/>
      <c r="C283" s="6"/>
      <c r="D283" s="6"/>
      <c r="E283" s="6"/>
      <c r="F283" s="6"/>
      <c r="G283" s="6"/>
      <c r="H283" s="6"/>
      <c r="I283" s="6"/>
      <c r="J283" s="6"/>
      <c r="K283" s="6"/>
      <c r="L283" s="6"/>
      <c r="M283" s="6"/>
      <c r="N283" s="6"/>
      <c r="O283" s="6"/>
      <c r="P283" s="6"/>
      <c r="Q283" s="6"/>
      <c r="R283" s="6"/>
      <c r="S283" s="162"/>
      <c r="T283" s="6"/>
      <c r="U283" s="6"/>
      <c r="V283" s="612"/>
      <c r="W283" s="6"/>
      <c r="X283" s="6"/>
      <c r="Y283" s="6"/>
      <c r="Z283" s="6"/>
      <c r="AA283" s="6"/>
    </row>
    <row r="284" spans="1:27" ht="15.75" customHeight="1" x14ac:dyDescent="0.25">
      <c r="A284" s="6"/>
      <c r="B284" s="6"/>
      <c r="C284" s="6"/>
      <c r="D284" s="6"/>
      <c r="E284" s="6"/>
      <c r="F284" s="6"/>
      <c r="G284" s="6"/>
      <c r="H284" s="6"/>
      <c r="I284" s="6"/>
      <c r="J284" s="6"/>
      <c r="K284" s="6"/>
      <c r="L284" s="6"/>
      <c r="M284" s="6"/>
      <c r="N284" s="6"/>
      <c r="O284" s="6"/>
      <c r="P284" s="6"/>
      <c r="Q284" s="6"/>
      <c r="R284" s="6"/>
      <c r="S284" s="162"/>
      <c r="T284" s="6"/>
      <c r="U284" s="6"/>
      <c r="V284" s="612"/>
      <c r="W284" s="6"/>
      <c r="X284" s="6"/>
      <c r="Y284" s="6"/>
      <c r="Z284" s="6"/>
      <c r="AA284" s="6"/>
    </row>
    <row r="285" spans="1:27" ht="15.75" customHeight="1" x14ac:dyDescent="0.25">
      <c r="A285" s="6"/>
      <c r="B285" s="6"/>
      <c r="C285" s="6"/>
      <c r="D285" s="6"/>
      <c r="E285" s="6"/>
      <c r="F285" s="6"/>
      <c r="G285" s="6"/>
      <c r="H285" s="6"/>
      <c r="I285" s="6"/>
      <c r="J285" s="6"/>
      <c r="K285" s="6"/>
      <c r="L285" s="6"/>
      <c r="M285" s="6"/>
      <c r="N285" s="6"/>
      <c r="O285" s="6"/>
      <c r="P285" s="6"/>
      <c r="Q285" s="6"/>
      <c r="R285" s="6"/>
      <c r="S285" s="162"/>
      <c r="T285" s="6"/>
      <c r="U285" s="6"/>
      <c r="V285" s="612"/>
      <c r="W285" s="6"/>
      <c r="X285" s="6"/>
      <c r="Y285" s="6"/>
      <c r="Z285" s="6"/>
      <c r="AA285" s="6"/>
    </row>
    <row r="286" spans="1:27" ht="15.75" customHeight="1" x14ac:dyDescent="0.25">
      <c r="A286" s="6"/>
      <c r="B286" s="6"/>
      <c r="C286" s="6"/>
      <c r="D286" s="6"/>
      <c r="E286" s="6"/>
      <c r="F286" s="6"/>
      <c r="G286" s="6"/>
      <c r="H286" s="6"/>
      <c r="I286" s="6"/>
      <c r="J286" s="6"/>
      <c r="K286" s="6"/>
      <c r="L286" s="6"/>
      <c r="M286" s="6"/>
      <c r="N286" s="6"/>
      <c r="O286" s="6"/>
      <c r="P286" s="6"/>
      <c r="Q286" s="6"/>
      <c r="R286" s="6"/>
      <c r="S286" s="162"/>
      <c r="T286" s="6"/>
      <c r="U286" s="6"/>
      <c r="V286" s="612"/>
      <c r="W286" s="6"/>
      <c r="X286" s="6"/>
      <c r="Y286" s="6"/>
      <c r="Z286" s="6"/>
      <c r="AA286" s="6"/>
    </row>
    <row r="287" spans="1:27" ht="15.75" customHeight="1" x14ac:dyDescent="0.25">
      <c r="A287" s="6"/>
      <c r="B287" s="6"/>
      <c r="C287" s="6"/>
      <c r="D287" s="6"/>
      <c r="E287" s="6"/>
      <c r="F287" s="6"/>
      <c r="G287" s="6"/>
      <c r="H287" s="6"/>
      <c r="I287" s="6"/>
      <c r="J287" s="6"/>
      <c r="K287" s="6"/>
      <c r="L287" s="6"/>
      <c r="M287" s="6"/>
      <c r="N287" s="6"/>
      <c r="O287" s="6"/>
      <c r="P287" s="6"/>
      <c r="Q287" s="6"/>
      <c r="R287" s="6"/>
      <c r="S287" s="162"/>
      <c r="T287" s="6"/>
      <c r="U287" s="6"/>
      <c r="V287" s="612"/>
      <c r="W287" s="6"/>
      <c r="X287" s="6"/>
      <c r="Y287" s="6"/>
      <c r="Z287" s="6"/>
      <c r="AA287" s="6"/>
    </row>
    <row r="288" spans="1:27" ht="15.75" customHeight="1" x14ac:dyDescent="0.25">
      <c r="A288" s="6"/>
      <c r="B288" s="6"/>
      <c r="C288" s="6"/>
      <c r="D288" s="6"/>
      <c r="E288" s="6"/>
      <c r="F288" s="6"/>
      <c r="G288" s="6"/>
      <c r="H288" s="6"/>
      <c r="I288" s="6"/>
      <c r="J288" s="6"/>
      <c r="K288" s="6"/>
      <c r="L288" s="6"/>
      <c r="M288" s="6"/>
      <c r="N288" s="6"/>
      <c r="O288" s="6"/>
      <c r="P288" s="6"/>
      <c r="Q288" s="6"/>
      <c r="R288" s="6"/>
      <c r="S288" s="162"/>
      <c r="T288" s="6"/>
      <c r="U288" s="6"/>
      <c r="V288" s="612"/>
      <c r="W288" s="6"/>
      <c r="X288" s="6"/>
      <c r="Y288" s="6"/>
      <c r="Z288" s="6"/>
      <c r="AA288" s="6"/>
    </row>
    <row r="289" spans="1:27" ht="15.75" customHeight="1" x14ac:dyDescent="0.25">
      <c r="A289" s="6"/>
      <c r="B289" s="6"/>
      <c r="C289" s="6"/>
      <c r="D289" s="6"/>
      <c r="E289" s="6"/>
      <c r="F289" s="6"/>
      <c r="G289" s="6"/>
      <c r="H289" s="6"/>
      <c r="I289" s="6"/>
      <c r="J289" s="6"/>
      <c r="K289" s="6"/>
      <c r="L289" s="6"/>
      <c r="M289" s="6"/>
      <c r="N289" s="6"/>
      <c r="O289" s="6"/>
      <c r="P289" s="6"/>
      <c r="Q289" s="6"/>
      <c r="R289" s="6"/>
      <c r="S289" s="162"/>
      <c r="T289" s="6"/>
      <c r="U289" s="6"/>
      <c r="V289" s="612"/>
      <c r="W289" s="6"/>
      <c r="X289" s="6"/>
      <c r="Y289" s="6"/>
      <c r="Z289" s="6"/>
      <c r="AA289" s="6"/>
    </row>
    <row r="290" spans="1:27" ht="15.75" customHeight="1" x14ac:dyDescent="0.25">
      <c r="A290" s="6"/>
      <c r="B290" s="6"/>
      <c r="C290" s="6"/>
      <c r="D290" s="6"/>
      <c r="E290" s="6"/>
      <c r="F290" s="6"/>
      <c r="G290" s="6"/>
      <c r="H290" s="6"/>
      <c r="I290" s="6"/>
      <c r="J290" s="6"/>
      <c r="K290" s="6"/>
      <c r="L290" s="6"/>
      <c r="M290" s="6"/>
      <c r="N290" s="6"/>
      <c r="O290" s="6"/>
      <c r="P290" s="6"/>
      <c r="Q290" s="6"/>
      <c r="R290" s="6"/>
      <c r="S290" s="162"/>
      <c r="T290" s="6"/>
      <c r="U290" s="6"/>
      <c r="V290" s="612"/>
      <c r="W290" s="6"/>
      <c r="X290" s="6"/>
      <c r="Y290" s="6"/>
      <c r="Z290" s="6"/>
      <c r="AA290" s="6"/>
    </row>
    <row r="291" spans="1:27" ht="15.75" customHeight="1" x14ac:dyDescent="0.25">
      <c r="A291" s="6"/>
      <c r="B291" s="6"/>
      <c r="C291" s="6"/>
      <c r="D291" s="6"/>
      <c r="E291" s="6"/>
      <c r="F291" s="6"/>
      <c r="G291" s="6"/>
      <c r="H291" s="6"/>
      <c r="I291" s="6"/>
      <c r="J291" s="6"/>
      <c r="K291" s="6"/>
      <c r="L291" s="6"/>
      <c r="M291" s="6"/>
      <c r="N291" s="6"/>
      <c r="O291" s="6"/>
      <c r="P291" s="6"/>
      <c r="Q291" s="6"/>
      <c r="R291" s="6"/>
      <c r="S291" s="162"/>
      <c r="T291" s="6"/>
      <c r="U291" s="6"/>
      <c r="V291" s="612"/>
      <c r="W291" s="6"/>
      <c r="X291" s="6"/>
      <c r="Y291" s="6"/>
      <c r="Z291" s="6"/>
      <c r="AA291" s="6"/>
    </row>
    <row r="292" spans="1:27" ht="15.75" customHeight="1" x14ac:dyDescent="0.25">
      <c r="A292" s="6"/>
      <c r="B292" s="6"/>
      <c r="C292" s="6"/>
      <c r="D292" s="6"/>
      <c r="E292" s="6"/>
      <c r="F292" s="6"/>
      <c r="G292" s="6"/>
      <c r="H292" s="6"/>
      <c r="I292" s="6"/>
      <c r="J292" s="6"/>
      <c r="K292" s="6"/>
      <c r="L292" s="6"/>
      <c r="M292" s="6"/>
      <c r="N292" s="6"/>
      <c r="O292" s="6"/>
      <c r="P292" s="6"/>
      <c r="Q292" s="6"/>
      <c r="R292" s="6"/>
      <c r="S292" s="162"/>
      <c r="T292" s="6"/>
      <c r="U292" s="6"/>
      <c r="V292" s="612"/>
      <c r="W292" s="6"/>
      <c r="X292" s="6"/>
      <c r="Y292" s="6"/>
      <c r="Z292" s="6"/>
      <c r="AA292" s="6"/>
    </row>
    <row r="293" spans="1:27" ht="15.75" customHeight="1" x14ac:dyDescent="0.25">
      <c r="A293" s="6"/>
      <c r="B293" s="6"/>
      <c r="C293" s="6"/>
      <c r="D293" s="6"/>
      <c r="E293" s="6"/>
      <c r="F293" s="6"/>
      <c r="G293" s="6"/>
      <c r="H293" s="6"/>
      <c r="I293" s="6"/>
      <c r="J293" s="6"/>
      <c r="K293" s="6"/>
      <c r="L293" s="6"/>
      <c r="M293" s="6"/>
      <c r="N293" s="6"/>
      <c r="O293" s="6"/>
      <c r="P293" s="6"/>
      <c r="Q293" s="6"/>
      <c r="R293" s="6"/>
      <c r="S293" s="162"/>
      <c r="T293" s="6"/>
      <c r="U293" s="6"/>
      <c r="V293" s="612"/>
      <c r="W293" s="6"/>
      <c r="X293" s="6"/>
      <c r="Y293" s="6"/>
      <c r="Z293" s="6"/>
      <c r="AA293" s="6"/>
    </row>
    <row r="294" spans="1:27" ht="15.75" customHeight="1" x14ac:dyDescent="0.25">
      <c r="A294" s="6"/>
      <c r="B294" s="6"/>
      <c r="C294" s="6"/>
      <c r="D294" s="6"/>
      <c r="E294" s="6"/>
      <c r="F294" s="6"/>
      <c r="G294" s="6"/>
      <c r="H294" s="6"/>
      <c r="I294" s="6"/>
      <c r="J294" s="6"/>
      <c r="K294" s="6"/>
      <c r="L294" s="6"/>
      <c r="M294" s="6"/>
      <c r="N294" s="6"/>
      <c r="O294" s="6"/>
      <c r="P294" s="6"/>
      <c r="Q294" s="6"/>
      <c r="R294" s="6"/>
      <c r="S294" s="162"/>
      <c r="T294" s="6"/>
      <c r="U294" s="6"/>
      <c r="V294" s="612"/>
      <c r="W294" s="6"/>
      <c r="X294" s="6"/>
      <c r="Y294" s="6"/>
      <c r="Z294" s="6"/>
      <c r="AA294" s="6"/>
    </row>
    <row r="295" spans="1:27" ht="15.75" customHeight="1" x14ac:dyDescent="0.25">
      <c r="A295" s="6"/>
      <c r="B295" s="6"/>
      <c r="C295" s="6"/>
      <c r="D295" s="6"/>
      <c r="E295" s="6"/>
      <c r="F295" s="6"/>
      <c r="G295" s="6"/>
      <c r="H295" s="6"/>
      <c r="I295" s="6"/>
      <c r="J295" s="6"/>
      <c r="K295" s="6"/>
      <c r="L295" s="6"/>
      <c r="M295" s="6"/>
      <c r="N295" s="6"/>
      <c r="O295" s="6"/>
      <c r="P295" s="6"/>
      <c r="Q295" s="6"/>
      <c r="R295" s="6"/>
      <c r="S295" s="162"/>
      <c r="T295" s="6"/>
      <c r="U295" s="6"/>
      <c r="V295" s="612"/>
      <c r="W295" s="6"/>
      <c r="X295" s="6"/>
      <c r="Y295" s="6"/>
      <c r="Z295" s="6"/>
      <c r="AA295" s="6"/>
    </row>
    <row r="296" spans="1:27" ht="15.75" customHeight="1" x14ac:dyDescent="0.25">
      <c r="A296" s="6"/>
      <c r="B296" s="6"/>
      <c r="C296" s="6"/>
      <c r="D296" s="6"/>
      <c r="E296" s="6"/>
      <c r="F296" s="6"/>
      <c r="G296" s="6"/>
      <c r="H296" s="6"/>
      <c r="I296" s="6"/>
      <c r="J296" s="6"/>
      <c r="K296" s="6"/>
      <c r="L296" s="6"/>
      <c r="M296" s="6"/>
      <c r="N296" s="6"/>
      <c r="O296" s="6"/>
      <c r="P296" s="6"/>
      <c r="Q296" s="6"/>
      <c r="R296" s="6"/>
      <c r="S296" s="162"/>
      <c r="T296" s="6"/>
      <c r="U296" s="6"/>
      <c r="V296" s="612"/>
      <c r="W296" s="6"/>
      <c r="X296" s="6"/>
      <c r="Y296" s="6"/>
      <c r="Z296" s="6"/>
      <c r="AA296" s="6"/>
    </row>
    <row r="297" spans="1:27" ht="15.75" customHeight="1" x14ac:dyDescent="0.25">
      <c r="A297" s="6"/>
      <c r="B297" s="6"/>
      <c r="C297" s="6"/>
      <c r="D297" s="6"/>
      <c r="E297" s="6"/>
      <c r="F297" s="6"/>
      <c r="G297" s="6"/>
      <c r="H297" s="6"/>
      <c r="I297" s="6"/>
      <c r="J297" s="6"/>
      <c r="K297" s="6"/>
      <c r="L297" s="6"/>
      <c r="M297" s="6"/>
      <c r="N297" s="6"/>
      <c r="O297" s="6"/>
      <c r="P297" s="6"/>
      <c r="Q297" s="6"/>
      <c r="R297" s="6"/>
      <c r="S297" s="162"/>
      <c r="T297" s="6"/>
      <c r="U297" s="6"/>
      <c r="V297" s="612"/>
      <c r="W297" s="6"/>
      <c r="X297" s="6"/>
      <c r="Y297" s="6"/>
      <c r="Z297" s="6"/>
      <c r="AA297" s="6"/>
    </row>
    <row r="298" spans="1:27" ht="15.75" customHeight="1" x14ac:dyDescent="0.25">
      <c r="A298" s="6"/>
      <c r="B298" s="6"/>
      <c r="C298" s="6"/>
      <c r="D298" s="6"/>
      <c r="E298" s="6"/>
      <c r="F298" s="6"/>
      <c r="G298" s="6"/>
      <c r="H298" s="6"/>
      <c r="I298" s="6"/>
      <c r="J298" s="6"/>
      <c r="K298" s="6"/>
      <c r="L298" s="6"/>
      <c r="M298" s="6"/>
      <c r="N298" s="6"/>
      <c r="O298" s="6"/>
      <c r="P298" s="6"/>
      <c r="Q298" s="6"/>
      <c r="R298" s="6"/>
      <c r="S298" s="162"/>
      <c r="T298" s="6"/>
      <c r="U298" s="6"/>
      <c r="V298" s="612"/>
      <c r="W298" s="6"/>
      <c r="X298" s="6"/>
      <c r="Y298" s="6"/>
      <c r="Z298" s="6"/>
      <c r="AA298" s="6"/>
    </row>
    <row r="299" spans="1:27" ht="15.75" customHeight="1" x14ac:dyDescent="0.25">
      <c r="A299" s="6"/>
      <c r="B299" s="6"/>
      <c r="C299" s="6"/>
      <c r="D299" s="6"/>
      <c r="E299" s="6"/>
      <c r="F299" s="6"/>
      <c r="G299" s="6"/>
      <c r="H299" s="6"/>
      <c r="I299" s="6"/>
      <c r="J299" s="6"/>
      <c r="K299" s="6"/>
      <c r="L299" s="6"/>
      <c r="M299" s="6"/>
      <c r="N299" s="6"/>
      <c r="O299" s="6"/>
      <c r="P299" s="6"/>
      <c r="Q299" s="6"/>
      <c r="R299" s="6"/>
      <c r="S299" s="162"/>
      <c r="T299" s="6"/>
      <c r="U299" s="6"/>
      <c r="V299" s="612"/>
      <c r="W299" s="6"/>
      <c r="X299" s="6"/>
      <c r="Y299" s="6"/>
      <c r="Z299" s="6"/>
      <c r="AA299" s="6"/>
    </row>
    <row r="300" spans="1:27" ht="15.75" customHeight="1" x14ac:dyDescent="0.25">
      <c r="A300" s="6"/>
      <c r="B300" s="6"/>
      <c r="C300" s="6"/>
      <c r="D300" s="6"/>
      <c r="E300" s="6"/>
      <c r="F300" s="6"/>
      <c r="G300" s="6"/>
      <c r="H300" s="6"/>
      <c r="I300" s="6"/>
      <c r="J300" s="6"/>
      <c r="K300" s="6"/>
      <c r="L300" s="6"/>
      <c r="M300" s="6"/>
      <c r="N300" s="6"/>
      <c r="O300" s="6"/>
      <c r="P300" s="6"/>
      <c r="Q300" s="6"/>
      <c r="R300" s="6"/>
      <c r="S300" s="162"/>
      <c r="T300" s="6"/>
      <c r="U300" s="6"/>
      <c r="V300" s="612"/>
      <c r="W300" s="6"/>
      <c r="X300" s="6"/>
      <c r="Y300" s="6"/>
      <c r="Z300" s="6"/>
      <c r="AA300" s="6"/>
    </row>
    <row r="301" spans="1:27" ht="15.75" customHeight="1" x14ac:dyDescent="0.25">
      <c r="A301" s="6"/>
      <c r="B301" s="6"/>
      <c r="C301" s="6"/>
      <c r="D301" s="6"/>
      <c r="E301" s="6"/>
      <c r="F301" s="6"/>
      <c r="G301" s="6"/>
      <c r="H301" s="6"/>
      <c r="I301" s="6"/>
      <c r="J301" s="6"/>
      <c r="K301" s="6"/>
      <c r="L301" s="6"/>
      <c r="M301" s="6"/>
      <c r="N301" s="6"/>
      <c r="O301" s="6"/>
      <c r="P301" s="6"/>
      <c r="Q301" s="6"/>
      <c r="R301" s="6"/>
      <c r="S301" s="162"/>
      <c r="T301" s="6"/>
      <c r="U301" s="6"/>
      <c r="V301" s="612"/>
      <c r="W301" s="6"/>
      <c r="X301" s="6"/>
      <c r="Y301" s="6"/>
      <c r="Z301" s="6"/>
      <c r="AA301" s="6"/>
    </row>
    <row r="302" spans="1:27" ht="15.75" customHeight="1" x14ac:dyDescent="0.25">
      <c r="A302" s="6"/>
      <c r="B302" s="6"/>
      <c r="C302" s="6"/>
      <c r="D302" s="6"/>
      <c r="E302" s="6"/>
      <c r="F302" s="6"/>
      <c r="G302" s="6"/>
      <c r="H302" s="6"/>
      <c r="I302" s="6"/>
      <c r="J302" s="6"/>
      <c r="K302" s="6"/>
      <c r="L302" s="6"/>
      <c r="M302" s="6"/>
      <c r="N302" s="6"/>
      <c r="O302" s="6"/>
      <c r="P302" s="6"/>
      <c r="Q302" s="6"/>
      <c r="R302" s="6"/>
      <c r="S302" s="162"/>
      <c r="T302" s="6"/>
      <c r="U302" s="6"/>
      <c r="V302" s="612"/>
      <c r="W302" s="6"/>
      <c r="X302" s="6"/>
      <c r="Y302" s="6"/>
      <c r="Z302" s="6"/>
      <c r="AA302" s="6"/>
    </row>
    <row r="303" spans="1:27" ht="15.75" customHeight="1" x14ac:dyDescent="0.25">
      <c r="A303" s="6"/>
      <c r="B303" s="6"/>
      <c r="C303" s="6"/>
      <c r="D303" s="6"/>
      <c r="E303" s="6"/>
      <c r="F303" s="6"/>
      <c r="G303" s="6"/>
      <c r="H303" s="6"/>
      <c r="I303" s="6"/>
      <c r="J303" s="6"/>
      <c r="K303" s="6"/>
      <c r="L303" s="6"/>
      <c r="M303" s="6"/>
      <c r="N303" s="6"/>
      <c r="O303" s="6"/>
      <c r="P303" s="6"/>
      <c r="Q303" s="6"/>
      <c r="R303" s="6"/>
      <c r="S303" s="162"/>
      <c r="T303" s="6"/>
      <c r="U303" s="6"/>
      <c r="V303" s="612"/>
      <c r="W303" s="6"/>
      <c r="X303" s="6"/>
      <c r="Y303" s="6"/>
      <c r="Z303" s="6"/>
      <c r="AA303" s="6"/>
    </row>
    <row r="304" spans="1:27" ht="15.75" customHeight="1" x14ac:dyDescent="0.25">
      <c r="A304" s="6"/>
      <c r="B304" s="6"/>
      <c r="C304" s="6"/>
      <c r="D304" s="6"/>
      <c r="E304" s="6"/>
      <c r="F304" s="6"/>
      <c r="G304" s="6"/>
      <c r="H304" s="6"/>
      <c r="I304" s="6"/>
      <c r="J304" s="6"/>
      <c r="K304" s="6"/>
      <c r="L304" s="6"/>
      <c r="M304" s="6"/>
      <c r="N304" s="6"/>
      <c r="O304" s="6"/>
      <c r="P304" s="6"/>
      <c r="Q304" s="6"/>
      <c r="R304" s="6"/>
      <c r="S304" s="162"/>
      <c r="T304" s="6"/>
      <c r="U304" s="6"/>
      <c r="V304" s="612"/>
      <c r="W304" s="6"/>
      <c r="X304" s="6"/>
      <c r="Y304" s="6"/>
      <c r="Z304" s="6"/>
      <c r="AA304" s="6"/>
    </row>
    <row r="305" spans="1:27" ht="15.75" customHeight="1" x14ac:dyDescent="0.25">
      <c r="A305" s="6"/>
      <c r="B305" s="6"/>
      <c r="C305" s="6"/>
      <c r="D305" s="6"/>
      <c r="E305" s="6"/>
      <c r="F305" s="6"/>
      <c r="G305" s="6"/>
      <c r="H305" s="6"/>
      <c r="I305" s="6"/>
      <c r="J305" s="6"/>
      <c r="K305" s="6"/>
      <c r="L305" s="6"/>
      <c r="M305" s="6"/>
      <c r="N305" s="6"/>
      <c r="O305" s="6"/>
      <c r="P305" s="6"/>
      <c r="Q305" s="6"/>
      <c r="R305" s="6"/>
      <c r="S305" s="162"/>
      <c r="T305" s="6"/>
      <c r="U305" s="6"/>
      <c r="V305" s="612"/>
      <c r="W305" s="6"/>
      <c r="X305" s="6"/>
      <c r="Y305" s="6"/>
      <c r="Z305" s="6"/>
      <c r="AA305" s="6"/>
    </row>
    <row r="306" spans="1:27" ht="15.75" customHeight="1" x14ac:dyDescent="0.25">
      <c r="A306" s="6"/>
      <c r="B306" s="6"/>
      <c r="C306" s="6"/>
      <c r="D306" s="6"/>
      <c r="E306" s="6"/>
      <c r="F306" s="6"/>
      <c r="G306" s="6"/>
      <c r="H306" s="6"/>
      <c r="I306" s="6"/>
      <c r="J306" s="6"/>
      <c r="K306" s="6"/>
      <c r="L306" s="6"/>
      <c r="M306" s="6"/>
      <c r="N306" s="6"/>
      <c r="O306" s="6"/>
      <c r="P306" s="6"/>
      <c r="Q306" s="6"/>
      <c r="R306" s="6"/>
      <c r="S306" s="162"/>
      <c r="T306" s="6"/>
      <c r="U306" s="6"/>
      <c r="V306" s="612"/>
      <c r="W306" s="6"/>
      <c r="X306" s="6"/>
      <c r="Y306" s="6"/>
      <c r="Z306" s="6"/>
      <c r="AA306" s="6"/>
    </row>
    <row r="307" spans="1:27" ht="15.75" customHeight="1" x14ac:dyDescent="0.25">
      <c r="A307" s="6"/>
      <c r="B307" s="6"/>
      <c r="C307" s="6"/>
      <c r="D307" s="6"/>
      <c r="E307" s="6"/>
      <c r="F307" s="6"/>
      <c r="G307" s="6"/>
      <c r="H307" s="6"/>
      <c r="I307" s="6"/>
      <c r="J307" s="6"/>
      <c r="K307" s="6"/>
      <c r="L307" s="6"/>
      <c r="M307" s="6"/>
      <c r="N307" s="6"/>
      <c r="O307" s="6"/>
      <c r="P307" s="6"/>
      <c r="Q307" s="6"/>
      <c r="R307" s="6"/>
      <c r="S307" s="162"/>
      <c r="T307" s="6"/>
      <c r="U307" s="6"/>
      <c r="V307" s="612"/>
      <c r="W307" s="6"/>
      <c r="X307" s="6"/>
      <c r="Y307" s="6"/>
      <c r="Z307" s="6"/>
      <c r="AA307" s="6"/>
    </row>
    <row r="308" spans="1:27" ht="15.75" customHeight="1" x14ac:dyDescent="0.25">
      <c r="A308" s="6"/>
      <c r="B308" s="6"/>
      <c r="C308" s="6"/>
      <c r="D308" s="6"/>
      <c r="E308" s="6"/>
      <c r="F308" s="6"/>
      <c r="G308" s="6"/>
      <c r="H308" s="6"/>
      <c r="I308" s="6"/>
      <c r="J308" s="6"/>
      <c r="K308" s="6"/>
      <c r="L308" s="6"/>
      <c r="M308" s="6"/>
      <c r="N308" s="6"/>
      <c r="O308" s="6"/>
      <c r="P308" s="6"/>
      <c r="Q308" s="6"/>
      <c r="R308" s="6"/>
      <c r="S308" s="162"/>
      <c r="T308" s="6"/>
      <c r="U308" s="6"/>
      <c r="V308" s="612"/>
      <c r="W308" s="6"/>
      <c r="X308" s="6"/>
      <c r="Y308" s="6"/>
      <c r="Z308" s="6"/>
      <c r="AA308" s="6"/>
    </row>
    <row r="309" spans="1:27" ht="15.75" customHeight="1" x14ac:dyDescent="0.25">
      <c r="A309" s="6"/>
      <c r="B309" s="6"/>
      <c r="C309" s="6"/>
      <c r="D309" s="6"/>
      <c r="E309" s="6"/>
      <c r="F309" s="6"/>
      <c r="G309" s="6"/>
      <c r="H309" s="6"/>
      <c r="I309" s="6"/>
      <c r="J309" s="6"/>
      <c r="K309" s="6"/>
      <c r="L309" s="6"/>
      <c r="M309" s="6"/>
      <c r="N309" s="6"/>
      <c r="O309" s="6"/>
      <c r="P309" s="6"/>
      <c r="Q309" s="6"/>
      <c r="R309" s="6"/>
      <c r="S309" s="162"/>
      <c r="T309" s="6"/>
      <c r="U309" s="6"/>
      <c r="V309" s="612"/>
      <c r="W309" s="6"/>
      <c r="X309" s="6"/>
      <c r="Y309" s="6"/>
      <c r="Z309" s="6"/>
      <c r="AA309" s="6"/>
    </row>
    <row r="310" spans="1:27" ht="15.75" customHeight="1" x14ac:dyDescent="0.25">
      <c r="A310" s="6"/>
      <c r="B310" s="6"/>
      <c r="C310" s="6"/>
      <c r="D310" s="6"/>
      <c r="E310" s="6"/>
      <c r="F310" s="6"/>
      <c r="G310" s="6"/>
      <c r="H310" s="6"/>
      <c r="I310" s="6"/>
      <c r="J310" s="6"/>
      <c r="K310" s="6"/>
      <c r="L310" s="6"/>
      <c r="M310" s="6"/>
      <c r="N310" s="6"/>
      <c r="O310" s="6"/>
      <c r="P310" s="6"/>
      <c r="Q310" s="6"/>
      <c r="R310" s="6"/>
      <c r="S310" s="162"/>
      <c r="T310" s="6"/>
      <c r="U310" s="6"/>
      <c r="V310" s="612"/>
      <c r="W310" s="6"/>
      <c r="X310" s="6"/>
      <c r="Y310" s="6"/>
      <c r="Z310" s="6"/>
      <c r="AA310" s="6"/>
    </row>
    <row r="311" spans="1:27" ht="15.75" customHeight="1" x14ac:dyDescent="0.25">
      <c r="A311" s="6"/>
      <c r="B311" s="6"/>
      <c r="C311" s="6"/>
      <c r="D311" s="6"/>
      <c r="E311" s="6"/>
      <c r="F311" s="6"/>
      <c r="G311" s="6"/>
      <c r="H311" s="6"/>
      <c r="I311" s="6"/>
      <c r="J311" s="6"/>
      <c r="K311" s="6"/>
      <c r="L311" s="6"/>
      <c r="M311" s="6"/>
      <c r="N311" s="6"/>
      <c r="O311" s="6"/>
      <c r="P311" s="6"/>
      <c r="Q311" s="6"/>
      <c r="R311" s="6"/>
      <c r="S311" s="162"/>
      <c r="T311" s="6"/>
      <c r="U311" s="6"/>
      <c r="V311" s="612"/>
      <c r="W311" s="6"/>
      <c r="X311" s="6"/>
      <c r="Y311" s="6"/>
      <c r="Z311" s="6"/>
      <c r="AA311" s="6"/>
    </row>
    <row r="312" spans="1:27" ht="15.75" customHeight="1" x14ac:dyDescent="0.25">
      <c r="A312" s="6"/>
      <c r="B312" s="6"/>
      <c r="C312" s="6"/>
      <c r="D312" s="6"/>
      <c r="E312" s="6"/>
      <c r="F312" s="6"/>
      <c r="G312" s="6"/>
      <c r="H312" s="6"/>
      <c r="I312" s="6"/>
      <c r="J312" s="6"/>
      <c r="K312" s="6"/>
      <c r="L312" s="6"/>
      <c r="M312" s="6"/>
      <c r="N312" s="6"/>
      <c r="O312" s="6"/>
      <c r="P312" s="6"/>
      <c r="Q312" s="6"/>
      <c r="R312" s="6"/>
      <c r="S312" s="162"/>
      <c r="T312" s="6"/>
      <c r="U312" s="6"/>
      <c r="V312" s="612"/>
      <c r="W312" s="6"/>
      <c r="X312" s="6"/>
      <c r="Y312" s="6"/>
      <c r="Z312" s="6"/>
      <c r="AA312" s="6"/>
    </row>
    <row r="313" spans="1:27" ht="15.75" customHeight="1" x14ac:dyDescent="0.25">
      <c r="A313" s="6"/>
      <c r="B313" s="6"/>
      <c r="C313" s="6"/>
      <c r="D313" s="6"/>
      <c r="E313" s="6"/>
      <c r="F313" s="6"/>
      <c r="G313" s="6"/>
      <c r="H313" s="6"/>
      <c r="I313" s="6"/>
      <c r="J313" s="6"/>
      <c r="K313" s="6"/>
      <c r="L313" s="6"/>
      <c r="M313" s="6"/>
      <c r="N313" s="6"/>
      <c r="O313" s="6"/>
      <c r="P313" s="6"/>
      <c r="Q313" s="6"/>
      <c r="R313" s="6"/>
      <c r="S313" s="162"/>
      <c r="T313" s="6"/>
      <c r="U313" s="6"/>
      <c r="V313" s="612"/>
      <c r="W313" s="6"/>
      <c r="X313" s="6"/>
      <c r="Y313" s="6"/>
      <c r="Z313" s="6"/>
      <c r="AA313" s="6"/>
    </row>
    <row r="314" spans="1:27" ht="15.75" customHeight="1" x14ac:dyDescent="0.25">
      <c r="A314" s="6"/>
      <c r="B314" s="6"/>
      <c r="C314" s="6"/>
      <c r="D314" s="6"/>
      <c r="E314" s="6"/>
      <c r="F314" s="6"/>
      <c r="G314" s="6"/>
      <c r="H314" s="6"/>
      <c r="I314" s="6"/>
      <c r="J314" s="6"/>
      <c r="K314" s="6"/>
      <c r="L314" s="6"/>
      <c r="M314" s="6"/>
      <c r="N314" s="6"/>
      <c r="O314" s="6"/>
      <c r="P314" s="6"/>
      <c r="Q314" s="6"/>
      <c r="R314" s="6"/>
      <c r="S314" s="162"/>
      <c r="T314" s="6"/>
      <c r="U314" s="6"/>
      <c r="V314" s="612"/>
      <c r="W314" s="6"/>
      <c r="X314" s="6"/>
      <c r="Y314" s="6"/>
      <c r="Z314" s="6"/>
      <c r="AA314" s="6"/>
    </row>
    <row r="315" spans="1:27" ht="15.75" customHeight="1" x14ac:dyDescent="0.25">
      <c r="A315" s="6"/>
      <c r="B315" s="6"/>
      <c r="C315" s="6"/>
      <c r="D315" s="6"/>
      <c r="E315" s="6"/>
      <c r="F315" s="6"/>
      <c r="G315" s="6"/>
      <c r="H315" s="6"/>
      <c r="I315" s="6"/>
      <c r="J315" s="6"/>
      <c r="K315" s="6"/>
      <c r="L315" s="6"/>
      <c r="M315" s="6"/>
      <c r="N315" s="6"/>
      <c r="O315" s="6"/>
      <c r="P315" s="6"/>
      <c r="Q315" s="6"/>
      <c r="R315" s="6"/>
      <c r="S315" s="162"/>
      <c r="T315" s="6"/>
      <c r="U315" s="6"/>
      <c r="V315" s="612"/>
      <c r="W315" s="6"/>
      <c r="X315" s="6"/>
      <c r="Y315" s="6"/>
      <c r="Z315" s="6"/>
      <c r="AA315" s="6"/>
    </row>
    <row r="316" spans="1:27" ht="15.75" customHeight="1" x14ac:dyDescent="0.25">
      <c r="A316" s="6"/>
      <c r="B316" s="6"/>
      <c r="C316" s="6"/>
      <c r="D316" s="6"/>
      <c r="E316" s="6"/>
      <c r="F316" s="6"/>
      <c r="G316" s="6"/>
      <c r="H316" s="6"/>
      <c r="I316" s="6"/>
      <c r="J316" s="6"/>
      <c r="K316" s="6"/>
      <c r="L316" s="6"/>
      <c r="M316" s="6"/>
      <c r="N316" s="6"/>
      <c r="O316" s="6"/>
      <c r="P316" s="6"/>
      <c r="Q316" s="6"/>
      <c r="R316" s="6"/>
      <c r="S316" s="162"/>
      <c r="T316" s="6"/>
      <c r="U316" s="6"/>
      <c r="V316" s="612"/>
      <c r="W316" s="6"/>
      <c r="X316" s="6"/>
      <c r="Y316" s="6"/>
      <c r="Z316" s="6"/>
      <c r="AA316" s="6"/>
    </row>
    <row r="317" spans="1:27" ht="15.75" customHeight="1" x14ac:dyDescent="0.25">
      <c r="A317" s="6"/>
      <c r="B317" s="6"/>
      <c r="C317" s="6"/>
      <c r="D317" s="6"/>
      <c r="E317" s="6"/>
      <c r="F317" s="6"/>
      <c r="G317" s="6"/>
      <c r="H317" s="6"/>
      <c r="I317" s="6"/>
      <c r="J317" s="6"/>
      <c r="K317" s="6"/>
      <c r="L317" s="6"/>
      <c r="M317" s="6"/>
      <c r="N317" s="6"/>
      <c r="O317" s="6"/>
      <c r="P317" s="6"/>
      <c r="Q317" s="6"/>
      <c r="R317" s="6"/>
      <c r="S317" s="162"/>
      <c r="T317" s="6"/>
      <c r="U317" s="6"/>
      <c r="V317" s="612"/>
      <c r="W317" s="6"/>
      <c r="X317" s="6"/>
      <c r="Y317" s="6"/>
      <c r="Z317" s="6"/>
      <c r="AA317" s="6"/>
    </row>
    <row r="318" spans="1:27" ht="15.75" customHeight="1" x14ac:dyDescent="0.25">
      <c r="A318" s="6"/>
      <c r="B318" s="6"/>
      <c r="C318" s="6"/>
      <c r="D318" s="6"/>
      <c r="E318" s="6"/>
      <c r="F318" s="6"/>
      <c r="G318" s="6"/>
      <c r="H318" s="6"/>
      <c r="I318" s="6"/>
      <c r="J318" s="6"/>
      <c r="K318" s="6"/>
      <c r="L318" s="6"/>
      <c r="M318" s="6"/>
      <c r="N318" s="6"/>
      <c r="O318" s="6"/>
      <c r="P318" s="6"/>
      <c r="Q318" s="6"/>
      <c r="R318" s="6"/>
      <c r="S318" s="162"/>
      <c r="T318" s="6"/>
      <c r="U318" s="6"/>
      <c r="V318" s="612"/>
      <c r="W318" s="6"/>
      <c r="X318" s="6"/>
      <c r="Y318" s="6"/>
      <c r="Z318" s="6"/>
      <c r="AA318" s="6"/>
    </row>
    <row r="319" spans="1:27" ht="15.75" customHeight="1" x14ac:dyDescent="0.25">
      <c r="A319" s="6"/>
      <c r="B319" s="6"/>
      <c r="C319" s="6"/>
      <c r="D319" s="6"/>
      <c r="E319" s="6"/>
      <c r="F319" s="6"/>
      <c r="G319" s="6"/>
      <c r="H319" s="6"/>
      <c r="I319" s="6"/>
      <c r="J319" s="6"/>
      <c r="K319" s="6"/>
      <c r="L319" s="6"/>
      <c r="M319" s="6"/>
      <c r="N319" s="6"/>
      <c r="O319" s="6"/>
      <c r="P319" s="6"/>
      <c r="Q319" s="6"/>
      <c r="R319" s="6"/>
      <c r="S319" s="162"/>
      <c r="T319" s="6"/>
      <c r="U319" s="6"/>
      <c r="V319" s="612"/>
      <c r="W319" s="6"/>
      <c r="X319" s="6"/>
      <c r="Y319" s="6"/>
      <c r="Z319" s="6"/>
      <c r="AA319" s="6"/>
    </row>
    <row r="320" spans="1:27" ht="15.75" customHeight="1" x14ac:dyDescent="0.25">
      <c r="A320" s="6"/>
      <c r="B320" s="6"/>
      <c r="C320" s="6"/>
      <c r="D320" s="6"/>
      <c r="E320" s="6"/>
      <c r="F320" s="6"/>
      <c r="G320" s="6"/>
      <c r="H320" s="6"/>
      <c r="I320" s="6"/>
      <c r="J320" s="6"/>
      <c r="K320" s="6"/>
      <c r="L320" s="6"/>
      <c r="M320" s="6"/>
      <c r="N320" s="6"/>
      <c r="O320" s="6"/>
      <c r="P320" s="6"/>
      <c r="Q320" s="6"/>
      <c r="R320" s="6"/>
      <c r="S320" s="162"/>
      <c r="T320" s="6"/>
      <c r="U320" s="6"/>
      <c r="V320" s="612"/>
      <c r="W320" s="6"/>
      <c r="X320" s="6"/>
      <c r="Y320" s="6"/>
      <c r="Z320" s="6"/>
      <c r="AA320" s="6"/>
    </row>
    <row r="321" spans="1:27" ht="15.75" customHeight="1" x14ac:dyDescent="0.25">
      <c r="A321" s="6"/>
      <c r="B321" s="6"/>
      <c r="C321" s="6"/>
      <c r="D321" s="6"/>
      <c r="E321" s="6"/>
      <c r="F321" s="6"/>
      <c r="G321" s="6"/>
      <c r="H321" s="6"/>
      <c r="I321" s="6"/>
      <c r="J321" s="6"/>
      <c r="K321" s="6"/>
      <c r="L321" s="6"/>
      <c r="M321" s="6"/>
      <c r="N321" s="6"/>
      <c r="O321" s="6"/>
      <c r="P321" s="6"/>
      <c r="Q321" s="6"/>
      <c r="R321" s="6"/>
      <c r="S321" s="162"/>
      <c r="T321" s="6"/>
      <c r="U321" s="6"/>
      <c r="V321" s="612"/>
      <c r="W321" s="6"/>
      <c r="X321" s="6"/>
      <c r="Y321" s="6"/>
      <c r="Z321" s="6"/>
      <c r="AA321" s="6"/>
    </row>
    <row r="322" spans="1:27" ht="15.75" customHeight="1" x14ac:dyDescent="0.25">
      <c r="A322" s="6"/>
      <c r="B322" s="6"/>
      <c r="C322" s="6"/>
      <c r="D322" s="6"/>
      <c r="E322" s="6"/>
      <c r="F322" s="6"/>
      <c r="G322" s="6"/>
      <c r="H322" s="6"/>
      <c r="I322" s="6"/>
      <c r="J322" s="6"/>
      <c r="K322" s="6"/>
      <c r="L322" s="6"/>
      <c r="M322" s="6"/>
      <c r="N322" s="6"/>
      <c r="O322" s="6"/>
      <c r="P322" s="6"/>
      <c r="Q322" s="6"/>
      <c r="R322" s="6"/>
      <c r="S322" s="162"/>
      <c r="T322" s="6"/>
      <c r="U322" s="6"/>
      <c r="V322" s="612"/>
      <c r="W322" s="6"/>
      <c r="X322" s="6"/>
      <c r="Y322" s="6"/>
      <c r="Z322" s="6"/>
      <c r="AA322" s="6"/>
    </row>
    <row r="323" spans="1:27" ht="15.75" customHeight="1" x14ac:dyDescent="0.25">
      <c r="A323" s="6"/>
      <c r="B323" s="6"/>
      <c r="C323" s="6"/>
      <c r="D323" s="6"/>
      <c r="E323" s="6"/>
      <c r="F323" s="6"/>
      <c r="G323" s="6"/>
      <c r="H323" s="6"/>
      <c r="I323" s="6"/>
      <c r="J323" s="6"/>
      <c r="K323" s="6"/>
      <c r="L323" s="6"/>
      <c r="M323" s="6"/>
      <c r="N323" s="6"/>
      <c r="O323" s="6"/>
      <c r="P323" s="6"/>
      <c r="Q323" s="6"/>
      <c r="R323" s="6"/>
      <c r="S323" s="162"/>
      <c r="T323" s="6"/>
      <c r="U323" s="6"/>
      <c r="V323" s="612"/>
      <c r="W323" s="6"/>
      <c r="X323" s="6"/>
      <c r="Y323" s="6"/>
      <c r="Z323" s="6"/>
      <c r="AA323" s="6"/>
    </row>
    <row r="324" spans="1:27" ht="15.75" customHeight="1" x14ac:dyDescent="0.25">
      <c r="A324" s="6"/>
      <c r="B324" s="6"/>
      <c r="C324" s="6"/>
      <c r="D324" s="6"/>
      <c r="E324" s="6"/>
      <c r="F324" s="6"/>
      <c r="G324" s="6"/>
      <c r="H324" s="6"/>
      <c r="I324" s="6"/>
      <c r="J324" s="6"/>
      <c r="K324" s="6"/>
      <c r="L324" s="6"/>
      <c r="M324" s="6"/>
      <c r="N324" s="6"/>
      <c r="O324" s="6"/>
      <c r="P324" s="6"/>
      <c r="Q324" s="6"/>
      <c r="R324" s="6"/>
      <c r="S324" s="162"/>
      <c r="T324" s="6"/>
      <c r="U324" s="6"/>
      <c r="V324" s="612"/>
      <c r="W324" s="6"/>
      <c r="X324" s="6"/>
      <c r="Y324" s="6"/>
      <c r="Z324" s="6"/>
      <c r="AA324" s="6"/>
    </row>
    <row r="325" spans="1:27" ht="15.75" customHeight="1" x14ac:dyDescent="0.25">
      <c r="A325" s="6"/>
      <c r="B325" s="6"/>
      <c r="C325" s="6"/>
      <c r="D325" s="6"/>
      <c r="E325" s="6"/>
      <c r="F325" s="6"/>
      <c r="G325" s="6"/>
      <c r="H325" s="6"/>
      <c r="I325" s="6"/>
      <c r="J325" s="6"/>
      <c r="K325" s="6"/>
      <c r="L325" s="6"/>
      <c r="M325" s="6"/>
      <c r="N325" s="6"/>
      <c r="O325" s="6"/>
      <c r="P325" s="6"/>
      <c r="Q325" s="6"/>
      <c r="R325" s="6"/>
      <c r="S325" s="162"/>
      <c r="T325" s="6"/>
      <c r="U325" s="6"/>
      <c r="V325" s="612"/>
      <c r="W325" s="6"/>
      <c r="X325" s="6"/>
      <c r="Y325" s="6"/>
      <c r="Z325" s="6"/>
      <c r="AA325" s="6"/>
    </row>
    <row r="326" spans="1:27" ht="15.75" customHeight="1" x14ac:dyDescent="0.25">
      <c r="A326" s="6"/>
      <c r="B326" s="6"/>
      <c r="C326" s="6"/>
      <c r="D326" s="6"/>
      <c r="E326" s="6"/>
      <c r="F326" s="6"/>
      <c r="G326" s="6"/>
      <c r="H326" s="6"/>
      <c r="I326" s="6"/>
      <c r="J326" s="6"/>
      <c r="K326" s="6"/>
      <c r="L326" s="6"/>
      <c r="M326" s="6"/>
      <c r="N326" s="6"/>
      <c r="O326" s="6"/>
      <c r="P326" s="6"/>
      <c r="Q326" s="6"/>
      <c r="R326" s="6"/>
      <c r="S326" s="162"/>
      <c r="T326" s="6"/>
      <c r="U326" s="6"/>
      <c r="V326" s="612"/>
      <c r="W326" s="6"/>
      <c r="X326" s="6"/>
      <c r="Y326" s="6"/>
      <c r="Z326" s="6"/>
      <c r="AA326" s="6"/>
    </row>
    <row r="327" spans="1:27" ht="15.75" customHeight="1" x14ac:dyDescent="0.25">
      <c r="A327" s="6"/>
      <c r="B327" s="6"/>
      <c r="C327" s="6"/>
      <c r="D327" s="6"/>
      <c r="E327" s="6"/>
      <c r="F327" s="6"/>
      <c r="G327" s="6"/>
      <c r="H327" s="6"/>
      <c r="I327" s="6"/>
      <c r="J327" s="6"/>
      <c r="K327" s="6"/>
      <c r="L327" s="6"/>
      <c r="M327" s="6"/>
      <c r="N327" s="6"/>
      <c r="O327" s="6"/>
      <c r="P327" s="6"/>
      <c r="Q327" s="6"/>
      <c r="R327" s="6"/>
      <c r="S327" s="162"/>
      <c r="T327" s="6"/>
      <c r="U327" s="6"/>
      <c r="V327" s="612"/>
      <c r="W327" s="6"/>
      <c r="X327" s="6"/>
      <c r="Y327" s="6"/>
      <c r="Z327" s="6"/>
      <c r="AA327" s="6"/>
    </row>
    <row r="328" spans="1:27" ht="15.75" customHeight="1" x14ac:dyDescent="0.25">
      <c r="A328" s="6"/>
      <c r="B328" s="6"/>
      <c r="C328" s="6"/>
      <c r="D328" s="6"/>
      <c r="E328" s="6"/>
      <c r="F328" s="6"/>
      <c r="G328" s="6"/>
      <c r="H328" s="6"/>
      <c r="I328" s="6"/>
      <c r="J328" s="6"/>
      <c r="K328" s="6"/>
      <c r="L328" s="6"/>
      <c r="M328" s="6"/>
      <c r="N328" s="6"/>
      <c r="O328" s="6"/>
      <c r="P328" s="6"/>
      <c r="Q328" s="6"/>
      <c r="R328" s="6"/>
      <c r="S328" s="162"/>
      <c r="T328" s="6"/>
      <c r="U328" s="6"/>
      <c r="V328" s="612"/>
      <c r="W328" s="6"/>
      <c r="X328" s="6"/>
      <c r="Y328" s="6"/>
      <c r="Z328" s="6"/>
      <c r="AA328" s="6"/>
    </row>
    <row r="329" spans="1:27" ht="15.75" customHeight="1" x14ac:dyDescent="0.25">
      <c r="A329" s="6"/>
      <c r="B329" s="6"/>
      <c r="C329" s="6"/>
      <c r="D329" s="6"/>
      <c r="E329" s="6"/>
      <c r="F329" s="6"/>
      <c r="G329" s="6"/>
      <c r="H329" s="6"/>
      <c r="I329" s="6"/>
      <c r="J329" s="6"/>
      <c r="K329" s="6"/>
      <c r="L329" s="6"/>
      <c r="M329" s="6"/>
      <c r="N329" s="6"/>
      <c r="O329" s="6"/>
      <c r="P329" s="6"/>
      <c r="Q329" s="6"/>
      <c r="R329" s="6"/>
      <c r="S329" s="162"/>
      <c r="T329" s="6"/>
      <c r="U329" s="6"/>
      <c r="V329" s="612"/>
      <c r="W329" s="6"/>
      <c r="X329" s="6"/>
      <c r="Y329" s="6"/>
      <c r="Z329" s="6"/>
      <c r="AA329" s="6"/>
    </row>
    <row r="330" spans="1:27" ht="15.75" customHeight="1" x14ac:dyDescent="0.25">
      <c r="A330" s="6"/>
      <c r="B330" s="6"/>
      <c r="C330" s="6"/>
      <c r="D330" s="6"/>
      <c r="E330" s="6"/>
      <c r="F330" s="6"/>
      <c r="G330" s="6"/>
      <c r="H330" s="6"/>
      <c r="I330" s="6"/>
      <c r="J330" s="6"/>
      <c r="K330" s="6"/>
      <c r="L330" s="6"/>
      <c r="M330" s="6"/>
      <c r="N330" s="6"/>
      <c r="O330" s="6"/>
      <c r="P330" s="6"/>
      <c r="Q330" s="6"/>
      <c r="R330" s="6"/>
      <c r="S330" s="162"/>
      <c r="T330" s="6"/>
      <c r="U330" s="6"/>
      <c r="V330" s="612"/>
      <c r="W330" s="6"/>
      <c r="X330" s="6"/>
      <c r="Y330" s="6"/>
      <c r="Z330" s="6"/>
      <c r="AA330" s="6"/>
    </row>
    <row r="331" spans="1:27" ht="15.75" customHeight="1" x14ac:dyDescent="0.25">
      <c r="A331" s="6"/>
      <c r="B331" s="6"/>
      <c r="C331" s="6"/>
      <c r="D331" s="6"/>
      <c r="E331" s="6"/>
      <c r="F331" s="6"/>
      <c r="G331" s="6"/>
      <c r="H331" s="6"/>
      <c r="I331" s="6"/>
      <c r="J331" s="6"/>
      <c r="K331" s="6"/>
      <c r="L331" s="6"/>
      <c r="M331" s="6"/>
      <c r="N331" s="6"/>
      <c r="O331" s="6"/>
      <c r="P331" s="6"/>
      <c r="Q331" s="6"/>
      <c r="R331" s="6"/>
      <c r="S331" s="162"/>
      <c r="T331" s="6"/>
      <c r="U331" s="6"/>
      <c r="V331" s="612"/>
      <c r="W331" s="6"/>
      <c r="X331" s="6"/>
      <c r="Y331" s="6"/>
      <c r="Z331" s="6"/>
      <c r="AA331" s="6"/>
    </row>
    <row r="332" spans="1:27" ht="15.75" customHeight="1" x14ac:dyDescent="0.25">
      <c r="A332" s="6"/>
      <c r="B332" s="6"/>
      <c r="C332" s="6"/>
      <c r="D332" s="6"/>
      <c r="E332" s="6"/>
      <c r="F332" s="6"/>
      <c r="G332" s="6"/>
      <c r="H332" s="6"/>
      <c r="I332" s="6"/>
      <c r="J332" s="6"/>
      <c r="K332" s="6"/>
      <c r="L332" s="6"/>
      <c r="M332" s="6"/>
      <c r="N332" s="6"/>
      <c r="O332" s="6"/>
      <c r="P332" s="6"/>
      <c r="Q332" s="6"/>
      <c r="R332" s="6"/>
      <c r="S332" s="162"/>
      <c r="T332" s="6"/>
      <c r="U332" s="6"/>
      <c r="V332" s="612"/>
      <c r="W332" s="6"/>
      <c r="X332" s="6"/>
      <c r="Y332" s="6"/>
      <c r="Z332" s="6"/>
      <c r="AA332" s="6"/>
    </row>
    <row r="333" spans="1:27" ht="15.75" customHeight="1" x14ac:dyDescent="0.25">
      <c r="A333" s="6"/>
      <c r="B333" s="6"/>
      <c r="C333" s="6"/>
      <c r="D333" s="6"/>
      <c r="E333" s="6"/>
      <c r="F333" s="6"/>
      <c r="G333" s="6"/>
      <c r="H333" s="6"/>
      <c r="I333" s="6"/>
      <c r="J333" s="6"/>
      <c r="K333" s="6"/>
      <c r="L333" s="6"/>
      <c r="M333" s="6"/>
      <c r="N333" s="6"/>
      <c r="O333" s="6"/>
      <c r="P333" s="6"/>
      <c r="Q333" s="6"/>
      <c r="R333" s="6"/>
      <c r="S333" s="162"/>
      <c r="T333" s="6"/>
      <c r="U333" s="6"/>
      <c r="V333" s="612"/>
      <c r="W333" s="6"/>
      <c r="X333" s="6"/>
      <c r="Y333" s="6"/>
      <c r="Z333" s="6"/>
      <c r="AA333" s="6"/>
    </row>
    <row r="334" spans="1:27" ht="15.75" customHeight="1" x14ac:dyDescent="0.25">
      <c r="A334" s="6"/>
      <c r="B334" s="6"/>
      <c r="C334" s="6"/>
      <c r="D334" s="6"/>
      <c r="E334" s="6"/>
      <c r="F334" s="6"/>
      <c r="G334" s="6"/>
      <c r="H334" s="6"/>
      <c r="I334" s="6"/>
      <c r="J334" s="6"/>
      <c r="K334" s="6"/>
      <c r="L334" s="6"/>
      <c r="M334" s="6"/>
      <c r="N334" s="6"/>
      <c r="O334" s="6"/>
      <c r="P334" s="6"/>
      <c r="Q334" s="6"/>
      <c r="R334" s="6"/>
      <c r="S334" s="162"/>
      <c r="T334" s="6"/>
      <c r="U334" s="6"/>
      <c r="V334" s="612"/>
      <c r="W334" s="6"/>
      <c r="X334" s="6"/>
      <c r="Y334" s="6"/>
      <c r="Z334" s="6"/>
      <c r="AA334" s="6"/>
    </row>
    <row r="335" spans="1:27" ht="15.75" customHeight="1" x14ac:dyDescent="0.25">
      <c r="A335" s="6"/>
      <c r="B335" s="6"/>
      <c r="C335" s="6"/>
      <c r="D335" s="6"/>
      <c r="E335" s="6"/>
      <c r="F335" s="6"/>
      <c r="G335" s="6"/>
      <c r="H335" s="6"/>
      <c r="I335" s="6"/>
      <c r="J335" s="6"/>
      <c r="K335" s="6"/>
      <c r="L335" s="6"/>
      <c r="M335" s="6"/>
      <c r="N335" s="6"/>
      <c r="O335" s="6"/>
      <c r="P335" s="6"/>
      <c r="Q335" s="6"/>
      <c r="R335" s="6"/>
      <c r="S335" s="162"/>
      <c r="T335" s="6"/>
      <c r="U335" s="6"/>
      <c r="V335" s="612"/>
      <c r="W335" s="6"/>
      <c r="X335" s="6"/>
      <c r="Y335" s="6"/>
      <c r="Z335" s="6"/>
      <c r="AA335" s="6"/>
    </row>
    <row r="336" spans="1:27" ht="15.75" customHeight="1" x14ac:dyDescent="0.25">
      <c r="A336" s="6"/>
      <c r="B336" s="6"/>
      <c r="C336" s="6"/>
      <c r="D336" s="6"/>
      <c r="E336" s="6"/>
      <c r="F336" s="6"/>
      <c r="G336" s="6"/>
      <c r="H336" s="6"/>
      <c r="I336" s="6"/>
      <c r="J336" s="6"/>
      <c r="K336" s="6"/>
      <c r="L336" s="6"/>
      <c r="M336" s="6"/>
      <c r="N336" s="6"/>
      <c r="O336" s="6"/>
      <c r="P336" s="6"/>
      <c r="Q336" s="6"/>
      <c r="R336" s="6"/>
      <c r="S336" s="162"/>
      <c r="T336" s="6"/>
      <c r="U336" s="6"/>
      <c r="V336" s="612"/>
      <c r="W336" s="6"/>
      <c r="X336" s="6"/>
      <c r="Y336" s="6"/>
      <c r="Z336" s="6"/>
      <c r="AA336" s="6"/>
    </row>
    <row r="337" spans="1:27" ht="15.75" customHeight="1" x14ac:dyDescent="0.25">
      <c r="A337" s="6"/>
      <c r="B337" s="6"/>
      <c r="C337" s="6"/>
      <c r="D337" s="6"/>
      <c r="E337" s="6"/>
      <c r="F337" s="6"/>
      <c r="G337" s="6"/>
      <c r="H337" s="6"/>
      <c r="I337" s="6"/>
      <c r="J337" s="6"/>
      <c r="K337" s="6"/>
      <c r="L337" s="6"/>
      <c r="M337" s="6"/>
      <c r="N337" s="6"/>
      <c r="O337" s="6"/>
      <c r="P337" s="6"/>
      <c r="Q337" s="6"/>
      <c r="R337" s="6"/>
      <c r="S337" s="162"/>
      <c r="T337" s="6"/>
      <c r="U337" s="6"/>
      <c r="V337" s="612"/>
      <c r="W337" s="6"/>
      <c r="X337" s="6"/>
      <c r="Y337" s="6"/>
      <c r="Z337" s="6"/>
      <c r="AA337" s="6"/>
    </row>
    <row r="338" spans="1:27" ht="15.75" customHeight="1" x14ac:dyDescent="0.25">
      <c r="A338" s="6"/>
      <c r="B338" s="6"/>
      <c r="C338" s="6"/>
      <c r="D338" s="6"/>
      <c r="E338" s="6"/>
      <c r="F338" s="6"/>
      <c r="G338" s="6"/>
      <c r="H338" s="6"/>
      <c r="I338" s="6"/>
      <c r="J338" s="6"/>
      <c r="K338" s="6"/>
      <c r="L338" s="6"/>
      <c r="M338" s="6"/>
      <c r="N338" s="6"/>
      <c r="O338" s="6"/>
      <c r="P338" s="6"/>
      <c r="Q338" s="6"/>
      <c r="R338" s="6"/>
      <c r="S338" s="162"/>
      <c r="T338" s="6"/>
      <c r="U338" s="6"/>
      <c r="V338" s="612"/>
      <c r="W338" s="6"/>
      <c r="X338" s="6"/>
      <c r="Y338" s="6"/>
      <c r="Z338" s="6"/>
      <c r="AA338" s="6"/>
    </row>
    <row r="339" spans="1:27" ht="15.75" customHeight="1" x14ac:dyDescent="0.25">
      <c r="A339" s="6"/>
      <c r="B339" s="6"/>
      <c r="C339" s="6"/>
      <c r="D339" s="6"/>
      <c r="E339" s="6"/>
      <c r="F339" s="6"/>
      <c r="G339" s="6"/>
      <c r="H339" s="6"/>
      <c r="I339" s="6"/>
      <c r="J339" s="6"/>
      <c r="K339" s="6"/>
      <c r="L339" s="6"/>
      <c r="M339" s="6"/>
      <c r="N339" s="6"/>
      <c r="O339" s="6"/>
      <c r="P339" s="6"/>
      <c r="Q339" s="6"/>
      <c r="R339" s="6"/>
      <c r="S339" s="162"/>
      <c r="T339" s="6"/>
      <c r="U339" s="6"/>
      <c r="V339" s="612"/>
      <c r="W339" s="6"/>
      <c r="X339" s="6"/>
      <c r="Y339" s="6"/>
      <c r="Z339" s="6"/>
      <c r="AA339" s="6"/>
    </row>
    <row r="340" spans="1:27" ht="15.75" customHeight="1" x14ac:dyDescent="0.25">
      <c r="A340" s="6"/>
      <c r="B340" s="6"/>
      <c r="C340" s="6"/>
      <c r="D340" s="6"/>
      <c r="E340" s="6"/>
      <c r="F340" s="6"/>
      <c r="G340" s="6"/>
      <c r="H340" s="6"/>
      <c r="I340" s="6"/>
      <c r="J340" s="6"/>
      <c r="K340" s="6"/>
      <c r="L340" s="6"/>
      <c r="M340" s="6"/>
      <c r="N340" s="6"/>
      <c r="O340" s="6"/>
      <c r="P340" s="6"/>
      <c r="Q340" s="6"/>
      <c r="R340" s="6"/>
      <c r="S340" s="162"/>
      <c r="T340" s="6"/>
      <c r="U340" s="6"/>
      <c r="V340" s="612"/>
      <c r="W340" s="6"/>
      <c r="X340" s="6"/>
      <c r="Y340" s="6"/>
      <c r="Z340" s="6"/>
      <c r="AA340" s="6"/>
    </row>
    <row r="341" spans="1:27" ht="15.75" customHeight="1" x14ac:dyDescent="0.25">
      <c r="A341" s="6"/>
      <c r="B341" s="6"/>
      <c r="C341" s="6"/>
      <c r="D341" s="6"/>
      <c r="E341" s="6"/>
      <c r="F341" s="6"/>
      <c r="G341" s="6"/>
      <c r="H341" s="6"/>
      <c r="I341" s="6"/>
      <c r="J341" s="6"/>
      <c r="K341" s="6"/>
      <c r="L341" s="6"/>
      <c r="M341" s="6"/>
      <c r="N341" s="6"/>
      <c r="O341" s="6"/>
      <c r="P341" s="6"/>
      <c r="Q341" s="6"/>
      <c r="R341" s="6"/>
      <c r="S341" s="162"/>
      <c r="T341" s="6"/>
      <c r="U341" s="6"/>
      <c r="V341" s="612"/>
      <c r="W341" s="6"/>
      <c r="X341" s="6"/>
      <c r="Y341" s="6"/>
      <c r="Z341" s="6"/>
      <c r="AA341" s="6"/>
    </row>
    <row r="342" spans="1:27" ht="15.75" customHeight="1" x14ac:dyDescent="0.25">
      <c r="A342" s="6"/>
      <c r="B342" s="6"/>
      <c r="C342" s="6"/>
      <c r="D342" s="6"/>
      <c r="E342" s="6"/>
      <c r="F342" s="6"/>
      <c r="G342" s="6"/>
      <c r="H342" s="6"/>
      <c r="I342" s="6"/>
      <c r="J342" s="6"/>
      <c r="K342" s="6"/>
      <c r="L342" s="6"/>
      <c r="M342" s="6"/>
      <c r="N342" s="6"/>
      <c r="O342" s="6"/>
      <c r="P342" s="6"/>
      <c r="Q342" s="6"/>
      <c r="R342" s="6"/>
      <c r="S342" s="162"/>
      <c r="T342" s="6"/>
      <c r="U342" s="6"/>
      <c r="V342" s="612"/>
      <c r="W342" s="6"/>
      <c r="X342" s="6"/>
      <c r="Y342" s="6"/>
      <c r="Z342" s="6"/>
      <c r="AA342" s="6"/>
    </row>
    <row r="343" spans="1:27" ht="15.75" customHeight="1" x14ac:dyDescent="0.25">
      <c r="A343" s="6"/>
      <c r="B343" s="6"/>
      <c r="C343" s="6"/>
      <c r="D343" s="6"/>
      <c r="E343" s="6"/>
      <c r="F343" s="6"/>
      <c r="G343" s="6"/>
      <c r="H343" s="6"/>
      <c r="I343" s="6"/>
      <c r="J343" s="6"/>
      <c r="K343" s="6"/>
      <c r="L343" s="6"/>
      <c r="M343" s="6"/>
      <c r="N343" s="6"/>
      <c r="O343" s="6"/>
      <c r="P343" s="6"/>
      <c r="Q343" s="6"/>
      <c r="R343" s="6"/>
      <c r="S343" s="162"/>
      <c r="T343" s="6"/>
      <c r="U343" s="6"/>
      <c r="V343" s="612"/>
      <c r="W343" s="6"/>
      <c r="X343" s="6"/>
      <c r="Y343" s="6"/>
      <c r="Z343" s="6"/>
      <c r="AA343" s="6"/>
    </row>
    <row r="344" spans="1:27" ht="15.75" customHeight="1" x14ac:dyDescent="0.25">
      <c r="A344" s="6"/>
      <c r="B344" s="6"/>
      <c r="C344" s="6"/>
      <c r="D344" s="6"/>
      <c r="E344" s="6"/>
      <c r="F344" s="6"/>
      <c r="G344" s="6"/>
      <c r="H344" s="6"/>
      <c r="I344" s="6"/>
      <c r="J344" s="6"/>
      <c r="K344" s="6"/>
      <c r="L344" s="6"/>
      <c r="M344" s="6"/>
      <c r="N344" s="6"/>
      <c r="O344" s="6"/>
      <c r="P344" s="6"/>
      <c r="Q344" s="6"/>
      <c r="R344" s="6"/>
      <c r="S344" s="162"/>
      <c r="T344" s="6"/>
      <c r="U344" s="6"/>
      <c r="V344" s="612"/>
      <c r="W344" s="6"/>
      <c r="X344" s="6"/>
      <c r="Y344" s="6"/>
      <c r="Z344" s="6"/>
      <c r="AA344" s="6"/>
    </row>
    <row r="345" spans="1:27" ht="15.75" customHeight="1" x14ac:dyDescent="0.25">
      <c r="A345" s="6"/>
      <c r="B345" s="6"/>
      <c r="C345" s="6"/>
      <c r="D345" s="6"/>
      <c r="E345" s="6"/>
      <c r="F345" s="6"/>
      <c r="G345" s="6"/>
      <c r="H345" s="6"/>
      <c r="I345" s="6"/>
      <c r="J345" s="6"/>
      <c r="K345" s="6"/>
      <c r="L345" s="6"/>
      <c r="M345" s="6"/>
      <c r="N345" s="6"/>
      <c r="O345" s="6"/>
      <c r="P345" s="6"/>
      <c r="Q345" s="6"/>
      <c r="R345" s="6"/>
      <c r="S345" s="162"/>
      <c r="T345" s="6"/>
      <c r="U345" s="6"/>
      <c r="V345" s="612"/>
      <c r="W345" s="6"/>
      <c r="X345" s="6"/>
      <c r="Y345" s="6"/>
      <c r="Z345" s="6"/>
      <c r="AA345" s="6"/>
    </row>
    <row r="346" spans="1:27" ht="15.75" customHeight="1" x14ac:dyDescent="0.25">
      <c r="A346" s="6"/>
      <c r="B346" s="6"/>
      <c r="C346" s="6"/>
      <c r="D346" s="6"/>
      <c r="E346" s="6"/>
      <c r="F346" s="6"/>
      <c r="G346" s="6"/>
      <c r="H346" s="6"/>
      <c r="I346" s="6"/>
      <c r="J346" s="6"/>
      <c r="K346" s="6"/>
      <c r="L346" s="6"/>
      <c r="M346" s="6"/>
      <c r="N346" s="6"/>
      <c r="O346" s="6"/>
      <c r="P346" s="6"/>
      <c r="Q346" s="6"/>
      <c r="R346" s="6"/>
      <c r="S346" s="162"/>
      <c r="T346" s="6"/>
      <c r="U346" s="6"/>
      <c r="V346" s="612"/>
      <c r="W346" s="6"/>
      <c r="X346" s="6"/>
      <c r="Y346" s="6"/>
      <c r="Z346" s="6"/>
      <c r="AA346" s="6"/>
    </row>
    <row r="347" spans="1:27" ht="15.75" customHeight="1" x14ac:dyDescent="0.25">
      <c r="A347" s="6"/>
      <c r="B347" s="6"/>
      <c r="C347" s="6"/>
      <c r="D347" s="6"/>
      <c r="E347" s="6"/>
      <c r="F347" s="6"/>
      <c r="G347" s="6"/>
      <c r="H347" s="6"/>
      <c r="I347" s="6"/>
      <c r="J347" s="6"/>
      <c r="K347" s="6"/>
      <c r="L347" s="6"/>
      <c r="M347" s="6"/>
      <c r="N347" s="6"/>
      <c r="O347" s="6"/>
      <c r="P347" s="6"/>
      <c r="Q347" s="6"/>
      <c r="R347" s="6"/>
      <c r="S347" s="162"/>
      <c r="T347" s="6"/>
      <c r="U347" s="6"/>
      <c r="V347" s="612"/>
      <c r="W347" s="6"/>
      <c r="X347" s="6"/>
      <c r="Y347" s="6"/>
      <c r="Z347" s="6"/>
      <c r="AA347" s="6"/>
    </row>
    <row r="348" spans="1:27" ht="15.75" customHeight="1" x14ac:dyDescent="0.25">
      <c r="A348" s="6"/>
      <c r="B348" s="6"/>
      <c r="C348" s="6"/>
      <c r="D348" s="6"/>
      <c r="E348" s="6"/>
      <c r="F348" s="6"/>
      <c r="G348" s="6"/>
      <c r="H348" s="6"/>
      <c r="I348" s="6"/>
      <c r="J348" s="6"/>
      <c r="K348" s="6"/>
      <c r="L348" s="6"/>
      <c r="M348" s="6"/>
      <c r="N348" s="6"/>
      <c r="O348" s="6"/>
      <c r="P348" s="6"/>
      <c r="Q348" s="6"/>
      <c r="R348" s="6"/>
      <c r="S348" s="162"/>
      <c r="T348" s="6"/>
      <c r="U348" s="6"/>
      <c r="V348" s="612"/>
      <c r="W348" s="6"/>
      <c r="X348" s="6"/>
      <c r="Y348" s="6"/>
      <c r="Z348" s="6"/>
      <c r="AA348" s="6"/>
    </row>
    <row r="349" spans="1:27" ht="15.75" customHeight="1" x14ac:dyDescent="0.25">
      <c r="A349" s="6"/>
      <c r="B349" s="6"/>
      <c r="C349" s="6"/>
      <c r="D349" s="6"/>
      <c r="E349" s="6"/>
      <c r="F349" s="6"/>
      <c r="G349" s="6"/>
      <c r="H349" s="6"/>
      <c r="I349" s="6"/>
      <c r="J349" s="6"/>
      <c r="K349" s="6"/>
      <c r="L349" s="6"/>
      <c r="M349" s="6"/>
      <c r="N349" s="6"/>
      <c r="O349" s="6"/>
      <c r="P349" s="6"/>
      <c r="Q349" s="6"/>
      <c r="R349" s="6"/>
      <c r="S349" s="162"/>
      <c r="T349" s="6"/>
      <c r="U349" s="6"/>
      <c r="V349" s="612"/>
      <c r="W349" s="6"/>
      <c r="X349" s="6"/>
      <c r="Y349" s="6"/>
      <c r="Z349" s="6"/>
      <c r="AA349" s="6"/>
    </row>
    <row r="350" spans="1:27" ht="15.75" customHeight="1" x14ac:dyDescent="0.25">
      <c r="A350" s="6"/>
      <c r="B350" s="6"/>
      <c r="C350" s="6"/>
      <c r="D350" s="6"/>
      <c r="E350" s="6"/>
      <c r="F350" s="6"/>
      <c r="G350" s="6"/>
      <c r="H350" s="6"/>
      <c r="I350" s="6"/>
      <c r="J350" s="6"/>
      <c r="K350" s="6"/>
      <c r="L350" s="6"/>
      <c r="M350" s="6"/>
      <c r="N350" s="6"/>
      <c r="O350" s="6"/>
      <c r="P350" s="6"/>
      <c r="Q350" s="6"/>
      <c r="R350" s="6"/>
      <c r="S350" s="162"/>
      <c r="T350" s="6"/>
      <c r="U350" s="6"/>
      <c r="V350" s="612"/>
      <c r="W350" s="6"/>
      <c r="X350" s="6"/>
      <c r="Y350" s="6"/>
      <c r="Z350" s="6"/>
      <c r="AA350" s="6"/>
    </row>
    <row r="351" spans="1:27" ht="15.75" customHeight="1" x14ac:dyDescent="0.25">
      <c r="A351" s="6"/>
      <c r="B351" s="6"/>
      <c r="C351" s="6"/>
      <c r="D351" s="6"/>
      <c r="E351" s="6"/>
      <c r="F351" s="6"/>
      <c r="G351" s="6"/>
      <c r="H351" s="6"/>
      <c r="I351" s="6"/>
      <c r="J351" s="6"/>
      <c r="K351" s="6"/>
      <c r="L351" s="6"/>
      <c r="M351" s="6"/>
      <c r="N351" s="6"/>
      <c r="O351" s="6"/>
      <c r="P351" s="6"/>
      <c r="Q351" s="6"/>
      <c r="R351" s="6"/>
      <c r="S351" s="162"/>
      <c r="T351" s="6"/>
      <c r="U351" s="6"/>
      <c r="V351" s="612"/>
      <c r="W351" s="6"/>
      <c r="X351" s="6"/>
      <c r="Y351" s="6"/>
      <c r="Z351" s="6"/>
      <c r="AA351" s="6"/>
    </row>
    <row r="352" spans="1:27" ht="15.75" customHeight="1" x14ac:dyDescent="0.25">
      <c r="A352" s="6"/>
      <c r="B352" s="6"/>
      <c r="C352" s="6"/>
      <c r="D352" s="6"/>
      <c r="E352" s="6"/>
      <c r="F352" s="6"/>
      <c r="G352" s="6"/>
      <c r="H352" s="6"/>
      <c r="I352" s="6"/>
      <c r="J352" s="6"/>
      <c r="K352" s="6"/>
      <c r="L352" s="6"/>
      <c r="M352" s="6"/>
      <c r="N352" s="6"/>
      <c r="O352" s="6"/>
      <c r="P352" s="6"/>
      <c r="Q352" s="6"/>
      <c r="R352" s="6"/>
      <c r="S352" s="162"/>
      <c r="T352" s="6"/>
      <c r="U352" s="6"/>
      <c r="V352" s="612"/>
      <c r="W352" s="6"/>
      <c r="X352" s="6"/>
      <c r="Y352" s="6"/>
      <c r="Z352" s="6"/>
      <c r="AA352" s="6"/>
    </row>
    <row r="353" spans="1:27" ht="15.75" customHeight="1" x14ac:dyDescent="0.25">
      <c r="A353" s="6"/>
      <c r="B353" s="6"/>
      <c r="C353" s="6"/>
      <c r="D353" s="6"/>
      <c r="E353" s="6"/>
      <c r="F353" s="6"/>
      <c r="G353" s="6"/>
      <c r="H353" s="6"/>
      <c r="I353" s="6"/>
      <c r="J353" s="6"/>
      <c r="K353" s="6"/>
      <c r="L353" s="6"/>
      <c r="M353" s="6"/>
      <c r="N353" s="6"/>
      <c r="O353" s="6"/>
      <c r="P353" s="6"/>
      <c r="Q353" s="6"/>
      <c r="R353" s="6"/>
      <c r="S353" s="162"/>
      <c r="T353" s="6"/>
      <c r="U353" s="6"/>
      <c r="V353" s="612"/>
      <c r="W353" s="6"/>
      <c r="X353" s="6"/>
      <c r="Y353" s="6"/>
      <c r="Z353" s="6"/>
      <c r="AA353" s="6"/>
    </row>
    <row r="354" spans="1:27" ht="15.75" customHeight="1" x14ac:dyDescent="0.25">
      <c r="A354" s="6"/>
      <c r="B354" s="6"/>
      <c r="C354" s="6"/>
      <c r="D354" s="6"/>
      <c r="E354" s="6"/>
      <c r="F354" s="6"/>
      <c r="G354" s="6"/>
      <c r="H354" s="6"/>
      <c r="I354" s="6"/>
      <c r="J354" s="6"/>
      <c r="K354" s="6"/>
      <c r="L354" s="6"/>
      <c r="M354" s="6"/>
      <c r="N354" s="6"/>
      <c r="O354" s="6"/>
      <c r="P354" s="6"/>
      <c r="Q354" s="6"/>
      <c r="R354" s="6"/>
      <c r="S354" s="162"/>
      <c r="T354" s="6"/>
      <c r="U354" s="6"/>
      <c r="V354" s="612"/>
      <c r="W354" s="6"/>
      <c r="X354" s="6"/>
      <c r="Y354" s="6"/>
      <c r="Z354" s="6"/>
      <c r="AA354" s="6"/>
    </row>
    <row r="355" spans="1:27" ht="15.75" customHeight="1" x14ac:dyDescent="0.25">
      <c r="A355" s="6"/>
      <c r="B355" s="6"/>
      <c r="C355" s="6"/>
      <c r="D355" s="6"/>
      <c r="E355" s="6"/>
      <c r="F355" s="6"/>
      <c r="G355" s="6"/>
      <c r="H355" s="6"/>
      <c r="I355" s="6"/>
      <c r="J355" s="6"/>
      <c r="K355" s="6"/>
      <c r="L355" s="6"/>
      <c r="M355" s="6"/>
      <c r="N355" s="6"/>
      <c r="O355" s="6"/>
      <c r="P355" s="6"/>
      <c r="Q355" s="6"/>
      <c r="R355" s="6"/>
      <c r="S355" s="162"/>
      <c r="T355" s="6"/>
      <c r="U355" s="6"/>
      <c r="V355" s="612"/>
      <c r="W355" s="6"/>
      <c r="X355" s="6"/>
      <c r="Y355" s="6"/>
      <c r="Z355" s="6"/>
      <c r="AA355" s="6"/>
    </row>
    <row r="356" spans="1:27" ht="15.75" customHeight="1" x14ac:dyDescent="0.25">
      <c r="A356" s="6"/>
      <c r="B356" s="6"/>
      <c r="C356" s="6"/>
      <c r="D356" s="6"/>
      <c r="E356" s="6"/>
      <c r="F356" s="6"/>
      <c r="G356" s="6"/>
      <c r="H356" s="6"/>
      <c r="I356" s="6"/>
      <c r="J356" s="6"/>
      <c r="K356" s="6"/>
      <c r="L356" s="6"/>
      <c r="M356" s="6"/>
      <c r="N356" s="6"/>
      <c r="O356" s="6"/>
      <c r="P356" s="6"/>
      <c r="Q356" s="6"/>
      <c r="R356" s="6"/>
      <c r="S356" s="162"/>
      <c r="T356" s="6"/>
      <c r="U356" s="6"/>
      <c r="V356" s="612"/>
      <c r="W356" s="6"/>
      <c r="X356" s="6"/>
      <c r="Y356" s="6"/>
      <c r="Z356" s="6"/>
      <c r="AA356" s="6"/>
    </row>
    <row r="357" spans="1:27" ht="15.75" customHeight="1" x14ac:dyDescent="0.25">
      <c r="A357" s="6"/>
      <c r="B357" s="6"/>
      <c r="C357" s="6"/>
      <c r="D357" s="6"/>
      <c r="E357" s="6"/>
      <c r="F357" s="6"/>
      <c r="G357" s="6"/>
      <c r="H357" s="6"/>
      <c r="I357" s="6"/>
      <c r="J357" s="6"/>
      <c r="K357" s="6"/>
      <c r="L357" s="6"/>
      <c r="M357" s="6"/>
      <c r="N357" s="6"/>
      <c r="O357" s="6"/>
      <c r="P357" s="6"/>
      <c r="Q357" s="6"/>
      <c r="R357" s="6"/>
      <c r="S357" s="162"/>
      <c r="T357" s="6"/>
      <c r="U357" s="6"/>
      <c r="V357" s="612"/>
      <c r="W357" s="6"/>
      <c r="X357" s="6"/>
      <c r="Y357" s="6"/>
      <c r="Z357" s="6"/>
      <c r="AA357" s="6"/>
    </row>
    <row r="358" spans="1:27" ht="15.75" customHeight="1" x14ac:dyDescent="0.25">
      <c r="A358" s="6"/>
      <c r="B358" s="6"/>
      <c r="C358" s="6"/>
      <c r="D358" s="6"/>
      <c r="E358" s="6"/>
      <c r="F358" s="6"/>
      <c r="G358" s="6"/>
      <c r="H358" s="6"/>
      <c r="I358" s="6"/>
      <c r="J358" s="6"/>
      <c r="K358" s="6"/>
      <c r="L358" s="6"/>
      <c r="M358" s="6"/>
      <c r="N358" s="6"/>
      <c r="O358" s="6"/>
      <c r="P358" s="6"/>
      <c r="Q358" s="6"/>
      <c r="R358" s="6"/>
      <c r="S358" s="162"/>
      <c r="T358" s="6"/>
      <c r="U358" s="6"/>
      <c r="V358" s="612"/>
      <c r="W358" s="6"/>
      <c r="X358" s="6"/>
      <c r="Y358" s="6"/>
      <c r="Z358" s="6"/>
      <c r="AA358" s="6"/>
    </row>
    <row r="359" spans="1:27" ht="15.75" customHeight="1" x14ac:dyDescent="0.25">
      <c r="A359" s="6"/>
      <c r="B359" s="6"/>
      <c r="C359" s="6"/>
      <c r="D359" s="6"/>
      <c r="E359" s="6"/>
      <c r="F359" s="6"/>
      <c r="G359" s="6"/>
      <c r="H359" s="6"/>
      <c r="I359" s="6"/>
      <c r="J359" s="6"/>
      <c r="K359" s="6"/>
      <c r="L359" s="6"/>
      <c r="M359" s="6"/>
      <c r="N359" s="6"/>
      <c r="O359" s="6"/>
      <c r="P359" s="6"/>
      <c r="Q359" s="6"/>
      <c r="R359" s="6"/>
      <c r="S359" s="162"/>
      <c r="T359" s="6"/>
      <c r="U359" s="6"/>
      <c r="V359" s="612"/>
      <c r="W359" s="6"/>
      <c r="X359" s="6"/>
      <c r="Y359" s="6"/>
      <c r="Z359" s="6"/>
      <c r="AA359" s="6"/>
    </row>
    <row r="360" spans="1:27" ht="15.75" customHeight="1" x14ac:dyDescent="0.25">
      <c r="A360" s="6"/>
      <c r="B360" s="6"/>
      <c r="C360" s="6"/>
      <c r="D360" s="6"/>
      <c r="E360" s="6"/>
      <c r="F360" s="6"/>
      <c r="G360" s="6"/>
      <c r="H360" s="6"/>
      <c r="I360" s="6"/>
      <c r="J360" s="6"/>
      <c r="K360" s="6"/>
      <c r="L360" s="6"/>
      <c r="M360" s="6"/>
      <c r="N360" s="6"/>
      <c r="O360" s="6"/>
      <c r="P360" s="6"/>
      <c r="Q360" s="6"/>
      <c r="R360" s="6"/>
      <c r="S360" s="162"/>
      <c r="T360" s="6"/>
      <c r="U360" s="6"/>
      <c r="V360" s="612"/>
      <c r="W360" s="6"/>
      <c r="X360" s="6"/>
      <c r="Y360" s="6"/>
      <c r="Z360" s="6"/>
      <c r="AA360" s="6"/>
    </row>
    <row r="361" spans="1:27" ht="15.75" customHeight="1" x14ac:dyDescent="0.25">
      <c r="A361" s="6"/>
      <c r="B361" s="6"/>
      <c r="C361" s="6"/>
      <c r="D361" s="6"/>
      <c r="E361" s="6"/>
      <c r="F361" s="6"/>
      <c r="G361" s="6"/>
      <c r="H361" s="6"/>
      <c r="I361" s="6"/>
      <c r="J361" s="6"/>
      <c r="K361" s="6"/>
      <c r="L361" s="6"/>
      <c r="M361" s="6"/>
      <c r="N361" s="6"/>
      <c r="O361" s="6"/>
      <c r="P361" s="6"/>
      <c r="Q361" s="6"/>
      <c r="R361" s="6"/>
      <c r="S361" s="162"/>
      <c r="T361" s="6"/>
      <c r="U361" s="6"/>
      <c r="V361" s="612"/>
      <c r="W361" s="6"/>
      <c r="X361" s="6"/>
      <c r="Y361" s="6"/>
      <c r="Z361" s="6"/>
      <c r="AA361" s="6"/>
    </row>
    <row r="362" spans="1:27" ht="15.75" customHeight="1" x14ac:dyDescent="0.25">
      <c r="A362" s="6"/>
      <c r="B362" s="6"/>
      <c r="C362" s="6"/>
      <c r="D362" s="6"/>
      <c r="E362" s="6"/>
      <c r="F362" s="6"/>
      <c r="G362" s="6"/>
      <c r="H362" s="6"/>
      <c r="I362" s="6"/>
      <c r="J362" s="6"/>
      <c r="K362" s="6"/>
      <c r="L362" s="6"/>
      <c r="M362" s="6"/>
      <c r="N362" s="6"/>
      <c r="O362" s="6"/>
      <c r="P362" s="6"/>
      <c r="Q362" s="6"/>
      <c r="R362" s="6"/>
      <c r="S362" s="162"/>
      <c r="T362" s="6"/>
      <c r="U362" s="6"/>
      <c r="V362" s="612"/>
      <c r="W362" s="6"/>
      <c r="X362" s="6"/>
      <c r="Y362" s="6"/>
      <c r="Z362" s="6"/>
      <c r="AA362" s="6"/>
    </row>
    <row r="363" spans="1:27" ht="15.75" customHeight="1" x14ac:dyDescent="0.25">
      <c r="A363" s="6"/>
      <c r="B363" s="6"/>
      <c r="C363" s="6"/>
      <c r="D363" s="6"/>
      <c r="E363" s="6"/>
      <c r="F363" s="6"/>
      <c r="G363" s="6"/>
      <c r="H363" s="6"/>
      <c r="I363" s="6"/>
      <c r="J363" s="6"/>
      <c r="K363" s="6"/>
      <c r="L363" s="6"/>
      <c r="M363" s="6"/>
      <c r="N363" s="6"/>
      <c r="O363" s="6"/>
      <c r="P363" s="6"/>
      <c r="Q363" s="6"/>
      <c r="R363" s="6"/>
      <c r="S363" s="162"/>
      <c r="T363" s="6"/>
      <c r="U363" s="6"/>
      <c r="V363" s="612"/>
      <c r="W363" s="6"/>
      <c r="X363" s="6"/>
      <c r="Y363" s="6"/>
      <c r="Z363" s="6"/>
      <c r="AA363" s="6"/>
    </row>
    <row r="364" spans="1:27" ht="15.75" customHeight="1" x14ac:dyDescent="0.25">
      <c r="A364" s="6"/>
      <c r="B364" s="6"/>
      <c r="C364" s="6"/>
      <c r="D364" s="6"/>
      <c r="E364" s="6"/>
      <c r="F364" s="6"/>
      <c r="G364" s="6"/>
      <c r="H364" s="6"/>
      <c r="I364" s="6"/>
      <c r="J364" s="6"/>
      <c r="K364" s="6"/>
      <c r="L364" s="6"/>
      <c r="M364" s="6"/>
      <c r="N364" s="6"/>
      <c r="O364" s="6"/>
      <c r="P364" s="6"/>
      <c r="Q364" s="6"/>
      <c r="R364" s="6"/>
      <c r="S364" s="162"/>
      <c r="T364" s="6"/>
      <c r="U364" s="6"/>
      <c r="V364" s="612"/>
      <c r="W364" s="6"/>
      <c r="X364" s="6"/>
      <c r="Y364" s="6"/>
      <c r="Z364" s="6"/>
      <c r="AA364" s="6"/>
    </row>
    <row r="365" spans="1:27" ht="15.75" customHeight="1" x14ac:dyDescent="0.25">
      <c r="A365" s="6"/>
      <c r="B365" s="6"/>
      <c r="C365" s="6"/>
      <c r="D365" s="6"/>
      <c r="E365" s="6"/>
      <c r="F365" s="6"/>
      <c r="G365" s="6"/>
      <c r="H365" s="6"/>
      <c r="I365" s="6"/>
      <c r="J365" s="6"/>
      <c r="K365" s="6"/>
      <c r="L365" s="6"/>
      <c r="M365" s="6"/>
      <c r="N365" s="6"/>
      <c r="O365" s="6"/>
      <c r="P365" s="6"/>
      <c r="Q365" s="6"/>
      <c r="R365" s="6"/>
      <c r="S365" s="162"/>
      <c r="T365" s="6"/>
      <c r="U365" s="6"/>
      <c r="V365" s="612"/>
      <c r="W365" s="6"/>
      <c r="X365" s="6"/>
      <c r="Y365" s="6"/>
      <c r="Z365" s="6"/>
      <c r="AA365" s="6"/>
    </row>
    <row r="366" spans="1:27" ht="15.75" customHeight="1" x14ac:dyDescent="0.25">
      <c r="A366" s="6"/>
      <c r="B366" s="6"/>
      <c r="C366" s="6"/>
      <c r="D366" s="6"/>
      <c r="E366" s="6"/>
      <c r="F366" s="6"/>
      <c r="G366" s="6"/>
      <c r="H366" s="6"/>
      <c r="I366" s="6"/>
      <c r="J366" s="6"/>
      <c r="K366" s="6"/>
      <c r="L366" s="6"/>
      <c r="M366" s="6"/>
      <c r="N366" s="6"/>
      <c r="O366" s="6"/>
      <c r="P366" s="6"/>
      <c r="Q366" s="6"/>
      <c r="R366" s="6"/>
      <c r="S366" s="162"/>
      <c r="T366" s="6"/>
      <c r="U366" s="6"/>
      <c r="V366" s="612"/>
      <c r="W366" s="6"/>
      <c r="X366" s="6"/>
      <c r="Y366" s="6"/>
      <c r="Z366" s="6"/>
      <c r="AA366" s="6"/>
    </row>
    <row r="367" spans="1:27" ht="15.75" customHeight="1" x14ac:dyDescent="0.25">
      <c r="A367" s="6"/>
      <c r="B367" s="6"/>
      <c r="C367" s="6"/>
      <c r="D367" s="6"/>
      <c r="E367" s="6"/>
      <c r="F367" s="6"/>
      <c r="G367" s="6"/>
      <c r="H367" s="6"/>
      <c r="I367" s="6"/>
      <c r="J367" s="6"/>
      <c r="K367" s="6"/>
      <c r="L367" s="6"/>
      <c r="M367" s="6"/>
      <c r="N367" s="6"/>
      <c r="O367" s="6"/>
      <c r="P367" s="6"/>
      <c r="Q367" s="6"/>
      <c r="R367" s="6"/>
      <c r="S367" s="162"/>
      <c r="T367" s="6"/>
      <c r="U367" s="6"/>
      <c r="V367" s="612"/>
      <c r="W367" s="6"/>
      <c r="X367" s="6"/>
      <c r="Y367" s="6"/>
      <c r="Z367" s="6"/>
      <c r="AA367" s="6"/>
    </row>
    <row r="368" spans="1:27" ht="15.75" customHeight="1" x14ac:dyDescent="0.25">
      <c r="A368" s="6"/>
      <c r="B368" s="6"/>
      <c r="C368" s="6"/>
      <c r="D368" s="6"/>
      <c r="E368" s="6"/>
      <c r="F368" s="6"/>
      <c r="G368" s="6"/>
      <c r="H368" s="6"/>
      <c r="I368" s="6"/>
      <c r="J368" s="6"/>
      <c r="K368" s="6"/>
      <c r="L368" s="6"/>
      <c r="M368" s="6"/>
      <c r="N368" s="6"/>
      <c r="O368" s="6"/>
      <c r="P368" s="6"/>
      <c r="Q368" s="6"/>
      <c r="R368" s="6"/>
      <c r="S368" s="162"/>
      <c r="T368" s="6"/>
      <c r="U368" s="6"/>
      <c r="V368" s="612"/>
      <c r="W368" s="6"/>
      <c r="X368" s="6"/>
      <c r="Y368" s="6"/>
      <c r="Z368" s="6"/>
      <c r="AA368" s="6"/>
    </row>
    <row r="369" spans="1:27" ht="15.75" customHeight="1" x14ac:dyDescent="0.25">
      <c r="A369" s="6"/>
      <c r="B369" s="6"/>
      <c r="C369" s="6"/>
      <c r="D369" s="6"/>
      <c r="E369" s="6"/>
      <c r="F369" s="6"/>
      <c r="G369" s="6"/>
      <c r="H369" s="6"/>
      <c r="I369" s="6"/>
      <c r="J369" s="6"/>
      <c r="K369" s="6"/>
      <c r="L369" s="6"/>
      <c r="M369" s="6"/>
      <c r="N369" s="6"/>
      <c r="O369" s="6"/>
      <c r="P369" s="6"/>
      <c r="Q369" s="6"/>
      <c r="R369" s="6"/>
      <c r="S369" s="162"/>
      <c r="T369" s="6"/>
      <c r="U369" s="6"/>
      <c r="V369" s="612"/>
      <c r="W369" s="6"/>
      <c r="X369" s="6"/>
      <c r="Y369" s="6"/>
      <c r="Z369" s="6"/>
      <c r="AA369" s="6"/>
    </row>
    <row r="370" spans="1:27" ht="15.75" customHeight="1" x14ac:dyDescent="0.25">
      <c r="A370" s="6"/>
      <c r="B370" s="6"/>
      <c r="C370" s="6"/>
      <c r="D370" s="6"/>
      <c r="E370" s="6"/>
      <c r="F370" s="6"/>
      <c r="G370" s="6"/>
      <c r="H370" s="6"/>
      <c r="I370" s="6"/>
      <c r="J370" s="6"/>
      <c r="K370" s="6"/>
      <c r="L370" s="6"/>
      <c r="M370" s="6"/>
      <c r="N370" s="6"/>
      <c r="O370" s="6"/>
      <c r="P370" s="6"/>
      <c r="Q370" s="6"/>
      <c r="R370" s="6"/>
      <c r="S370" s="162"/>
      <c r="T370" s="6"/>
      <c r="U370" s="6"/>
      <c r="V370" s="612"/>
      <c r="W370" s="6"/>
      <c r="X370" s="6"/>
      <c r="Y370" s="6"/>
      <c r="Z370" s="6"/>
      <c r="AA370" s="6"/>
    </row>
    <row r="371" spans="1:27" ht="15.75" customHeight="1" x14ac:dyDescent="0.25">
      <c r="A371" s="6"/>
      <c r="B371" s="6"/>
      <c r="C371" s="6"/>
      <c r="D371" s="6"/>
      <c r="E371" s="6"/>
      <c r="F371" s="6"/>
      <c r="G371" s="6"/>
      <c r="H371" s="6"/>
      <c r="I371" s="6"/>
      <c r="J371" s="6"/>
      <c r="K371" s="6"/>
      <c r="L371" s="6"/>
      <c r="M371" s="6"/>
      <c r="N371" s="6"/>
      <c r="O371" s="6"/>
      <c r="P371" s="6"/>
      <c r="Q371" s="6"/>
      <c r="R371" s="6"/>
      <c r="S371" s="162"/>
      <c r="T371" s="6"/>
      <c r="U371" s="6"/>
      <c r="V371" s="612"/>
      <c r="W371" s="6"/>
      <c r="X371" s="6"/>
      <c r="Y371" s="6"/>
      <c r="Z371" s="6"/>
      <c r="AA371" s="6"/>
    </row>
    <row r="372" spans="1:27" ht="15.75" customHeight="1" x14ac:dyDescent="0.25">
      <c r="A372" s="6"/>
      <c r="B372" s="6"/>
      <c r="C372" s="6"/>
      <c r="D372" s="6"/>
      <c r="E372" s="6"/>
      <c r="F372" s="6"/>
      <c r="G372" s="6"/>
      <c r="H372" s="6"/>
      <c r="I372" s="6"/>
      <c r="J372" s="6"/>
      <c r="K372" s="6"/>
      <c r="L372" s="6"/>
      <c r="M372" s="6"/>
      <c r="N372" s="6"/>
      <c r="O372" s="6"/>
      <c r="P372" s="6"/>
      <c r="Q372" s="6"/>
      <c r="R372" s="6"/>
      <c r="S372" s="162"/>
      <c r="T372" s="6"/>
      <c r="U372" s="6"/>
      <c r="V372" s="612"/>
      <c r="W372" s="6"/>
      <c r="X372" s="6"/>
      <c r="Y372" s="6"/>
      <c r="Z372" s="6"/>
      <c r="AA372" s="6"/>
    </row>
    <row r="373" spans="1:27" ht="15.75" customHeight="1" x14ac:dyDescent="0.25">
      <c r="A373" s="6"/>
      <c r="B373" s="6"/>
      <c r="C373" s="6"/>
      <c r="D373" s="6"/>
      <c r="E373" s="6"/>
      <c r="F373" s="6"/>
      <c r="G373" s="6"/>
      <c r="H373" s="6"/>
      <c r="I373" s="6"/>
      <c r="J373" s="6"/>
      <c r="K373" s="6"/>
      <c r="L373" s="6"/>
      <c r="M373" s="6"/>
      <c r="N373" s="6"/>
      <c r="O373" s="6"/>
      <c r="P373" s="6"/>
      <c r="Q373" s="6"/>
      <c r="R373" s="6"/>
      <c r="S373" s="162"/>
      <c r="T373" s="6"/>
      <c r="U373" s="6"/>
      <c r="V373" s="612"/>
      <c r="W373" s="6"/>
      <c r="X373" s="6"/>
      <c r="Y373" s="6"/>
      <c r="Z373" s="6"/>
      <c r="AA373" s="6"/>
    </row>
    <row r="374" spans="1:27" ht="15.75" customHeight="1" x14ac:dyDescent="0.25">
      <c r="A374" s="6"/>
      <c r="B374" s="6"/>
      <c r="C374" s="6"/>
      <c r="D374" s="6"/>
      <c r="E374" s="6"/>
      <c r="F374" s="6"/>
      <c r="G374" s="6"/>
      <c r="H374" s="6"/>
      <c r="I374" s="6"/>
      <c r="J374" s="6"/>
      <c r="K374" s="6"/>
      <c r="L374" s="6"/>
      <c r="M374" s="6"/>
      <c r="N374" s="6"/>
      <c r="O374" s="6"/>
      <c r="P374" s="6"/>
      <c r="Q374" s="6"/>
      <c r="R374" s="6"/>
      <c r="S374" s="162"/>
      <c r="T374" s="6"/>
      <c r="U374" s="6"/>
      <c r="V374" s="612"/>
      <c r="W374" s="6"/>
      <c r="X374" s="6"/>
      <c r="Y374" s="6"/>
      <c r="Z374" s="6"/>
      <c r="AA374" s="6"/>
    </row>
    <row r="375" spans="1:27" ht="15.75" customHeight="1" x14ac:dyDescent="0.25">
      <c r="A375" s="6"/>
      <c r="B375" s="6"/>
      <c r="C375" s="6"/>
      <c r="D375" s="6"/>
      <c r="E375" s="6"/>
      <c r="F375" s="6"/>
      <c r="G375" s="6"/>
      <c r="H375" s="6"/>
      <c r="I375" s="6"/>
      <c r="J375" s="6"/>
      <c r="K375" s="6"/>
      <c r="L375" s="6"/>
      <c r="M375" s="6"/>
      <c r="N375" s="6"/>
      <c r="O375" s="6"/>
      <c r="P375" s="6"/>
      <c r="Q375" s="6"/>
      <c r="R375" s="6"/>
      <c r="S375" s="162"/>
      <c r="T375" s="6"/>
      <c r="U375" s="6"/>
      <c r="V375" s="612"/>
      <c r="W375" s="6"/>
      <c r="X375" s="6"/>
      <c r="Y375" s="6"/>
      <c r="Z375" s="6"/>
      <c r="AA375" s="6"/>
    </row>
    <row r="376" spans="1:27" ht="15.75" customHeight="1" x14ac:dyDescent="0.25">
      <c r="A376" s="6"/>
      <c r="B376" s="6"/>
      <c r="C376" s="6"/>
      <c r="D376" s="6"/>
      <c r="E376" s="6"/>
      <c r="F376" s="6"/>
      <c r="G376" s="6"/>
      <c r="H376" s="6"/>
      <c r="I376" s="6"/>
      <c r="J376" s="6"/>
      <c r="K376" s="6"/>
      <c r="L376" s="6"/>
      <c r="M376" s="6"/>
      <c r="N376" s="6"/>
      <c r="O376" s="6"/>
      <c r="P376" s="6"/>
      <c r="Q376" s="6"/>
      <c r="R376" s="6"/>
      <c r="S376" s="162"/>
      <c r="T376" s="6"/>
      <c r="U376" s="6"/>
      <c r="V376" s="612"/>
      <c r="W376" s="6"/>
      <c r="X376" s="6"/>
      <c r="Y376" s="6"/>
      <c r="Z376" s="6"/>
      <c r="AA376" s="6"/>
    </row>
    <row r="377" spans="1:27" ht="15.75" customHeight="1" x14ac:dyDescent="0.25">
      <c r="A377" s="6"/>
      <c r="B377" s="6"/>
      <c r="C377" s="6"/>
      <c r="D377" s="6"/>
      <c r="E377" s="6"/>
      <c r="F377" s="6"/>
      <c r="G377" s="6"/>
      <c r="H377" s="6"/>
      <c r="I377" s="6"/>
      <c r="J377" s="6"/>
      <c r="K377" s="6"/>
      <c r="L377" s="6"/>
      <c r="M377" s="6"/>
      <c r="N377" s="6"/>
      <c r="O377" s="6"/>
      <c r="P377" s="6"/>
      <c r="Q377" s="6"/>
      <c r="R377" s="6"/>
      <c r="S377" s="162"/>
      <c r="T377" s="6"/>
      <c r="U377" s="6"/>
      <c r="V377" s="612"/>
      <c r="W377" s="6"/>
      <c r="X377" s="6"/>
      <c r="Y377" s="6"/>
      <c r="Z377" s="6"/>
      <c r="AA377" s="6"/>
    </row>
    <row r="378" spans="1:27" ht="15.75" customHeight="1" x14ac:dyDescent="0.25">
      <c r="A378" s="6"/>
      <c r="B378" s="6"/>
      <c r="C378" s="6"/>
      <c r="D378" s="6"/>
      <c r="E378" s="6"/>
      <c r="F378" s="6"/>
      <c r="G378" s="6"/>
      <c r="H378" s="6"/>
      <c r="I378" s="6"/>
      <c r="J378" s="6"/>
      <c r="K378" s="6"/>
      <c r="L378" s="6"/>
      <c r="M378" s="6"/>
      <c r="N378" s="6"/>
      <c r="O378" s="6"/>
      <c r="P378" s="6"/>
      <c r="Q378" s="6"/>
      <c r="R378" s="6"/>
      <c r="S378" s="162"/>
      <c r="T378" s="6"/>
      <c r="U378" s="6"/>
      <c r="V378" s="612"/>
      <c r="W378" s="6"/>
      <c r="X378" s="6"/>
      <c r="Y378" s="6"/>
      <c r="Z378" s="6"/>
      <c r="AA378" s="6"/>
    </row>
    <row r="379" spans="1:27" ht="15.75" customHeight="1" x14ac:dyDescent="0.25">
      <c r="A379" s="6"/>
      <c r="B379" s="6"/>
      <c r="C379" s="6"/>
      <c r="D379" s="6"/>
      <c r="E379" s="6"/>
      <c r="F379" s="6"/>
      <c r="G379" s="6"/>
      <c r="H379" s="6"/>
      <c r="I379" s="6"/>
      <c r="J379" s="6"/>
      <c r="K379" s="6"/>
      <c r="L379" s="6"/>
      <c r="M379" s="6"/>
      <c r="N379" s="6"/>
      <c r="O379" s="6"/>
      <c r="P379" s="6"/>
      <c r="Q379" s="6"/>
      <c r="R379" s="6"/>
      <c r="S379" s="162"/>
      <c r="T379" s="6"/>
      <c r="U379" s="6"/>
      <c r="V379" s="612"/>
      <c r="W379" s="6"/>
      <c r="X379" s="6"/>
      <c r="Y379" s="6"/>
      <c r="Z379" s="6"/>
      <c r="AA379" s="6"/>
    </row>
    <row r="380" spans="1:27" ht="15.75" customHeight="1" x14ac:dyDescent="0.25">
      <c r="A380" s="6"/>
      <c r="B380" s="6"/>
      <c r="C380" s="6"/>
      <c r="D380" s="6"/>
      <c r="E380" s="6"/>
      <c r="F380" s="6"/>
      <c r="G380" s="6"/>
      <c r="H380" s="6"/>
      <c r="I380" s="6"/>
      <c r="J380" s="6"/>
      <c r="K380" s="6"/>
      <c r="L380" s="6"/>
      <c r="M380" s="6"/>
      <c r="N380" s="6"/>
      <c r="O380" s="6"/>
      <c r="P380" s="6"/>
      <c r="Q380" s="6"/>
      <c r="R380" s="6"/>
      <c r="S380" s="162"/>
      <c r="T380" s="6"/>
      <c r="U380" s="6"/>
      <c r="V380" s="612"/>
      <c r="W380" s="6"/>
      <c r="X380" s="6"/>
      <c r="Y380" s="6"/>
      <c r="Z380" s="6"/>
      <c r="AA380" s="6"/>
    </row>
    <row r="381" spans="1:27" ht="15.75" customHeight="1" x14ac:dyDescent="0.25">
      <c r="A381" s="6"/>
      <c r="B381" s="6"/>
      <c r="C381" s="6"/>
      <c r="D381" s="6"/>
      <c r="E381" s="6"/>
      <c r="F381" s="6"/>
      <c r="G381" s="6"/>
      <c r="H381" s="6"/>
      <c r="I381" s="6"/>
      <c r="J381" s="6"/>
      <c r="K381" s="6"/>
      <c r="L381" s="6"/>
      <c r="M381" s="6"/>
      <c r="N381" s="6"/>
      <c r="O381" s="6"/>
      <c r="P381" s="6"/>
      <c r="Q381" s="6"/>
      <c r="R381" s="6"/>
      <c r="S381" s="162"/>
      <c r="T381" s="6"/>
      <c r="U381" s="6"/>
      <c r="V381" s="612"/>
      <c r="W381" s="6"/>
      <c r="X381" s="6"/>
      <c r="Y381" s="6"/>
      <c r="Z381" s="6"/>
      <c r="AA381" s="6"/>
    </row>
    <row r="382" spans="1:27" ht="15.75" customHeight="1" x14ac:dyDescent="0.25">
      <c r="A382" s="6"/>
      <c r="B382" s="6"/>
      <c r="C382" s="6"/>
      <c r="D382" s="6"/>
      <c r="E382" s="6"/>
      <c r="F382" s="6"/>
      <c r="G382" s="6"/>
      <c r="H382" s="6"/>
      <c r="I382" s="6"/>
      <c r="J382" s="6"/>
      <c r="K382" s="6"/>
      <c r="L382" s="6"/>
      <c r="M382" s="6"/>
      <c r="N382" s="6"/>
      <c r="O382" s="6"/>
      <c r="P382" s="6"/>
      <c r="Q382" s="6"/>
      <c r="R382" s="6"/>
      <c r="S382" s="162"/>
      <c r="T382" s="6"/>
      <c r="U382" s="6"/>
      <c r="V382" s="612"/>
      <c r="W382" s="6"/>
      <c r="X382" s="6"/>
      <c r="Y382" s="6"/>
      <c r="Z382" s="6"/>
      <c r="AA382" s="6"/>
    </row>
    <row r="383" spans="1:27" ht="15.75" customHeight="1" x14ac:dyDescent="0.25">
      <c r="A383" s="6"/>
      <c r="B383" s="6"/>
      <c r="C383" s="6"/>
      <c r="D383" s="6"/>
      <c r="E383" s="6"/>
      <c r="F383" s="6"/>
      <c r="G383" s="6"/>
      <c r="H383" s="6"/>
      <c r="I383" s="6"/>
      <c r="J383" s="6"/>
      <c r="K383" s="6"/>
      <c r="L383" s="6"/>
      <c r="M383" s="6"/>
      <c r="N383" s="6"/>
      <c r="O383" s="6"/>
      <c r="P383" s="6"/>
      <c r="Q383" s="6"/>
      <c r="R383" s="6"/>
      <c r="S383" s="162"/>
      <c r="T383" s="6"/>
      <c r="U383" s="6"/>
      <c r="V383" s="612"/>
      <c r="W383" s="6"/>
      <c r="X383" s="6"/>
      <c r="Y383" s="6"/>
      <c r="Z383" s="6"/>
      <c r="AA383" s="6"/>
    </row>
    <row r="384" spans="1:27" ht="15.75" customHeight="1" x14ac:dyDescent="0.25">
      <c r="A384" s="6"/>
      <c r="B384" s="6"/>
      <c r="C384" s="6"/>
      <c r="D384" s="6"/>
      <c r="E384" s="6"/>
      <c r="F384" s="6"/>
      <c r="G384" s="6"/>
      <c r="H384" s="6"/>
      <c r="I384" s="6"/>
      <c r="J384" s="6"/>
      <c r="K384" s="6"/>
      <c r="L384" s="6"/>
      <c r="M384" s="6"/>
      <c r="N384" s="6"/>
      <c r="O384" s="6"/>
      <c r="P384" s="6"/>
      <c r="Q384" s="6"/>
      <c r="R384" s="6"/>
      <c r="S384" s="162"/>
      <c r="T384" s="6"/>
      <c r="U384" s="6"/>
      <c r="V384" s="612"/>
      <c r="W384" s="6"/>
      <c r="X384" s="6"/>
      <c r="Y384" s="6"/>
      <c r="Z384" s="6"/>
      <c r="AA384" s="6"/>
    </row>
    <row r="385" spans="1:27" ht="15.75" customHeight="1" x14ac:dyDescent="0.25">
      <c r="A385" s="6"/>
      <c r="B385" s="6"/>
      <c r="C385" s="6"/>
      <c r="D385" s="6"/>
      <c r="E385" s="6"/>
      <c r="F385" s="6"/>
      <c r="G385" s="6"/>
      <c r="H385" s="6"/>
      <c r="I385" s="6"/>
      <c r="J385" s="6"/>
      <c r="K385" s="6"/>
      <c r="L385" s="6"/>
      <c r="M385" s="6"/>
      <c r="N385" s="6"/>
      <c r="O385" s="6"/>
      <c r="P385" s="6"/>
      <c r="Q385" s="6"/>
      <c r="R385" s="6"/>
      <c r="S385" s="162"/>
      <c r="T385" s="6"/>
      <c r="U385" s="6"/>
      <c r="V385" s="612"/>
      <c r="W385" s="6"/>
      <c r="X385" s="6"/>
      <c r="Y385" s="6"/>
      <c r="Z385" s="6"/>
      <c r="AA385" s="6"/>
    </row>
    <row r="386" spans="1:27" ht="15.75" customHeight="1" x14ac:dyDescent="0.25">
      <c r="A386" s="6"/>
      <c r="B386" s="6"/>
      <c r="C386" s="6"/>
      <c r="D386" s="6"/>
      <c r="E386" s="6"/>
      <c r="F386" s="6"/>
      <c r="G386" s="6"/>
      <c r="H386" s="6"/>
      <c r="I386" s="6"/>
      <c r="J386" s="6"/>
      <c r="K386" s="6"/>
      <c r="L386" s="6"/>
      <c r="M386" s="6"/>
      <c r="N386" s="6"/>
      <c r="O386" s="6"/>
      <c r="P386" s="6"/>
      <c r="Q386" s="6"/>
      <c r="R386" s="6"/>
      <c r="S386" s="162"/>
      <c r="T386" s="6"/>
      <c r="U386" s="6"/>
      <c r="V386" s="612"/>
      <c r="W386" s="6"/>
      <c r="X386" s="6"/>
      <c r="Y386" s="6"/>
      <c r="Z386" s="6"/>
      <c r="AA386" s="6"/>
    </row>
    <row r="387" spans="1:27" ht="15.75" customHeight="1" x14ac:dyDescent="0.25">
      <c r="A387" s="6"/>
      <c r="B387" s="6"/>
      <c r="C387" s="6"/>
      <c r="D387" s="6"/>
      <c r="E387" s="6"/>
      <c r="F387" s="6"/>
      <c r="G387" s="6"/>
      <c r="H387" s="6"/>
      <c r="I387" s="6"/>
      <c r="J387" s="6"/>
      <c r="K387" s="6"/>
      <c r="L387" s="6"/>
      <c r="M387" s="6"/>
      <c r="N387" s="6"/>
      <c r="O387" s="6"/>
      <c r="P387" s="6"/>
      <c r="Q387" s="6"/>
      <c r="R387" s="6"/>
      <c r="S387" s="162"/>
      <c r="T387" s="6"/>
      <c r="U387" s="6"/>
      <c r="V387" s="612"/>
      <c r="W387" s="6"/>
      <c r="X387" s="6"/>
      <c r="Y387" s="6"/>
      <c r="Z387" s="6"/>
      <c r="AA387" s="6"/>
    </row>
    <row r="388" spans="1:27" ht="15.75" customHeight="1" x14ac:dyDescent="0.25">
      <c r="A388" s="6"/>
      <c r="B388" s="6"/>
      <c r="C388" s="6"/>
      <c r="D388" s="6"/>
      <c r="E388" s="6"/>
      <c r="F388" s="6"/>
      <c r="G388" s="6"/>
      <c r="H388" s="6"/>
      <c r="I388" s="6"/>
      <c r="J388" s="6"/>
      <c r="K388" s="6"/>
      <c r="L388" s="6"/>
      <c r="M388" s="6"/>
      <c r="N388" s="6"/>
      <c r="O388" s="6"/>
      <c r="P388" s="6"/>
      <c r="Q388" s="6"/>
      <c r="R388" s="6"/>
      <c r="S388" s="162"/>
      <c r="T388" s="6"/>
      <c r="U388" s="6"/>
      <c r="V388" s="612"/>
      <c r="W388" s="6"/>
      <c r="X388" s="6"/>
      <c r="Y388" s="6"/>
      <c r="Z388" s="6"/>
      <c r="AA388" s="6"/>
    </row>
    <row r="389" spans="1:27" ht="15.75" customHeight="1" x14ac:dyDescent="0.25">
      <c r="A389" s="6"/>
      <c r="B389" s="6"/>
      <c r="C389" s="6"/>
      <c r="D389" s="6"/>
      <c r="E389" s="6"/>
      <c r="F389" s="6"/>
      <c r="G389" s="6"/>
      <c r="H389" s="6"/>
      <c r="I389" s="6"/>
      <c r="J389" s="6"/>
      <c r="K389" s="6"/>
      <c r="L389" s="6"/>
      <c r="M389" s="6"/>
      <c r="N389" s="6"/>
      <c r="O389" s="6"/>
      <c r="P389" s="6"/>
      <c r="Q389" s="6"/>
      <c r="R389" s="6"/>
      <c r="S389" s="162"/>
      <c r="T389" s="6"/>
      <c r="U389" s="6"/>
      <c r="V389" s="612"/>
      <c r="W389" s="6"/>
      <c r="X389" s="6"/>
      <c r="Y389" s="6"/>
      <c r="Z389" s="6"/>
      <c r="AA389" s="6"/>
    </row>
    <row r="390" spans="1:27" ht="15.75" customHeight="1" x14ac:dyDescent="0.25">
      <c r="A390" s="6"/>
      <c r="B390" s="6"/>
      <c r="C390" s="6"/>
      <c r="D390" s="6"/>
      <c r="E390" s="6"/>
      <c r="F390" s="6"/>
      <c r="G390" s="6"/>
      <c r="H390" s="6"/>
      <c r="I390" s="6"/>
      <c r="J390" s="6"/>
      <c r="K390" s="6"/>
      <c r="L390" s="6"/>
      <c r="M390" s="6"/>
      <c r="N390" s="6"/>
      <c r="O390" s="6"/>
      <c r="P390" s="6"/>
      <c r="Q390" s="6"/>
      <c r="R390" s="6"/>
      <c r="S390" s="162"/>
      <c r="T390" s="6"/>
      <c r="U390" s="6"/>
      <c r="V390" s="612"/>
      <c r="W390" s="6"/>
      <c r="X390" s="6"/>
      <c r="Y390" s="6"/>
      <c r="Z390" s="6"/>
      <c r="AA390" s="6"/>
    </row>
    <row r="391" spans="1:27" ht="15.75" customHeight="1" x14ac:dyDescent="0.25">
      <c r="A391" s="6"/>
      <c r="B391" s="6"/>
      <c r="C391" s="6"/>
      <c r="D391" s="6"/>
      <c r="E391" s="6"/>
      <c r="F391" s="6"/>
      <c r="G391" s="6"/>
      <c r="H391" s="6"/>
      <c r="I391" s="6"/>
      <c r="J391" s="6"/>
      <c r="K391" s="6"/>
      <c r="L391" s="6"/>
      <c r="M391" s="6"/>
      <c r="N391" s="6"/>
      <c r="O391" s="6"/>
      <c r="P391" s="6"/>
      <c r="Q391" s="6"/>
      <c r="R391" s="6"/>
      <c r="S391" s="162"/>
      <c r="T391" s="6"/>
      <c r="U391" s="6"/>
      <c r="V391" s="612"/>
      <c r="W391" s="6"/>
      <c r="X391" s="6"/>
      <c r="Y391" s="6"/>
      <c r="Z391" s="6"/>
      <c r="AA391" s="6"/>
    </row>
    <row r="392" spans="1:27" ht="15.75" customHeight="1" x14ac:dyDescent="0.25">
      <c r="A392" s="6"/>
      <c r="B392" s="6"/>
      <c r="C392" s="6"/>
      <c r="D392" s="6"/>
      <c r="E392" s="6"/>
      <c r="F392" s="6"/>
      <c r="G392" s="6"/>
      <c r="H392" s="6"/>
      <c r="I392" s="6"/>
      <c r="J392" s="6"/>
      <c r="K392" s="6"/>
      <c r="L392" s="6"/>
      <c r="M392" s="6"/>
      <c r="N392" s="6"/>
      <c r="O392" s="6"/>
      <c r="P392" s="6"/>
      <c r="Q392" s="6"/>
      <c r="R392" s="6"/>
      <c r="S392" s="162"/>
      <c r="T392" s="6"/>
      <c r="U392" s="6"/>
      <c r="V392" s="612"/>
      <c r="W392" s="6"/>
      <c r="X392" s="6"/>
      <c r="Y392" s="6"/>
      <c r="Z392" s="6"/>
      <c r="AA392" s="6"/>
    </row>
    <row r="393" spans="1:27" ht="15.75" customHeight="1" x14ac:dyDescent="0.25">
      <c r="A393" s="6"/>
      <c r="B393" s="6"/>
      <c r="C393" s="6"/>
      <c r="D393" s="6"/>
      <c r="E393" s="6"/>
      <c r="F393" s="6"/>
      <c r="G393" s="6"/>
      <c r="H393" s="6"/>
      <c r="I393" s="6"/>
      <c r="J393" s="6"/>
      <c r="K393" s="6"/>
      <c r="L393" s="6"/>
      <c r="M393" s="6"/>
      <c r="N393" s="6"/>
      <c r="O393" s="6"/>
      <c r="P393" s="6"/>
      <c r="Q393" s="6"/>
      <c r="R393" s="6"/>
      <c r="S393" s="162"/>
      <c r="T393" s="6"/>
      <c r="U393" s="6"/>
      <c r="V393" s="612"/>
      <c r="W393" s="6"/>
      <c r="X393" s="6"/>
      <c r="Y393" s="6"/>
      <c r="Z393" s="6"/>
      <c r="AA393" s="6"/>
    </row>
    <row r="394" spans="1:27" ht="15.75" customHeight="1" x14ac:dyDescent="0.25">
      <c r="A394" s="6"/>
      <c r="B394" s="6"/>
      <c r="C394" s="6"/>
      <c r="D394" s="6"/>
      <c r="E394" s="6"/>
      <c r="F394" s="6"/>
      <c r="G394" s="6"/>
      <c r="H394" s="6"/>
      <c r="I394" s="6"/>
      <c r="J394" s="6"/>
      <c r="K394" s="6"/>
      <c r="L394" s="6"/>
      <c r="M394" s="6"/>
      <c r="N394" s="6"/>
      <c r="O394" s="6"/>
      <c r="P394" s="6"/>
      <c r="Q394" s="6"/>
      <c r="R394" s="6"/>
      <c r="S394" s="162"/>
      <c r="T394" s="6"/>
      <c r="U394" s="6"/>
      <c r="V394" s="612"/>
      <c r="W394" s="6"/>
      <c r="X394" s="6"/>
      <c r="Y394" s="6"/>
      <c r="Z394" s="6"/>
      <c r="AA394" s="6"/>
    </row>
    <row r="395" spans="1:27" ht="15.75" customHeight="1" x14ac:dyDescent="0.25">
      <c r="A395" s="6"/>
      <c r="B395" s="6"/>
      <c r="C395" s="6"/>
      <c r="D395" s="6"/>
      <c r="E395" s="6"/>
      <c r="F395" s="6"/>
      <c r="G395" s="6"/>
      <c r="H395" s="6"/>
      <c r="I395" s="6"/>
      <c r="J395" s="6"/>
      <c r="K395" s="6"/>
      <c r="L395" s="6"/>
      <c r="M395" s="6"/>
      <c r="N395" s="6"/>
      <c r="O395" s="6"/>
      <c r="P395" s="6"/>
      <c r="Q395" s="6"/>
      <c r="R395" s="6"/>
      <c r="S395" s="162"/>
      <c r="T395" s="6"/>
      <c r="U395" s="6"/>
      <c r="V395" s="612"/>
      <c r="W395" s="6"/>
      <c r="X395" s="6"/>
      <c r="Y395" s="6"/>
      <c r="Z395" s="6"/>
      <c r="AA395" s="6"/>
    </row>
    <row r="396" spans="1:27" ht="15.75" customHeight="1" x14ac:dyDescent="0.25">
      <c r="A396" s="6"/>
      <c r="B396" s="6"/>
      <c r="C396" s="6"/>
      <c r="D396" s="6"/>
      <c r="E396" s="6"/>
      <c r="F396" s="6"/>
      <c r="G396" s="6"/>
      <c r="H396" s="6"/>
      <c r="I396" s="6"/>
      <c r="J396" s="6"/>
      <c r="K396" s="6"/>
      <c r="L396" s="6"/>
      <c r="M396" s="6"/>
      <c r="N396" s="6"/>
      <c r="O396" s="6"/>
      <c r="P396" s="6"/>
      <c r="Q396" s="6"/>
      <c r="R396" s="6"/>
      <c r="S396" s="162"/>
      <c r="T396" s="6"/>
      <c r="U396" s="6"/>
      <c r="V396" s="612"/>
      <c r="W396" s="6"/>
      <c r="X396" s="6"/>
      <c r="Y396" s="6"/>
      <c r="Z396" s="6"/>
      <c r="AA396" s="6"/>
    </row>
    <row r="397" spans="1:27" ht="15.75" customHeight="1" x14ac:dyDescent="0.25">
      <c r="A397" s="6"/>
      <c r="B397" s="6"/>
      <c r="C397" s="6"/>
      <c r="D397" s="6"/>
      <c r="E397" s="6"/>
      <c r="F397" s="6"/>
      <c r="G397" s="6"/>
      <c r="H397" s="6"/>
      <c r="I397" s="6"/>
      <c r="J397" s="6"/>
      <c r="K397" s="6"/>
      <c r="L397" s="6"/>
      <c r="M397" s="6"/>
      <c r="N397" s="6"/>
      <c r="O397" s="6"/>
      <c r="P397" s="6"/>
      <c r="Q397" s="6"/>
      <c r="R397" s="6"/>
      <c r="S397" s="162"/>
      <c r="T397" s="6"/>
      <c r="U397" s="6"/>
      <c r="V397" s="612"/>
      <c r="W397" s="6"/>
      <c r="X397" s="6"/>
      <c r="Y397" s="6"/>
      <c r="Z397" s="6"/>
      <c r="AA397" s="6"/>
    </row>
    <row r="398" spans="1:27" ht="15.75" customHeight="1" x14ac:dyDescent="0.25">
      <c r="A398" s="6"/>
      <c r="B398" s="6"/>
      <c r="C398" s="6"/>
      <c r="D398" s="6"/>
      <c r="E398" s="6"/>
      <c r="F398" s="6"/>
      <c r="G398" s="6"/>
      <c r="H398" s="6"/>
      <c r="I398" s="6"/>
      <c r="J398" s="6"/>
      <c r="K398" s="6"/>
      <c r="L398" s="6"/>
      <c r="M398" s="6"/>
      <c r="N398" s="6"/>
      <c r="O398" s="6"/>
      <c r="P398" s="6"/>
      <c r="Q398" s="6"/>
      <c r="R398" s="6"/>
      <c r="S398" s="162"/>
      <c r="T398" s="6"/>
      <c r="U398" s="6"/>
      <c r="V398" s="612"/>
      <c r="W398" s="6"/>
      <c r="X398" s="6"/>
      <c r="Y398" s="6"/>
      <c r="Z398" s="6"/>
      <c r="AA398" s="6"/>
    </row>
    <row r="399" spans="1:27" ht="15.75" customHeight="1" x14ac:dyDescent="0.25">
      <c r="A399" s="6"/>
      <c r="B399" s="6"/>
      <c r="C399" s="6"/>
      <c r="D399" s="6"/>
      <c r="E399" s="6"/>
      <c r="F399" s="6"/>
      <c r="G399" s="6"/>
      <c r="H399" s="6"/>
      <c r="I399" s="6"/>
      <c r="J399" s="6"/>
      <c r="K399" s="6"/>
      <c r="L399" s="6"/>
      <c r="M399" s="6"/>
      <c r="N399" s="6"/>
      <c r="O399" s="6"/>
      <c r="P399" s="6"/>
      <c r="Q399" s="6"/>
      <c r="R399" s="6"/>
      <c r="S399" s="162"/>
      <c r="T399" s="6"/>
      <c r="U399" s="6"/>
      <c r="V399" s="612"/>
      <c r="W399" s="6"/>
      <c r="X399" s="6"/>
      <c r="Y399" s="6"/>
      <c r="Z399" s="6"/>
      <c r="AA399" s="6"/>
    </row>
    <row r="400" spans="1:27" ht="15.75" customHeight="1" x14ac:dyDescent="0.25">
      <c r="A400" s="6"/>
      <c r="B400" s="6"/>
      <c r="C400" s="6"/>
      <c r="D400" s="6"/>
      <c r="E400" s="6"/>
      <c r="F400" s="6"/>
      <c r="G400" s="6"/>
      <c r="H400" s="6"/>
      <c r="I400" s="6"/>
      <c r="J400" s="6"/>
      <c r="K400" s="6"/>
      <c r="L400" s="6"/>
      <c r="M400" s="6"/>
      <c r="N400" s="6"/>
      <c r="O400" s="6"/>
      <c r="P400" s="6"/>
      <c r="Q400" s="6"/>
      <c r="R400" s="6"/>
      <c r="S400" s="162"/>
      <c r="T400" s="6"/>
      <c r="U400" s="6"/>
      <c r="V400" s="612"/>
      <c r="W400" s="6"/>
      <c r="X400" s="6"/>
      <c r="Y400" s="6"/>
      <c r="Z400" s="6"/>
      <c r="AA400" s="6"/>
    </row>
    <row r="401" spans="1:27" ht="15.75" customHeight="1" x14ac:dyDescent="0.25">
      <c r="A401" s="6"/>
      <c r="B401" s="6"/>
      <c r="C401" s="6"/>
      <c r="D401" s="6"/>
      <c r="E401" s="6"/>
      <c r="F401" s="6"/>
      <c r="G401" s="6"/>
      <c r="H401" s="6"/>
      <c r="I401" s="6"/>
      <c r="J401" s="6"/>
      <c r="K401" s="6"/>
      <c r="L401" s="6"/>
      <c r="M401" s="6"/>
      <c r="N401" s="6"/>
      <c r="O401" s="6"/>
      <c r="P401" s="6"/>
      <c r="Q401" s="6"/>
      <c r="R401" s="6"/>
      <c r="S401" s="162"/>
      <c r="T401" s="6"/>
      <c r="U401" s="6"/>
      <c r="V401" s="612"/>
      <c r="W401" s="6"/>
      <c r="X401" s="6"/>
      <c r="Y401" s="6"/>
      <c r="Z401" s="6"/>
      <c r="AA401" s="6"/>
    </row>
    <row r="402" spans="1:27" ht="15.75" customHeight="1" x14ac:dyDescent="0.25">
      <c r="A402" s="6"/>
      <c r="B402" s="6"/>
      <c r="C402" s="6"/>
      <c r="D402" s="6"/>
      <c r="E402" s="6"/>
      <c r="F402" s="6"/>
      <c r="G402" s="6"/>
      <c r="H402" s="6"/>
      <c r="I402" s="6"/>
      <c r="J402" s="6"/>
      <c r="K402" s="6"/>
      <c r="L402" s="6"/>
      <c r="M402" s="6"/>
      <c r="N402" s="6"/>
      <c r="O402" s="6"/>
      <c r="P402" s="6"/>
      <c r="Q402" s="6"/>
      <c r="R402" s="6"/>
      <c r="S402" s="162"/>
      <c r="T402" s="6"/>
      <c r="U402" s="6"/>
      <c r="V402" s="612"/>
      <c r="W402" s="6"/>
      <c r="X402" s="6"/>
      <c r="Y402" s="6"/>
      <c r="Z402" s="6"/>
      <c r="AA402" s="6"/>
    </row>
    <row r="403" spans="1:27" ht="15.75" customHeight="1" x14ac:dyDescent="0.25">
      <c r="A403" s="6"/>
      <c r="B403" s="6"/>
      <c r="C403" s="6"/>
      <c r="D403" s="6"/>
      <c r="E403" s="6"/>
      <c r="F403" s="6"/>
      <c r="G403" s="6"/>
      <c r="H403" s="6"/>
      <c r="I403" s="6"/>
      <c r="J403" s="6"/>
      <c r="K403" s="6"/>
      <c r="L403" s="6"/>
      <c r="M403" s="6"/>
      <c r="N403" s="6"/>
      <c r="O403" s="6"/>
      <c r="P403" s="6"/>
      <c r="Q403" s="6"/>
      <c r="R403" s="6"/>
      <c r="S403" s="162"/>
      <c r="T403" s="6"/>
      <c r="U403" s="6"/>
      <c r="V403" s="612"/>
      <c r="W403" s="6"/>
      <c r="X403" s="6"/>
      <c r="Y403" s="6"/>
      <c r="Z403" s="6"/>
      <c r="AA403" s="6"/>
    </row>
    <row r="404" spans="1:27" ht="15.75" customHeight="1" x14ac:dyDescent="0.25">
      <c r="A404" s="6"/>
      <c r="B404" s="6"/>
      <c r="C404" s="6"/>
      <c r="D404" s="6"/>
      <c r="E404" s="6"/>
      <c r="F404" s="6"/>
      <c r="G404" s="6"/>
      <c r="H404" s="6"/>
      <c r="I404" s="6"/>
      <c r="J404" s="6"/>
      <c r="K404" s="6"/>
      <c r="L404" s="6"/>
      <c r="M404" s="6"/>
      <c r="N404" s="6"/>
      <c r="O404" s="6"/>
      <c r="P404" s="6"/>
      <c r="Q404" s="6"/>
      <c r="R404" s="6"/>
      <c r="S404" s="162"/>
      <c r="T404" s="6"/>
      <c r="U404" s="6"/>
      <c r="V404" s="612"/>
      <c r="W404" s="6"/>
      <c r="X404" s="6"/>
      <c r="Y404" s="6"/>
      <c r="Z404" s="6"/>
      <c r="AA404" s="6"/>
    </row>
    <row r="405" spans="1:27" ht="15.75" customHeight="1" x14ac:dyDescent="0.25">
      <c r="A405" s="6"/>
      <c r="B405" s="6"/>
      <c r="C405" s="6"/>
      <c r="D405" s="6"/>
      <c r="E405" s="6"/>
      <c r="F405" s="6"/>
      <c r="G405" s="6"/>
      <c r="H405" s="6"/>
      <c r="I405" s="6"/>
      <c r="J405" s="6"/>
      <c r="K405" s="6"/>
      <c r="L405" s="6"/>
      <c r="M405" s="6"/>
      <c r="N405" s="6"/>
      <c r="O405" s="6"/>
      <c r="P405" s="6"/>
      <c r="Q405" s="6"/>
      <c r="R405" s="6"/>
      <c r="S405" s="162"/>
      <c r="T405" s="6"/>
      <c r="U405" s="6"/>
      <c r="V405" s="612"/>
      <c r="W405" s="6"/>
      <c r="X405" s="6"/>
      <c r="Y405" s="6"/>
      <c r="Z405" s="6"/>
      <c r="AA405" s="6"/>
    </row>
    <row r="406" spans="1:27" ht="15.75" customHeight="1" x14ac:dyDescent="0.25">
      <c r="A406" s="6"/>
      <c r="B406" s="6"/>
      <c r="C406" s="6"/>
      <c r="D406" s="6"/>
      <c r="E406" s="6"/>
      <c r="F406" s="6"/>
      <c r="G406" s="6"/>
      <c r="H406" s="6"/>
      <c r="I406" s="6"/>
      <c r="J406" s="6"/>
      <c r="K406" s="6"/>
      <c r="L406" s="6"/>
      <c r="M406" s="6"/>
      <c r="N406" s="6"/>
      <c r="O406" s="6"/>
      <c r="P406" s="6"/>
      <c r="Q406" s="6"/>
      <c r="R406" s="6"/>
      <c r="S406" s="162"/>
      <c r="T406" s="6"/>
      <c r="U406" s="6"/>
      <c r="V406" s="612"/>
      <c r="W406" s="6"/>
      <c r="X406" s="6"/>
      <c r="Y406" s="6"/>
      <c r="Z406" s="6"/>
      <c r="AA406" s="6"/>
    </row>
    <row r="407" spans="1:27" ht="15.75" customHeight="1" x14ac:dyDescent="0.25">
      <c r="A407" s="6"/>
      <c r="B407" s="6"/>
      <c r="C407" s="6"/>
      <c r="D407" s="6"/>
      <c r="E407" s="6"/>
      <c r="F407" s="6"/>
      <c r="G407" s="6"/>
      <c r="H407" s="6"/>
      <c r="I407" s="6"/>
      <c r="J407" s="6"/>
      <c r="K407" s="6"/>
      <c r="L407" s="6"/>
      <c r="M407" s="6"/>
      <c r="N407" s="6"/>
      <c r="O407" s="6"/>
      <c r="P407" s="6"/>
      <c r="Q407" s="6"/>
      <c r="R407" s="6"/>
      <c r="S407" s="162"/>
      <c r="T407" s="6"/>
      <c r="U407" s="6"/>
      <c r="V407" s="612"/>
      <c r="W407" s="6"/>
      <c r="X407" s="6"/>
      <c r="Y407" s="6"/>
      <c r="Z407" s="6"/>
      <c r="AA407" s="6"/>
    </row>
    <row r="408" spans="1:27" ht="15.75" customHeight="1" x14ac:dyDescent="0.25">
      <c r="A408" s="6"/>
      <c r="B408" s="6"/>
      <c r="C408" s="6"/>
      <c r="D408" s="6"/>
      <c r="E408" s="6"/>
      <c r="F408" s="6"/>
      <c r="G408" s="6"/>
      <c r="H408" s="6"/>
      <c r="I408" s="6"/>
      <c r="J408" s="6"/>
      <c r="K408" s="6"/>
      <c r="L408" s="6"/>
      <c r="M408" s="6"/>
      <c r="N408" s="6"/>
      <c r="O408" s="6"/>
      <c r="P408" s="6"/>
      <c r="Q408" s="6"/>
      <c r="R408" s="6"/>
      <c r="S408" s="162"/>
      <c r="T408" s="6"/>
      <c r="U408" s="6"/>
      <c r="V408" s="612"/>
      <c r="W408" s="6"/>
      <c r="X408" s="6"/>
      <c r="Y408" s="6"/>
      <c r="Z408" s="6"/>
      <c r="AA408" s="6"/>
    </row>
    <row r="409" spans="1:27" ht="15.75" customHeight="1" x14ac:dyDescent="0.25">
      <c r="A409" s="6"/>
      <c r="B409" s="6"/>
      <c r="C409" s="6"/>
      <c r="D409" s="6"/>
      <c r="E409" s="6"/>
      <c r="F409" s="6"/>
      <c r="G409" s="6"/>
      <c r="H409" s="6"/>
      <c r="I409" s="6"/>
      <c r="J409" s="6"/>
      <c r="K409" s="6"/>
      <c r="L409" s="6"/>
      <c r="M409" s="6"/>
      <c r="N409" s="6"/>
      <c r="O409" s="6"/>
      <c r="P409" s="6"/>
      <c r="Q409" s="6"/>
      <c r="R409" s="6"/>
      <c r="S409" s="162"/>
      <c r="T409" s="6"/>
      <c r="U409" s="6"/>
      <c r="V409" s="612"/>
      <c r="W409" s="6"/>
      <c r="X409" s="6"/>
      <c r="Y409" s="6"/>
      <c r="Z409" s="6"/>
      <c r="AA409" s="6"/>
    </row>
    <row r="410" spans="1:27" ht="15.75" customHeight="1" x14ac:dyDescent="0.25">
      <c r="A410" s="6"/>
      <c r="B410" s="6"/>
      <c r="C410" s="6"/>
      <c r="D410" s="6"/>
      <c r="E410" s="6"/>
      <c r="F410" s="6"/>
      <c r="G410" s="6"/>
      <c r="H410" s="6"/>
      <c r="I410" s="6"/>
      <c r="J410" s="6"/>
      <c r="K410" s="6"/>
      <c r="L410" s="6"/>
      <c r="M410" s="6"/>
      <c r="N410" s="6"/>
      <c r="O410" s="6"/>
      <c r="P410" s="6"/>
      <c r="Q410" s="6"/>
      <c r="R410" s="6"/>
      <c r="S410" s="162"/>
      <c r="T410" s="6"/>
      <c r="U410" s="6"/>
      <c r="V410" s="612"/>
      <c r="W410" s="6"/>
      <c r="X410" s="6"/>
      <c r="Y410" s="6"/>
      <c r="Z410" s="6"/>
      <c r="AA410" s="6"/>
    </row>
    <row r="411" spans="1:27" ht="15.75" customHeight="1" x14ac:dyDescent="0.25">
      <c r="A411" s="6"/>
      <c r="B411" s="6"/>
      <c r="C411" s="6"/>
      <c r="D411" s="6"/>
      <c r="E411" s="6"/>
      <c r="F411" s="6"/>
      <c r="G411" s="6"/>
      <c r="H411" s="6"/>
      <c r="I411" s="6"/>
      <c r="J411" s="6"/>
      <c r="K411" s="6"/>
      <c r="L411" s="6"/>
      <c r="M411" s="6"/>
      <c r="N411" s="6"/>
      <c r="O411" s="6"/>
      <c r="P411" s="6"/>
      <c r="Q411" s="6"/>
      <c r="R411" s="6"/>
      <c r="S411" s="162"/>
      <c r="T411" s="6"/>
      <c r="U411" s="6"/>
      <c r="V411" s="612"/>
      <c r="W411" s="6"/>
      <c r="X411" s="6"/>
      <c r="Y411" s="6"/>
      <c r="Z411" s="6"/>
      <c r="AA411" s="6"/>
    </row>
    <row r="412" spans="1:27" ht="15.75" customHeight="1" x14ac:dyDescent="0.25">
      <c r="A412" s="6"/>
      <c r="B412" s="6"/>
      <c r="C412" s="6"/>
      <c r="D412" s="6"/>
      <c r="E412" s="6"/>
      <c r="F412" s="6"/>
      <c r="G412" s="6"/>
      <c r="H412" s="6"/>
      <c r="I412" s="6"/>
      <c r="J412" s="6"/>
      <c r="K412" s="6"/>
      <c r="L412" s="6"/>
      <c r="M412" s="6"/>
      <c r="N412" s="6"/>
      <c r="O412" s="6"/>
      <c r="P412" s="6"/>
      <c r="Q412" s="6"/>
      <c r="R412" s="6"/>
      <c r="S412" s="162"/>
      <c r="T412" s="6"/>
      <c r="U412" s="6"/>
      <c r="V412" s="612"/>
      <c r="W412" s="6"/>
      <c r="X412" s="6"/>
      <c r="Y412" s="6"/>
      <c r="Z412" s="6"/>
      <c r="AA412" s="6"/>
    </row>
    <row r="413" spans="1:27" ht="15.75" customHeight="1" x14ac:dyDescent="0.25">
      <c r="A413" s="6"/>
      <c r="B413" s="6"/>
      <c r="C413" s="6"/>
      <c r="D413" s="6"/>
      <c r="E413" s="6"/>
      <c r="F413" s="6"/>
      <c r="G413" s="6"/>
      <c r="H413" s="6"/>
      <c r="I413" s="6"/>
      <c r="J413" s="6"/>
      <c r="K413" s="6"/>
      <c r="L413" s="6"/>
      <c r="M413" s="6"/>
      <c r="N413" s="6"/>
      <c r="O413" s="6"/>
      <c r="P413" s="6"/>
      <c r="Q413" s="6"/>
      <c r="R413" s="6"/>
      <c r="S413" s="162"/>
      <c r="T413" s="6"/>
      <c r="U413" s="6"/>
      <c r="V413" s="612"/>
      <c r="W413" s="6"/>
      <c r="X413" s="6"/>
      <c r="Y413" s="6"/>
      <c r="Z413" s="6"/>
      <c r="AA413" s="6"/>
    </row>
    <row r="414" spans="1:27" ht="15.75" customHeight="1" x14ac:dyDescent="0.25">
      <c r="A414" s="6"/>
      <c r="B414" s="6"/>
      <c r="C414" s="6"/>
      <c r="D414" s="6"/>
      <c r="E414" s="6"/>
      <c r="F414" s="6"/>
      <c r="G414" s="6"/>
      <c r="H414" s="6"/>
      <c r="I414" s="6"/>
      <c r="J414" s="6"/>
      <c r="K414" s="6"/>
      <c r="L414" s="6"/>
      <c r="M414" s="6"/>
      <c r="N414" s="6"/>
      <c r="O414" s="6"/>
      <c r="P414" s="6"/>
      <c r="Q414" s="6"/>
      <c r="R414" s="6"/>
      <c r="S414" s="162"/>
      <c r="T414" s="6"/>
      <c r="U414" s="6"/>
      <c r="V414" s="612"/>
      <c r="W414" s="6"/>
      <c r="X414" s="6"/>
      <c r="Y414" s="6"/>
      <c r="Z414" s="6"/>
      <c r="AA414" s="6"/>
    </row>
    <row r="415" spans="1:27" ht="15.75" customHeight="1" x14ac:dyDescent="0.25">
      <c r="A415" s="6"/>
      <c r="B415" s="6"/>
      <c r="C415" s="6"/>
      <c r="D415" s="6"/>
      <c r="E415" s="6"/>
      <c r="F415" s="6"/>
      <c r="G415" s="6"/>
      <c r="H415" s="6"/>
      <c r="I415" s="6"/>
      <c r="J415" s="6"/>
      <c r="K415" s="6"/>
      <c r="L415" s="6"/>
      <c r="M415" s="6"/>
      <c r="N415" s="6"/>
      <c r="O415" s="6"/>
      <c r="P415" s="6"/>
      <c r="Q415" s="6"/>
      <c r="R415" s="6"/>
      <c r="S415" s="162"/>
      <c r="T415" s="6"/>
      <c r="U415" s="6"/>
      <c r="V415" s="612"/>
      <c r="W415" s="6"/>
      <c r="X415" s="6"/>
      <c r="Y415" s="6"/>
      <c r="Z415" s="6"/>
      <c r="AA415" s="6"/>
    </row>
    <row r="416" spans="1:27" ht="15.75" customHeight="1" x14ac:dyDescent="0.25">
      <c r="A416" s="6"/>
      <c r="B416" s="6"/>
      <c r="C416" s="6"/>
      <c r="D416" s="6"/>
      <c r="E416" s="6"/>
      <c r="F416" s="6"/>
      <c r="G416" s="6"/>
      <c r="H416" s="6"/>
      <c r="I416" s="6"/>
      <c r="J416" s="6"/>
      <c r="K416" s="6"/>
      <c r="L416" s="6"/>
      <c r="M416" s="6"/>
      <c r="N416" s="6"/>
      <c r="O416" s="6"/>
      <c r="P416" s="6"/>
      <c r="Q416" s="6"/>
      <c r="R416" s="6"/>
      <c r="S416" s="162"/>
      <c r="T416" s="6"/>
      <c r="U416" s="6"/>
      <c r="V416" s="612"/>
      <c r="W416" s="6"/>
      <c r="X416" s="6"/>
      <c r="Y416" s="6"/>
      <c r="Z416" s="6"/>
      <c r="AA416" s="6"/>
    </row>
    <row r="417" spans="1:27" ht="15.75" customHeight="1" x14ac:dyDescent="0.25">
      <c r="A417" s="6"/>
      <c r="B417" s="6"/>
      <c r="C417" s="6"/>
      <c r="D417" s="6"/>
      <c r="E417" s="6"/>
      <c r="F417" s="6"/>
      <c r="G417" s="6"/>
      <c r="H417" s="6"/>
      <c r="I417" s="6"/>
      <c r="J417" s="6"/>
      <c r="K417" s="6"/>
      <c r="L417" s="6"/>
      <c r="M417" s="6"/>
      <c r="N417" s="6"/>
      <c r="O417" s="6"/>
      <c r="P417" s="6"/>
      <c r="Q417" s="6"/>
      <c r="R417" s="6"/>
      <c r="S417" s="162"/>
      <c r="T417" s="6"/>
      <c r="U417" s="6"/>
      <c r="V417" s="612"/>
      <c r="W417" s="6"/>
      <c r="X417" s="6"/>
      <c r="Y417" s="6"/>
      <c r="Z417" s="6"/>
      <c r="AA417" s="6"/>
    </row>
    <row r="418" spans="1:27" ht="15.75" customHeight="1" x14ac:dyDescent="0.25">
      <c r="A418" s="6"/>
      <c r="B418" s="6"/>
      <c r="C418" s="6"/>
      <c r="D418" s="6"/>
      <c r="E418" s="6"/>
      <c r="F418" s="6"/>
      <c r="G418" s="6"/>
      <c r="H418" s="6"/>
      <c r="I418" s="6"/>
      <c r="J418" s="6"/>
      <c r="K418" s="6"/>
      <c r="L418" s="6"/>
      <c r="M418" s="6"/>
      <c r="N418" s="6"/>
      <c r="O418" s="6"/>
      <c r="P418" s="6"/>
      <c r="Q418" s="6"/>
      <c r="R418" s="6"/>
      <c r="S418" s="162"/>
      <c r="T418" s="6"/>
      <c r="U418" s="6"/>
      <c r="V418" s="612"/>
      <c r="W418" s="6"/>
      <c r="X418" s="6"/>
      <c r="Y418" s="6"/>
      <c r="Z418" s="6"/>
      <c r="AA418" s="6"/>
    </row>
    <row r="419" spans="1:27" ht="15.75" customHeight="1" x14ac:dyDescent="0.25">
      <c r="A419" s="6"/>
      <c r="B419" s="6"/>
      <c r="C419" s="6"/>
      <c r="D419" s="6"/>
      <c r="E419" s="6"/>
      <c r="F419" s="6"/>
      <c r="G419" s="6"/>
      <c r="H419" s="6"/>
      <c r="I419" s="6"/>
      <c r="J419" s="6"/>
      <c r="K419" s="6"/>
      <c r="L419" s="6"/>
      <c r="M419" s="6"/>
      <c r="N419" s="6"/>
      <c r="O419" s="6"/>
      <c r="P419" s="6"/>
      <c r="Q419" s="6"/>
      <c r="R419" s="6"/>
      <c r="S419" s="162"/>
      <c r="T419" s="6"/>
      <c r="U419" s="6"/>
      <c r="V419" s="612"/>
      <c r="W419" s="6"/>
      <c r="X419" s="6"/>
      <c r="Y419" s="6"/>
      <c r="Z419" s="6"/>
      <c r="AA419" s="6"/>
    </row>
    <row r="420" spans="1:27" ht="15.75" customHeight="1" x14ac:dyDescent="0.25">
      <c r="A420" s="6"/>
      <c r="B420" s="6"/>
      <c r="C420" s="6"/>
      <c r="D420" s="6"/>
      <c r="E420" s="6"/>
      <c r="F420" s="6"/>
      <c r="G420" s="6"/>
      <c r="H420" s="6"/>
      <c r="I420" s="6"/>
      <c r="J420" s="6"/>
      <c r="K420" s="6"/>
      <c r="L420" s="6"/>
      <c r="M420" s="6"/>
      <c r="N420" s="6"/>
      <c r="O420" s="6"/>
      <c r="P420" s="6"/>
      <c r="Q420" s="6"/>
      <c r="R420" s="6"/>
      <c r="S420" s="162"/>
      <c r="T420" s="6"/>
      <c r="U420" s="6"/>
      <c r="V420" s="612"/>
      <c r="W420" s="6"/>
      <c r="X420" s="6"/>
      <c r="Y420" s="6"/>
      <c r="Z420" s="6"/>
      <c r="AA420" s="6"/>
    </row>
    <row r="421" spans="1:27" ht="15.75" customHeight="1" x14ac:dyDescent="0.25">
      <c r="A421" s="6"/>
      <c r="B421" s="6"/>
      <c r="C421" s="6"/>
      <c r="D421" s="6"/>
      <c r="E421" s="6"/>
      <c r="F421" s="6"/>
      <c r="G421" s="6"/>
      <c r="H421" s="6"/>
      <c r="I421" s="6"/>
      <c r="J421" s="6"/>
      <c r="K421" s="6"/>
      <c r="L421" s="6"/>
      <c r="M421" s="6"/>
      <c r="N421" s="6"/>
      <c r="O421" s="6"/>
      <c r="P421" s="6"/>
      <c r="Q421" s="6"/>
      <c r="R421" s="6"/>
      <c r="S421" s="162"/>
      <c r="T421" s="6"/>
      <c r="U421" s="6"/>
      <c r="V421" s="612"/>
      <c r="W421" s="6"/>
      <c r="X421" s="6"/>
      <c r="Y421" s="6"/>
      <c r="Z421" s="6"/>
      <c r="AA421" s="6"/>
    </row>
    <row r="422" spans="1:27" ht="15.75" customHeight="1" x14ac:dyDescent="0.25">
      <c r="A422" s="6"/>
      <c r="B422" s="6"/>
      <c r="C422" s="6"/>
      <c r="D422" s="6"/>
      <c r="E422" s="6"/>
      <c r="F422" s="6"/>
      <c r="G422" s="6"/>
      <c r="H422" s="6"/>
      <c r="I422" s="6"/>
      <c r="J422" s="6"/>
      <c r="K422" s="6"/>
      <c r="L422" s="6"/>
      <c r="M422" s="6"/>
      <c r="N422" s="6"/>
      <c r="O422" s="6"/>
      <c r="P422" s="6"/>
      <c r="Q422" s="6"/>
      <c r="R422" s="6"/>
      <c r="S422" s="162"/>
      <c r="T422" s="6"/>
      <c r="U422" s="6"/>
      <c r="V422" s="612"/>
      <c r="W422" s="6"/>
      <c r="X422" s="6"/>
      <c r="Y422" s="6"/>
      <c r="Z422" s="6"/>
      <c r="AA422" s="6"/>
    </row>
    <row r="423" spans="1:27" ht="15.75" customHeight="1" x14ac:dyDescent="0.25">
      <c r="A423" s="6"/>
      <c r="B423" s="6"/>
      <c r="C423" s="6"/>
      <c r="D423" s="6"/>
      <c r="E423" s="6"/>
      <c r="F423" s="6"/>
      <c r="G423" s="6"/>
      <c r="H423" s="6"/>
      <c r="I423" s="6"/>
      <c r="J423" s="6"/>
      <c r="K423" s="6"/>
      <c r="L423" s="6"/>
      <c r="M423" s="6"/>
      <c r="N423" s="6"/>
      <c r="O423" s="6"/>
      <c r="P423" s="6"/>
      <c r="Q423" s="6"/>
      <c r="R423" s="6"/>
      <c r="S423" s="162"/>
      <c r="T423" s="6"/>
      <c r="U423" s="6"/>
      <c r="V423" s="612"/>
      <c r="W423" s="6"/>
      <c r="X423" s="6"/>
      <c r="Y423" s="6"/>
      <c r="Z423" s="6"/>
      <c r="AA423" s="6"/>
    </row>
    <row r="424" spans="1:27" ht="15.75" customHeight="1" x14ac:dyDescent="0.25">
      <c r="A424" s="6"/>
      <c r="B424" s="6"/>
      <c r="C424" s="6"/>
      <c r="D424" s="6"/>
      <c r="E424" s="6"/>
      <c r="F424" s="6"/>
      <c r="G424" s="6"/>
      <c r="H424" s="6"/>
      <c r="I424" s="6"/>
      <c r="J424" s="6"/>
      <c r="K424" s="6"/>
      <c r="L424" s="6"/>
      <c r="M424" s="6"/>
      <c r="N424" s="6"/>
      <c r="O424" s="6"/>
      <c r="P424" s="6"/>
      <c r="Q424" s="6"/>
      <c r="R424" s="6"/>
      <c r="S424" s="162"/>
      <c r="T424" s="6"/>
      <c r="U424" s="6"/>
      <c r="V424" s="612"/>
      <c r="W424" s="6"/>
      <c r="X424" s="6"/>
      <c r="Y424" s="6"/>
      <c r="Z424" s="6"/>
      <c r="AA424" s="6"/>
    </row>
    <row r="425" spans="1:27" ht="15.75" customHeight="1" x14ac:dyDescent="0.25">
      <c r="A425" s="6"/>
      <c r="B425" s="6"/>
      <c r="C425" s="6"/>
      <c r="D425" s="6"/>
      <c r="E425" s="6"/>
      <c r="F425" s="6"/>
      <c r="G425" s="6"/>
      <c r="H425" s="6"/>
      <c r="I425" s="6"/>
      <c r="J425" s="6"/>
      <c r="K425" s="6"/>
      <c r="L425" s="6"/>
      <c r="M425" s="6"/>
      <c r="N425" s="6"/>
      <c r="O425" s="6"/>
      <c r="P425" s="6"/>
      <c r="Q425" s="6"/>
      <c r="R425" s="6"/>
      <c r="S425" s="162"/>
      <c r="T425" s="6"/>
      <c r="U425" s="6"/>
      <c r="V425" s="612"/>
      <c r="W425" s="6"/>
      <c r="X425" s="6"/>
      <c r="Y425" s="6"/>
      <c r="Z425" s="6"/>
      <c r="AA425" s="6"/>
    </row>
    <row r="426" spans="1:27" ht="15.75" customHeight="1" x14ac:dyDescent="0.25">
      <c r="A426" s="6"/>
      <c r="B426" s="6"/>
      <c r="C426" s="6"/>
      <c r="D426" s="6"/>
      <c r="E426" s="6"/>
      <c r="F426" s="6"/>
      <c r="G426" s="6"/>
      <c r="H426" s="6"/>
      <c r="I426" s="6"/>
      <c r="J426" s="6"/>
      <c r="K426" s="6"/>
      <c r="L426" s="6"/>
      <c r="M426" s="6"/>
      <c r="N426" s="6"/>
      <c r="O426" s="6"/>
      <c r="P426" s="6"/>
      <c r="Q426" s="6"/>
      <c r="R426" s="6"/>
      <c r="S426" s="162"/>
      <c r="T426" s="6"/>
      <c r="U426" s="6"/>
      <c r="V426" s="612"/>
      <c r="W426" s="6"/>
      <c r="X426" s="6"/>
      <c r="Y426" s="6"/>
      <c r="Z426" s="6"/>
      <c r="AA426" s="6"/>
    </row>
    <row r="427" spans="1:27" ht="15.75" customHeight="1" x14ac:dyDescent="0.25">
      <c r="A427" s="6"/>
      <c r="B427" s="6"/>
      <c r="C427" s="6"/>
      <c r="D427" s="6"/>
      <c r="E427" s="6"/>
      <c r="F427" s="6"/>
      <c r="G427" s="6"/>
      <c r="H427" s="6"/>
      <c r="I427" s="6"/>
      <c r="J427" s="6"/>
      <c r="K427" s="6"/>
      <c r="L427" s="6"/>
      <c r="M427" s="6"/>
      <c r="N427" s="6"/>
      <c r="O427" s="6"/>
      <c r="P427" s="6"/>
      <c r="Q427" s="6"/>
      <c r="R427" s="6"/>
      <c r="S427" s="162"/>
      <c r="T427" s="6"/>
      <c r="U427" s="6"/>
      <c r="V427" s="612"/>
      <c r="W427" s="6"/>
      <c r="X427" s="6"/>
      <c r="Y427" s="6"/>
      <c r="Z427" s="6"/>
      <c r="AA427" s="6"/>
    </row>
    <row r="428" spans="1:27" ht="15.75" customHeight="1" x14ac:dyDescent="0.25">
      <c r="A428" s="6"/>
      <c r="B428" s="6"/>
      <c r="C428" s="6"/>
      <c r="D428" s="6"/>
      <c r="E428" s="6"/>
      <c r="F428" s="6"/>
      <c r="G428" s="6"/>
      <c r="H428" s="6"/>
      <c r="I428" s="6"/>
      <c r="J428" s="6"/>
      <c r="K428" s="6"/>
      <c r="L428" s="6"/>
      <c r="M428" s="6"/>
      <c r="N428" s="6"/>
      <c r="O428" s="6"/>
      <c r="P428" s="6"/>
      <c r="Q428" s="6"/>
      <c r="R428" s="6"/>
      <c r="S428" s="162"/>
      <c r="T428" s="6"/>
      <c r="U428" s="6"/>
      <c r="V428" s="612"/>
      <c r="W428" s="6"/>
      <c r="X428" s="6"/>
      <c r="Y428" s="6"/>
      <c r="Z428" s="6"/>
      <c r="AA428" s="6"/>
    </row>
    <row r="429" spans="1:27" ht="15.75" customHeight="1" x14ac:dyDescent="0.25">
      <c r="A429" s="6"/>
      <c r="B429" s="6"/>
      <c r="C429" s="6"/>
      <c r="D429" s="6"/>
      <c r="E429" s="6"/>
      <c r="F429" s="6"/>
      <c r="G429" s="6"/>
      <c r="H429" s="6"/>
      <c r="I429" s="6"/>
      <c r="J429" s="6"/>
      <c r="K429" s="6"/>
      <c r="L429" s="6"/>
      <c r="M429" s="6"/>
      <c r="N429" s="6"/>
      <c r="O429" s="6"/>
      <c r="P429" s="6"/>
      <c r="Q429" s="6"/>
      <c r="R429" s="6"/>
      <c r="S429" s="162"/>
      <c r="T429" s="6"/>
      <c r="U429" s="6"/>
      <c r="V429" s="612"/>
      <c r="W429" s="6"/>
      <c r="X429" s="6"/>
      <c r="Y429" s="6"/>
      <c r="Z429" s="6"/>
      <c r="AA429" s="6"/>
    </row>
    <row r="430" spans="1:27" ht="15.75" customHeight="1" x14ac:dyDescent="0.25">
      <c r="A430" s="6"/>
      <c r="B430" s="6"/>
      <c r="C430" s="6"/>
      <c r="D430" s="6"/>
      <c r="E430" s="6"/>
      <c r="F430" s="6"/>
      <c r="G430" s="6"/>
      <c r="H430" s="6"/>
      <c r="I430" s="6"/>
      <c r="J430" s="6"/>
      <c r="K430" s="6"/>
      <c r="L430" s="6"/>
      <c r="M430" s="6"/>
      <c r="N430" s="6"/>
      <c r="O430" s="6"/>
      <c r="P430" s="6"/>
      <c r="Q430" s="6"/>
      <c r="R430" s="6"/>
      <c r="S430" s="162"/>
      <c r="T430" s="6"/>
      <c r="U430" s="6"/>
      <c r="V430" s="612"/>
      <c r="W430" s="6"/>
      <c r="X430" s="6"/>
      <c r="Y430" s="6"/>
      <c r="Z430" s="6"/>
      <c r="AA430" s="6"/>
    </row>
    <row r="431" spans="1:27" ht="15.75" customHeight="1" x14ac:dyDescent="0.25">
      <c r="A431" s="6"/>
      <c r="B431" s="6"/>
      <c r="C431" s="6"/>
      <c r="D431" s="6"/>
      <c r="E431" s="6"/>
      <c r="F431" s="6"/>
      <c r="G431" s="6"/>
      <c r="H431" s="6"/>
      <c r="I431" s="6"/>
      <c r="J431" s="6"/>
      <c r="K431" s="6"/>
      <c r="L431" s="6"/>
      <c r="M431" s="6"/>
      <c r="N431" s="6"/>
      <c r="O431" s="6"/>
      <c r="P431" s="6"/>
      <c r="Q431" s="6"/>
      <c r="R431" s="6"/>
      <c r="S431" s="162"/>
      <c r="T431" s="6"/>
      <c r="U431" s="6"/>
      <c r="V431" s="612"/>
      <c r="W431" s="6"/>
      <c r="X431" s="6"/>
      <c r="Y431" s="6"/>
      <c r="Z431" s="6"/>
      <c r="AA431" s="6"/>
    </row>
    <row r="432" spans="1:27" ht="15.75" customHeight="1" x14ac:dyDescent="0.25">
      <c r="A432" s="6"/>
      <c r="B432" s="6"/>
      <c r="C432" s="6"/>
      <c r="D432" s="6"/>
      <c r="E432" s="6"/>
      <c r="F432" s="6"/>
      <c r="G432" s="6"/>
      <c r="H432" s="6"/>
      <c r="I432" s="6"/>
      <c r="J432" s="6"/>
      <c r="K432" s="6"/>
      <c r="L432" s="6"/>
      <c r="M432" s="6"/>
      <c r="N432" s="6"/>
      <c r="O432" s="6"/>
      <c r="P432" s="6"/>
      <c r="Q432" s="6"/>
      <c r="R432" s="6"/>
      <c r="S432" s="162"/>
      <c r="T432" s="6"/>
      <c r="U432" s="6"/>
      <c r="V432" s="612"/>
      <c r="W432" s="6"/>
      <c r="X432" s="6"/>
      <c r="Y432" s="6"/>
      <c r="Z432" s="6"/>
      <c r="AA432" s="6"/>
    </row>
    <row r="433" spans="1:27" ht="15.75" customHeight="1" x14ac:dyDescent="0.25">
      <c r="A433" s="6"/>
      <c r="B433" s="6"/>
      <c r="C433" s="6"/>
      <c r="D433" s="6"/>
      <c r="E433" s="6"/>
      <c r="F433" s="6"/>
      <c r="G433" s="6"/>
      <c r="H433" s="6"/>
      <c r="I433" s="6"/>
      <c r="J433" s="6"/>
      <c r="K433" s="6"/>
      <c r="L433" s="6"/>
      <c r="M433" s="6"/>
      <c r="N433" s="6"/>
      <c r="O433" s="6"/>
      <c r="P433" s="6"/>
      <c r="Q433" s="6"/>
      <c r="R433" s="6"/>
      <c r="S433" s="162"/>
      <c r="T433" s="6"/>
      <c r="U433" s="6"/>
      <c r="V433" s="612"/>
      <c r="W433" s="6"/>
      <c r="X433" s="6"/>
      <c r="Y433" s="6"/>
      <c r="Z433" s="6"/>
      <c r="AA433" s="6"/>
    </row>
    <row r="434" spans="1:27" ht="15.75" customHeight="1" x14ac:dyDescent="0.25">
      <c r="A434" s="6"/>
      <c r="B434" s="6"/>
      <c r="C434" s="6"/>
      <c r="D434" s="6"/>
      <c r="E434" s="6"/>
      <c r="F434" s="6"/>
      <c r="G434" s="6"/>
      <c r="H434" s="6"/>
      <c r="I434" s="6"/>
      <c r="J434" s="6"/>
      <c r="K434" s="6"/>
      <c r="L434" s="6"/>
      <c r="M434" s="6"/>
      <c r="N434" s="6"/>
      <c r="O434" s="6"/>
      <c r="P434" s="6"/>
      <c r="Q434" s="6"/>
      <c r="R434" s="6"/>
      <c r="S434" s="162"/>
      <c r="T434" s="6"/>
      <c r="U434" s="6"/>
      <c r="V434" s="612"/>
      <c r="W434" s="6"/>
      <c r="X434" s="6"/>
      <c r="Y434" s="6"/>
      <c r="Z434" s="6"/>
      <c r="AA434" s="6"/>
    </row>
    <row r="435" spans="1:27" ht="15.75" customHeight="1" x14ac:dyDescent="0.25">
      <c r="A435" s="6"/>
      <c r="B435" s="6"/>
      <c r="C435" s="6"/>
      <c r="D435" s="6"/>
      <c r="E435" s="6"/>
      <c r="F435" s="6"/>
      <c r="G435" s="6"/>
      <c r="H435" s="6"/>
      <c r="I435" s="6"/>
      <c r="J435" s="6"/>
      <c r="K435" s="6"/>
      <c r="L435" s="6"/>
      <c r="M435" s="6"/>
      <c r="N435" s="6"/>
      <c r="O435" s="6"/>
      <c r="P435" s="6"/>
      <c r="Q435" s="6"/>
      <c r="R435" s="6"/>
      <c r="S435" s="162"/>
      <c r="T435" s="6"/>
      <c r="U435" s="6"/>
      <c r="V435" s="612"/>
      <c r="W435" s="6"/>
      <c r="X435" s="6"/>
      <c r="Y435" s="6"/>
      <c r="Z435" s="6"/>
      <c r="AA435" s="6"/>
    </row>
    <row r="436" spans="1:27" ht="15.75" customHeight="1" x14ac:dyDescent="0.25">
      <c r="A436" s="6"/>
      <c r="B436" s="6"/>
      <c r="C436" s="6"/>
      <c r="D436" s="6"/>
      <c r="E436" s="6"/>
      <c r="F436" s="6"/>
      <c r="G436" s="6"/>
      <c r="H436" s="6"/>
      <c r="I436" s="6"/>
      <c r="J436" s="6"/>
      <c r="K436" s="6"/>
      <c r="L436" s="6"/>
      <c r="M436" s="6"/>
      <c r="N436" s="6"/>
      <c r="O436" s="6"/>
      <c r="P436" s="6"/>
      <c r="Q436" s="6"/>
      <c r="R436" s="6"/>
      <c r="S436" s="162"/>
      <c r="T436" s="6"/>
      <c r="U436" s="6"/>
      <c r="V436" s="612"/>
      <c r="W436" s="6"/>
      <c r="X436" s="6"/>
      <c r="Y436" s="6"/>
      <c r="Z436" s="6"/>
      <c r="AA436" s="6"/>
    </row>
    <row r="437" spans="1:27" ht="15.75" customHeight="1" x14ac:dyDescent="0.25">
      <c r="A437" s="6"/>
      <c r="B437" s="6"/>
      <c r="C437" s="6"/>
      <c r="D437" s="6"/>
      <c r="E437" s="6"/>
      <c r="F437" s="6"/>
      <c r="G437" s="6"/>
      <c r="H437" s="6"/>
      <c r="I437" s="6"/>
      <c r="J437" s="6"/>
      <c r="K437" s="6"/>
      <c r="L437" s="6"/>
      <c r="M437" s="6"/>
      <c r="N437" s="6"/>
      <c r="O437" s="6"/>
      <c r="P437" s="6"/>
      <c r="Q437" s="6"/>
      <c r="R437" s="6"/>
      <c r="S437" s="162"/>
      <c r="T437" s="6"/>
      <c r="U437" s="6"/>
      <c r="V437" s="612"/>
      <c r="W437" s="6"/>
      <c r="X437" s="6"/>
      <c r="Y437" s="6"/>
      <c r="Z437" s="6"/>
      <c r="AA437" s="6"/>
    </row>
    <row r="438" spans="1:27" ht="15.75" customHeight="1" x14ac:dyDescent="0.25">
      <c r="A438" s="6"/>
      <c r="B438" s="6"/>
      <c r="C438" s="6"/>
      <c r="D438" s="6"/>
      <c r="E438" s="6"/>
      <c r="F438" s="6"/>
      <c r="G438" s="6"/>
      <c r="H438" s="6"/>
      <c r="I438" s="6"/>
      <c r="J438" s="6"/>
      <c r="K438" s="6"/>
      <c r="L438" s="6"/>
      <c r="M438" s="6"/>
      <c r="N438" s="6"/>
      <c r="O438" s="6"/>
      <c r="P438" s="6"/>
      <c r="Q438" s="6"/>
      <c r="R438" s="6"/>
      <c r="S438" s="162"/>
      <c r="T438" s="6"/>
      <c r="U438" s="6"/>
      <c r="V438" s="612"/>
      <c r="W438" s="6"/>
      <c r="X438" s="6"/>
      <c r="Y438" s="6"/>
      <c r="Z438" s="6"/>
      <c r="AA438" s="6"/>
    </row>
    <row r="439" spans="1:27" ht="15.75" customHeight="1" x14ac:dyDescent="0.25">
      <c r="A439" s="6"/>
      <c r="B439" s="6"/>
      <c r="C439" s="6"/>
      <c r="D439" s="6"/>
      <c r="E439" s="6"/>
      <c r="F439" s="6"/>
      <c r="G439" s="6"/>
      <c r="H439" s="6"/>
      <c r="I439" s="6"/>
      <c r="J439" s="6"/>
      <c r="K439" s="6"/>
      <c r="L439" s="6"/>
      <c r="M439" s="6"/>
      <c r="N439" s="6"/>
      <c r="O439" s="6"/>
      <c r="P439" s="6"/>
      <c r="Q439" s="6"/>
      <c r="R439" s="6"/>
      <c r="S439" s="162"/>
      <c r="T439" s="6"/>
      <c r="U439" s="6"/>
      <c r="V439" s="612"/>
      <c r="W439" s="6"/>
      <c r="X439" s="6"/>
      <c r="Y439" s="6"/>
      <c r="Z439" s="6"/>
      <c r="AA439" s="6"/>
    </row>
    <row r="440" spans="1:27" ht="15.75" customHeight="1" x14ac:dyDescent="0.25">
      <c r="A440" s="6"/>
      <c r="B440" s="6"/>
      <c r="C440" s="6"/>
      <c r="D440" s="6"/>
      <c r="E440" s="6"/>
      <c r="F440" s="6"/>
      <c r="G440" s="6"/>
      <c r="H440" s="6"/>
      <c r="I440" s="6"/>
      <c r="J440" s="6"/>
      <c r="K440" s="6"/>
      <c r="L440" s="6"/>
      <c r="M440" s="6"/>
      <c r="N440" s="6"/>
      <c r="O440" s="6"/>
      <c r="P440" s="6"/>
      <c r="Q440" s="6"/>
      <c r="R440" s="6"/>
      <c r="S440" s="162"/>
      <c r="T440" s="6"/>
      <c r="U440" s="6"/>
      <c r="V440" s="612"/>
      <c r="W440" s="6"/>
      <c r="X440" s="6"/>
      <c r="Y440" s="6"/>
      <c r="Z440" s="6"/>
      <c r="AA440" s="6"/>
    </row>
    <row r="441" spans="1:27" ht="15.75" customHeight="1" x14ac:dyDescent="0.25">
      <c r="A441" s="6"/>
      <c r="B441" s="6"/>
      <c r="C441" s="6"/>
      <c r="D441" s="6"/>
      <c r="E441" s="6"/>
      <c r="F441" s="6"/>
      <c r="G441" s="6"/>
      <c r="H441" s="6"/>
      <c r="I441" s="6"/>
      <c r="J441" s="6"/>
      <c r="K441" s="6"/>
      <c r="L441" s="6"/>
      <c r="M441" s="6"/>
      <c r="N441" s="6"/>
      <c r="O441" s="6"/>
      <c r="P441" s="6"/>
      <c r="Q441" s="6"/>
      <c r="R441" s="6"/>
      <c r="S441" s="162"/>
      <c r="T441" s="6"/>
      <c r="U441" s="6"/>
      <c r="V441" s="612"/>
      <c r="W441" s="6"/>
      <c r="X441" s="6"/>
      <c r="Y441" s="6"/>
      <c r="Z441" s="6"/>
      <c r="AA441" s="6"/>
    </row>
    <row r="442" spans="1:27" ht="15.75" customHeight="1" x14ac:dyDescent="0.25">
      <c r="A442" s="6"/>
      <c r="B442" s="6"/>
      <c r="C442" s="6"/>
      <c r="D442" s="6"/>
      <c r="E442" s="6"/>
      <c r="F442" s="6"/>
      <c r="G442" s="6"/>
      <c r="H442" s="6"/>
      <c r="I442" s="6"/>
      <c r="J442" s="6"/>
      <c r="K442" s="6"/>
      <c r="L442" s="6"/>
      <c r="M442" s="6"/>
      <c r="N442" s="6"/>
      <c r="O442" s="6"/>
      <c r="P442" s="6"/>
      <c r="Q442" s="6"/>
      <c r="R442" s="6"/>
      <c r="S442" s="162"/>
      <c r="T442" s="6"/>
      <c r="U442" s="6"/>
      <c r="V442" s="612"/>
      <c r="W442" s="6"/>
      <c r="X442" s="6"/>
      <c r="Y442" s="6"/>
      <c r="Z442" s="6"/>
      <c r="AA442" s="6"/>
    </row>
    <row r="443" spans="1:27" ht="15.75" customHeight="1" x14ac:dyDescent="0.25">
      <c r="A443" s="6"/>
      <c r="B443" s="6"/>
      <c r="C443" s="6"/>
      <c r="D443" s="6"/>
      <c r="E443" s="6"/>
      <c r="F443" s="6"/>
      <c r="G443" s="6"/>
      <c r="H443" s="6"/>
      <c r="I443" s="6"/>
      <c r="J443" s="6"/>
      <c r="K443" s="6"/>
      <c r="L443" s="6"/>
      <c r="M443" s="6"/>
      <c r="N443" s="6"/>
      <c r="O443" s="6"/>
      <c r="P443" s="6"/>
      <c r="Q443" s="6"/>
      <c r="R443" s="6"/>
      <c r="S443" s="162"/>
      <c r="T443" s="6"/>
      <c r="U443" s="6"/>
      <c r="V443" s="612"/>
      <c r="W443" s="6"/>
      <c r="X443" s="6"/>
      <c r="Y443" s="6"/>
      <c r="Z443" s="6"/>
      <c r="AA443" s="6"/>
    </row>
    <row r="444" spans="1:27" ht="15.75" customHeight="1" x14ac:dyDescent="0.25">
      <c r="A444" s="6"/>
      <c r="B444" s="6"/>
      <c r="C444" s="6"/>
      <c r="D444" s="6"/>
      <c r="E444" s="6"/>
      <c r="F444" s="6"/>
      <c r="G444" s="6"/>
      <c r="H444" s="6"/>
      <c r="I444" s="6"/>
      <c r="J444" s="6"/>
      <c r="K444" s="6"/>
      <c r="L444" s="6"/>
      <c r="M444" s="6"/>
      <c r="N444" s="6"/>
      <c r="O444" s="6"/>
      <c r="P444" s="6"/>
      <c r="Q444" s="6"/>
      <c r="R444" s="6"/>
      <c r="S444" s="162"/>
      <c r="T444" s="6"/>
      <c r="U444" s="6"/>
      <c r="V444" s="612"/>
      <c r="W444" s="6"/>
      <c r="X444" s="6"/>
      <c r="Y444" s="6"/>
      <c r="Z444" s="6"/>
      <c r="AA444" s="6"/>
    </row>
    <row r="445" spans="1:27" ht="15.75" customHeight="1" x14ac:dyDescent="0.25">
      <c r="A445" s="6"/>
      <c r="B445" s="6"/>
      <c r="C445" s="6"/>
      <c r="D445" s="6"/>
      <c r="E445" s="6"/>
      <c r="F445" s="6"/>
      <c r="G445" s="6"/>
      <c r="H445" s="6"/>
      <c r="I445" s="6"/>
      <c r="J445" s="6"/>
      <c r="K445" s="6"/>
      <c r="L445" s="6"/>
      <c r="M445" s="6"/>
      <c r="N445" s="6"/>
      <c r="O445" s="6"/>
      <c r="P445" s="6"/>
      <c r="Q445" s="6"/>
      <c r="R445" s="6"/>
      <c r="S445" s="162"/>
      <c r="T445" s="6"/>
      <c r="U445" s="6"/>
      <c r="V445" s="612"/>
      <c r="W445" s="6"/>
      <c r="X445" s="6"/>
      <c r="Y445" s="6"/>
      <c r="Z445" s="6"/>
      <c r="AA445" s="6"/>
    </row>
    <row r="446" spans="1:27" ht="15.75" customHeight="1" x14ac:dyDescent="0.25">
      <c r="A446" s="6"/>
      <c r="B446" s="6"/>
      <c r="C446" s="6"/>
      <c r="D446" s="6"/>
      <c r="E446" s="6"/>
      <c r="F446" s="6"/>
      <c r="G446" s="6"/>
      <c r="H446" s="6"/>
      <c r="I446" s="6"/>
      <c r="J446" s="6"/>
      <c r="K446" s="6"/>
      <c r="L446" s="6"/>
      <c r="M446" s="6"/>
      <c r="N446" s="6"/>
      <c r="O446" s="6"/>
      <c r="P446" s="6"/>
      <c r="Q446" s="6"/>
      <c r="R446" s="6"/>
      <c r="S446" s="162"/>
      <c r="T446" s="6"/>
      <c r="U446" s="6"/>
      <c r="V446" s="612"/>
      <c r="W446" s="6"/>
      <c r="X446" s="6"/>
      <c r="Y446" s="6"/>
      <c r="Z446" s="6"/>
      <c r="AA446" s="6"/>
    </row>
    <row r="447" spans="1:27" ht="15.75" customHeight="1" x14ac:dyDescent="0.25">
      <c r="A447" s="6"/>
      <c r="B447" s="6"/>
      <c r="C447" s="6"/>
      <c r="D447" s="6"/>
      <c r="E447" s="6"/>
      <c r="F447" s="6"/>
      <c r="G447" s="6"/>
      <c r="H447" s="6"/>
      <c r="I447" s="6"/>
      <c r="J447" s="6"/>
      <c r="K447" s="6"/>
      <c r="L447" s="6"/>
      <c r="M447" s="6"/>
      <c r="N447" s="6"/>
      <c r="O447" s="6"/>
      <c r="P447" s="6"/>
      <c r="Q447" s="6"/>
      <c r="R447" s="6"/>
      <c r="S447" s="162"/>
      <c r="T447" s="6"/>
      <c r="U447" s="6"/>
      <c r="V447" s="612"/>
      <c r="W447" s="6"/>
      <c r="X447" s="6"/>
      <c r="Y447" s="6"/>
      <c r="Z447" s="6"/>
      <c r="AA447" s="6"/>
    </row>
    <row r="448" spans="1:27" ht="15.75" customHeight="1" x14ac:dyDescent="0.25">
      <c r="A448" s="6"/>
      <c r="B448" s="6"/>
      <c r="C448" s="6"/>
      <c r="D448" s="6"/>
      <c r="E448" s="6"/>
      <c r="F448" s="6"/>
      <c r="G448" s="6"/>
      <c r="H448" s="6"/>
      <c r="I448" s="6"/>
      <c r="J448" s="6"/>
      <c r="K448" s="6"/>
      <c r="L448" s="6"/>
      <c r="M448" s="6"/>
      <c r="N448" s="6"/>
      <c r="O448" s="6"/>
      <c r="P448" s="6"/>
      <c r="Q448" s="6"/>
      <c r="R448" s="6"/>
      <c r="S448" s="162"/>
      <c r="T448" s="6"/>
      <c r="U448" s="6"/>
      <c r="V448" s="612"/>
      <c r="W448" s="6"/>
      <c r="X448" s="6"/>
      <c r="Y448" s="6"/>
      <c r="Z448" s="6"/>
      <c r="AA448" s="6"/>
    </row>
    <row r="449" spans="1:27" ht="15.75" customHeight="1" x14ac:dyDescent="0.25">
      <c r="A449" s="6"/>
      <c r="B449" s="6"/>
      <c r="C449" s="6"/>
      <c r="D449" s="6"/>
      <c r="E449" s="6"/>
      <c r="F449" s="6"/>
      <c r="G449" s="6"/>
      <c r="H449" s="6"/>
      <c r="I449" s="6"/>
      <c r="J449" s="6"/>
      <c r="K449" s="6"/>
      <c r="L449" s="6"/>
      <c r="M449" s="6"/>
      <c r="N449" s="6"/>
      <c r="O449" s="6"/>
      <c r="P449" s="6"/>
      <c r="Q449" s="6"/>
      <c r="R449" s="6"/>
      <c r="S449" s="162"/>
      <c r="T449" s="6"/>
      <c r="U449" s="6"/>
      <c r="V449" s="612"/>
      <c r="W449" s="6"/>
      <c r="X449" s="6"/>
      <c r="Y449" s="6"/>
      <c r="Z449" s="6"/>
      <c r="AA449" s="6"/>
    </row>
    <row r="450" spans="1:27" ht="15.75" customHeight="1" x14ac:dyDescent="0.25">
      <c r="A450" s="6"/>
      <c r="B450" s="6"/>
      <c r="C450" s="6"/>
      <c r="D450" s="6"/>
      <c r="E450" s="6"/>
      <c r="F450" s="6"/>
      <c r="G450" s="6"/>
      <c r="H450" s="6"/>
      <c r="I450" s="6"/>
      <c r="J450" s="6"/>
      <c r="K450" s="6"/>
      <c r="L450" s="6"/>
      <c r="M450" s="6"/>
      <c r="N450" s="6"/>
      <c r="O450" s="6"/>
      <c r="P450" s="6"/>
      <c r="Q450" s="6"/>
      <c r="R450" s="6"/>
      <c r="S450" s="162"/>
      <c r="T450" s="6"/>
      <c r="U450" s="6"/>
      <c r="V450" s="612"/>
      <c r="W450" s="6"/>
      <c r="X450" s="6"/>
      <c r="Y450" s="6"/>
      <c r="Z450" s="6"/>
      <c r="AA450" s="6"/>
    </row>
    <row r="451" spans="1:27" ht="15.75" customHeight="1" x14ac:dyDescent="0.25">
      <c r="A451" s="6"/>
      <c r="B451" s="6"/>
      <c r="C451" s="6"/>
      <c r="D451" s="6"/>
      <c r="E451" s="6"/>
      <c r="F451" s="6"/>
      <c r="G451" s="6"/>
      <c r="H451" s="6"/>
      <c r="I451" s="6"/>
      <c r="J451" s="6"/>
      <c r="K451" s="6"/>
      <c r="L451" s="6"/>
      <c r="M451" s="6"/>
      <c r="N451" s="6"/>
      <c r="O451" s="6"/>
      <c r="P451" s="6"/>
      <c r="Q451" s="6"/>
      <c r="R451" s="6"/>
      <c r="S451" s="162"/>
      <c r="T451" s="6"/>
      <c r="U451" s="6"/>
      <c r="V451" s="612"/>
      <c r="W451" s="6"/>
      <c r="X451" s="6"/>
      <c r="Y451" s="6"/>
      <c r="Z451" s="6"/>
      <c r="AA451" s="6"/>
    </row>
    <row r="452" spans="1:27" ht="15.75" customHeight="1" x14ac:dyDescent="0.25">
      <c r="A452" s="6"/>
      <c r="B452" s="6"/>
      <c r="C452" s="6"/>
      <c r="D452" s="6"/>
      <c r="E452" s="6"/>
      <c r="F452" s="6"/>
      <c r="G452" s="6"/>
      <c r="H452" s="6"/>
      <c r="I452" s="6"/>
      <c r="J452" s="6"/>
      <c r="K452" s="6"/>
      <c r="L452" s="6"/>
      <c r="M452" s="6"/>
      <c r="N452" s="6"/>
      <c r="O452" s="6"/>
      <c r="P452" s="6"/>
      <c r="Q452" s="6"/>
      <c r="R452" s="6"/>
      <c r="S452" s="162"/>
      <c r="T452" s="6"/>
      <c r="U452" s="6"/>
      <c r="V452" s="612"/>
      <c r="W452" s="6"/>
      <c r="X452" s="6"/>
      <c r="Y452" s="6"/>
      <c r="Z452" s="6"/>
      <c r="AA452" s="6"/>
    </row>
    <row r="453" spans="1:27" ht="15.75" customHeight="1" x14ac:dyDescent="0.25">
      <c r="A453" s="6"/>
      <c r="B453" s="6"/>
      <c r="C453" s="6"/>
      <c r="D453" s="6"/>
      <c r="E453" s="6"/>
      <c r="F453" s="6"/>
      <c r="G453" s="6"/>
      <c r="H453" s="6"/>
      <c r="I453" s="6"/>
      <c r="J453" s="6"/>
      <c r="K453" s="6"/>
      <c r="L453" s="6"/>
      <c r="M453" s="6"/>
      <c r="N453" s="6"/>
      <c r="O453" s="6"/>
      <c r="P453" s="6"/>
      <c r="Q453" s="6"/>
      <c r="R453" s="6"/>
      <c r="S453" s="162"/>
      <c r="T453" s="6"/>
      <c r="U453" s="6"/>
      <c r="V453" s="612"/>
      <c r="W453" s="6"/>
      <c r="X453" s="6"/>
      <c r="Y453" s="6"/>
      <c r="Z453" s="6"/>
      <c r="AA453" s="6"/>
    </row>
    <row r="454" spans="1:27" ht="15.75" customHeight="1" x14ac:dyDescent="0.25">
      <c r="A454" s="6"/>
      <c r="B454" s="6"/>
      <c r="C454" s="6"/>
      <c r="D454" s="6"/>
      <c r="E454" s="6"/>
      <c r="F454" s="6"/>
      <c r="G454" s="6"/>
      <c r="H454" s="6"/>
      <c r="I454" s="6"/>
      <c r="J454" s="6"/>
      <c r="K454" s="6"/>
      <c r="L454" s="6"/>
      <c r="M454" s="6"/>
      <c r="N454" s="6"/>
      <c r="O454" s="6"/>
      <c r="P454" s="6"/>
      <c r="Q454" s="6"/>
      <c r="R454" s="6"/>
      <c r="S454" s="162"/>
      <c r="T454" s="6"/>
      <c r="U454" s="6"/>
      <c r="V454" s="612"/>
      <c r="W454" s="6"/>
      <c r="X454" s="6"/>
      <c r="Y454" s="6"/>
      <c r="Z454" s="6"/>
      <c r="AA454" s="6"/>
    </row>
    <row r="455" spans="1:27" ht="15.75" customHeight="1" x14ac:dyDescent="0.25">
      <c r="A455" s="6"/>
      <c r="B455" s="6"/>
      <c r="C455" s="6"/>
      <c r="D455" s="6"/>
      <c r="E455" s="6"/>
      <c r="F455" s="6"/>
      <c r="G455" s="6"/>
      <c r="H455" s="6"/>
      <c r="I455" s="6"/>
      <c r="J455" s="6"/>
      <c r="K455" s="6"/>
      <c r="L455" s="6"/>
      <c r="M455" s="6"/>
      <c r="N455" s="6"/>
      <c r="O455" s="6"/>
      <c r="P455" s="6"/>
      <c r="Q455" s="6"/>
      <c r="R455" s="6"/>
      <c r="S455" s="162"/>
      <c r="T455" s="6"/>
      <c r="U455" s="6"/>
      <c r="V455" s="612"/>
      <c r="W455" s="6"/>
      <c r="X455" s="6"/>
      <c r="Y455" s="6"/>
      <c r="Z455" s="6"/>
      <c r="AA455" s="6"/>
    </row>
    <row r="456" spans="1:27" ht="15.75" customHeight="1" x14ac:dyDescent="0.25">
      <c r="A456" s="6"/>
      <c r="B456" s="6"/>
      <c r="C456" s="6"/>
      <c r="D456" s="6"/>
      <c r="E456" s="6"/>
      <c r="F456" s="6"/>
      <c r="G456" s="6"/>
      <c r="H456" s="6"/>
      <c r="I456" s="6"/>
      <c r="J456" s="6"/>
      <c r="K456" s="6"/>
      <c r="L456" s="6"/>
      <c r="M456" s="6"/>
      <c r="N456" s="6"/>
      <c r="O456" s="6"/>
      <c r="P456" s="6"/>
      <c r="Q456" s="6"/>
      <c r="R456" s="6"/>
      <c r="S456" s="162"/>
      <c r="T456" s="6"/>
      <c r="U456" s="6"/>
      <c r="V456" s="612"/>
      <c r="W456" s="6"/>
      <c r="X456" s="6"/>
      <c r="Y456" s="6"/>
      <c r="Z456" s="6"/>
      <c r="AA456" s="6"/>
    </row>
    <row r="457" spans="1:27" ht="15.75" customHeight="1" x14ac:dyDescent="0.25">
      <c r="A457" s="6"/>
      <c r="B457" s="6"/>
      <c r="C457" s="6"/>
      <c r="D457" s="6"/>
      <c r="E457" s="6"/>
      <c r="F457" s="6"/>
      <c r="G457" s="6"/>
      <c r="H457" s="6"/>
      <c r="I457" s="6"/>
      <c r="J457" s="6"/>
      <c r="K457" s="6"/>
      <c r="L457" s="6"/>
      <c r="M457" s="6"/>
      <c r="N457" s="6"/>
      <c r="O457" s="6"/>
      <c r="P457" s="6"/>
      <c r="Q457" s="6"/>
      <c r="R457" s="6"/>
      <c r="S457" s="162"/>
      <c r="T457" s="6"/>
      <c r="U457" s="6"/>
      <c r="V457" s="612"/>
      <c r="W457" s="6"/>
      <c r="X457" s="6"/>
      <c r="Y457" s="6"/>
      <c r="Z457" s="6"/>
      <c r="AA457" s="6"/>
    </row>
    <row r="458" spans="1:27" ht="15.75" customHeight="1" x14ac:dyDescent="0.25">
      <c r="A458" s="6"/>
      <c r="B458" s="6"/>
      <c r="C458" s="6"/>
      <c r="D458" s="6"/>
      <c r="E458" s="6"/>
      <c r="F458" s="6"/>
      <c r="G458" s="6"/>
      <c r="H458" s="6"/>
      <c r="I458" s="6"/>
      <c r="J458" s="6"/>
      <c r="K458" s="6"/>
      <c r="L458" s="6"/>
      <c r="M458" s="6"/>
      <c r="N458" s="6"/>
      <c r="O458" s="6"/>
      <c r="P458" s="6"/>
      <c r="Q458" s="6"/>
      <c r="R458" s="6"/>
      <c r="S458" s="162"/>
      <c r="T458" s="6"/>
      <c r="U458" s="6"/>
      <c r="V458" s="612"/>
      <c r="W458" s="6"/>
      <c r="X458" s="6"/>
      <c r="Y458" s="6"/>
      <c r="Z458" s="6"/>
      <c r="AA458" s="6"/>
    </row>
    <row r="459" spans="1:27" ht="15.75" customHeight="1" x14ac:dyDescent="0.25">
      <c r="A459" s="6"/>
      <c r="B459" s="6"/>
      <c r="C459" s="6"/>
      <c r="D459" s="6"/>
      <c r="E459" s="6"/>
      <c r="F459" s="6"/>
      <c r="G459" s="6"/>
      <c r="H459" s="6"/>
      <c r="I459" s="6"/>
      <c r="J459" s="6"/>
      <c r="K459" s="6"/>
      <c r="L459" s="6"/>
      <c r="M459" s="6"/>
      <c r="N459" s="6"/>
      <c r="O459" s="6"/>
      <c r="P459" s="6"/>
      <c r="Q459" s="6"/>
      <c r="R459" s="6"/>
      <c r="S459" s="162"/>
      <c r="T459" s="6"/>
      <c r="U459" s="6"/>
      <c r="V459" s="612"/>
      <c r="W459" s="6"/>
      <c r="X459" s="6"/>
      <c r="Y459" s="6"/>
      <c r="Z459" s="6"/>
      <c r="AA459" s="6"/>
    </row>
    <row r="460" spans="1:27" ht="15.75" customHeight="1" x14ac:dyDescent="0.25">
      <c r="A460" s="6"/>
      <c r="B460" s="6"/>
      <c r="C460" s="6"/>
      <c r="D460" s="6"/>
      <c r="E460" s="6"/>
      <c r="F460" s="6"/>
      <c r="G460" s="6"/>
      <c r="H460" s="6"/>
      <c r="I460" s="6"/>
      <c r="J460" s="6"/>
      <c r="K460" s="6"/>
      <c r="L460" s="6"/>
      <c r="M460" s="6"/>
      <c r="N460" s="6"/>
      <c r="O460" s="6"/>
      <c r="P460" s="6"/>
      <c r="Q460" s="6"/>
      <c r="R460" s="6"/>
      <c r="S460" s="162"/>
      <c r="T460" s="6"/>
      <c r="U460" s="6"/>
      <c r="V460" s="612"/>
      <c r="W460" s="6"/>
      <c r="X460" s="6"/>
      <c r="Y460" s="6"/>
      <c r="Z460" s="6"/>
      <c r="AA460" s="6"/>
    </row>
    <row r="461" spans="1:27" ht="15.75" customHeight="1" x14ac:dyDescent="0.25">
      <c r="A461" s="6"/>
      <c r="B461" s="6"/>
      <c r="C461" s="6"/>
      <c r="D461" s="6"/>
      <c r="E461" s="6"/>
      <c r="F461" s="6"/>
      <c r="G461" s="6"/>
      <c r="H461" s="6"/>
      <c r="I461" s="6"/>
      <c r="J461" s="6"/>
      <c r="K461" s="6"/>
      <c r="L461" s="6"/>
      <c r="M461" s="6"/>
      <c r="N461" s="6"/>
      <c r="O461" s="6"/>
      <c r="P461" s="6"/>
      <c r="Q461" s="6"/>
      <c r="R461" s="6"/>
      <c r="S461" s="162"/>
      <c r="T461" s="6"/>
      <c r="U461" s="6"/>
      <c r="V461" s="612"/>
      <c r="W461" s="6"/>
      <c r="X461" s="6"/>
      <c r="Y461" s="6"/>
      <c r="Z461" s="6"/>
      <c r="AA461" s="6"/>
    </row>
    <row r="462" spans="1:27" ht="15.75" customHeight="1" x14ac:dyDescent="0.25">
      <c r="A462" s="6"/>
      <c r="B462" s="6"/>
      <c r="C462" s="6"/>
      <c r="D462" s="6"/>
      <c r="E462" s="6"/>
      <c r="F462" s="6"/>
      <c r="G462" s="6"/>
      <c r="H462" s="6"/>
      <c r="I462" s="6"/>
      <c r="J462" s="6"/>
      <c r="K462" s="6"/>
      <c r="L462" s="6"/>
      <c r="M462" s="6"/>
      <c r="N462" s="6"/>
      <c r="O462" s="6"/>
      <c r="P462" s="6"/>
      <c r="Q462" s="6"/>
      <c r="R462" s="6"/>
      <c r="S462" s="162"/>
      <c r="T462" s="6"/>
      <c r="U462" s="6"/>
      <c r="V462" s="612"/>
      <c r="W462" s="6"/>
      <c r="X462" s="6"/>
      <c r="Y462" s="6"/>
      <c r="Z462" s="6"/>
      <c r="AA462" s="6"/>
    </row>
    <row r="463" spans="1:27" ht="15.75" customHeight="1" x14ac:dyDescent="0.25">
      <c r="A463" s="6"/>
      <c r="B463" s="6"/>
      <c r="C463" s="6"/>
      <c r="D463" s="6"/>
      <c r="E463" s="6"/>
      <c r="F463" s="6"/>
      <c r="G463" s="6"/>
      <c r="H463" s="6"/>
      <c r="I463" s="6"/>
      <c r="J463" s="6"/>
      <c r="K463" s="6"/>
      <c r="L463" s="6"/>
      <c r="M463" s="6"/>
      <c r="N463" s="6"/>
      <c r="O463" s="6"/>
      <c r="P463" s="6"/>
      <c r="Q463" s="6"/>
      <c r="R463" s="6"/>
      <c r="S463" s="162"/>
      <c r="T463" s="6"/>
      <c r="U463" s="6"/>
      <c r="V463" s="612"/>
      <c r="W463" s="6"/>
      <c r="X463" s="6"/>
      <c r="Y463" s="6"/>
      <c r="Z463" s="6"/>
      <c r="AA463" s="6"/>
    </row>
    <row r="464" spans="1:27" ht="15.75" customHeight="1" x14ac:dyDescent="0.25">
      <c r="A464" s="6"/>
      <c r="B464" s="6"/>
      <c r="C464" s="6"/>
      <c r="D464" s="6"/>
      <c r="E464" s="6"/>
      <c r="F464" s="6"/>
      <c r="G464" s="6"/>
      <c r="H464" s="6"/>
      <c r="I464" s="6"/>
      <c r="J464" s="6"/>
      <c r="K464" s="6"/>
      <c r="L464" s="6"/>
      <c r="M464" s="6"/>
      <c r="N464" s="6"/>
      <c r="O464" s="6"/>
      <c r="P464" s="6"/>
      <c r="Q464" s="6"/>
      <c r="R464" s="6"/>
      <c r="S464" s="162"/>
      <c r="T464" s="6"/>
      <c r="U464" s="6"/>
      <c r="V464" s="612"/>
      <c r="W464" s="6"/>
      <c r="X464" s="6"/>
      <c r="Y464" s="6"/>
      <c r="Z464" s="6"/>
      <c r="AA464" s="6"/>
    </row>
    <row r="465" spans="1:27" ht="15.75" customHeight="1" x14ac:dyDescent="0.25">
      <c r="A465" s="6"/>
      <c r="B465" s="6"/>
      <c r="C465" s="6"/>
      <c r="D465" s="6"/>
      <c r="E465" s="6"/>
      <c r="F465" s="6"/>
      <c r="G465" s="6"/>
      <c r="H465" s="6"/>
      <c r="I465" s="6"/>
      <c r="J465" s="6"/>
      <c r="K465" s="6"/>
      <c r="L465" s="6"/>
      <c r="M465" s="6"/>
      <c r="N465" s="6"/>
      <c r="O465" s="6"/>
      <c r="P465" s="6"/>
      <c r="Q465" s="6"/>
      <c r="R465" s="6"/>
      <c r="S465" s="162"/>
      <c r="T465" s="6"/>
      <c r="U465" s="6"/>
      <c r="V465" s="612"/>
      <c r="W465" s="6"/>
      <c r="X465" s="6"/>
      <c r="Y465" s="6"/>
      <c r="Z465" s="6"/>
      <c r="AA465" s="6"/>
    </row>
    <row r="466" spans="1:27" ht="15.75" customHeight="1" x14ac:dyDescent="0.25">
      <c r="A466" s="6"/>
      <c r="B466" s="6"/>
      <c r="C466" s="6"/>
      <c r="D466" s="6"/>
      <c r="E466" s="6"/>
      <c r="F466" s="6"/>
      <c r="G466" s="6"/>
      <c r="H466" s="6"/>
      <c r="I466" s="6"/>
      <c r="J466" s="6"/>
      <c r="K466" s="6"/>
      <c r="L466" s="6"/>
      <c r="M466" s="6"/>
      <c r="N466" s="6"/>
      <c r="O466" s="6"/>
      <c r="P466" s="6"/>
      <c r="Q466" s="6"/>
      <c r="R466" s="6"/>
      <c r="S466" s="162"/>
      <c r="T466" s="6"/>
      <c r="U466" s="6"/>
      <c r="V466" s="612"/>
      <c r="W466" s="6"/>
      <c r="X466" s="6"/>
      <c r="Y466" s="6"/>
      <c r="Z466" s="6"/>
      <c r="AA466" s="6"/>
    </row>
    <row r="467" spans="1:27" ht="15.75" customHeight="1" x14ac:dyDescent="0.25">
      <c r="A467" s="6"/>
      <c r="B467" s="6"/>
      <c r="C467" s="6"/>
      <c r="D467" s="6"/>
      <c r="E467" s="6"/>
      <c r="F467" s="6"/>
      <c r="G467" s="6"/>
      <c r="H467" s="6"/>
      <c r="I467" s="6"/>
      <c r="J467" s="6"/>
      <c r="K467" s="6"/>
      <c r="L467" s="6"/>
      <c r="M467" s="6"/>
      <c r="N467" s="6"/>
      <c r="O467" s="6"/>
      <c r="P467" s="6"/>
      <c r="Q467" s="6"/>
      <c r="R467" s="6"/>
      <c r="S467" s="162"/>
      <c r="T467" s="6"/>
      <c r="U467" s="6"/>
      <c r="V467" s="612"/>
      <c r="W467" s="6"/>
      <c r="X467" s="6"/>
      <c r="Y467" s="6"/>
      <c r="Z467" s="6"/>
      <c r="AA467" s="6"/>
    </row>
    <row r="468" spans="1:27" ht="15.75" customHeight="1" x14ac:dyDescent="0.25">
      <c r="A468" s="6"/>
      <c r="B468" s="6"/>
      <c r="C468" s="6"/>
      <c r="D468" s="6"/>
      <c r="E468" s="6"/>
      <c r="F468" s="6"/>
      <c r="G468" s="6"/>
      <c r="H468" s="6"/>
      <c r="I468" s="6"/>
      <c r="J468" s="6"/>
      <c r="K468" s="6"/>
      <c r="L468" s="6"/>
      <c r="M468" s="6"/>
      <c r="N468" s="6"/>
      <c r="O468" s="6"/>
      <c r="P468" s="6"/>
      <c r="Q468" s="6"/>
      <c r="R468" s="6"/>
      <c r="S468" s="162"/>
      <c r="T468" s="6"/>
      <c r="U468" s="6"/>
      <c r="V468" s="612"/>
      <c r="W468" s="6"/>
      <c r="X468" s="6"/>
      <c r="Y468" s="6"/>
      <c r="Z468" s="6"/>
      <c r="AA468" s="6"/>
    </row>
    <row r="469" spans="1:27" ht="15.75" customHeight="1" x14ac:dyDescent="0.25">
      <c r="A469" s="6"/>
      <c r="B469" s="6"/>
      <c r="C469" s="6"/>
      <c r="D469" s="6"/>
      <c r="E469" s="6"/>
      <c r="F469" s="6"/>
      <c r="G469" s="6"/>
      <c r="H469" s="6"/>
      <c r="I469" s="6"/>
      <c r="J469" s="6"/>
      <c r="K469" s="6"/>
      <c r="L469" s="6"/>
      <c r="M469" s="6"/>
      <c r="N469" s="6"/>
      <c r="O469" s="6"/>
      <c r="P469" s="6"/>
      <c r="Q469" s="6"/>
      <c r="R469" s="6"/>
      <c r="S469" s="162"/>
      <c r="T469" s="6"/>
      <c r="U469" s="6"/>
      <c r="V469" s="612"/>
      <c r="W469" s="6"/>
      <c r="X469" s="6"/>
      <c r="Y469" s="6"/>
      <c r="Z469" s="6"/>
      <c r="AA469" s="6"/>
    </row>
    <row r="470" spans="1:27" ht="15.75" customHeight="1" x14ac:dyDescent="0.25">
      <c r="A470" s="6"/>
      <c r="B470" s="6"/>
      <c r="C470" s="6"/>
      <c r="D470" s="6"/>
      <c r="E470" s="6"/>
      <c r="F470" s="6"/>
      <c r="G470" s="6"/>
      <c r="H470" s="6"/>
      <c r="I470" s="6"/>
      <c r="J470" s="6"/>
      <c r="K470" s="6"/>
      <c r="L470" s="6"/>
      <c r="M470" s="6"/>
      <c r="N470" s="6"/>
      <c r="O470" s="6"/>
      <c r="P470" s="6"/>
      <c r="Q470" s="6"/>
      <c r="R470" s="6"/>
      <c r="S470" s="162"/>
      <c r="T470" s="6"/>
      <c r="U470" s="6"/>
      <c r="V470" s="612"/>
      <c r="W470" s="6"/>
      <c r="X470" s="6"/>
      <c r="Y470" s="6"/>
      <c r="Z470" s="6"/>
      <c r="AA470" s="6"/>
    </row>
    <row r="471" spans="1:27" ht="15.75" customHeight="1" x14ac:dyDescent="0.25">
      <c r="A471" s="6"/>
      <c r="B471" s="6"/>
      <c r="C471" s="6"/>
      <c r="D471" s="6"/>
      <c r="E471" s="6"/>
      <c r="F471" s="6"/>
      <c r="G471" s="6"/>
      <c r="H471" s="6"/>
      <c r="I471" s="6"/>
      <c r="J471" s="6"/>
      <c r="K471" s="6"/>
      <c r="L471" s="6"/>
      <c r="M471" s="6"/>
      <c r="N471" s="6"/>
      <c r="O471" s="6"/>
      <c r="P471" s="6"/>
      <c r="Q471" s="6"/>
      <c r="R471" s="6"/>
      <c r="S471" s="162"/>
      <c r="T471" s="6"/>
      <c r="U471" s="6"/>
      <c r="V471" s="612"/>
      <c r="W471" s="6"/>
      <c r="X471" s="6"/>
      <c r="Y471" s="6"/>
      <c r="Z471" s="6"/>
      <c r="AA471" s="6"/>
    </row>
    <row r="472" spans="1:27" ht="15.75" customHeight="1" x14ac:dyDescent="0.25">
      <c r="A472" s="6"/>
      <c r="B472" s="6"/>
      <c r="C472" s="6"/>
      <c r="D472" s="6"/>
      <c r="E472" s="6"/>
      <c r="F472" s="6"/>
      <c r="G472" s="6"/>
      <c r="H472" s="6"/>
      <c r="I472" s="6"/>
      <c r="J472" s="6"/>
      <c r="K472" s="6"/>
      <c r="L472" s="6"/>
      <c r="M472" s="6"/>
      <c r="N472" s="6"/>
      <c r="O472" s="6"/>
      <c r="P472" s="6"/>
      <c r="Q472" s="6"/>
      <c r="R472" s="6"/>
      <c r="S472" s="162"/>
      <c r="T472" s="6"/>
      <c r="U472" s="6"/>
      <c r="V472" s="612"/>
      <c r="W472" s="6"/>
      <c r="X472" s="6"/>
      <c r="Y472" s="6"/>
      <c r="Z472" s="6"/>
      <c r="AA472" s="6"/>
    </row>
    <row r="473" spans="1:27" ht="15.75" customHeight="1" x14ac:dyDescent="0.25">
      <c r="A473" s="6"/>
      <c r="B473" s="6"/>
      <c r="C473" s="6"/>
      <c r="D473" s="6"/>
      <c r="E473" s="6"/>
      <c r="F473" s="6"/>
      <c r="G473" s="6"/>
      <c r="H473" s="6"/>
      <c r="I473" s="6"/>
      <c r="J473" s="6"/>
      <c r="K473" s="6"/>
      <c r="L473" s="6"/>
      <c r="M473" s="6"/>
      <c r="N473" s="6"/>
      <c r="O473" s="6"/>
      <c r="P473" s="6"/>
      <c r="Q473" s="6"/>
      <c r="R473" s="6"/>
      <c r="S473" s="162"/>
      <c r="T473" s="6"/>
      <c r="U473" s="6"/>
      <c r="V473" s="612"/>
      <c r="W473" s="6"/>
      <c r="X473" s="6"/>
      <c r="Y473" s="6"/>
      <c r="Z473" s="6"/>
      <c r="AA473" s="6"/>
    </row>
    <row r="474" spans="1:27" ht="15.75" customHeight="1" x14ac:dyDescent="0.25">
      <c r="A474" s="6"/>
      <c r="B474" s="6"/>
      <c r="C474" s="6"/>
      <c r="D474" s="6"/>
      <c r="E474" s="6"/>
      <c r="F474" s="6"/>
      <c r="G474" s="6"/>
      <c r="H474" s="6"/>
      <c r="I474" s="6"/>
      <c r="J474" s="6"/>
      <c r="K474" s="6"/>
      <c r="L474" s="6"/>
      <c r="M474" s="6"/>
      <c r="N474" s="6"/>
      <c r="O474" s="6"/>
      <c r="P474" s="6"/>
      <c r="Q474" s="6"/>
      <c r="R474" s="6"/>
      <c r="S474" s="162"/>
      <c r="T474" s="6"/>
      <c r="U474" s="6"/>
      <c r="V474" s="612"/>
      <c r="W474" s="6"/>
      <c r="X474" s="6"/>
      <c r="Y474" s="6"/>
      <c r="Z474" s="6"/>
      <c r="AA474" s="6"/>
    </row>
    <row r="475" spans="1:27" ht="15.75" customHeight="1" x14ac:dyDescent="0.25">
      <c r="A475" s="6"/>
      <c r="B475" s="6"/>
      <c r="C475" s="6"/>
      <c r="D475" s="6"/>
      <c r="E475" s="6"/>
      <c r="F475" s="6"/>
      <c r="G475" s="6"/>
      <c r="H475" s="6"/>
      <c r="I475" s="6"/>
      <c r="J475" s="6"/>
      <c r="K475" s="6"/>
      <c r="L475" s="6"/>
      <c r="M475" s="6"/>
      <c r="N475" s="6"/>
      <c r="O475" s="6"/>
      <c r="P475" s="6"/>
      <c r="Q475" s="6"/>
      <c r="R475" s="6"/>
      <c r="S475" s="162"/>
      <c r="T475" s="6"/>
      <c r="U475" s="6"/>
      <c r="V475" s="612"/>
      <c r="W475" s="6"/>
      <c r="X475" s="6"/>
      <c r="Y475" s="6"/>
      <c r="Z475" s="6"/>
      <c r="AA475" s="6"/>
    </row>
    <row r="476" spans="1:27" ht="15.75" customHeight="1" x14ac:dyDescent="0.25">
      <c r="A476" s="6"/>
      <c r="B476" s="6"/>
      <c r="C476" s="6"/>
      <c r="D476" s="6"/>
      <c r="E476" s="6"/>
      <c r="F476" s="6"/>
      <c r="G476" s="6"/>
      <c r="H476" s="6"/>
      <c r="I476" s="6"/>
      <c r="J476" s="6"/>
      <c r="K476" s="6"/>
      <c r="L476" s="6"/>
      <c r="M476" s="6"/>
      <c r="N476" s="6"/>
      <c r="O476" s="6"/>
      <c r="P476" s="6"/>
      <c r="Q476" s="6"/>
      <c r="R476" s="6"/>
      <c r="S476" s="162"/>
      <c r="T476" s="6"/>
      <c r="U476" s="6"/>
      <c r="V476" s="612"/>
      <c r="W476" s="6"/>
      <c r="X476" s="6"/>
      <c r="Y476" s="6"/>
      <c r="Z476" s="6"/>
      <c r="AA476" s="6"/>
    </row>
    <row r="477" spans="1:27" ht="15.75" customHeight="1" x14ac:dyDescent="0.25">
      <c r="A477" s="6"/>
      <c r="B477" s="6"/>
      <c r="C477" s="6"/>
      <c r="D477" s="6"/>
      <c r="E477" s="6"/>
      <c r="F477" s="6"/>
      <c r="G477" s="6"/>
      <c r="H477" s="6"/>
      <c r="I477" s="6"/>
      <c r="J477" s="6"/>
      <c r="K477" s="6"/>
      <c r="L477" s="6"/>
      <c r="M477" s="6"/>
      <c r="N477" s="6"/>
      <c r="O477" s="6"/>
      <c r="P477" s="6"/>
      <c r="Q477" s="6"/>
      <c r="R477" s="6"/>
      <c r="S477" s="162"/>
      <c r="T477" s="6"/>
      <c r="U477" s="6"/>
      <c r="V477" s="612"/>
      <c r="W477" s="6"/>
      <c r="X477" s="6"/>
      <c r="Y477" s="6"/>
      <c r="Z477" s="6"/>
      <c r="AA477" s="6"/>
    </row>
    <row r="478" spans="1:27" ht="15.75" customHeight="1" x14ac:dyDescent="0.25">
      <c r="A478" s="6"/>
      <c r="B478" s="6"/>
      <c r="C478" s="6"/>
      <c r="D478" s="6"/>
      <c r="E478" s="6"/>
      <c r="F478" s="6"/>
      <c r="G478" s="6"/>
      <c r="H478" s="6"/>
      <c r="I478" s="6"/>
      <c r="J478" s="6"/>
      <c r="K478" s="6"/>
      <c r="L478" s="6"/>
      <c r="M478" s="6"/>
      <c r="N478" s="6"/>
      <c r="O478" s="6"/>
      <c r="P478" s="6"/>
      <c r="Q478" s="6"/>
      <c r="R478" s="6"/>
      <c r="S478" s="162"/>
      <c r="T478" s="6"/>
      <c r="U478" s="6"/>
      <c r="V478" s="612"/>
      <c r="W478" s="6"/>
      <c r="X478" s="6"/>
      <c r="Y478" s="6"/>
      <c r="Z478" s="6"/>
      <c r="AA478" s="6"/>
    </row>
    <row r="479" spans="1:27" ht="15.75" customHeight="1" x14ac:dyDescent="0.25">
      <c r="A479" s="6"/>
      <c r="B479" s="6"/>
      <c r="C479" s="6"/>
      <c r="D479" s="6"/>
      <c r="E479" s="6"/>
      <c r="F479" s="6"/>
      <c r="G479" s="6"/>
      <c r="H479" s="6"/>
      <c r="I479" s="6"/>
      <c r="J479" s="6"/>
      <c r="K479" s="6"/>
      <c r="L479" s="6"/>
      <c r="M479" s="6"/>
      <c r="N479" s="6"/>
      <c r="O479" s="6"/>
      <c r="P479" s="6"/>
      <c r="Q479" s="6"/>
      <c r="R479" s="6"/>
      <c r="S479" s="162"/>
      <c r="T479" s="6"/>
      <c r="U479" s="6"/>
      <c r="V479" s="612"/>
      <c r="W479" s="6"/>
      <c r="X479" s="6"/>
      <c r="Y479" s="6"/>
      <c r="Z479" s="6"/>
      <c r="AA479" s="6"/>
    </row>
    <row r="480" spans="1:27" ht="15.75" customHeight="1" x14ac:dyDescent="0.25">
      <c r="A480" s="6"/>
      <c r="B480" s="6"/>
      <c r="C480" s="6"/>
      <c r="D480" s="6"/>
      <c r="E480" s="6"/>
      <c r="F480" s="6"/>
      <c r="G480" s="6"/>
      <c r="H480" s="6"/>
      <c r="I480" s="6"/>
      <c r="J480" s="6"/>
      <c r="K480" s="6"/>
      <c r="L480" s="6"/>
      <c r="M480" s="6"/>
      <c r="N480" s="6"/>
      <c r="O480" s="6"/>
      <c r="P480" s="6"/>
      <c r="Q480" s="6"/>
      <c r="R480" s="6"/>
      <c r="S480" s="162"/>
      <c r="T480" s="6"/>
      <c r="U480" s="6"/>
      <c r="V480" s="612"/>
      <c r="W480" s="6"/>
      <c r="X480" s="6"/>
      <c r="Y480" s="6"/>
      <c r="Z480" s="6"/>
      <c r="AA480" s="6"/>
    </row>
    <row r="481" spans="1:27" ht="15.75" customHeight="1" x14ac:dyDescent="0.25">
      <c r="A481" s="6"/>
      <c r="B481" s="6"/>
      <c r="C481" s="6"/>
      <c r="D481" s="6"/>
      <c r="E481" s="6"/>
      <c r="F481" s="6"/>
      <c r="G481" s="6"/>
      <c r="H481" s="6"/>
      <c r="I481" s="6"/>
      <c r="J481" s="6"/>
      <c r="K481" s="6"/>
      <c r="L481" s="6"/>
      <c r="M481" s="6"/>
      <c r="N481" s="6"/>
      <c r="O481" s="6"/>
      <c r="P481" s="6"/>
      <c r="Q481" s="6"/>
      <c r="R481" s="6"/>
      <c r="S481" s="162"/>
      <c r="T481" s="6"/>
      <c r="U481" s="6"/>
      <c r="V481" s="612"/>
      <c r="W481" s="6"/>
      <c r="X481" s="6"/>
      <c r="Y481" s="6"/>
      <c r="Z481" s="6"/>
      <c r="AA481" s="6"/>
    </row>
    <row r="482" spans="1:27" ht="15.75" customHeight="1" x14ac:dyDescent="0.25">
      <c r="A482" s="6"/>
      <c r="B482" s="6"/>
      <c r="C482" s="6"/>
      <c r="D482" s="6"/>
      <c r="E482" s="6"/>
      <c r="F482" s="6"/>
      <c r="G482" s="6"/>
      <c r="H482" s="6"/>
      <c r="I482" s="6"/>
      <c r="J482" s="6"/>
      <c r="K482" s="6"/>
      <c r="L482" s="6"/>
      <c r="M482" s="6"/>
      <c r="N482" s="6"/>
      <c r="O482" s="6"/>
      <c r="P482" s="6"/>
      <c r="Q482" s="6"/>
      <c r="R482" s="6"/>
      <c r="S482" s="162"/>
      <c r="T482" s="6"/>
      <c r="U482" s="6"/>
      <c r="V482" s="612"/>
      <c r="W482" s="6"/>
      <c r="X482" s="6"/>
      <c r="Y482" s="6"/>
      <c r="Z482" s="6"/>
      <c r="AA482" s="6"/>
    </row>
    <row r="483" spans="1:27" ht="15.75" customHeight="1" x14ac:dyDescent="0.25">
      <c r="A483" s="6"/>
      <c r="B483" s="6"/>
      <c r="C483" s="6"/>
      <c r="D483" s="6"/>
      <c r="E483" s="6"/>
      <c r="F483" s="6"/>
      <c r="G483" s="6"/>
      <c r="H483" s="6"/>
      <c r="I483" s="6"/>
      <c r="J483" s="6"/>
      <c r="K483" s="6"/>
      <c r="L483" s="6"/>
      <c r="M483" s="6"/>
      <c r="N483" s="6"/>
      <c r="O483" s="6"/>
      <c r="P483" s="6"/>
      <c r="Q483" s="6"/>
      <c r="R483" s="6"/>
      <c r="S483" s="162"/>
      <c r="T483" s="6"/>
      <c r="U483" s="6"/>
      <c r="V483" s="612"/>
      <c r="W483" s="6"/>
      <c r="X483" s="6"/>
      <c r="Y483" s="6"/>
      <c r="Z483" s="6"/>
      <c r="AA483" s="6"/>
    </row>
    <row r="484" spans="1:27" ht="15.75" customHeight="1" x14ac:dyDescent="0.25">
      <c r="A484" s="6"/>
      <c r="B484" s="6"/>
      <c r="C484" s="6"/>
      <c r="D484" s="6"/>
      <c r="E484" s="6"/>
      <c r="F484" s="6"/>
      <c r="G484" s="6"/>
      <c r="H484" s="6"/>
      <c r="I484" s="6"/>
      <c r="J484" s="6"/>
      <c r="K484" s="6"/>
      <c r="L484" s="6"/>
      <c r="M484" s="6"/>
      <c r="N484" s="6"/>
      <c r="O484" s="6"/>
      <c r="P484" s="6"/>
      <c r="Q484" s="6"/>
      <c r="R484" s="6"/>
      <c r="S484" s="162"/>
      <c r="T484" s="6"/>
      <c r="U484" s="6"/>
      <c r="V484" s="612"/>
      <c r="W484" s="6"/>
      <c r="X484" s="6"/>
      <c r="Y484" s="6"/>
      <c r="Z484" s="6"/>
      <c r="AA484" s="6"/>
    </row>
    <row r="485" spans="1:27" ht="15.75" customHeight="1" x14ac:dyDescent="0.25">
      <c r="A485" s="6"/>
      <c r="B485" s="6"/>
      <c r="C485" s="6"/>
      <c r="D485" s="6"/>
      <c r="E485" s="6"/>
      <c r="F485" s="6"/>
      <c r="G485" s="6"/>
      <c r="H485" s="6"/>
      <c r="I485" s="6"/>
      <c r="J485" s="6"/>
      <c r="K485" s="6"/>
      <c r="L485" s="6"/>
      <c r="M485" s="6"/>
      <c r="N485" s="6"/>
      <c r="O485" s="6"/>
      <c r="P485" s="6"/>
      <c r="Q485" s="6"/>
      <c r="R485" s="6"/>
      <c r="S485" s="162"/>
      <c r="T485" s="6"/>
      <c r="U485" s="6"/>
      <c r="V485" s="612"/>
      <c r="W485" s="6"/>
      <c r="X485" s="6"/>
      <c r="Y485" s="6"/>
      <c r="Z485" s="6"/>
      <c r="AA485" s="6"/>
    </row>
    <row r="486" spans="1:27" ht="15.75" customHeight="1" x14ac:dyDescent="0.25">
      <c r="A486" s="6"/>
      <c r="B486" s="6"/>
      <c r="C486" s="6"/>
      <c r="D486" s="6"/>
      <c r="E486" s="6"/>
      <c r="F486" s="6"/>
      <c r="G486" s="6"/>
      <c r="H486" s="6"/>
      <c r="I486" s="6"/>
      <c r="J486" s="6"/>
      <c r="K486" s="6"/>
      <c r="L486" s="6"/>
      <c r="M486" s="6"/>
      <c r="N486" s="6"/>
      <c r="O486" s="6"/>
      <c r="P486" s="6"/>
      <c r="Q486" s="6"/>
      <c r="R486" s="6"/>
      <c r="S486" s="162"/>
      <c r="T486" s="6"/>
      <c r="U486" s="6"/>
      <c r="V486" s="612"/>
      <c r="W486" s="6"/>
      <c r="X486" s="6"/>
      <c r="Y486" s="6"/>
      <c r="Z486" s="6"/>
      <c r="AA486" s="6"/>
    </row>
    <row r="487" spans="1:27" ht="15.75" customHeight="1" x14ac:dyDescent="0.25">
      <c r="A487" s="6"/>
      <c r="B487" s="6"/>
      <c r="C487" s="6"/>
      <c r="D487" s="6"/>
      <c r="E487" s="6"/>
      <c r="F487" s="6"/>
      <c r="G487" s="6"/>
      <c r="H487" s="6"/>
      <c r="I487" s="6"/>
      <c r="J487" s="6"/>
      <c r="K487" s="6"/>
      <c r="L487" s="6"/>
      <c r="M487" s="6"/>
      <c r="N487" s="6"/>
      <c r="O487" s="6"/>
      <c r="P487" s="6"/>
      <c r="Q487" s="6"/>
      <c r="R487" s="6"/>
      <c r="S487" s="162"/>
      <c r="T487" s="6"/>
      <c r="U487" s="6"/>
      <c r="V487" s="612"/>
      <c r="W487" s="6"/>
      <c r="X487" s="6"/>
      <c r="Y487" s="6"/>
      <c r="Z487" s="6"/>
      <c r="AA487" s="6"/>
    </row>
    <row r="488" spans="1:27" ht="15.75" customHeight="1" x14ac:dyDescent="0.25">
      <c r="A488" s="6"/>
      <c r="B488" s="6"/>
      <c r="C488" s="6"/>
      <c r="D488" s="6"/>
      <c r="E488" s="6"/>
      <c r="F488" s="6"/>
      <c r="G488" s="6"/>
      <c r="H488" s="6"/>
      <c r="I488" s="6"/>
      <c r="J488" s="6"/>
      <c r="K488" s="6"/>
      <c r="L488" s="6"/>
      <c r="M488" s="6"/>
      <c r="N488" s="6"/>
      <c r="O488" s="6"/>
      <c r="P488" s="6"/>
      <c r="Q488" s="6"/>
      <c r="R488" s="6"/>
      <c r="S488" s="162"/>
      <c r="T488" s="6"/>
      <c r="U488" s="6"/>
      <c r="V488" s="612"/>
      <c r="W488" s="6"/>
      <c r="X488" s="6"/>
      <c r="Y488" s="6"/>
      <c r="Z488" s="6"/>
      <c r="AA488" s="6"/>
    </row>
    <row r="489" spans="1:27" ht="15.75" customHeight="1" x14ac:dyDescent="0.25">
      <c r="A489" s="6"/>
      <c r="B489" s="6"/>
      <c r="C489" s="6"/>
      <c r="D489" s="6"/>
      <c r="E489" s="6"/>
      <c r="F489" s="6"/>
      <c r="G489" s="6"/>
      <c r="H489" s="6"/>
      <c r="I489" s="6"/>
      <c r="J489" s="6"/>
      <c r="K489" s="6"/>
      <c r="L489" s="6"/>
      <c r="M489" s="6"/>
      <c r="N489" s="6"/>
      <c r="O489" s="6"/>
      <c r="P489" s="6"/>
      <c r="Q489" s="6"/>
      <c r="R489" s="6"/>
      <c r="S489" s="162"/>
      <c r="T489" s="6"/>
      <c r="U489" s="6"/>
      <c r="V489" s="612"/>
      <c r="W489" s="6"/>
      <c r="X489" s="6"/>
      <c r="Y489" s="6"/>
      <c r="Z489" s="6"/>
      <c r="AA489" s="6"/>
    </row>
    <row r="490" spans="1:27" ht="15.75" customHeight="1" x14ac:dyDescent="0.25">
      <c r="A490" s="6"/>
      <c r="B490" s="6"/>
      <c r="C490" s="6"/>
      <c r="D490" s="6"/>
      <c r="E490" s="6"/>
      <c r="F490" s="6"/>
      <c r="G490" s="6"/>
      <c r="H490" s="6"/>
      <c r="I490" s="6"/>
      <c r="J490" s="6"/>
      <c r="K490" s="6"/>
      <c r="L490" s="6"/>
      <c r="M490" s="6"/>
      <c r="N490" s="6"/>
      <c r="O490" s="6"/>
      <c r="P490" s="6"/>
      <c r="Q490" s="6"/>
      <c r="R490" s="6"/>
      <c r="S490" s="162"/>
      <c r="T490" s="6"/>
      <c r="U490" s="6"/>
      <c r="V490" s="612"/>
      <c r="W490" s="6"/>
      <c r="X490" s="6"/>
      <c r="Y490" s="6"/>
      <c r="Z490" s="6"/>
      <c r="AA490" s="6"/>
    </row>
    <row r="491" spans="1:27" ht="15.75" customHeight="1" x14ac:dyDescent="0.25">
      <c r="A491" s="6"/>
      <c r="B491" s="6"/>
      <c r="C491" s="6"/>
      <c r="D491" s="6"/>
      <c r="E491" s="6"/>
      <c r="F491" s="6"/>
      <c r="G491" s="6"/>
      <c r="H491" s="6"/>
      <c r="I491" s="6"/>
      <c r="J491" s="6"/>
      <c r="K491" s="6"/>
      <c r="L491" s="6"/>
      <c r="M491" s="6"/>
      <c r="N491" s="6"/>
      <c r="O491" s="6"/>
      <c r="P491" s="6"/>
      <c r="Q491" s="6"/>
      <c r="R491" s="6"/>
      <c r="S491" s="162"/>
      <c r="T491" s="6"/>
      <c r="U491" s="6"/>
      <c r="V491" s="612"/>
      <c r="W491" s="6"/>
      <c r="X491" s="6"/>
      <c r="Y491" s="6"/>
      <c r="Z491" s="6"/>
      <c r="AA491" s="6"/>
    </row>
    <row r="492" spans="1:27" ht="15.75" customHeight="1" x14ac:dyDescent="0.25">
      <c r="A492" s="6"/>
      <c r="B492" s="6"/>
      <c r="C492" s="6"/>
      <c r="D492" s="6"/>
      <c r="E492" s="6"/>
      <c r="F492" s="6"/>
      <c r="G492" s="6"/>
      <c r="H492" s="6"/>
      <c r="I492" s="6"/>
      <c r="J492" s="6"/>
      <c r="K492" s="6"/>
      <c r="L492" s="6"/>
      <c r="M492" s="6"/>
      <c r="N492" s="6"/>
      <c r="O492" s="6"/>
      <c r="P492" s="6"/>
      <c r="Q492" s="6"/>
      <c r="R492" s="6"/>
      <c r="S492" s="162"/>
      <c r="T492" s="6"/>
      <c r="U492" s="6"/>
      <c r="V492" s="612"/>
      <c r="W492" s="6"/>
      <c r="X492" s="6"/>
      <c r="Y492" s="6"/>
      <c r="Z492" s="6"/>
      <c r="AA492" s="6"/>
    </row>
    <row r="493" spans="1:27" ht="15.75" customHeight="1" x14ac:dyDescent="0.25">
      <c r="A493" s="6"/>
      <c r="B493" s="6"/>
      <c r="C493" s="6"/>
      <c r="D493" s="6"/>
      <c r="E493" s="6"/>
      <c r="F493" s="6"/>
      <c r="G493" s="6"/>
      <c r="H493" s="6"/>
      <c r="I493" s="6"/>
      <c r="J493" s="6"/>
      <c r="K493" s="6"/>
      <c r="L493" s="6"/>
      <c r="M493" s="6"/>
      <c r="N493" s="6"/>
      <c r="O493" s="6"/>
      <c r="P493" s="6"/>
      <c r="Q493" s="6"/>
      <c r="R493" s="6"/>
      <c r="S493" s="162"/>
      <c r="T493" s="6"/>
      <c r="U493" s="6"/>
      <c r="V493" s="612"/>
      <c r="W493" s="6"/>
      <c r="X493" s="6"/>
      <c r="Y493" s="6"/>
      <c r="Z493" s="6"/>
      <c r="AA493" s="6"/>
    </row>
    <row r="494" spans="1:27" ht="15.75" customHeight="1" x14ac:dyDescent="0.25">
      <c r="A494" s="6"/>
      <c r="B494" s="6"/>
      <c r="C494" s="6"/>
      <c r="D494" s="6"/>
      <c r="E494" s="6"/>
      <c r="F494" s="6"/>
      <c r="G494" s="6"/>
      <c r="H494" s="6"/>
      <c r="I494" s="6"/>
      <c r="J494" s="6"/>
      <c r="K494" s="6"/>
      <c r="L494" s="6"/>
      <c r="M494" s="6"/>
      <c r="N494" s="6"/>
      <c r="O494" s="6"/>
      <c r="P494" s="6"/>
      <c r="Q494" s="6"/>
      <c r="R494" s="6"/>
      <c r="S494" s="162"/>
      <c r="T494" s="6"/>
      <c r="U494" s="6"/>
      <c r="V494" s="612"/>
      <c r="W494" s="6"/>
      <c r="X494" s="6"/>
      <c r="Y494" s="6"/>
      <c r="Z494" s="6"/>
      <c r="AA494" s="6"/>
    </row>
    <row r="495" spans="1:27" ht="15.75" customHeight="1" x14ac:dyDescent="0.25">
      <c r="A495" s="6"/>
      <c r="B495" s="6"/>
      <c r="C495" s="6"/>
      <c r="D495" s="6"/>
      <c r="E495" s="6"/>
      <c r="F495" s="6"/>
      <c r="G495" s="6"/>
      <c r="H495" s="6"/>
      <c r="I495" s="6"/>
      <c r="J495" s="6"/>
      <c r="K495" s="6"/>
      <c r="L495" s="6"/>
      <c r="M495" s="6"/>
      <c r="N495" s="6"/>
      <c r="O495" s="6"/>
      <c r="P495" s="6"/>
      <c r="Q495" s="6"/>
      <c r="R495" s="6"/>
      <c r="S495" s="162"/>
      <c r="T495" s="6"/>
      <c r="U495" s="6"/>
      <c r="V495" s="612"/>
      <c r="W495" s="6"/>
      <c r="X495" s="6"/>
      <c r="Y495" s="6"/>
      <c r="Z495" s="6"/>
      <c r="AA495" s="6"/>
    </row>
    <row r="496" spans="1:27" ht="15.75" customHeight="1" x14ac:dyDescent="0.25">
      <c r="A496" s="6"/>
      <c r="B496" s="6"/>
      <c r="C496" s="6"/>
      <c r="D496" s="6"/>
      <c r="E496" s="6"/>
      <c r="F496" s="6"/>
      <c r="G496" s="6"/>
      <c r="H496" s="6"/>
      <c r="I496" s="6"/>
      <c r="J496" s="6"/>
      <c r="K496" s="6"/>
      <c r="L496" s="6"/>
      <c r="M496" s="6"/>
      <c r="N496" s="6"/>
      <c r="O496" s="6"/>
      <c r="P496" s="6"/>
      <c r="Q496" s="6"/>
      <c r="R496" s="6"/>
      <c r="S496" s="162"/>
      <c r="T496" s="6"/>
      <c r="U496" s="6"/>
      <c r="V496" s="612"/>
      <c r="W496" s="6"/>
      <c r="X496" s="6"/>
      <c r="Y496" s="6"/>
      <c r="Z496" s="6"/>
      <c r="AA496" s="6"/>
    </row>
    <row r="497" spans="1:27" ht="15.75" customHeight="1" x14ac:dyDescent="0.25">
      <c r="A497" s="6"/>
      <c r="B497" s="6"/>
      <c r="C497" s="6"/>
      <c r="D497" s="6"/>
      <c r="E497" s="6"/>
      <c r="F497" s="6"/>
      <c r="G497" s="6"/>
      <c r="H497" s="6"/>
      <c r="I497" s="6"/>
      <c r="J497" s="6"/>
      <c r="K497" s="6"/>
      <c r="L497" s="6"/>
      <c r="M497" s="6"/>
      <c r="N497" s="6"/>
      <c r="O497" s="6"/>
      <c r="P497" s="6"/>
      <c r="Q497" s="6"/>
      <c r="R497" s="6"/>
      <c r="S497" s="162"/>
      <c r="T497" s="6"/>
      <c r="U497" s="6"/>
      <c r="V497" s="612"/>
      <c r="W497" s="6"/>
      <c r="X497" s="6"/>
      <c r="Y497" s="6"/>
      <c r="Z497" s="6"/>
      <c r="AA497" s="6"/>
    </row>
    <row r="498" spans="1:27" ht="15.75" customHeight="1" x14ac:dyDescent="0.25">
      <c r="A498" s="6"/>
      <c r="B498" s="6"/>
      <c r="C498" s="6"/>
      <c r="D498" s="6"/>
      <c r="E498" s="6"/>
      <c r="F498" s="6"/>
      <c r="G498" s="6"/>
      <c r="H498" s="6"/>
      <c r="I498" s="6"/>
      <c r="J498" s="6"/>
      <c r="K498" s="6"/>
      <c r="L498" s="6"/>
      <c r="M498" s="6"/>
      <c r="N498" s="6"/>
      <c r="O498" s="6"/>
      <c r="P498" s="6"/>
      <c r="Q498" s="6"/>
      <c r="R498" s="6"/>
      <c r="S498" s="162"/>
      <c r="T498" s="6"/>
      <c r="U498" s="6"/>
      <c r="V498" s="612"/>
      <c r="W498" s="6"/>
      <c r="X498" s="6"/>
      <c r="Y498" s="6"/>
      <c r="Z498" s="6"/>
      <c r="AA498" s="6"/>
    </row>
    <row r="499" spans="1:27" ht="15.75" customHeight="1" x14ac:dyDescent="0.25">
      <c r="A499" s="6"/>
      <c r="B499" s="6"/>
      <c r="C499" s="6"/>
      <c r="D499" s="6"/>
      <c r="E499" s="6"/>
      <c r="F499" s="6"/>
      <c r="G499" s="6"/>
      <c r="H499" s="6"/>
      <c r="I499" s="6"/>
      <c r="J499" s="6"/>
      <c r="K499" s="6"/>
      <c r="L499" s="6"/>
      <c r="M499" s="6"/>
      <c r="N499" s="6"/>
      <c r="O499" s="6"/>
      <c r="P499" s="6"/>
      <c r="Q499" s="6"/>
      <c r="R499" s="6"/>
      <c r="S499" s="162"/>
      <c r="T499" s="6"/>
      <c r="U499" s="6"/>
      <c r="V499" s="612"/>
      <c r="W499" s="6"/>
      <c r="X499" s="6"/>
      <c r="Y499" s="6"/>
      <c r="Z499" s="6"/>
      <c r="AA499" s="6"/>
    </row>
    <row r="500" spans="1:27" ht="15.75" customHeight="1" x14ac:dyDescent="0.25">
      <c r="A500" s="6"/>
      <c r="B500" s="6"/>
      <c r="C500" s="6"/>
      <c r="D500" s="6"/>
      <c r="E500" s="6"/>
      <c r="F500" s="6"/>
      <c r="G500" s="6"/>
      <c r="H500" s="6"/>
      <c r="I500" s="6"/>
      <c r="J500" s="6"/>
      <c r="K500" s="6"/>
      <c r="L500" s="6"/>
      <c r="M500" s="6"/>
      <c r="N500" s="6"/>
      <c r="O500" s="6"/>
      <c r="P500" s="6"/>
      <c r="Q500" s="6"/>
      <c r="R500" s="6"/>
      <c r="S500" s="162"/>
      <c r="T500" s="6"/>
      <c r="U500" s="6"/>
      <c r="V500" s="612"/>
      <c r="W500" s="6"/>
      <c r="X500" s="6"/>
      <c r="Y500" s="6"/>
      <c r="Z500" s="6"/>
      <c r="AA500" s="6"/>
    </row>
    <row r="501" spans="1:27" ht="15.75" customHeight="1" x14ac:dyDescent="0.25">
      <c r="A501" s="6"/>
      <c r="B501" s="6"/>
      <c r="C501" s="6"/>
      <c r="D501" s="6"/>
      <c r="E501" s="6"/>
      <c r="F501" s="6"/>
      <c r="G501" s="6"/>
      <c r="H501" s="6"/>
      <c r="I501" s="6"/>
      <c r="J501" s="6"/>
      <c r="K501" s="6"/>
      <c r="L501" s="6"/>
      <c r="M501" s="6"/>
      <c r="N501" s="6"/>
      <c r="O501" s="6"/>
      <c r="P501" s="6"/>
      <c r="Q501" s="6"/>
      <c r="R501" s="6"/>
      <c r="S501" s="162"/>
      <c r="T501" s="6"/>
      <c r="U501" s="6"/>
      <c r="V501" s="612"/>
      <c r="W501" s="6"/>
      <c r="X501" s="6"/>
      <c r="Y501" s="6"/>
      <c r="Z501" s="6"/>
      <c r="AA501" s="6"/>
    </row>
    <row r="502" spans="1:27" ht="15.75" customHeight="1" x14ac:dyDescent="0.25">
      <c r="A502" s="6"/>
      <c r="B502" s="6"/>
      <c r="C502" s="6"/>
      <c r="D502" s="6"/>
      <c r="E502" s="6"/>
      <c r="F502" s="6"/>
      <c r="G502" s="6"/>
      <c r="H502" s="6"/>
      <c r="I502" s="6"/>
      <c r="J502" s="6"/>
      <c r="K502" s="6"/>
      <c r="L502" s="6"/>
      <c r="M502" s="6"/>
      <c r="N502" s="6"/>
      <c r="O502" s="6"/>
      <c r="P502" s="6"/>
      <c r="Q502" s="6"/>
      <c r="R502" s="6"/>
      <c r="S502" s="162"/>
      <c r="T502" s="6"/>
      <c r="U502" s="6"/>
      <c r="V502" s="612"/>
      <c r="W502" s="6"/>
      <c r="X502" s="6"/>
      <c r="Y502" s="6"/>
      <c r="Z502" s="6"/>
      <c r="AA502" s="6"/>
    </row>
    <row r="503" spans="1:27" ht="15.75" customHeight="1" x14ac:dyDescent="0.25">
      <c r="A503" s="6"/>
      <c r="B503" s="6"/>
      <c r="C503" s="6"/>
      <c r="D503" s="6"/>
      <c r="E503" s="6"/>
      <c r="F503" s="6"/>
      <c r="G503" s="6"/>
      <c r="H503" s="6"/>
      <c r="I503" s="6"/>
      <c r="J503" s="6"/>
      <c r="K503" s="6"/>
      <c r="L503" s="6"/>
      <c r="M503" s="6"/>
      <c r="N503" s="6"/>
      <c r="O503" s="6"/>
      <c r="P503" s="6"/>
      <c r="Q503" s="6"/>
      <c r="R503" s="6"/>
      <c r="S503" s="162"/>
      <c r="T503" s="6"/>
      <c r="U503" s="6"/>
      <c r="V503" s="612"/>
      <c r="W503" s="6"/>
      <c r="X503" s="6"/>
      <c r="Y503" s="6"/>
      <c r="Z503" s="6"/>
      <c r="AA503" s="6"/>
    </row>
    <row r="504" spans="1:27" ht="15.75" customHeight="1" x14ac:dyDescent="0.25">
      <c r="A504" s="6"/>
      <c r="B504" s="6"/>
      <c r="C504" s="6"/>
      <c r="D504" s="6"/>
      <c r="E504" s="6"/>
      <c r="F504" s="6"/>
      <c r="G504" s="6"/>
      <c r="H504" s="6"/>
      <c r="I504" s="6"/>
      <c r="J504" s="6"/>
      <c r="K504" s="6"/>
      <c r="L504" s="6"/>
      <c r="M504" s="6"/>
      <c r="N504" s="6"/>
      <c r="O504" s="6"/>
      <c r="P504" s="6"/>
      <c r="Q504" s="6"/>
      <c r="R504" s="6"/>
      <c r="S504" s="162"/>
      <c r="T504" s="6"/>
      <c r="U504" s="6"/>
      <c r="V504" s="612"/>
      <c r="W504" s="6"/>
      <c r="X504" s="6"/>
      <c r="Y504" s="6"/>
      <c r="Z504" s="6"/>
      <c r="AA504" s="6"/>
    </row>
    <row r="505" spans="1:27" ht="15.75" customHeight="1" x14ac:dyDescent="0.25">
      <c r="A505" s="6"/>
      <c r="B505" s="6"/>
      <c r="C505" s="6"/>
      <c r="D505" s="6"/>
      <c r="E505" s="6"/>
      <c r="F505" s="6"/>
      <c r="G505" s="6"/>
      <c r="H505" s="6"/>
      <c r="I505" s="6"/>
      <c r="J505" s="6"/>
      <c r="K505" s="6"/>
      <c r="L505" s="6"/>
      <c r="M505" s="6"/>
      <c r="N505" s="6"/>
      <c r="O505" s="6"/>
      <c r="P505" s="6"/>
      <c r="Q505" s="6"/>
      <c r="R505" s="6"/>
      <c r="S505" s="162"/>
      <c r="T505" s="6"/>
      <c r="U505" s="6"/>
      <c r="V505" s="612"/>
      <c r="W505" s="6"/>
      <c r="X505" s="6"/>
      <c r="Y505" s="6"/>
      <c r="Z505" s="6"/>
      <c r="AA505" s="6"/>
    </row>
    <row r="506" spans="1:27" ht="15.75" customHeight="1" x14ac:dyDescent="0.25">
      <c r="A506" s="6"/>
      <c r="B506" s="6"/>
      <c r="C506" s="6"/>
      <c r="D506" s="6"/>
      <c r="E506" s="6"/>
      <c r="F506" s="6"/>
      <c r="G506" s="6"/>
      <c r="H506" s="6"/>
      <c r="I506" s="6"/>
      <c r="J506" s="6"/>
      <c r="K506" s="6"/>
      <c r="L506" s="6"/>
      <c r="M506" s="6"/>
      <c r="N506" s="6"/>
      <c r="O506" s="6"/>
      <c r="P506" s="6"/>
      <c r="Q506" s="6"/>
      <c r="R506" s="6"/>
      <c r="S506" s="162"/>
      <c r="T506" s="6"/>
      <c r="U506" s="6"/>
      <c r="V506" s="612"/>
      <c r="W506" s="6"/>
      <c r="X506" s="6"/>
      <c r="Y506" s="6"/>
      <c r="Z506" s="6"/>
      <c r="AA506" s="6"/>
    </row>
    <row r="507" spans="1:27" ht="15.75" customHeight="1" x14ac:dyDescent="0.25">
      <c r="A507" s="6"/>
      <c r="B507" s="6"/>
      <c r="C507" s="6"/>
      <c r="D507" s="6"/>
      <c r="E507" s="6"/>
      <c r="F507" s="6"/>
      <c r="G507" s="6"/>
      <c r="H507" s="6"/>
      <c r="I507" s="6"/>
      <c r="J507" s="6"/>
      <c r="K507" s="6"/>
      <c r="L507" s="6"/>
      <c r="M507" s="6"/>
      <c r="N507" s="6"/>
      <c r="O507" s="6"/>
      <c r="P507" s="6"/>
      <c r="Q507" s="6"/>
      <c r="R507" s="6"/>
      <c r="S507" s="162"/>
      <c r="T507" s="6"/>
      <c r="U507" s="6"/>
      <c r="V507" s="612"/>
      <c r="W507" s="6"/>
      <c r="X507" s="6"/>
      <c r="Y507" s="6"/>
      <c r="Z507" s="6"/>
      <c r="AA507" s="6"/>
    </row>
    <row r="508" spans="1:27" ht="15.75" customHeight="1" x14ac:dyDescent="0.25">
      <c r="A508" s="6"/>
      <c r="B508" s="6"/>
      <c r="C508" s="6"/>
      <c r="D508" s="6"/>
      <c r="E508" s="6"/>
      <c r="F508" s="6"/>
      <c r="G508" s="6"/>
      <c r="H508" s="6"/>
      <c r="I508" s="6"/>
      <c r="J508" s="6"/>
      <c r="K508" s="6"/>
      <c r="L508" s="6"/>
      <c r="M508" s="6"/>
      <c r="N508" s="6"/>
      <c r="O508" s="6"/>
      <c r="P508" s="6"/>
      <c r="Q508" s="6"/>
      <c r="R508" s="6"/>
      <c r="S508" s="162"/>
      <c r="T508" s="6"/>
      <c r="U508" s="6"/>
      <c r="V508" s="612"/>
      <c r="W508" s="6"/>
      <c r="X508" s="6"/>
      <c r="Y508" s="6"/>
      <c r="Z508" s="6"/>
      <c r="AA508" s="6"/>
    </row>
    <row r="509" spans="1:27" ht="15.75" customHeight="1" x14ac:dyDescent="0.25">
      <c r="A509" s="6"/>
      <c r="B509" s="6"/>
      <c r="C509" s="6"/>
      <c r="D509" s="6"/>
      <c r="E509" s="6"/>
      <c r="F509" s="6"/>
      <c r="G509" s="6"/>
      <c r="H509" s="6"/>
      <c r="I509" s="6"/>
      <c r="J509" s="6"/>
      <c r="K509" s="6"/>
      <c r="L509" s="6"/>
      <c r="M509" s="6"/>
      <c r="N509" s="6"/>
      <c r="O509" s="6"/>
      <c r="P509" s="6"/>
      <c r="Q509" s="6"/>
      <c r="R509" s="6"/>
      <c r="S509" s="162"/>
      <c r="T509" s="6"/>
      <c r="U509" s="6"/>
      <c r="V509" s="612"/>
      <c r="W509" s="6"/>
      <c r="X509" s="6"/>
      <c r="Y509" s="6"/>
      <c r="Z509" s="6"/>
      <c r="AA509" s="6"/>
    </row>
    <row r="510" spans="1:27" ht="15.75" customHeight="1" x14ac:dyDescent="0.25">
      <c r="A510" s="6"/>
      <c r="B510" s="6"/>
      <c r="C510" s="6"/>
      <c r="D510" s="6"/>
      <c r="E510" s="6"/>
      <c r="F510" s="6"/>
      <c r="G510" s="6"/>
      <c r="H510" s="6"/>
      <c r="I510" s="6"/>
      <c r="J510" s="6"/>
      <c r="K510" s="6"/>
      <c r="L510" s="6"/>
      <c r="M510" s="6"/>
      <c r="N510" s="6"/>
      <c r="O510" s="6"/>
      <c r="P510" s="6"/>
      <c r="Q510" s="6"/>
      <c r="R510" s="6"/>
      <c r="S510" s="162"/>
      <c r="T510" s="6"/>
      <c r="U510" s="6"/>
      <c r="V510" s="612"/>
      <c r="W510" s="6"/>
      <c r="X510" s="6"/>
      <c r="Y510" s="6"/>
      <c r="Z510" s="6"/>
      <c r="AA510" s="6"/>
    </row>
    <row r="511" spans="1:27" ht="15.75" customHeight="1" x14ac:dyDescent="0.25">
      <c r="A511" s="6"/>
      <c r="B511" s="6"/>
      <c r="C511" s="6"/>
      <c r="D511" s="6"/>
      <c r="E511" s="6"/>
      <c r="F511" s="6"/>
      <c r="G511" s="6"/>
      <c r="H511" s="6"/>
      <c r="I511" s="6"/>
      <c r="J511" s="6"/>
      <c r="K511" s="6"/>
      <c r="L511" s="6"/>
      <c r="M511" s="6"/>
      <c r="N511" s="6"/>
      <c r="O511" s="6"/>
      <c r="P511" s="6"/>
      <c r="Q511" s="6"/>
      <c r="R511" s="6"/>
      <c r="S511" s="162"/>
      <c r="T511" s="6"/>
      <c r="U511" s="6"/>
      <c r="V511" s="612"/>
      <c r="W511" s="6"/>
      <c r="X511" s="6"/>
      <c r="Y511" s="6"/>
      <c r="Z511" s="6"/>
      <c r="AA511" s="6"/>
    </row>
    <row r="512" spans="1:27" ht="15.75" customHeight="1" x14ac:dyDescent="0.25">
      <c r="A512" s="6"/>
      <c r="B512" s="6"/>
      <c r="C512" s="6"/>
      <c r="D512" s="6"/>
      <c r="E512" s="6"/>
      <c r="F512" s="6"/>
      <c r="G512" s="6"/>
      <c r="H512" s="6"/>
      <c r="I512" s="6"/>
      <c r="J512" s="6"/>
      <c r="K512" s="6"/>
      <c r="L512" s="6"/>
      <c r="M512" s="6"/>
      <c r="N512" s="6"/>
      <c r="O512" s="6"/>
      <c r="P512" s="6"/>
      <c r="Q512" s="6"/>
      <c r="R512" s="6"/>
      <c r="S512" s="162"/>
      <c r="T512" s="6"/>
      <c r="U512" s="6"/>
      <c r="V512" s="612"/>
      <c r="W512" s="6"/>
      <c r="X512" s="6"/>
      <c r="Y512" s="6"/>
      <c r="Z512" s="6"/>
      <c r="AA512" s="6"/>
    </row>
    <row r="513" spans="1:27" ht="15.75" customHeight="1" x14ac:dyDescent="0.25">
      <c r="A513" s="6"/>
      <c r="B513" s="6"/>
      <c r="C513" s="6"/>
      <c r="D513" s="6"/>
      <c r="E513" s="6"/>
      <c r="F513" s="6"/>
      <c r="G513" s="6"/>
      <c r="H513" s="6"/>
      <c r="I513" s="6"/>
      <c r="J513" s="6"/>
      <c r="K513" s="6"/>
      <c r="L513" s="6"/>
      <c r="M513" s="6"/>
      <c r="N513" s="6"/>
      <c r="O513" s="6"/>
      <c r="P513" s="6"/>
      <c r="Q513" s="6"/>
      <c r="R513" s="6"/>
      <c r="S513" s="162"/>
      <c r="T513" s="6"/>
      <c r="U513" s="6"/>
      <c r="V513" s="612"/>
      <c r="W513" s="6"/>
      <c r="X513" s="6"/>
      <c r="Y513" s="6"/>
      <c r="Z513" s="6"/>
      <c r="AA513" s="6"/>
    </row>
    <row r="514" spans="1:27" ht="15.75" customHeight="1" x14ac:dyDescent="0.25">
      <c r="A514" s="6"/>
      <c r="B514" s="6"/>
      <c r="C514" s="6"/>
      <c r="D514" s="6"/>
      <c r="E514" s="6"/>
      <c r="F514" s="6"/>
      <c r="G514" s="6"/>
      <c r="H514" s="6"/>
      <c r="I514" s="6"/>
      <c r="J514" s="6"/>
      <c r="K514" s="6"/>
      <c r="L514" s="6"/>
      <c r="M514" s="6"/>
      <c r="N514" s="6"/>
      <c r="O514" s="6"/>
      <c r="P514" s="6"/>
      <c r="Q514" s="6"/>
      <c r="R514" s="6"/>
      <c r="S514" s="162"/>
      <c r="T514" s="6"/>
      <c r="U514" s="6"/>
      <c r="V514" s="612"/>
      <c r="W514" s="6"/>
      <c r="X514" s="6"/>
      <c r="Y514" s="6"/>
      <c r="Z514" s="6"/>
      <c r="AA514" s="6"/>
    </row>
    <row r="515" spans="1:27" ht="15.75" customHeight="1" x14ac:dyDescent="0.25">
      <c r="A515" s="6"/>
      <c r="B515" s="6"/>
      <c r="C515" s="6"/>
      <c r="D515" s="6"/>
      <c r="E515" s="6"/>
      <c r="F515" s="6"/>
      <c r="G515" s="6"/>
      <c r="H515" s="6"/>
      <c r="I515" s="6"/>
      <c r="J515" s="6"/>
      <c r="K515" s="6"/>
      <c r="L515" s="6"/>
      <c r="M515" s="6"/>
      <c r="N515" s="6"/>
      <c r="O515" s="6"/>
      <c r="P515" s="6"/>
      <c r="Q515" s="6"/>
      <c r="R515" s="6"/>
      <c r="S515" s="162"/>
      <c r="T515" s="6"/>
      <c r="U515" s="6"/>
      <c r="V515" s="612"/>
      <c r="W515" s="6"/>
      <c r="X515" s="6"/>
      <c r="Y515" s="6"/>
      <c r="Z515" s="6"/>
      <c r="AA515" s="6"/>
    </row>
    <row r="516" spans="1:27" ht="15.75" customHeight="1" x14ac:dyDescent="0.25">
      <c r="A516" s="6"/>
      <c r="B516" s="6"/>
      <c r="C516" s="6"/>
      <c r="D516" s="6"/>
      <c r="E516" s="6"/>
      <c r="F516" s="6"/>
      <c r="G516" s="6"/>
      <c r="H516" s="6"/>
      <c r="I516" s="6"/>
      <c r="J516" s="6"/>
      <c r="K516" s="6"/>
      <c r="L516" s="6"/>
      <c r="M516" s="6"/>
      <c r="N516" s="6"/>
      <c r="O516" s="6"/>
      <c r="P516" s="6"/>
      <c r="Q516" s="6"/>
      <c r="R516" s="6"/>
      <c r="S516" s="162"/>
      <c r="T516" s="6"/>
      <c r="U516" s="6"/>
      <c r="V516" s="612"/>
      <c r="W516" s="6"/>
      <c r="X516" s="6"/>
      <c r="Y516" s="6"/>
      <c r="Z516" s="6"/>
      <c r="AA516" s="6"/>
    </row>
    <row r="517" spans="1:27" ht="15.75" customHeight="1" x14ac:dyDescent="0.25">
      <c r="A517" s="6"/>
      <c r="B517" s="6"/>
      <c r="C517" s="6"/>
      <c r="D517" s="6"/>
      <c r="E517" s="6"/>
      <c r="F517" s="6"/>
      <c r="G517" s="6"/>
      <c r="H517" s="6"/>
      <c r="I517" s="6"/>
      <c r="J517" s="6"/>
      <c r="K517" s="6"/>
      <c r="L517" s="6"/>
      <c r="M517" s="6"/>
      <c r="N517" s="6"/>
      <c r="O517" s="6"/>
      <c r="P517" s="6"/>
      <c r="Q517" s="6"/>
      <c r="R517" s="6"/>
      <c r="S517" s="162"/>
      <c r="T517" s="6"/>
      <c r="U517" s="6"/>
      <c r="V517" s="612"/>
      <c r="W517" s="6"/>
      <c r="X517" s="6"/>
      <c r="Y517" s="6"/>
      <c r="Z517" s="6"/>
      <c r="AA517" s="6"/>
    </row>
    <row r="518" spans="1:27" ht="15.75" customHeight="1" x14ac:dyDescent="0.25">
      <c r="A518" s="6"/>
      <c r="B518" s="6"/>
      <c r="C518" s="6"/>
      <c r="D518" s="6"/>
      <c r="E518" s="6"/>
      <c r="F518" s="6"/>
      <c r="G518" s="6"/>
      <c r="H518" s="6"/>
      <c r="I518" s="6"/>
      <c r="J518" s="6"/>
      <c r="K518" s="6"/>
      <c r="L518" s="6"/>
      <c r="M518" s="6"/>
      <c r="N518" s="6"/>
      <c r="O518" s="6"/>
      <c r="P518" s="6"/>
      <c r="Q518" s="6"/>
      <c r="R518" s="6"/>
      <c r="S518" s="162"/>
      <c r="T518" s="6"/>
      <c r="U518" s="6"/>
      <c r="V518" s="612"/>
      <c r="W518" s="6"/>
      <c r="X518" s="6"/>
      <c r="Y518" s="6"/>
      <c r="Z518" s="6"/>
      <c r="AA518" s="6"/>
    </row>
    <row r="519" spans="1:27" ht="15.75" customHeight="1" x14ac:dyDescent="0.25">
      <c r="A519" s="6"/>
      <c r="B519" s="6"/>
      <c r="C519" s="6"/>
      <c r="D519" s="6"/>
      <c r="E519" s="6"/>
      <c r="F519" s="6"/>
      <c r="G519" s="6"/>
      <c r="H519" s="6"/>
      <c r="I519" s="6"/>
      <c r="J519" s="6"/>
      <c r="K519" s="6"/>
      <c r="L519" s="6"/>
      <c r="M519" s="6"/>
      <c r="N519" s="6"/>
      <c r="O519" s="6"/>
      <c r="P519" s="6"/>
      <c r="Q519" s="6"/>
      <c r="R519" s="6"/>
      <c r="S519" s="162"/>
      <c r="T519" s="6"/>
      <c r="U519" s="6"/>
      <c r="V519" s="612"/>
      <c r="W519" s="6"/>
      <c r="X519" s="6"/>
      <c r="Y519" s="6"/>
      <c r="Z519" s="6"/>
      <c r="AA519" s="6"/>
    </row>
    <row r="520" spans="1:27" ht="15.75" customHeight="1" x14ac:dyDescent="0.25">
      <c r="A520" s="6"/>
      <c r="B520" s="6"/>
      <c r="C520" s="6"/>
      <c r="D520" s="6"/>
      <c r="E520" s="6"/>
      <c r="F520" s="6"/>
      <c r="G520" s="6"/>
      <c r="H520" s="6"/>
      <c r="I520" s="6"/>
      <c r="J520" s="6"/>
      <c r="K520" s="6"/>
      <c r="L520" s="6"/>
      <c r="M520" s="6"/>
      <c r="N520" s="6"/>
      <c r="O520" s="6"/>
      <c r="P520" s="6"/>
      <c r="Q520" s="6"/>
      <c r="R520" s="6"/>
      <c r="S520" s="162"/>
      <c r="T520" s="6"/>
      <c r="U520" s="6"/>
      <c r="V520" s="612"/>
      <c r="W520" s="6"/>
      <c r="X520" s="6"/>
      <c r="Y520" s="6"/>
      <c r="Z520" s="6"/>
      <c r="AA520" s="6"/>
    </row>
    <row r="521" spans="1:27" ht="15.75" customHeight="1" x14ac:dyDescent="0.25">
      <c r="A521" s="6"/>
      <c r="B521" s="6"/>
      <c r="C521" s="6"/>
      <c r="D521" s="6"/>
      <c r="E521" s="6"/>
      <c r="F521" s="6"/>
      <c r="G521" s="6"/>
      <c r="H521" s="6"/>
      <c r="I521" s="6"/>
      <c r="J521" s="6"/>
      <c r="K521" s="6"/>
      <c r="L521" s="6"/>
      <c r="M521" s="6"/>
      <c r="N521" s="6"/>
      <c r="O521" s="6"/>
      <c r="P521" s="6"/>
      <c r="Q521" s="6"/>
      <c r="R521" s="6"/>
      <c r="S521" s="162"/>
      <c r="T521" s="6"/>
      <c r="U521" s="6"/>
      <c r="V521" s="612"/>
      <c r="W521" s="6"/>
      <c r="X521" s="6"/>
      <c r="Y521" s="6"/>
      <c r="Z521" s="6"/>
      <c r="AA521" s="6"/>
    </row>
    <row r="522" spans="1:27" ht="15.75" customHeight="1" x14ac:dyDescent="0.25">
      <c r="A522" s="6"/>
      <c r="B522" s="6"/>
      <c r="C522" s="6"/>
      <c r="D522" s="6"/>
      <c r="E522" s="6"/>
      <c r="F522" s="6"/>
      <c r="G522" s="6"/>
      <c r="H522" s="6"/>
      <c r="I522" s="6"/>
      <c r="J522" s="6"/>
      <c r="K522" s="6"/>
      <c r="L522" s="6"/>
      <c r="M522" s="6"/>
      <c r="N522" s="6"/>
      <c r="O522" s="6"/>
      <c r="P522" s="6"/>
      <c r="Q522" s="6"/>
      <c r="R522" s="6"/>
      <c r="S522" s="162"/>
      <c r="T522" s="6"/>
      <c r="U522" s="6"/>
      <c r="V522" s="612"/>
      <c r="W522" s="6"/>
      <c r="X522" s="6"/>
      <c r="Y522" s="6"/>
      <c r="Z522" s="6"/>
      <c r="AA522" s="6"/>
    </row>
    <row r="523" spans="1:27" ht="15.75" customHeight="1" x14ac:dyDescent="0.25">
      <c r="A523" s="6"/>
      <c r="B523" s="6"/>
      <c r="C523" s="6"/>
      <c r="D523" s="6"/>
      <c r="E523" s="6"/>
      <c r="F523" s="6"/>
      <c r="G523" s="6"/>
      <c r="H523" s="6"/>
      <c r="I523" s="6"/>
      <c r="J523" s="6"/>
      <c r="K523" s="6"/>
      <c r="L523" s="6"/>
      <c r="M523" s="6"/>
      <c r="N523" s="6"/>
      <c r="O523" s="6"/>
      <c r="P523" s="6"/>
      <c r="Q523" s="6"/>
      <c r="R523" s="6"/>
      <c r="S523" s="162"/>
      <c r="T523" s="6"/>
      <c r="U523" s="6"/>
      <c r="V523" s="612"/>
      <c r="W523" s="6"/>
      <c r="X523" s="6"/>
      <c r="Y523" s="6"/>
      <c r="Z523" s="6"/>
      <c r="AA523" s="6"/>
    </row>
    <row r="524" spans="1:27" ht="15.75" customHeight="1" x14ac:dyDescent="0.25">
      <c r="A524" s="6"/>
      <c r="B524" s="6"/>
      <c r="C524" s="6"/>
      <c r="D524" s="6"/>
      <c r="E524" s="6"/>
      <c r="F524" s="6"/>
      <c r="G524" s="6"/>
      <c r="H524" s="6"/>
      <c r="I524" s="6"/>
      <c r="J524" s="6"/>
      <c r="K524" s="6"/>
      <c r="L524" s="6"/>
      <c r="M524" s="6"/>
      <c r="N524" s="6"/>
      <c r="O524" s="6"/>
      <c r="P524" s="6"/>
      <c r="Q524" s="6"/>
      <c r="R524" s="6"/>
      <c r="S524" s="162"/>
      <c r="T524" s="6"/>
      <c r="U524" s="6"/>
      <c r="V524" s="612"/>
      <c r="W524" s="6"/>
      <c r="X524" s="6"/>
      <c r="Y524" s="6"/>
      <c r="Z524" s="6"/>
      <c r="AA524" s="6"/>
    </row>
    <row r="525" spans="1:27" ht="15.75" customHeight="1" x14ac:dyDescent="0.25">
      <c r="A525" s="6"/>
      <c r="B525" s="6"/>
      <c r="C525" s="6"/>
      <c r="D525" s="6"/>
      <c r="E525" s="6"/>
      <c r="F525" s="6"/>
      <c r="G525" s="6"/>
      <c r="H525" s="6"/>
      <c r="I525" s="6"/>
      <c r="J525" s="6"/>
      <c r="K525" s="6"/>
      <c r="L525" s="6"/>
      <c r="M525" s="6"/>
      <c r="N525" s="6"/>
      <c r="O525" s="6"/>
      <c r="P525" s="6"/>
      <c r="Q525" s="6"/>
      <c r="R525" s="6"/>
      <c r="S525" s="162"/>
      <c r="T525" s="6"/>
      <c r="U525" s="6"/>
      <c r="V525" s="612"/>
      <c r="W525" s="6"/>
      <c r="X525" s="6"/>
      <c r="Y525" s="6"/>
      <c r="Z525" s="6"/>
      <c r="AA525" s="6"/>
    </row>
    <row r="526" spans="1:27" ht="15.75" customHeight="1" x14ac:dyDescent="0.25">
      <c r="A526" s="6"/>
      <c r="B526" s="6"/>
      <c r="C526" s="6"/>
      <c r="D526" s="6"/>
      <c r="E526" s="6"/>
      <c r="F526" s="6"/>
      <c r="G526" s="6"/>
      <c r="H526" s="6"/>
      <c r="I526" s="6"/>
      <c r="J526" s="6"/>
      <c r="K526" s="6"/>
      <c r="L526" s="6"/>
      <c r="M526" s="6"/>
      <c r="N526" s="6"/>
      <c r="O526" s="6"/>
      <c r="P526" s="6"/>
      <c r="Q526" s="6"/>
      <c r="R526" s="6"/>
      <c r="S526" s="162"/>
      <c r="T526" s="6"/>
      <c r="U526" s="6"/>
      <c r="V526" s="612"/>
      <c r="W526" s="6"/>
      <c r="X526" s="6"/>
      <c r="Y526" s="6"/>
      <c r="Z526" s="6"/>
      <c r="AA526" s="6"/>
    </row>
    <row r="527" spans="1:27" ht="15.75" customHeight="1" x14ac:dyDescent="0.25">
      <c r="A527" s="6"/>
      <c r="B527" s="6"/>
      <c r="C527" s="6"/>
      <c r="D527" s="6"/>
      <c r="E527" s="6"/>
      <c r="F527" s="6"/>
      <c r="G527" s="6"/>
      <c r="H527" s="6"/>
      <c r="I527" s="6"/>
      <c r="J527" s="6"/>
      <c r="K527" s="6"/>
      <c r="L527" s="6"/>
      <c r="M527" s="6"/>
      <c r="N527" s="6"/>
      <c r="O527" s="6"/>
      <c r="P527" s="6"/>
      <c r="Q527" s="6"/>
      <c r="R527" s="6"/>
      <c r="S527" s="162"/>
      <c r="T527" s="6"/>
      <c r="U527" s="6"/>
      <c r="V527" s="612"/>
      <c r="W527" s="6"/>
      <c r="X527" s="6"/>
      <c r="Y527" s="6"/>
      <c r="Z527" s="6"/>
      <c r="AA527" s="6"/>
    </row>
    <row r="528" spans="1:27" ht="15.75" customHeight="1" x14ac:dyDescent="0.25">
      <c r="A528" s="6"/>
      <c r="B528" s="6"/>
      <c r="C528" s="6"/>
      <c r="D528" s="6"/>
      <c r="E528" s="6"/>
      <c r="F528" s="6"/>
      <c r="G528" s="6"/>
      <c r="H528" s="6"/>
      <c r="I528" s="6"/>
      <c r="J528" s="6"/>
      <c r="K528" s="6"/>
      <c r="L528" s="6"/>
      <c r="M528" s="6"/>
      <c r="N528" s="6"/>
      <c r="O528" s="6"/>
      <c r="P528" s="6"/>
      <c r="Q528" s="6"/>
      <c r="R528" s="6"/>
      <c r="S528" s="162"/>
      <c r="T528" s="6"/>
      <c r="U528" s="6"/>
      <c r="V528" s="612"/>
      <c r="W528" s="6"/>
      <c r="X528" s="6"/>
      <c r="Y528" s="6"/>
      <c r="Z528" s="6"/>
      <c r="AA528" s="6"/>
    </row>
    <row r="529" spans="1:27" ht="15.75" customHeight="1" x14ac:dyDescent="0.25">
      <c r="A529" s="6"/>
      <c r="B529" s="6"/>
      <c r="C529" s="6"/>
      <c r="D529" s="6"/>
      <c r="E529" s="6"/>
      <c r="F529" s="6"/>
      <c r="G529" s="6"/>
      <c r="H529" s="6"/>
      <c r="I529" s="6"/>
      <c r="J529" s="6"/>
      <c r="K529" s="6"/>
      <c r="L529" s="6"/>
      <c r="M529" s="6"/>
      <c r="N529" s="6"/>
      <c r="O529" s="6"/>
      <c r="P529" s="6"/>
      <c r="Q529" s="6"/>
      <c r="R529" s="6"/>
      <c r="S529" s="162"/>
      <c r="T529" s="6"/>
      <c r="U529" s="6"/>
      <c r="V529" s="612"/>
      <c r="W529" s="6"/>
      <c r="X529" s="6"/>
      <c r="Y529" s="6"/>
      <c r="Z529" s="6"/>
      <c r="AA529" s="6"/>
    </row>
    <row r="530" spans="1:27" ht="15.75" customHeight="1" x14ac:dyDescent="0.25">
      <c r="A530" s="6"/>
      <c r="B530" s="6"/>
      <c r="C530" s="6"/>
      <c r="D530" s="6"/>
      <c r="E530" s="6"/>
      <c r="F530" s="6"/>
      <c r="G530" s="6"/>
      <c r="H530" s="6"/>
      <c r="I530" s="6"/>
      <c r="J530" s="6"/>
      <c r="K530" s="6"/>
      <c r="L530" s="6"/>
      <c r="M530" s="6"/>
      <c r="N530" s="6"/>
      <c r="O530" s="6"/>
      <c r="P530" s="6"/>
      <c r="Q530" s="6"/>
      <c r="R530" s="6"/>
      <c r="S530" s="162"/>
      <c r="T530" s="6"/>
      <c r="U530" s="6"/>
      <c r="V530" s="612"/>
      <c r="W530" s="6"/>
      <c r="X530" s="6"/>
      <c r="Y530" s="6"/>
      <c r="Z530" s="6"/>
      <c r="AA530" s="6"/>
    </row>
    <row r="531" spans="1:27" ht="15.75" customHeight="1" x14ac:dyDescent="0.25">
      <c r="A531" s="6"/>
      <c r="B531" s="6"/>
      <c r="C531" s="6"/>
      <c r="D531" s="6"/>
      <c r="E531" s="6"/>
      <c r="F531" s="6"/>
      <c r="G531" s="6"/>
      <c r="H531" s="6"/>
      <c r="I531" s="6"/>
      <c r="J531" s="6"/>
      <c r="K531" s="6"/>
      <c r="L531" s="6"/>
      <c r="M531" s="6"/>
      <c r="N531" s="6"/>
      <c r="O531" s="6"/>
      <c r="P531" s="6"/>
      <c r="Q531" s="6"/>
      <c r="R531" s="6"/>
      <c r="S531" s="162"/>
      <c r="T531" s="6"/>
      <c r="U531" s="6"/>
      <c r="V531" s="612"/>
      <c r="W531" s="6"/>
      <c r="X531" s="6"/>
      <c r="Y531" s="6"/>
      <c r="Z531" s="6"/>
      <c r="AA531" s="6"/>
    </row>
    <row r="532" spans="1:27" ht="15.75" customHeight="1" x14ac:dyDescent="0.25">
      <c r="A532" s="6"/>
      <c r="B532" s="6"/>
      <c r="C532" s="6"/>
      <c r="D532" s="6"/>
      <c r="E532" s="6"/>
      <c r="F532" s="6"/>
      <c r="G532" s="6"/>
      <c r="H532" s="6"/>
      <c r="I532" s="6"/>
      <c r="J532" s="6"/>
      <c r="K532" s="6"/>
      <c r="L532" s="6"/>
      <c r="M532" s="6"/>
      <c r="N532" s="6"/>
      <c r="O532" s="6"/>
      <c r="P532" s="6"/>
      <c r="Q532" s="6"/>
      <c r="R532" s="6"/>
      <c r="S532" s="162"/>
      <c r="T532" s="6"/>
      <c r="U532" s="6"/>
      <c r="V532" s="612"/>
      <c r="W532" s="6"/>
      <c r="X532" s="6"/>
      <c r="Y532" s="6"/>
      <c r="Z532" s="6"/>
      <c r="AA532" s="6"/>
    </row>
    <row r="533" spans="1:27" ht="15.75" customHeight="1" x14ac:dyDescent="0.25">
      <c r="A533" s="6"/>
      <c r="B533" s="6"/>
      <c r="C533" s="6"/>
      <c r="D533" s="6"/>
      <c r="E533" s="6"/>
      <c r="F533" s="6"/>
      <c r="G533" s="6"/>
      <c r="H533" s="6"/>
      <c r="I533" s="6"/>
      <c r="J533" s="6"/>
      <c r="K533" s="6"/>
      <c r="L533" s="6"/>
      <c r="M533" s="6"/>
      <c r="N533" s="6"/>
      <c r="O533" s="6"/>
      <c r="P533" s="6"/>
      <c r="Q533" s="6"/>
      <c r="R533" s="6"/>
      <c r="S533" s="162"/>
      <c r="T533" s="6"/>
      <c r="U533" s="6"/>
      <c r="V533" s="612"/>
      <c r="W533" s="6"/>
      <c r="X533" s="6"/>
      <c r="Y533" s="6"/>
      <c r="Z533" s="6"/>
      <c r="AA533" s="6"/>
    </row>
    <row r="534" spans="1:27" ht="15.75" customHeight="1" x14ac:dyDescent="0.25">
      <c r="A534" s="6"/>
      <c r="B534" s="6"/>
      <c r="C534" s="6"/>
      <c r="D534" s="6"/>
      <c r="E534" s="6"/>
      <c r="F534" s="6"/>
      <c r="G534" s="6"/>
      <c r="H534" s="6"/>
      <c r="I534" s="6"/>
      <c r="J534" s="6"/>
      <c r="K534" s="6"/>
      <c r="L534" s="6"/>
      <c r="M534" s="6"/>
      <c r="N534" s="6"/>
      <c r="O534" s="6"/>
      <c r="P534" s="6"/>
      <c r="Q534" s="6"/>
      <c r="R534" s="6"/>
      <c r="S534" s="162"/>
      <c r="T534" s="6"/>
      <c r="U534" s="6"/>
      <c r="V534" s="612"/>
      <c r="W534" s="6"/>
      <c r="X534" s="6"/>
      <c r="Y534" s="6"/>
      <c r="Z534" s="6"/>
      <c r="AA534" s="6"/>
    </row>
    <row r="535" spans="1:27" ht="15.75" customHeight="1" x14ac:dyDescent="0.25">
      <c r="A535" s="6"/>
      <c r="B535" s="6"/>
      <c r="C535" s="6"/>
      <c r="D535" s="6"/>
      <c r="E535" s="6"/>
      <c r="F535" s="6"/>
      <c r="G535" s="6"/>
      <c r="H535" s="6"/>
      <c r="I535" s="6"/>
      <c r="J535" s="6"/>
      <c r="K535" s="6"/>
      <c r="L535" s="6"/>
      <c r="M535" s="6"/>
      <c r="N535" s="6"/>
      <c r="O535" s="6"/>
      <c r="P535" s="6"/>
      <c r="Q535" s="6"/>
      <c r="R535" s="6"/>
      <c r="S535" s="162"/>
      <c r="T535" s="6"/>
      <c r="U535" s="6"/>
      <c r="V535" s="612"/>
      <c r="W535" s="6"/>
      <c r="X535" s="6"/>
      <c r="Y535" s="6"/>
      <c r="Z535" s="6"/>
      <c r="AA535" s="6"/>
    </row>
    <row r="536" spans="1:27" ht="15.75" customHeight="1" x14ac:dyDescent="0.25">
      <c r="A536" s="6"/>
      <c r="B536" s="6"/>
      <c r="C536" s="6"/>
      <c r="D536" s="6"/>
      <c r="E536" s="6"/>
      <c r="F536" s="6"/>
      <c r="G536" s="6"/>
      <c r="H536" s="6"/>
      <c r="I536" s="6"/>
      <c r="J536" s="6"/>
      <c r="K536" s="6"/>
      <c r="L536" s="6"/>
      <c r="M536" s="6"/>
      <c r="N536" s="6"/>
      <c r="O536" s="6"/>
      <c r="P536" s="6"/>
      <c r="Q536" s="6"/>
      <c r="R536" s="6"/>
      <c r="S536" s="162"/>
      <c r="T536" s="6"/>
      <c r="U536" s="6"/>
      <c r="V536" s="612"/>
      <c r="W536" s="6"/>
      <c r="X536" s="6"/>
      <c r="Y536" s="6"/>
      <c r="Z536" s="6"/>
      <c r="AA536" s="6"/>
    </row>
    <row r="537" spans="1:27" ht="15.75" customHeight="1" x14ac:dyDescent="0.25">
      <c r="A537" s="6"/>
      <c r="B537" s="6"/>
      <c r="C537" s="6"/>
      <c r="D537" s="6"/>
      <c r="E537" s="6"/>
      <c r="F537" s="6"/>
      <c r="G537" s="6"/>
      <c r="H537" s="6"/>
      <c r="I537" s="6"/>
      <c r="J537" s="6"/>
      <c r="K537" s="6"/>
      <c r="L537" s="6"/>
      <c r="M537" s="6"/>
      <c r="N537" s="6"/>
      <c r="O537" s="6"/>
      <c r="P537" s="6"/>
      <c r="Q537" s="6"/>
      <c r="R537" s="6"/>
      <c r="S537" s="162"/>
      <c r="T537" s="6"/>
      <c r="U537" s="6"/>
      <c r="V537" s="612"/>
      <c r="W537" s="6"/>
      <c r="X537" s="6"/>
      <c r="Y537" s="6"/>
      <c r="Z537" s="6"/>
      <c r="AA537" s="6"/>
    </row>
    <row r="538" spans="1:27" ht="15.75" customHeight="1" x14ac:dyDescent="0.25">
      <c r="A538" s="6"/>
      <c r="B538" s="6"/>
      <c r="C538" s="6"/>
      <c r="D538" s="6"/>
      <c r="E538" s="6"/>
      <c r="F538" s="6"/>
      <c r="G538" s="6"/>
      <c r="H538" s="6"/>
      <c r="I538" s="6"/>
      <c r="J538" s="6"/>
      <c r="K538" s="6"/>
      <c r="L538" s="6"/>
      <c r="M538" s="6"/>
      <c r="N538" s="6"/>
      <c r="O538" s="6"/>
      <c r="P538" s="6"/>
      <c r="Q538" s="6"/>
      <c r="R538" s="6"/>
      <c r="S538" s="162"/>
      <c r="T538" s="6"/>
      <c r="U538" s="6"/>
      <c r="V538" s="612"/>
      <c r="W538" s="6"/>
      <c r="X538" s="6"/>
      <c r="Y538" s="6"/>
      <c r="Z538" s="6"/>
      <c r="AA538" s="6"/>
    </row>
    <row r="539" spans="1:27" ht="15.75" customHeight="1" x14ac:dyDescent="0.25">
      <c r="A539" s="6"/>
      <c r="B539" s="6"/>
      <c r="C539" s="6"/>
      <c r="D539" s="6"/>
      <c r="E539" s="6"/>
      <c r="F539" s="6"/>
      <c r="G539" s="6"/>
      <c r="H539" s="6"/>
      <c r="I539" s="6"/>
      <c r="J539" s="6"/>
      <c r="K539" s="6"/>
      <c r="L539" s="6"/>
      <c r="M539" s="6"/>
      <c r="N539" s="6"/>
      <c r="O539" s="6"/>
      <c r="P539" s="6"/>
      <c r="Q539" s="6"/>
      <c r="R539" s="6"/>
      <c r="S539" s="162"/>
      <c r="T539" s="6"/>
      <c r="U539" s="6"/>
      <c r="V539" s="612"/>
      <c r="W539" s="6"/>
      <c r="X539" s="6"/>
      <c r="Y539" s="6"/>
      <c r="Z539" s="6"/>
      <c r="AA539" s="6"/>
    </row>
    <row r="540" spans="1:27" ht="15.75" customHeight="1" x14ac:dyDescent="0.25">
      <c r="A540" s="6"/>
      <c r="B540" s="6"/>
      <c r="C540" s="6"/>
      <c r="D540" s="6"/>
      <c r="E540" s="6"/>
      <c r="F540" s="6"/>
      <c r="G540" s="6"/>
      <c r="H540" s="6"/>
      <c r="I540" s="6"/>
      <c r="J540" s="6"/>
      <c r="K540" s="6"/>
      <c r="L540" s="6"/>
      <c r="M540" s="6"/>
      <c r="N540" s="6"/>
      <c r="O540" s="6"/>
      <c r="P540" s="6"/>
      <c r="Q540" s="6"/>
      <c r="R540" s="6"/>
      <c r="S540" s="162"/>
      <c r="T540" s="6"/>
      <c r="U540" s="6"/>
      <c r="V540" s="612"/>
      <c r="W540" s="6"/>
      <c r="X540" s="6"/>
      <c r="Y540" s="6"/>
      <c r="Z540" s="6"/>
      <c r="AA540" s="6"/>
    </row>
    <row r="541" spans="1:27" ht="15.75" customHeight="1" x14ac:dyDescent="0.25">
      <c r="A541" s="6"/>
      <c r="B541" s="6"/>
      <c r="C541" s="6"/>
      <c r="D541" s="6"/>
      <c r="E541" s="6"/>
      <c r="F541" s="6"/>
      <c r="G541" s="6"/>
      <c r="H541" s="6"/>
      <c r="I541" s="6"/>
      <c r="J541" s="6"/>
      <c r="K541" s="6"/>
      <c r="L541" s="6"/>
      <c r="M541" s="6"/>
      <c r="N541" s="6"/>
      <c r="O541" s="6"/>
      <c r="P541" s="6"/>
      <c r="Q541" s="6"/>
      <c r="R541" s="6"/>
      <c r="S541" s="162"/>
      <c r="T541" s="6"/>
      <c r="U541" s="6"/>
      <c r="V541" s="612"/>
      <c r="W541" s="6"/>
      <c r="X541" s="6"/>
      <c r="Y541" s="6"/>
      <c r="Z541" s="6"/>
      <c r="AA541" s="6"/>
    </row>
    <row r="542" spans="1:27" ht="15.75" customHeight="1" x14ac:dyDescent="0.25">
      <c r="A542" s="6"/>
      <c r="B542" s="6"/>
      <c r="C542" s="6"/>
      <c r="D542" s="6"/>
      <c r="E542" s="6"/>
      <c r="F542" s="6"/>
      <c r="G542" s="6"/>
      <c r="H542" s="6"/>
      <c r="I542" s="6"/>
      <c r="J542" s="6"/>
      <c r="K542" s="6"/>
      <c r="L542" s="6"/>
      <c r="M542" s="6"/>
      <c r="N542" s="6"/>
      <c r="O542" s="6"/>
      <c r="P542" s="6"/>
      <c r="Q542" s="6"/>
      <c r="R542" s="6"/>
      <c r="S542" s="162"/>
      <c r="T542" s="6"/>
      <c r="U542" s="6"/>
      <c r="V542" s="612"/>
      <c r="W542" s="6"/>
      <c r="X542" s="6"/>
      <c r="Y542" s="6"/>
      <c r="Z542" s="6"/>
      <c r="AA542" s="6"/>
    </row>
    <row r="543" spans="1:27" ht="15.75" customHeight="1" x14ac:dyDescent="0.25">
      <c r="A543" s="6"/>
      <c r="B543" s="6"/>
      <c r="C543" s="6"/>
      <c r="D543" s="6"/>
      <c r="E543" s="6"/>
      <c r="F543" s="6"/>
      <c r="G543" s="6"/>
      <c r="H543" s="6"/>
      <c r="I543" s="6"/>
      <c r="J543" s="6"/>
      <c r="K543" s="6"/>
      <c r="L543" s="6"/>
      <c r="M543" s="6"/>
      <c r="N543" s="6"/>
      <c r="O543" s="6"/>
      <c r="P543" s="6"/>
      <c r="Q543" s="6"/>
      <c r="R543" s="6"/>
      <c r="S543" s="162"/>
      <c r="T543" s="6"/>
      <c r="U543" s="6"/>
      <c r="V543" s="612"/>
      <c r="W543" s="6"/>
      <c r="X543" s="6"/>
      <c r="Y543" s="6"/>
      <c r="Z543" s="6"/>
      <c r="AA543" s="6"/>
    </row>
    <row r="544" spans="1:27" ht="15.75" customHeight="1" x14ac:dyDescent="0.25">
      <c r="A544" s="6"/>
      <c r="B544" s="6"/>
      <c r="C544" s="6"/>
      <c r="D544" s="6"/>
      <c r="E544" s="6"/>
      <c r="F544" s="6"/>
      <c r="G544" s="6"/>
      <c r="H544" s="6"/>
      <c r="I544" s="6"/>
      <c r="J544" s="6"/>
      <c r="K544" s="6"/>
      <c r="L544" s="6"/>
      <c r="M544" s="6"/>
      <c r="N544" s="6"/>
      <c r="O544" s="6"/>
      <c r="P544" s="6"/>
      <c r="Q544" s="6"/>
      <c r="R544" s="6"/>
      <c r="S544" s="162"/>
      <c r="T544" s="6"/>
      <c r="U544" s="6"/>
      <c r="V544" s="612"/>
      <c r="W544" s="6"/>
      <c r="X544" s="6"/>
      <c r="Y544" s="6"/>
      <c r="Z544" s="6"/>
      <c r="AA544" s="6"/>
    </row>
    <row r="545" spans="1:27" ht="15.75" customHeight="1" x14ac:dyDescent="0.25">
      <c r="A545" s="6"/>
      <c r="B545" s="6"/>
      <c r="C545" s="6"/>
      <c r="D545" s="6"/>
      <c r="E545" s="6"/>
      <c r="F545" s="6"/>
      <c r="G545" s="6"/>
      <c r="H545" s="6"/>
      <c r="I545" s="6"/>
      <c r="J545" s="6"/>
      <c r="K545" s="6"/>
      <c r="L545" s="6"/>
      <c r="M545" s="6"/>
      <c r="N545" s="6"/>
      <c r="O545" s="6"/>
      <c r="P545" s="6"/>
      <c r="Q545" s="6"/>
      <c r="R545" s="6"/>
      <c r="S545" s="162"/>
      <c r="T545" s="6"/>
      <c r="U545" s="6"/>
      <c r="V545" s="612"/>
      <c r="W545" s="6"/>
      <c r="X545" s="6"/>
      <c r="Y545" s="6"/>
      <c r="Z545" s="6"/>
      <c r="AA545" s="6"/>
    </row>
    <row r="546" spans="1:27" ht="15.75" customHeight="1" x14ac:dyDescent="0.25">
      <c r="A546" s="6"/>
      <c r="B546" s="6"/>
      <c r="C546" s="6"/>
      <c r="D546" s="6"/>
      <c r="E546" s="6"/>
      <c r="F546" s="6"/>
      <c r="G546" s="6"/>
      <c r="H546" s="6"/>
      <c r="I546" s="6"/>
      <c r="J546" s="6"/>
      <c r="K546" s="6"/>
      <c r="L546" s="6"/>
      <c r="M546" s="6"/>
      <c r="N546" s="6"/>
      <c r="O546" s="6"/>
      <c r="P546" s="6"/>
      <c r="Q546" s="6"/>
      <c r="R546" s="6"/>
      <c r="S546" s="162"/>
      <c r="T546" s="6"/>
      <c r="U546" s="6"/>
      <c r="V546" s="612"/>
      <c r="W546" s="6"/>
      <c r="X546" s="6"/>
      <c r="Y546" s="6"/>
      <c r="Z546" s="6"/>
      <c r="AA546" s="6"/>
    </row>
    <row r="547" spans="1:27" ht="15.75" customHeight="1" x14ac:dyDescent="0.25">
      <c r="A547" s="6"/>
      <c r="B547" s="6"/>
      <c r="C547" s="6"/>
      <c r="D547" s="6"/>
      <c r="E547" s="6"/>
      <c r="F547" s="6"/>
      <c r="G547" s="6"/>
      <c r="H547" s="6"/>
      <c r="I547" s="6"/>
      <c r="J547" s="6"/>
      <c r="K547" s="6"/>
      <c r="L547" s="6"/>
      <c r="M547" s="6"/>
      <c r="N547" s="6"/>
      <c r="O547" s="6"/>
      <c r="P547" s="6"/>
      <c r="Q547" s="6"/>
      <c r="R547" s="6"/>
      <c r="S547" s="162"/>
      <c r="T547" s="6"/>
      <c r="U547" s="6"/>
      <c r="V547" s="612"/>
      <c r="W547" s="6"/>
      <c r="X547" s="6"/>
      <c r="Y547" s="6"/>
      <c r="Z547" s="6"/>
      <c r="AA547" s="6"/>
    </row>
    <row r="548" spans="1:27" ht="15.75" customHeight="1" x14ac:dyDescent="0.25">
      <c r="A548" s="6"/>
      <c r="B548" s="6"/>
      <c r="C548" s="6"/>
      <c r="D548" s="6"/>
      <c r="E548" s="6"/>
      <c r="F548" s="6"/>
      <c r="G548" s="6"/>
      <c r="H548" s="6"/>
      <c r="I548" s="6"/>
      <c r="J548" s="6"/>
      <c r="K548" s="6"/>
      <c r="L548" s="6"/>
      <c r="M548" s="6"/>
      <c r="N548" s="6"/>
      <c r="O548" s="6"/>
      <c r="P548" s="6"/>
      <c r="Q548" s="6"/>
      <c r="R548" s="6"/>
      <c r="S548" s="162"/>
      <c r="T548" s="6"/>
      <c r="U548" s="6"/>
      <c r="V548" s="612"/>
      <c r="W548" s="6"/>
      <c r="X548" s="6"/>
      <c r="Y548" s="6"/>
      <c r="Z548" s="6"/>
      <c r="AA548" s="6"/>
    </row>
    <row r="549" spans="1:27" ht="15.75" customHeight="1" x14ac:dyDescent="0.25">
      <c r="A549" s="6"/>
      <c r="B549" s="6"/>
      <c r="C549" s="6"/>
      <c r="D549" s="6"/>
      <c r="E549" s="6"/>
      <c r="F549" s="6"/>
      <c r="G549" s="6"/>
      <c r="H549" s="6"/>
      <c r="I549" s="6"/>
      <c r="J549" s="6"/>
      <c r="K549" s="6"/>
      <c r="L549" s="6"/>
      <c r="M549" s="6"/>
      <c r="N549" s="6"/>
      <c r="O549" s="6"/>
      <c r="P549" s="6"/>
      <c r="Q549" s="6"/>
      <c r="R549" s="6"/>
      <c r="S549" s="162"/>
      <c r="T549" s="6"/>
      <c r="U549" s="6"/>
      <c r="V549" s="612"/>
      <c r="W549" s="6"/>
      <c r="X549" s="6"/>
      <c r="Y549" s="6"/>
      <c r="Z549" s="6"/>
      <c r="AA549" s="6"/>
    </row>
    <row r="550" spans="1:27" ht="15.75" customHeight="1" x14ac:dyDescent="0.25">
      <c r="A550" s="6"/>
      <c r="B550" s="6"/>
      <c r="C550" s="6"/>
      <c r="D550" s="6"/>
      <c r="E550" s="6"/>
      <c r="F550" s="6"/>
      <c r="G550" s="6"/>
      <c r="H550" s="6"/>
      <c r="I550" s="6"/>
      <c r="J550" s="6"/>
      <c r="K550" s="6"/>
      <c r="L550" s="6"/>
      <c r="M550" s="6"/>
      <c r="N550" s="6"/>
      <c r="O550" s="6"/>
      <c r="P550" s="6"/>
      <c r="Q550" s="6"/>
      <c r="R550" s="6"/>
      <c r="S550" s="162"/>
      <c r="T550" s="6"/>
      <c r="U550" s="6"/>
      <c r="V550" s="612"/>
      <c r="W550" s="6"/>
      <c r="X550" s="6"/>
      <c r="Y550" s="6"/>
      <c r="Z550" s="6"/>
      <c r="AA550" s="6"/>
    </row>
    <row r="551" spans="1:27" ht="15.75" customHeight="1" x14ac:dyDescent="0.25">
      <c r="A551" s="6"/>
      <c r="B551" s="6"/>
      <c r="C551" s="6"/>
      <c r="D551" s="6"/>
      <c r="E551" s="6"/>
      <c r="F551" s="6"/>
      <c r="G551" s="6"/>
      <c r="H551" s="6"/>
      <c r="I551" s="6"/>
      <c r="J551" s="6"/>
      <c r="K551" s="6"/>
      <c r="L551" s="6"/>
      <c r="M551" s="6"/>
      <c r="N551" s="6"/>
      <c r="O551" s="6"/>
      <c r="P551" s="6"/>
      <c r="Q551" s="6"/>
      <c r="R551" s="6"/>
      <c r="S551" s="162"/>
      <c r="T551" s="6"/>
      <c r="U551" s="6"/>
      <c r="V551" s="612"/>
      <c r="W551" s="6"/>
      <c r="X551" s="6"/>
      <c r="Y551" s="6"/>
      <c r="Z551" s="6"/>
      <c r="AA551" s="6"/>
    </row>
    <row r="552" spans="1:27" ht="15.75" customHeight="1" x14ac:dyDescent="0.25">
      <c r="A552" s="6"/>
      <c r="B552" s="6"/>
      <c r="C552" s="6"/>
      <c r="D552" s="6"/>
      <c r="E552" s="6"/>
      <c r="F552" s="6"/>
      <c r="G552" s="6"/>
      <c r="H552" s="6"/>
      <c r="I552" s="6"/>
      <c r="J552" s="6"/>
      <c r="K552" s="6"/>
      <c r="L552" s="6"/>
      <c r="M552" s="6"/>
      <c r="N552" s="6"/>
      <c r="O552" s="6"/>
      <c r="P552" s="6"/>
      <c r="Q552" s="6"/>
      <c r="R552" s="6"/>
      <c r="S552" s="162"/>
      <c r="T552" s="6"/>
      <c r="U552" s="6"/>
      <c r="V552" s="612"/>
      <c r="W552" s="6"/>
      <c r="X552" s="6"/>
      <c r="Y552" s="6"/>
      <c r="Z552" s="6"/>
      <c r="AA552" s="6"/>
    </row>
    <row r="553" spans="1:27" ht="15.75" customHeight="1" x14ac:dyDescent="0.25">
      <c r="A553" s="6"/>
      <c r="B553" s="6"/>
      <c r="C553" s="6"/>
      <c r="D553" s="6"/>
      <c r="E553" s="6"/>
      <c r="F553" s="6"/>
      <c r="G553" s="6"/>
      <c r="H553" s="6"/>
      <c r="I553" s="6"/>
      <c r="J553" s="6"/>
      <c r="K553" s="6"/>
      <c r="L553" s="6"/>
      <c r="M553" s="6"/>
      <c r="N553" s="6"/>
      <c r="O553" s="6"/>
      <c r="P553" s="6"/>
      <c r="Q553" s="6"/>
      <c r="R553" s="6"/>
      <c r="S553" s="162"/>
      <c r="T553" s="6"/>
      <c r="U553" s="6"/>
      <c r="V553" s="612"/>
      <c r="W553" s="6"/>
      <c r="X553" s="6"/>
      <c r="Y553" s="6"/>
      <c r="Z553" s="6"/>
      <c r="AA553" s="6"/>
    </row>
    <row r="554" spans="1:27" ht="15.75" customHeight="1" x14ac:dyDescent="0.25">
      <c r="A554" s="6"/>
      <c r="B554" s="6"/>
      <c r="C554" s="6"/>
      <c r="D554" s="6"/>
      <c r="E554" s="6"/>
      <c r="F554" s="6"/>
      <c r="G554" s="6"/>
      <c r="H554" s="6"/>
      <c r="I554" s="6"/>
      <c r="J554" s="6"/>
      <c r="K554" s="6"/>
      <c r="L554" s="6"/>
      <c r="M554" s="6"/>
      <c r="N554" s="6"/>
      <c r="O554" s="6"/>
      <c r="P554" s="6"/>
      <c r="Q554" s="6"/>
      <c r="R554" s="6"/>
      <c r="S554" s="162"/>
      <c r="T554" s="6"/>
      <c r="U554" s="6"/>
      <c r="V554" s="612"/>
      <c r="W554" s="6"/>
      <c r="X554" s="6"/>
      <c r="Y554" s="6"/>
      <c r="Z554" s="6"/>
      <c r="AA554" s="6"/>
    </row>
    <row r="555" spans="1:27" ht="15.75" customHeight="1" x14ac:dyDescent="0.25">
      <c r="A555" s="6"/>
      <c r="B555" s="6"/>
      <c r="C555" s="6"/>
      <c r="D555" s="6"/>
      <c r="E555" s="6"/>
      <c r="F555" s="6"/>
      <c r="G555" s="6"/>
      <c r="H555" s="6"/>
      <c r="I555" s="6"/>
      <c r="J555" s="6"/>
      <c r="K555" s="6"/>
      <c r="L555" s="6"/>
      <c r="M555" s="6"/>
      <c r="N555" s="6"/>
      <c r="O555" s="6"/>
      <c r="P555" s="6"/>
      <c r="Q555" s="6"/>
      <c r="R555" s="6"/>
      <c r="S555" s="162"/>
      <c r="T555" s="6"/>
      <c r="U555" s="6"/>
      <c r="V555" s="612"/>
      <c r="W555" s="6"/>
      <c r="X555" s="6"/>
      <c r="Y555" s="6"/>
      <c r="Z555" s="6"/>
      <c r="AA555" s="6"/>
    </row>
    <row r="556" spans="1:27" ht="15.75" customHeight="1" x14ac:dyDescent="0.25">
      <c r="A556" s="6"/>
      <c r="B556" s="6"/>
      <c r="C556" s="6"/>
      <c r="D556" s="6"/>
      <c r="E556" s="6"/>
      <c r="F556" s="6"/>
      <c r="G556" s="6"/>
      <c r="H556" s="6"/>
      <c r="I556" s="6"/>
      <c r="J556" s="6"/>
      <c r="K556" s="6"/>
      <c r="L556" s="6"/>
      <c r="M556" s="6"/>
      <c r="N556" s="6"/>
      <c r="O556" s="6"/>
      <c r="P556" s="6"/>
      <c r="Q556" s="6"/>
      <c r="R556" s="6"/>
      <c r="S556" s="162"/>
      <c r="T556" s="6"/>
      <c r="U556" s="6"/>
      <c r="V556" s="612"/>
      <c r="W556" s="6"/>
      <c r="X556" s="6"/>
      <c r="Y556" s="6"/>
      <c r="Z556" s="6"/>
      <c r="AA556" s="6"/>
    </row>
    <row r="557" spans="1:27" ht="15.75" customHeight="1" x14ac:dyDescent="0.25">
      <c r="A557" s="6"/>
      <c r="B557" s="6"/>
      <c r="C557" s="6"/>
      <c r="D557" s="6"/>
      <c r="E557" s="6"/>
      <c r="F557" s="6"/>
      <c r="G557" s="6"/>
      <c r="H557" s="6"/>
      <c r="I557" s="6"/>
      <c r="J557" s="6"/>
      <c r="K557" s="6"/>
      <c r="L557" s="6"/>
      <c r="M557" s="6"/>
      <c r="N557" s="6"/>
      <c r="O557" s="6"/>
      <c r="P557" s="6"/>
      <c r="Q557" s="6"/>
      <c r="R557" s="6"/>
      <c r="S557" s="162"/>
      <c r="T557" s="6"/>
      <c r="U557" s="6"/>
      <c r="V557" s="612"/>
      <c r="W557" s="6"/>
      <c r="X557" s="6"/>
      <c r="Y557" s="6"/>
      <c r="Z557" s="6"/>
      <c r="AA557" s="6"/>
    </row>
    <row r="558" spans="1:27" ht="15.75" customHeight="1" x14ac:dyDescent="0.25">
      <c r="A558" s="6"/>
      <c r="B558" s="6"/>
      <c r="C558" s="6"/>
      <c r="D558" s="6"/>
      <c r="E558" s="6"/>
      <c r="F558" s="6"/>
      <c r="G558" s="6"/>
      <c r="H558" s="6"/>
      <c r="I558" s="6"/>
      <c r="J558" s="6"/>
      <c r="K558" s="6"/>
      <c r="L558" s="6"/>
      <c r="M558" s="6"/>
      <c r="N558" s="6"/>
      <c r="O558" s="6"/>
      <c r="P558" s="6"/>
      <c r="Q558" s="6"/>
      <c r="R558" s="6"/>
      <c r="S558" s="162"/>
      <c r="T558" s="6"/>
      <c r="U558" s="6"/>
      <c r="V558" s="612"/>
      <c r="W558" s="6"/>
      <c r="X558" s="6"/>
      <c r="Y558" s="6"/>
      <c r="Z558" s="6"/>
      <c r="AA558" s="6"/>
    </row>
    <row r="559" spans="1:27" ht="15.75" customHeight="1" x14ac:dyDescent="0.25">
      <c r="A559" s="6"/>
      <c r="B559" s="6"/>
      <c r="C559" s="6"/>
      <c r="D559" s="6"/>
      <c r="E559" s="6"/>
      <c r="F559" s="6"/>
      <c r="G559" s="6"/>
      <c r="H559" s="6"/>
      <c r="I559" s="6"/>
      <c r="J559" s="6"/>
      <c r="K559" s="6"/>
      <c r="L559" s="6"/>
      <c r="M559" s="6"/>
      <c r="N559" s="6"/>
      <c r="O559" s="6"/>
      <c r="P559" s="6"/>
      <c r="Q559" s="6"/>
      <c r="R559" s="6"/>
      <c r="S559" s="162"/>
      <c r="T559" s="6"/>
      <c r="U559" s="6"/>
      <c r="V559" s="612"/>
      <c r="W559" s="6"/>
      <c r="X559" s="6"/>
      <c r="Y559" s="6"/>
      <c r="Z559" s="6"/>
      <c r="AA559" s="6"/>
    </row>
    <row r="560" spans="1:27" ht="15.75" customHeight="1" x14ac:dyDescent="0.25">
      <c r="A560" s="6"/>
      <c r="B560" s="6"/>
      <c r="C560" s="6"/>
      <c r="D560" s="6"/>
      <c r="E560" s="6"/>
      <c r="F560" s="6"/>
      <c r="G560" s="6"/>
      <c r="H560" s="6"/>
      <c r="I560" s="6"/>
      <c r="J560" s="6"/>
      <c r="K560" s="6"/>
      <c r="L560" s="6"/>
      <c r="M560" s="6"/>
      <c r="N560" s="6"/>
      <c r="O560" s="6"/>
      <c r="P560" s="6"/>
      <c r="Q560" s="6"/>
      <c r="R560" s="6"/>
      <c r="S560" s="162"/>
      <c r="T560" s="6"/>
      <c r="U560" s="6"/>
      <c r="V560" s="612"/>
      <c r="W560" s="6"/>
      <c r="X560" s="6"/>
      <c r="Y560" s="6"/>
      <c r="Z560" s="6"/>
      <c r="AA560" s="6"/>
    </row>
    <row r="561" spans="1:27" ht="15.75" customHeight="1" x14ac:dyDescent="0.25">
      <c r="A561" s="6"/>
      <c r="B561" s="6"/>
      <c r="C561" s="6"/>
      <c r="D561" s="6"/>
      <c r="E561" s="6"/>
      <c r="F561" s="6"/>
      <c r="G561" s="6"/>
      <c r="H561" s="6"/>
      <c r="I561" s="6"/>
      <c r="J561" s="6"/>
      <c r="K561" s="6"/>
      <c r="L561" s="6"/>
      <c r="M561" s="6"/>
      <c r="N561" s="6"/>
      <c r="O561" s="6"/>
      <c r="P561" s="6"/>
      <c r="Q561" s="6"/>
      <c r="R561" s="6"/>
      <c r="S561" s="162"/>
      <c r="T561" s="6"/>
      <c r="U561" s="6"/>
      <c r="V561" s="612"/>
      <c r="W561" s="6"/>
      <c r="X561" s="6"/>
      <c r="Y561" s="6"/>
      <c r="Z561" s="6"/>
      <c r="AA561" s="6"/>
    </row>
    <row r="562" spans="1:27" ht="15.75" customHeight="1" x14ac:dyDescent="0.25">
      <c r="A562" s="6"/>
      <c r="B562" s="6"/>
      <c r="C562" s="6"/>
      <c r="D562" s="6"/>
      <c r="E562" s="6"/>
      <c r="F562" s="6"/>
      <c r="G562" s="6"/>
      <c r="H562" s="6"/>
      <c r="I562" s="6"/>
      <c r="J562" s="6"/>
      <c r="K562" s="6"/>
      <c r="L562" s="6"/>
      <c r="M562" s="6"/>
      <c r="N562" s="6"/>
      <c r="O562" s="6"/>
      <c r="P562" s="6"/>
      <c r="Q562" s="6"/>
      <c r="R562" s="6"/>
      <c r="S562" s="162"/>
      <c r="T562" s="6"/>
      <c r="U562" s="6"/>
      <c r="V562" s="612"/>
      <c r="W562" s="6"/>
      <c r="X562" s="6"/>
      <c r="Y562" s="6"/>
      <c r="Z562" s="6"/>
      <c r="AA562" s="6"/>
    </row>
    <row r="563" spans="1:27" ht="15.75" customHeight="1" x14ac:dyDescent="0.25">
      <c r="A563" s="6"/>
      <c r="B563" s="6"/>
      <c r="C563" s="6"/>
      <c r="D563" s="6"/>
      <c r="E563" s="6"/>
      <c r="F563" s="6"/>
      <c r="G563" s="6"/>
      <c r="H563" s="6"/>
      <c r="I563" s="6"/>
      <c r="J563" s="6"/>
      <c r="K563" s="6"/>
      <c r="L563" s="6"/>
      <c r="M563" s="6"/>
      <c r="N563" s="6"/>
      <c r="O563" s="6"/>
      <c r="P563" s="6"/>
      <c r="Q563" s="6"/>
      <c r="R563" s="6"/>
      <c r="S563" s="162"/>
      <c r="T563" s="6"/>
      <c r="U563" s="6"/>
      <c r="V563" s="612"/>
      <c r="W563" s="6"/>
      <c r="X563" s="6"/>
      <c r="Y563" s="6"/>
      <c r="Z563" s="6"/>
      <c r="AA563" s="6"/>
    </row>
    <row r="564" spans="1:27" ht="15.75" customHeight="1" x14ac:dyDescent="0.25">
      <c r="A564" s="6"/>
      <c r="B564" s="6"/>
      <c r="C564" s="6"/>
      <c r="D564" s="6"/>
      <c r="E564" s="6"/>
      <c r="F564" s="6"/>
      <c r="G564" s="6"/>
      <c r="H564" s="6"/>
      <c r="I564" s="6"/>
      <c r="J564" s="6"/>
      <c r="K564" s="6"/>
      <c r="L564" s="6"/>
      <c r="M564" s="6"/>
      <c r="N564" s="6"/>
      <c r="O564" s="6"/>
      <c r="P564" s="6"/>
      <c r="Q564" s="6"/>
      <c r="R564" s="6"/>
      <c r="S564" s="162"/>
      <c r="T564" s="6"/>
      <c r="U564" s="6"/>
      <c r="V564" s="612"/>
      <c r="W564" s="6"/>
      <c r="X564" s="6"/>
      <c r="Y564" s="6"/>
      <c r="Z564" s="6"/>
      <c r="AA564" s="6"/>
    </row>
    <row r="565" spans="1:27" ht="15.75" customHeight="1" x14ac:dyDescent="0.25">
      <c r="A565" s="6"/>
      <c r="B565" s="6"/>
      <c r="C565" s="6"/>
      <c r="D565" s="6"/>
      <c r="E565" s="6"/>
      <c r="F565" s="6"/>
      <c r="G565" s="6"/>
      <c r="H565" s="6"/>
      <c r="I565" s="6"/>
      <c r="J565" s="6"/>
      <c r="K565" s="6"/>
      <c r="L565" s="6"/>
      <c r="M565" s="6"/>
      <c r="N565" s="6"/>
      <c r="O565" s="6"/>
      <c r="P565" s="6"/>
      <c r="Q565" s="6"/>
      <c r="R565" s="6"/>
      <c r="S565" s="162"/>
      <c r="T565" s="6"/>
      <c r="U565" s="6"/>
      <c r="V565" s="612"/>
      <c r="W565" s="6"/>
      <c r="X565" s="6"/>
      <c r="Y565" s="6"/>
      <c r="Z565" s="6"/>
      <c r="AA565" s="6"/>
    </row>
    <row r="566" spans="1:27" ht="15.75" customHeight="1" x14ac:dyDescent="0.25">
      <c r="A566" s="6"/>
      <c r="B566" s="6"/>
      <c r="C566" s="6"/>
      <c r="D566" s="6"/>
      <c r="E566" s="6"/>
      <c r="F566" s="6"/>
      <c r="G566" s="6"/>
      <c r="H566" s="6"/>
      <c r="I566" s="6"/>
      <c r="J566" s="6"/>
      <c r="K566" s="6"/>
      <c r="L566" s="6"/>
      <c r="M566" s="6"/>
      <c r="N566" s="6"/>
      <c r="O566" s="6"/>
      <c r="P566" s="6"/>
      <c r="Q566" s="6"/>
      <c r="R566" s="6"/>
      <c r="S566" s="162"/>
      <c r="T566" s="6"/>
      <c r="U566" s="6"/>
      <c r="V566" s="612"/>
      <c r="W566" s="6"/>
      <c r="X566" s="6"/>
      <c r="Y566" s="6"/>
      <c r="Z566" s="6"/>
      <c r="AA566" s="6"/>
    </row>
    <row r="567" spans="1:27" ht="15.75" customHeight="1" x14ac:dyDescent="0.25">
      <c r="A567" s="6"/>
      <c r="B567" s="6"/>
      <c r="C567" s="6"/>
      <c r="D567" s="6"/>
      <c r="E567" s="6"/>
      <c r="F567" s="6"/>
      <c r="G567" s="6"/>
      <c r="H567" s="6"/>
      <c r="I567" s="6"/>
      <c r="J567" s="6"/>
      <c r="K567" s="6"/>
      <c r="L567" s="6"/>
      <c r="M567" s="6"/>
      <c r="N567" s="6"/>
      <c r="O567" s="6"/>
      <c r="P567" s="6"/>
      <c r="Q567" s="6"/>
      <c r="R567" s="6"/>
      <c r="S567" s="162"/>
      <c r="T567" s="6"/>
      <c r="U567" s="6"/>
      <c r="V567" s="612"/>
      <c r="W567" s="6"/>
      <c r="X567" s="6"/>
      <c r="Y567" s="6"/>
      <c r="Z567" s="6"/>
      <c r="AA567" s="6"/>
    </row>
    <row r="568" spans="1:27" ht="15.75" customHeight="1" x14ac:dyDescent="0.25">
      <c r="A568" s="6"/>
      <c r="B568" s="6"/>
      <c r="C568" s="6"/>
      <c r="D568" s="6"/>
      <c r="E568" s="6"/>
      <c r="F568" s="6"/>
      <c r="G568" s="6"/>
      <c r="H568" s="6"/>
      <c r="I568" s="6"/>
      <c r="J568" s="6"/>
      <c r="K568" s="6"/>
      <c r="L568" s="6"/>
      <c r="M568" s="6"/>
      <c r="N568" s="6"/>
      <c r="O568" s="6"/>
      <c r="P568" s="6"/>
      <c r="Q568" s="6"/>
      <c r="R568" s="6"/>
      <c r="S568" s="162"/>
      <c r="T568" s="6"/>
      <c r="U568" s="6"/>
      <c r="V568" s="612"/>
      <c r="W568" s="6"/>
      <c r="X568" s="6"/>
      <c r="Y568" s="6"/>
      <c r="Z568" s="6"/>
      <c r="AA568" s="6"/>
    </row>
    <row r="569" spans="1:27" ht="15.75" customHeight="1" x14ac:dyDescent="0.25">
      <c r="A569" s="6"/>
      <c r="B569" s="6"/>
      <c r="C569" s="6"/>
      <c r="D569" s="6"/>
      <c r="E569" s="6"/>
      <c r="F569" s="6"/>
      <c r="G569" s="6"/>
      <c r="H569" s="6"/>
      <c r="I569" s="6"/>
      <c r="J569" s="6"/>
      <c r="K569" s="6"/>
      <c r="L569" s="6"/>
      <c r="M569" s="6"/>
      <c r="N569" s="6"/>
      <c r="O569" s="6"/>
      <c r="P569" s="6"/>
      <c r="Q569" s="6"/>
      <c r="R569" s="6"/>
      <c r="S569" s="162"/>
      <c r="T569" s="6"/>
      <c r="U569" s="6"/>
      <c r="V569" s="612"/>
      <c r="W569" s="6"/>
      <c r="X569" s="6"/>
      <c r="Y569" s="6"/>
      <c r="Z569" s="6"/>
      <c r="AA569" s="6"/>
    </row>
    <row r="570" spans="1:27" ht="15.75" customHeight="1" x14ac:dyDescent="0.25">
      <c r="A570" s="6"/>
      <c r="B570" s="6"/>
      <c r="C570" s="6"/>
      <c r="D570" s="6"/>
      <c r="E570" s="6"/>
      <c r="F570" s="6"/>
      <c r="G570" s="6"/>
      <c r="H570" s="6"/>
      <c r="I570" s="6"/>
      <c r="J570" s="6"/>
      <c r="K570" s="6"/>
      <c r="L570" s="6"/>
      <c r="M570" s="6"/>
      <c r="N570" s="6"/>
      <c r="O570" s="6"/>
      <c r="P570" s="6"/>
      <c r="Q570" s="6"/>
      <c r="R570" s="6"/>
      <c r="S570" s="162"/>
      <c r="T570" s="6"/>
      <c r="U570" s="6"/>
      <c r="V570" s="612"/>
      <c r="W570" s="6"/>
      <c r="X570" s="6"/>
      <c r="Y570" s="6"/>
      <c r="Z570" s="6"/>
      <c r="AA570" s="6"/>
    </row>
    <row r="571" spans="1:27" ht="15.75" customHeight="1" x14ac:dyDescent="0.25">
      <c r="A571" s="6"/>
      <c r="B571" s="6"/>
      <c r="C571" s="6"/>
      <c r="D571" s="6"/>
      <c r="E571" s="6"/>
      <c r="F571" s="6"/>
      <c r="G571" s="6"/>
      <c r="H571" s="6"/>
      <c r="I571" s="6"/>
      <c r="J571" s="6"/>
      <c r="K571" s="6"/>
      <c r="L571" s="6"/>
      <c r="M571" s="6"/>
      <c r="N571" s="6"/>
      <c r="O571" s="6"/>
      <c r="P571" s="6"/>
      <c r="Q571" s="6"/>
      <c r="R571" s="6"/>
      <c r="S571" s="162"/>
      <c r="T571" s="6"/>
      <c r="U571" s="6"/>
      <c r="V571" s="612"/>
      <c r="W571" s="6"/>
      <c r="X571" s="6"/>
      <c r="Y571" s="6"/>
      <c r="Z571" s="6"/>
      <c r="AA571" s="6"/>
    </row>
    <row r="572" spans="1:27" ht="15.75" customHeight="1" x14ac:dyDescent="0.25">
      <c r="A572" s="6"/>
      <c r="B572" s="6"/>
      <c r="C572" s="6"/>
      <c r="D572" s="6"/>
      <c r="E572" s="6"/>
      <c r="F572" s="6"/>
      <c r="G572" s="6"/>
      <c r="H572" s="6"/>
      <c r="I572" s="6"/>
      <c r="J572" s="6"/>
      <c r="K572" s="6"/>
      <c r="L572" s="6"/>
      <c r="M572" s="6"/>
      <c r="N572" s="6"/>
      <c r="O572" s="6"/>
      <c r="P572" s="6"/>
      <c r="Q572" s="6"/>
      <c r="R572" s="6"/>
      <c r="S572" s="162"/>
      <c r="T572" s="6"/>
      <c r="U572" s="6"/>
      <c r="V572" s="612"/>
      <c r="W572" s="6"/>
      <c r="X572" s="6"/>
      <c r="Y572" s="6"/>
      <c r="Z572" s="6"/>
      <c r="AA572" s="6"/>
    </row>
    <row r="573" spans="1:27" ht="15.75" customHeight="1" x14ac:dyDescent="0.25">
      <c r="A573" s="6"/>
      <c r="B573" s="6"/>
      <c r="C573" s="6"/>
      <c r="D573" s="6"/>
      <c r="E573" s="6"/>
      <c r="F573" s="6"/>
      <c r="G573" s="6"/>
      <c r="H573" s="6"/>
      <c r="I573" s="6"/>
      <c r="J573" s="6"/>
      <c r="K573" s="6"/>
      <c r="L573" s="6"/>
      <c r="M573" s="6"/>
      <c r="N573" s="6"/>
      <c r="O573" s="6"/>
      <c r="P573" s="6"/>
      <c r="Q573" s="6"/>
      <c r="R573" s="6"/>
      <c r="S573" s="162"/>
      <c r="T573" s="6"/>
      <c r="U573" s="6"/>
      <c r="V573" s="612"/>
      <c r="W573" s="6"/>
      <c r="X573" s="6"/>
      <c r="Y573" s="6"/>
      <c r="Z573" s="6"/>
      <c r="AA573" s="6"/>
    </row>
    <row r="574" spans="1:27" ht="15.75" customHeight="1" x14ac:dyDescent="0.25">
      <c r="A574" s="6"/>
      <c r="B574" s="6"/>
      <c r="C574" s="6"/>
      <c r="D574" s="6"/>
      <c r="E574" s="6"/>
      <c r="F574" s="6"/>
      <c r="G574" s="6"/>
      <c r="H574" s="6"/>
      <c r="I574" s="6"/>
      <c r="J574" s="6"/>
      <c r="K574" s="6"/>
      <c r="L574" s="6"/>
      <c r="M574" s="6"/>
      <c r="N574" s="6"/>
      <c r="O574" s="6"/>
      <c r="P574" s="6"/>
      <c r="Q574" s="6"/>
      <c r="R574" s="6"/>
      <c r="S574" s="162"/>
      <c r="T574" s="6"/>
      <c r="U574" s="6"/>
      <c r="V574" s="612"/>
      <c r="W574" s="6"/>
      <c r="X574" s="6"/>
      <c r="Y574" s="6"/>
      <c r="Z574" s="6"/>
      <c r="AA574" s="6"/>
    </row>
    <row r="575" spans="1:27" ht="15.75" customHeight="1" x14ac:dyDescent="0.25">
      <c r="A575" s="6"/>
      <c r="B575" s="6"/>
      <c r="C575" s="6"/>
      <c r="D575" s="6"/>
      <c r="E575" s="6"/>
      <c r="F575" s="6"/>
      <c r="G575" s="6"/>
      <c r="H575" s="6"/>
      <c r="I575" s="6"/>
      <c r="J575" s="6"/>
      <c r="K575" s="6"/>
      <c r="L575" s="6"/>
      <c r="M575" s="6"/>
      <c r="N575" s="6"/>
      <c r="O575" s="6"/>
      <c r="P575" s="6"/>
      <c r="Q575" s="6"/>
      <c r="R575" s="6"/>
      <c r="S575" s="162"/>
      <c r="T575" s="6"/>
      <c r="U575" s="6"/>
      <c r="V575" s="612"/>
      <c r="W575" s="6"/>
      <c r="X575" s="6"/>
      <c r="Y575" s="6"/>
      <c r="Z575" s="6"/>
      <c r="AA575" s="6"/>
    </row>
    <row r="576" spans="1:27" ht="15.75" customHeight="1" x14ac:dyDescent="0.25">
      <c r="A576" s="6"/>
      <c r="B576" s="6"/>
      <c r="C576" s="6"/>
      <c r="D576" s="6"/>
      <c r="E576" s="6"/>
      <c r="F576" s="6"/>
      <c r="G576" s="6"/>
      <c r="H576" s="6"/>
      <c r="I576" s="6"/>
      <c r="J576" s="6"/>
      <c r="K576" s="6"/>
      <c r="L576" s="6"/>
      <c r="M576" s="6"/>
      <c r="N576" s="6"/>
      <c r="O576" s="6"/>
      <c r="P576" s="6"/>
      <c r="Q576" s="6"/>
      <c r="R576" s="6"/>
      <c r="S576" s="162"/>
      <c r="T576" s="6"/>
      <c r="U576" s="6"/>
      <c r="V576" s="612"/>
      <c r="W576" s="6"/>
      <c r="X576" s="6"/>
      <c r="Y576" s="6"/>
      <c r="Z576" s="6"/>
      <c r="AA576" s="6"/>
    </row>
    <row r="577" spans="1:27" ht="15.75" customHeight="1" x14ac:dyDescent="0.25">
      <c r="A577" s="6"/>
      <c r="B577" s="6"/>
      <c r="C577" s="6"/>
      <c r="D577" s="6"/>
      <c r="E577" s="6"/>
      <c r="F577" s="6"/>
      <c r="G577" s="6"/>
      <c r="H577" s="6"/>
      <c r="I577" s="6"/>
      <c r="J577" s="6"/>
      <c r="K577" s="6"/>
      <c r="L577" s="6"/>
      <c r="M577" s="6"/>
      <c r="N577" s="6"/>
      <c r="O577" s="6"/>
      <c r="P577" s="6"/>
      <c r="Q577" s="6"/>
      <c r="R577" s="6"/>
      <c r="S577" s="162"/>
      <c r="T577" s="6"/>
      <c r="U577" s="6"/>
      <c r="V577" s="612"/>
      <c r="W577" s="6"/>
      <c r="X577" s="6"/>
      <c r="Y577" s="6"/>
      <c r="Z577" s="6"/>
      <c r="AA577" s="6"/>
    </row>
    <row r="578" spans="1:27" ht="15.75" customHeight="1" x14ac:dyDescent="0.25">
      <c r="A578" s="6"/>
      <c r="B578" s="6"/>
      <c r="C578" s="6"/>
      <c r="D578" s="6"/>
      <c r="E578" s="6"/>
      <c r="F578" s="6"/>
      <c r="G578" s="6"/>
      <c r="H578" s="6"/>
      <c r="I578" s="6"/>
      <c r="J578" s="6"/>
      <c r="K578" s="6"/>
      <c r="L578" s="6"/>
      <c r="M578" s="6"/>
      <c r="N578" s="6"/>
      <c r="O578" s="6"/>
      <c r="P578" s="6"/>
      <c r="Q578" s="6"/>
      <c r="R578" s="6"/>
      <c r="S578" s="162"/>
      <c r="T578" s="6"/>
      <c r="U578" s="6"/>
      <c r="V578" s="612"/>
      <c r="W578" s="6"/>
      <c r="X578" s="6"/>
      <c r="Y578" s="6"/>
      <c r="Z578" s="6"/>
      <c r="AA578" s="6"/>
    </row>
    <row r="579" spans="1:27" ht="15.75" customHeight="1" x14ac:dyDescent="0.25">
      <c r="A579" s="6"/>
      <c r="B579" s="6"/>
      <c r="C579" s="6"/>
      <c r="D579" s="6"/>
      <c r="E579" s="6"/>
      <c r="F579" s="6"/>
      <c r="G579" s="6"/>
      <c r="H579" s="6"/>
      <c r="I579" s="6"/>
      <c r="J579" s="6"/>
      <c r="K579" s="6"/>
      <c r="L579" s="6"/>
      <c r="M579" s="6"/>
      <c r="N579" s="6"/>
      <c r="O579" s="6"/>
      <c r="P579" s="6"/>
      <c r="Q579" s="6"/>
      <c r="R579" s="6"/>
      <c r="S579" s="162"/>
      <c r="T579" s="6"/>
      <c r="U579" s="6"/>
      <c r="V579" s="612"/>
      <c r="W579" s="6"/>
      <c r="X579" s="6"/>
      <c r="Y579" s="6"/>
      <c r="Z579" s="6"/>
      <c r="AA579" s="6"/>
    </row>
    <row r="580" spans="1:27" ht="15.75" customHeight="1" x14ac:dyDescent="0.25">
      <c r="A580" s="6"/>
      <c r="B580" s="6"/>
      <c r="C580" s="6"/>
      <c r="D580" s="6"/>
      <c r="E580" s="6"/>
      <c r="F580" s="6"/>
      <c r="G580" s="6"/>
      <c r="H580" s="6"/>
      <c r="I580" s="6"/>
      <c r="J580" s="6"/>
      <c r="K580" s="6"/>
      <c r="L580" s="6"/>
      <c r="M580" s="6"/>
      <c r="N580" s="6"/>
      <c r="O580" s="6"/>
      <c r="P580" s="6"/>
      <c r="Q580" s="6"/>
      <c r="R580" s="6"/>
      <c r="S580" s="162"/>
      <c r="T580" s="6"/>
      <c r="U580" s="6"/>
      <c r="V580" s="612"/>
      <c r="W580" s="6"/>
      <c r="X580" s="6"/>
      <c r="Y580" s="6"/>
      <c r="Z580" s="6"/>
      <c r="AA580" s="6"/>
    </row>
    <row r="581" spans="1:27" ht="15.75" customHeight="1" x14ac:dyDescent="0.25">
      <c r="A581" s="6"/>
      <c r="B581" s="6"/>
      <c r="C581" s="6"/>
      <c r="D581" s="6"/>
      <c r="E581" s="6"/>
      <c r="F581" s="6"/>
      <c r="G581" s="6"/>
      <c r="H581" s="6"/>
      <c r="I581" s="6"/>
      <c r="J581" s="6"/>
      <c r="K581" s="6"/>
      <c r="L581" s="6"/>
      <c r="M581" s="6"/>
      <c r="N581" s="6"/>
      <c r="O581" s="6"/>
      <c r="P581" s="6"/>
      <c r="Q581" s="6"/>
      <c r="R581" s="6"/>
      <c r="S581" s="162"/>
      <c r="T581" s="6"/>
      <c r="U581" s="6"/>
      <c r="V581" s="612"/>
      <c r="W581" s="6"/>
      <c r="X581" s="6"/>
      <c r="Y581" s="6"/>
      <c r="Z581" s="6"/>
      <c r="AA581" s="6"/>
    </row>
    <row r="582" spans="1:27" ht="15.75" customHeight="1" x14ac:dyDescent="0.25">
      <c r="A582" s="6"/>
      <c r="B582" s="6"/>
      <c r="C582" s="6"/>
      <c r="D582" s="6"/>
      <c r="E582" s="6"/>
      <c r="F582" s="6"/>
      <c r="G582" s="6"/>
      <c r="H582" s="6"/>
      <c r="I582" s="6"/>
      <c r="J582" s="6"/>
      <c r="K582" s="6"/>
      <c r="L582" s="6"/>
      <c r="M582" s="6"/>
      <c r="N582" s="6"/>
      <c r="O582" s="6"/>
      <c r="P582" s="6"/>
      <c r="Q582" s="6"/>
      <c r="R582" s="6"/>
      <c r="S582" s="162"/>
      <c r="T582" s="6"/>
      <c r="U582" s="6"/>
      <c r="V582" s="612"/>
      <c r="W582" s="6"/>
      <c r="X582" s="6"/>
      <c r="Y582" s="6"/>
      <c r="Z582" s="6"/>
      <c r="AA582" s="6"/>
    </row>
    <row r="583" spans="1:27" ht="15.75" customHeight="1" x14ac:dyDescent="0.25">
      <c r="A583" s="6"/>
      <c r="B583" s="6"/>
      <c r="C583" s="6"/>
      <c r="D583" s="6"/>
      <c r="E583" s="6"/>
      <c r="F583" s="6"/>
      <c r="G583" s="6"/>
      <c r="H583" s="6"/>
      <c r="I583" s="6"/>
      <c r="J583" s="6"/>
      <c r="K583" s="6"/>
      <c r="L583" s="6"/>
      <c r="M583" s="6"/>
      <c r="N583" s="6"/>
      <c r="O583" s="6"/>
      <c r="P583" s="6"/>
      <c r="Q583" s="6"/>
      <c r="R583" s="6"/>
      <c r="S583" s="162"/>
      <c r="T583" s="6"/>
      <c r="U583" s="6"/>
      <c r="V583" s="612"/>
      <c r="W583" s="6"/>
      <c r="X583" s="6"/>
      <c r="Y583" s="6"/>
      <c r="Z583" s="6"/>
      <c r="AA583" s="6"/>
    </row>
    <row r="584" spans="1:27" ht="15.75" customHeight="1" x14ac:dyDescent="0.25">
      <c r="A584" s="6"/>
      <c r="B584" s="6"/>
      <c r="C584" s="6"/>
      <c r="D584" s="6"/>
      <c r="E584" s="6"/>
      <c r="F584" s="6"/>
      <c r="G584" s="6"/>
      <c r="H584" s="6"/>
      <c r="I584" s="6"/>
      <c r="J584" s="6"/>
      <c r="K584" s="6"/>
      <c r="L584" s="6"/>
      <c r="M584" s="6"/>
      <c r="N584" s="6"/>
      <c r="O584" s="6"/>
      <c r="P584" s="6"/>
      <c r="Q584" s="6"/>
      <c r="R584" s="6"/>
      <c r="S584" s="162"/>
      <c r="T584" s="6"/>
      <c r="U584" s="6"/>
      <c r="V584" s="612"/>
      <c r="W584" s="6"/>
      <c r="X584" s="6"/>
      <c r="Y584" s="6"/>
      <c r="Z584" s="6"/>
      <c r="AA584" s="6"/>
    </row>
    <row r="585" spans="1:27" ht="15.75" customHeight="1" x14ac:dyDescent="0.25">
      <c r="A585" s="6"/>
      <c r="B585" s="6"/>
      <c r="C585" s="6"/>
      <c r="D585" s="6"/>
      <c r="E585" s="6"/>
      <c r="F585" s="6"/>
      <c r="G585" s="6"/>
      <c r="H585" s="6"/>
      <c r="I585" s="6"/>
      <c r="J585" s="6"/>
      <c r="K585" s="6"/>
      <c r="L585" s="6"/>
      <c r="M585" s="6"/>
      <c r="N585" s="6"/>
      <c r="O585" s="6"/>
      <c r="P585" s="6"/>
      <c r="Q585" s="6"/>
      <c r="R585" s="6"/>
      <c r="S585" s="162"/>
      <c r="T585" s="6"/>
      <c r="U585" s="6"/>
      <c r="V585" s="612"/>
      <c r="W585" s="6"/>
      <c r="X585" s="6"/>
      <c r="Y585" s="6"/>
      <c r="Z585" s="6"/>
      <c r="AA585" s="6"/>
    </row>
    <row r="586" spans="1:27" ht="15.75" customHeight="1" x14ac:dyDescent="0.25">
      <c r="A586" s="6"/>
      <c r="B586" s="6"/>
      <c r="C586" s="6"/>
      <c r="D586" s="6"/>
      <c r="E586" s="6"/>
      <c r="F586" s="6"/>
      <c r="G586" s="6"/>
      <c r="H586" s="6"/>
      <c r="I586" s="6"/>
      <c r="J586" s="6"/>
      <c r="K586" s="6"/>
      <c r="L586" s="6"/>
      <c r="M586" s="6"/>
      <c r="N586" s="6"/>
      <c r="O586" s="6"/>
      <c r="P586" s="6"/>
      <c r="Q586" s="6"/>
      <c r="R586" s="6"/>
      <c r="S586" s="162"/>
      <c r="T586" s="6"/>
      <c r="U586" s="6"/>
      <c r="V586" s="612"/>
      <c r="W586" s="6"/>
      <c r="X586" s="6"/>
      <c r="Y586" s="6"/>
      <c r="Z586" s="6"/>
      <c r="AA586" s="6"/>
    </row>
    <row r="587" spans="1:27" ht="15.75" customHeight="1" x14ac:dyDescent="0.25">
      <c r="A587" s="6"/>
      <c r="B587" s="6"/>
      <c r="C587" s="6"/>
      <c r="D587" s="6"/>
      <c r="E587" s="6"/>
      <c r="F587" s="6"/>
      <c r="G587" s="6"/>
      <c r="H587" s="6"/>
      <c r="I587" s="6"/>
      <c r="J587" s="6"/>
      <c r="K587" s="6"/>
      <c r="L587" s="6"/>
      <c r="M587" s="6"/>
      <c r="N587" s="6"/>
      <c r="O587" s="6"/>
      <c r="P587" s="6"/>
      <c r="Q587" s="6"/>
      <c r="R587" s="6"/>
      <c r="S587" s="162"/>
      <c r="T587" s="6"/>
      <c r="U587" s="6"/>
      <c r="V587" s="612"/>
      <c r="W587" s="6"/>
      <c r="X587" s="6"/>
      <c r="Y587" s="6"/>
      <c r="Z587" s="6"/>
      <c r="AA587" s="6"/>
    </row>
    <row r="588" spans="1:27" ht="15.75" customHeight="1" x14ac:dyDescent="0.25">
      <c r="A588" s="6"/>
      <c r="B588" s="6"/>
      <c r="C588" s="6"/>
      <c r="D588" s="6"/>
      <c r="E588" s="6"/>
      <c r="F588" s="6"/>
      <c r="G588" s="6"/>
      <c r="H588" s="6"/>
      <c r="I588" s="6"/>
      <c r="J588" s="6"/>
      <c r="K588" s="6"/>
      <c r="L588" s="6"/>
      <c r="M588" s="6"/>
      <c r="N588" s="6"/>
      <c r="O588" s="6"/>
      <c r="P588" s="6"/>
      <c r="Q588" s="6"/>
      <c r="R588" s="6"/>
      <c r="S588" s="162"/>
      <c r="T588" s="6"/>
      <c r="U588" s="6"/>
      <c r="V588" s="612"/>
      <c r="W588" s="6"/>
      <c r="X588" s="6"/>
      <c r="Y588" s="6"/>
      <c r="Z588" s="6"/>
      <c r="AA588" s="6"/>
    </row>
    <row r="589" spans="1:27" ht="15.75" customHeight="1" x14ac:dyDescent="0.25">
      <c r="A589" s="6"/>
      <c r="B589" s="6"/>
      <c r="C589" s="6"/>
      <c r="D589" s="6"/>
      <c r="E589" s="6"/>
      <c r="F589" s="6"/>
      <c r="G589" s="6"/>
      <c r="H589" s="6"/>
      <c r="I589" s="6"/>
      <c r="J589" s="6"/>
      <c r="K589" s="6"/>
      <c r="L589" s="6"/>
      <c r="M589" s="6"/>
      <c r="N589" s="6"/>
      <c r="O589" s="6"/>
      <c r="P589" s="6"/>
      <c r="Q589" s="6"/>
      <c r="R589" s="6"/>
      <c r="S589" s="162"/>
      <c r="T589" s="6"/>
      <c r="U589" s="6"/>
      <c r="V589" s="612"/>
      <c r="W589" s="6"/>
      <c r="X589" s="6"/>
      <c r="Y589" s="6"/>
      <c r="Z589" s="6"/>
      <c r="AA589" s="6"/>
    </row>
    <row r="590" spans="1:27" ht="15.75" customHeight="1" x14ac:dyDescent="0.25">
      <c r="A590" s="6"/>
      <c r="B590" s="6"/>
      <c r="C590" s="6"/>
      <c r="D590" s="6"/>
      <c r="E590" s="6"/>
      <c r="F590" s="6"/>
      <c r="G590" s="6"/>
      <c r="H590" s="6"/>
      <c r="I590" s="6"/>
      <c r="J590" s="6"/>
      <c r="K590" s="6"/>
      <c r="L590" s="6"/>
      <c r="M590" s="6"/>
      <c r="N590" s="6"/>
      <c r="O590" s="6"/>
      <c r="P590" s="6"/>
      <c r="Q590" s="6"/>
      <c r="R590" s="6"/>
      <c r="S590" s="162"/>
      <c r="T590" s="6"/>
      <c r="U590" s="6"/>
      <c r="V590" s="612"/>
      <c r="W590" s="6"/>
      <c r="X590" s="6"/>
      <c r="Y590" s="6"/>
      <c r="Z590" s="6"/>
      <c r="AA590" s="6"/>
    </row>
    <row r="591" spans="1:27" ht="15.75" customHeight="1" x14ac:dyDescent="0.25">
      <c r="A591" s="6"/>
      <c r="B591" s="6"/>
      <c r="C591" s="6"/>
      <c r="D591" s="6"/>
      <c r="E591" s="6"/>
      <c r="F591" s="6"/>
      <c r="G591" s="6"/>
      <c r="H591" s="6"/>
      <c r="I591" s="6"/>
      <c r="J591" s="6"/>
      <c r="K591" s="6"/>
      <c r="L591" s="6"/>
      <c r="M591" s="6"/>
      <c r="N591" s="6"/>
      <c r="O591" s="6"/>
      <c r="P591" s="6"/>
      <c r="Q591" s="6"/>
      <c r="R591" s="6"/>
      <c r="S591" s="162"/>
      <c r="T591" s="6"/>
      <c r="U591" s="6"/>
      <c r="V591" s="612"/>
      <c r="W591" s="6"/>
      <c r="X591" s="6"/>
      <c r="Y591" s="6"/>
      <c r="Z591" s="6"/>
      <c r="AA591" s="6"/>
    </row>
    <row r="592" spans="1:27" ht="15.75" customHeight="1" x14ac:dyDescent="0.25">
      <c r="A592" s="6"/>
      <c r="B592" s="6"/>
      <c r="C592" s="6"/>
      <c r="D592" s="6"/>
      <c r="E592" s="6"/>
      <c r="F592" s="6"/>
      <c r="G592" s="6"/>
      <c r="H592" s="6"/>
      <c r="I592" s="6"/>
      <c r="J592" s="6"/>
      <c r="K592" s="6"/>
      <c r="L592" s="6"/>
      <c r="M592" s="6"/>
      <c r="N592" s="6"/>
      <c r="O592" s="6"/>
      <c r="P592" s="6"/>
      <c r="Q592" s="6"/>
      <c r="R592" s="6"/>
      <c r="S592" s="162"/>
      <c r="T592" s="6"/>
      <c r="U592" s="6"/>
      <c r="V592" s="612"/>
      <c r="W592" s="6"/>
      <c r="X592" s="6"/>
      <c r="Y592" s="6"/>
      <c r="Z592" s="6"/>
      <c r="AA592" s="6"/>
    </row>
    <row r="593" spans="1:27" ht="15.75" customHeight="1" x14ac:dyDescent="0.25">
      <c r="A593" s="6"/>
      <c r="B593" s="6"/>
      <c r="C593" s="6"/>
      <c r="D593" s="6"/>
      <c r="E593" s="6"/>
      <c r="F593" s="6"/>
      <c r="G593" s="6"/>
      <c r="H593" s="6"/>
      <c r="I593" s="6"/>
      <c r="J593" s="6"/>
      <c r="K593" s="6"/>
      <c r="L593" s="6"/>
      <c r="M593" s="6"/>
      <c r="N593" s="6"/>
      <c r="O593" s="6"/>
      <c r="P593" s="6"/>
      <c r="Q593" s="6"/>
      <c r="R593" s="6"/>
      <c r="S593" s="162"/>
      <c r="T593" s="6"/>
      <c r="U593" s="6"/>
      <c r="V593" s="612"/>
      <c r="W593" s="6"/>
      <c r="X593" s="6"/>
      <c r="Y593" s="6"/>
      <c r="Z593" s="6"/>
      <c r="AA593" s="6"/>
    </row>
    <row r="594" spans="1:27" ht="15.75" customHeight="1" x14ac:dyDescent="0.25">
      <c r="A594" s="6"/>
      <c r="B594" s="6"/>
      <c r="C594" s="6"/>
      <c r="D594" s="6"/>
      <c r="E594" s="6"/>
      <c r="F594" s="6"/>
      <c r="G594" s="6"/>
      <c r="H594" s="6"/>
      <c r="I594" s="6"/>
      <c r="J594" s="6"/>
      <c r="K594" s="6"/>
      <c r="L594" s="6"/>
      <c r="M594" s="6"/>
      <c r="N594" s="6"/>
      <c r="O594" s="6"/>
      <c r="P594" s="6"/>
      <c r="Q594" s="6"/>
      <c r="R594" s="6"/>
      <c r="S594" s="162"/>
      <c r="T594" s="6"/>
      <c r="U594" s="6"/>
      <c r="V594" s="612"/>
      <c r="W594" s="6"/>
      <c r="X594" s="6"/>
      <c r="Y594" s="6"/>
      <c r="Z594" s="6"/>
      <c r="AA594" s="6"/>
    </row>
    <row r="595" spans="1:27" ht="15.75" customHeight="1" x14ac:dyDescent="0.25">
      <c r="A595" s="6"/>
      <c r="B595" s="6"/>
      <c r="C595" s="6"/>
      <c r="D595" s="6"/>
      <c r="E595" s="6"/>
      <c r="F595" s="6"/>
      <c r="G595" s="6"/>
      <c r="H595" s="6"/>
      <c r="I595" s="6"/>
      <c r="J595" s="6"/>
      <c r="K595" s="6"/>
      <c r="L595" s="6"/>
      <c r="M595" s="6"/>
      <c r="N595" s="6"/>
      <c r="O595" s="6"/>
      <c r="P595" s="6"/>
      <c r="Q595" s="6"/>
      <c r="R595" s="6"/>
      <c r="S595" s="162"/>
      <c r="T595" s="6"/>
      <c r="U595" s="6"/>
      <c r="V595" s="612"/>
      <c r="W595" s="6"/>
      <c r="X595" s="6"/>
      <c r="Y595" s="6"/>
      <c r="Z595" s="6"/>
      <c r="AA595" s="6"/>
    </row>
    <row r="596" spans="1:27" ht="15.75" customHeight="1" x14ac:dyDescent="0.25">
      <c r="A596" s="6"/>
      <c r="B596" s="6"/>
      <c r="C596" s="6"/>
      <c r="D596" s="6"/>
      <c r="E596" s="6"/>
      <c r="F596" s="6"/>
      <c r="G596" s="6"/>
      <c r="H596" s="6"/>
      <c r="I596" s="6"/>
      <c r="J596" s="6"/>
      <c r="K596" s="6"/>
      <c r="L596" s="6"/>
      <c r="M596" s="6"/>
      <c r="N596" s="6"/>
      <c r="O596" s="6"/>
      <c r="P596" s="6"/>
      <c r="Q596" s="6"/>
      <c r="R596" s="6"/>
      <c r="S596" s="162"/>
      <c r="T596" s="6"/>
      <c r="U596" s="6"/>
      <c r="V596" s="612"/>
      <c r="W596" s="6"/>
      <c r="X596" s="6"/>
      <c r="Y596" s="6"/>
      <c r="Z596" s="6"/>
      <c r="AA596" s="6"/>
    </row>
    <row r="597" spans="1:27" ht="15.75" customHeight="1" x14ac:dyDescent="0.25">
      <c r="A597" s="6"/>
      <c r="B597" s="6"/>
      <c r="C597" s="6"/>
      <c r="D597" s="6"/>
      <c r="E597" s="6"/>
      <c r="F597" s="6"/>
      <c r="G597" s="6"/>
      <c r="H597" s="6"/>
      <c r="I597" s="6"/>
      <c r="J597" s="6"/>
      <c r="K597" s="6"/>
      <c r="L597" s="6"/>
      <c r="M597" s="6"/>
      <c r="N597" s="6"/>
      <c r="O597" s="6"/>
      <c r="P597" s="6"/>
      <c r="Q597" s="6"/>
      <c r="R597" s="6"/>
      <c r="S597" s="162"/>
      <c r="T597" s="6"/>
      <c r="U597" s="6"/>
      <c r="V597" s="612"/>
      <c r="W597" s="6"/>
      <c r="X597" s="6"/>
      <c r="Y597" s="6"/>
      <c r="Z597" s="6"/>
      <c r="AA597" s="6"/>
    </row>
    <row r="598" spans="1:27" ht="15.75" customHeight="1" x14ac:dyDescent="0.25">
      <c r="A598" s="6"/>
      <c r="B598" s="6"/>
      <c r="C598" s="6"/>
      <c r="D598" s="6"/>
      <c r="E598" s="6"/>
      <c r="F598" s="6"/>
      <c r="G598" s="6"/>
      <c r="H598" s="6"/>
      <c r="I598" s="6"/>
      <c r="J598" s="6"/>
      <c r="K598" s="6"/>
      <c r="L598" s="6"/>
      <c r="M598" s="6"/>
      <c r="N598" s="6"/>
      <c r="O598" s="6"/>
      <c r="P598" s="6"/>
      <c r="Q598" s="6"/>
      <c r="R598" s="6"/>
      <c r="S598" s="162"/>
      <c r="T598" s="6"/>
      <c r="U598" s="6"/>
      <c r="V598" s="612"/>
      <c r="W598" s="6"/>
      <c r="X598" s="6"/>
      <c r="Y598" s="6"/>
      <c r="Z598" s="6"/>
      <c r="AA598" s="6"/>
    </row>
    <row r="599" spans="1:27" ht="15.75" customHeight="1" x14ac:dyDescent="0.25">
      <c r="A599" s="6"/>
      <c r="B599" s="6"/>
      <c r="C599" s="6"/>
      <c r="D599" s="6"/>
      <c r="E599" s="6"/>
      <c r="F599" s="6"/>
      <c r="G599" s="6"/>
      <c r="H599" s="6"/>
      <c r="I599" s="6"/>
      <c r="J599" s="6"/>
      <c r="K599" s="6"/>
      <c r="L599" s="6"/>
      <c r="M599" s="6"/>
      <c r="N599" s="6"/>
      <c r="O599" s="6"/>
      <c r="P599" s="6"/>
      <c r="Q599" s="6"/>
      <c r="R599" s="6"/>
      <c r="S599" s="162"/>
      <c r="T599" s="6"/>
      <c r="U599" s="6"/>
      <c r="V599" s="612"/>
      <c r="W599" s="6"/>
      <c r="X599" s="6"/>
      <c r="Y599" s="6"/>
      <c r="Z599" s="6"/>
      <c r="AA599" s="6"/>
    </row>
    <row r="600" spans="1:27" ht="15.75" customHeight="1" x14ac:dyDescent="0.25">
      <c r="A600" s="6"/>
      <c r="B600" s="6"/>
      <c r="C600" s="6"/>
      <c r="D600" s="6"/>
      <c r="E600" s="6"/>
      <c r="F600" s="6"/>
      <c r="G600" s="6"/>
      <c r="H600" s="6"/>
      <c r="I600" s="6"/>
      <c r="J600" s="6"/>
      <c r="K600" s="6"/>
      <c r="L600" s="6"/>
      <c r="M600" s="6"/>
      <c r="N600" s="6"/>
      <c r="O600" s="6"/>
      <c r="P600" s="6"/>
      <c r="Q600" s="6"/>
      <c r="R600" s="6"/>
      <c r="S600" s="162"/>
      <c r="T600" s="6"/>
      <c r="U600" s="6"/>
      <c r="V600" s="612"/>
      <c r="W600" s="6"/>
      <c r="X600" s="6"/>
      <c r="Y600" s="6"/>
      <c r="Z600" s="6"/>
      <c r="AA600" s="6"/>
    </row>
    <row r="601" spans="1:27" ht="15.75" customHeight="1" x14ac:dyDescent="0.25">
      <c r="A601" s="6"/>
      <c r="B601" s="6"/>
      <c r="C601" s="6"/>
      <c r="D601" s="6"/>
      <c r="E601" s="6"/>
      <c r="F601" s="6"/>
      <c r="G601" s="6"/>
      <c r="H601" s="6"/>
      <c r="I601" s="6"/>
      <c r="J601" s="6"/>
      <c r="K601" s="6"/>
      <c r="L601" s="6"/>
      <c r="M601" s="6"/>
      <c r="N601" s="6"/>
      <c r="O601" s="6"/>
      <c r="P601" s="6"/>
      <c r="Q601" s="6"/>
      <c r="R601" s="6"/>
      <c r="S601" s="162"/>
      <c r="T601" s="6"/>
      <c r="U601" s="6"/>
      <c r="V601" s="612"/>
      <c r="W601" s="6"/>
      <c r="X601" s="6"/>
      <c r="Y601" s="6"/>
      <c r="Z601" s="6"/>
      <c r="AA601" s="6"/>
    </row>
    <row r="602" spans="1:27" ht="15.75" customHeight="1" x14ac:dyDescent="0.25">
      <c r="A602" s="6"/>
      <c r="B602" s="6"/>
      <c r="C602" s="6"/>
      <c r="D602" s="6"/>
      <c r="E602" s="6"/>
      <c r="F602" s="6"/>
      <c r="G602" s="6"/>
      <c r="H602" s="6"/>
      <c r="I602" s="6"/>
      <c r="J602" s="6"/>
      <c r="K602" s="6"/>
      <c r="L602" s="6"/>
      <c r="M602" s="6"/>
      <c r="N602" s="6"/>
      <c r="O602" s="6"/>
      <c r="P602" s="6"/>
      <c r="Q602" s="6"/>
      <c r="R602" s="6"/>
      <c r="S602" s="162"/>
      <c r="T602" s="6"/>
      <c r="U602" s="6"/>
      <c r="V602" s="612"/>
      <c r="W602" s="6"/>
      <c r="X602" s="6"/>
      <c r="Y602" s="6"/>
      <c r="Z602" s="6"/>
      <c r="AA602" s="6"/>
    </row>
    <row r="603" spans="1:27" ht="15.75" customHeight="1" x14ac:dyDescent="0.25">
      <c r="A603" s="6"/>
      <c r="B603" s="6"/>
      <c r="C603" s="6"/>
      <c r="D603" s="6"/>
      <c r="E603" s="6"/>
      <c r="F603" s="6"/>
      <c r="G603" s="6"/>
      <c r="H603" s="6"/>
      <c r="I603" s="6"/>
      <c r="J603" s="6"/>
      <c r="K603" s="6"/>
      <c r="L603" s="6"/>
      <c r="M603" s="6"/>
      <c r="N603" s="6"/>
      <c r="O603" s="6"/>
      <c r="P603" s="6"/>
      <c r="Q603" s="6"/>
      <c r="R603" s="6"/>
      <c r="S603" s="162"/>
      <c r="T603" s="6"/>
      <c r="U603" s="6"/>
      <c r="V603" s="612"/>
      <c r="W603" s="6"/>
      <c r="X603" s="6"/>
      <c r="Y603" s="6"/>
      <c r="Z603" s="6"/>
      <c r="AA603" s="6"/>
    </row>
    <row r="604" spans="1:27" ht="15.75" customHeight="1" x14ac:dyDescent="0.25">
      <c r="A604" s="6"/>
      <c r="B604" s="6"/>
      <c r="C604" s="6"/>
      <c r="D604" s="6"/>
      <c r="E604" s="6"/>
      <c r="F604" s="6"/>
      <c r="G604" s="6"/>
      <c r="H604" s="6"/>
      <c r="I604" s="6"/>
      <c r="J604" s="6"/>
      <c r="K604" s="6"/>
      <c r="L604" s="6"/>
      <c r="M604" s="6"/>
      <c r="N604" s="6"/>
      <c r="O604" s="6"/>
      <c r="P604" s="6"/>
      <c r="Q604" s="6"/>
      <c r="R604" s="6"/>
      <c r="S604" s="162"/>
      <c r="T604" s="6"/>
      <c r="U604" s="6"/>
      <c r="V604" s="612"/>
      <c r="W604" s="6"/>
      <c r="X604" s="6"/>
      <c r="Y604" s="6"/>
      <c r="Z604" s="6"/>
      <c r="AA604" s="6"/>
    </row>
    <row r="605" spans="1:27" ht="15.75" customHeight="1" x14ac:dyDescent="0.25">
      <c r="A605" s="6"/>
      <c r="B605" s="6"/>
      <c r="C605" s="6"/>
      <c r="D605" s="6"/>
      <c r="E605" s="6"/>
      <c r="F605" s="6"/>
      <c r="G605" s="6"/>
      <c r="H605" s="6"/>
      <c r="I605" s="6"/>
      <c r="J605" s="6"/>
      <c r="K605" s="6"/>
      <c r="L605" s="6"/>
      <c r="M605" s="6"/>
      <c r="N605" s="6"/>
      <c r="O605" s="6"/>
      <c r="P605" s="6"/>
      <c r="Q605" s="6"/>
      <c r="R605" s="6"/>
      <c r="S605" s="162"/>
      <c r="T605" s="6"/>
      <c r="U605" s="6"/>
      <c r="V605" s="612"/>
      <c r="W605" s="6"/>
      <c r="X605" s="6"/>
      <c r="Y605" s="6"/>
      <c r="Z605" s="6"/>
      <c r="AA605" s="6"/>
    </row>
    <row r="606" spans="1:27" ht="15.75" customHeight="1" x14ac:dyDescent="0.25">
      <c r="A606" s="6"/>
      <c r="B606" s="6"/>
      <c r="C606" s="6"/>
      <c r="D606" s="6"/>
      <c r="E606" s="6"/>
      <c r="F606" s="6"/>
      <c r="G606" s="6"/>
      <c r="H606" s="6"/>
      <c r="I606" s="6"/>
      <c r="J606" s="6"/>
      <c r="K606" s="6"/>
      <c r="L606" s="6"/>
      <c r="M606" s="6"/>
      <c r="N606" s="6"/>
      <c r="O606" s="6"/>
      <c r="P606" s="6"/>
      <c r="Q606" s="6"/>
      <c r="R606" s="6"/>
      <c r="S606" s="162"/>
      <c r="T606" s="6"/>
      <c r="U606" s="6"/>
      <c r="V606" s="612"/>
      <c r="W606" s="6"/>
      <c r="X606" s="6"/>
      <c r="Y606" s="6"/>
      <c r="Z606" s="6"/>
      <c r="AA606" s="6"/>
    </row>
    <row r="607" spans="1:27" ht="15.75" customHeight="1" x14ac:dyDescent="0.25">
      <c r="A607" s="6"/>
      <c r="B607" s="6"/>
      <c r="C607" s="6"/>
      <c r="D607" s="6"/>
      <c r="E607" s="6"/>
      <c r="F607" s="6"/>
      <c r="G607" s="6"/>
      <c r="H607" s="6"/>
      <c r="I607" s="6"/>
      <c r="J607" s="6"/>
      <c r="K607" s="6"/>
      <c r="L607" s="6"/>
      <c r="M607" s="6"/>
      <c r="N607" s="6"/>
      <c r="O607" s="6"/>
      <c r="P607" s="6"/>
      <c r="Q607" s="6"/>
      <c r="R607" s="6"/>
      <c r="S607" s="162"/>
      <c r="T607" s="6"/>
      <c r="U607" s="6"/>
      <c r="V607" s="612"/>
      <c r="W607" s="6"/>
      <c r="X607" s="6"/>
      <c r="Y607" s="6"/>
      <c r="Z607" s="6"/>
      <c r="AA607" s="6"/>
    </row>
    <row r="608" spans="1:27" ht="15.75" customHeight="1" x14ac:dyDescent="0.25">
      <c r="A608" s="6"/>
      <c r="B608" s="6"/>
      <c r="C608" s="6"/>
      <c r="D608" s="6"/>
      <c r="E608" s="6"/>
      <c r="F608" s="6"/>
      <c r="G608" s="6"/>
      <c r="H608" s="6"/>
      <c r="I608" s="6"/>
      <c r="J608" s="6"/>
      <c r="K608" s="6"/>
      <c r="L608" s="6"/>
      <c r="M608" s="6"/>
      <c r="N608" s="6"/>
      <c r="O608" s="6"/>
      <c r="P608" s="6"/>
      <c r="Q608" s="6"/>
      <c r="R608" s="6"/>
      <c r="S608" s="162"/>
      <c r="T608" s="6"/>
      <c r="U608" s="6"/>
      <c r="V608" s="612"/>
      <c r="W608" s="6"/>
      <c r="X608" s="6"/>
      <c r="Y608" s="6"/>
      <c r="Z608" s="6"/>
      <c r="AA608" s="6"/>
    </row>
    <row r="609" spans="1:27" ht="15.75" customHeight="1" x14ac:dyDescent="0.25">
      <c r="A609" s="6"/>
      <c r="B609" s="6"/>
      <c r="C609" s="6"/>
      <c r="D609" s="6"/>
      <c r="E609" s="6"/>
      <c r="F609" s="6"/>
      <c r="G609" s="6"/>
      <c r="H609" s="6"/>
      <c r="I609" s="6"/>
      <c r="J609" s="6"/>
      <c r="K609" s="6"/>
      <c r="L609" s="6"/>
      <c r="M609" s="6"/>
      <c r="N609" s="6"/>
      <c r="O609" s="6"/>
      <c r="P609" s="6"/>
      <c r="Q609" s="6"/>
      <c r="R609" s="6"/>
      <c r="S609" s="162"/>
      <c r="T609" s="6"/>
      <c r="U609" s="6"/>
      <c r="V609" s="612"/>
      <c r="W609" s="6"/>
      <c r="X609" s="6"/>
      <c r="Y609" s="6"/>
      <c r="Z609" s="6"/>
      <c r="AA609" s="6"/>
    </row>
    <row r="610" spans="1:27" ht="15.75" customHeight="1" x14ac:dyDescent="0.25">
      <c r="A610" s="6"/>
      <c r="B610" s="6"/>
      <c r="C610" s="6"/>
      <c r="D610" s="6"/>
      <c r="E610" s="6"/>
      <c r="F610" s="6"/>
      <c r="G610" s="6"/>
      <c r="H610" s="6"/>
      <c r="I610" s="6"/>
      <c r="J610" s="6"/>
      <c r="K610" s="6"/>
      <c r="L610" s="6"/>
      <c r="M610" s="6"/>
      <c r="N610" s="6"/>
      <c r="O610" s="6"/>
      <c r="P610" s="6"/>
      <c r="Q610" s="6"/>
      <c r="R610" s="6"/>
      <c r="S610" s="162"/>
      <c r="T610" s="6"/>
      <c r="U610" s="6"/>
      <c r="V610" s="612"/>
      <c r="W610" s="6"/>
      <c r="X610" s="6"/>
      <c r="Y610" s="6"/>
      <c r="Z610" s="6"/>
      <c r="AA610" s="6"/>
    </row>
    <row r="611" spans="1:27" ht="15.75" customHeight="1" x14ac:dyDescent="0.25">
      <c r="A611" s="6"/>
      <c r="B611" s="6"/>
      <c r="C611" s="6"/>
      <c r="D611" s="6"/>
      <c r="E611" s="6"/>
      <c r="F611" s="6"/>
      <c r="G611" s="6"/>
      <c r="H611" s="6"/>
      <c r="I611" s="6"/>
      <c r="J611" s="6"/>
      <c r="K611" s="6"/>
      <c r="L611" s="6"/>
      <c r="M611" s="6"/>
      <c r="N611" s="6"/>
      <c r="O611" s="6"/>
      <c r="P611" s="6"/>
      <c r="Q611" s="6"/>
      <c r="R611" s="6"/>
      <c r="S611" s="162"/>
      <c r="T611" s="6"/>
      <c r="U611" s="6"/>
      <c r="V611" s="612"/>
      <c r="W611" s="6"/>
      <c r="X611" s="6"/>
      <c r="Y611" s="6"/>
      <c r="Z611" s="6"/>
      <c r="AA611" s="6"/>
    </row>
    <row r="612" spans="1:27" ht="15.75" customHeight="1" x14ac:dyDescent="0.25">
      <c r="A612" s="6"/>
      <c r="B612" s="6"/>
      <c r="C612" s="6"/>
      <c r="D612" s="6"/>
      <c r="E612" s="6"/>
      <c r="F612" s="6"/>
      <c r="G612" s="6"/>
      <c r="H612" s="6"/>
      <c r="I612" s="6"/>
      <c r="J612" s="6"/>
      <c r="K612" s="6"/>
      <c r="L612" s="6"/>
      <c r="M612" s="6"/>
      <c r="N612" s="6"/>
      <c r="O612" s="6"/>
      <c r="P612" s="6"/>
      <c r="Q612" s="6"/>
      <c r="R612" s="6"/>
      <c r="S612" s="162"/>
      <c r="T612" s="6"/>
      <c r="U612" s="6"/>
      <c r="V612" s="612"/>
      <c r="W612" s="6"/>
      <c r="X612" s="6"/>
      <c r="Y612" s="6"/>
      <c r="Z612" s="6"/>
      <c r="AA612" s="6"/>
    </row>
    <row r="613" spans="1:27" ht="15.75" customHeight="1" x14ac:dyDescent="0.25">
      <c r="A613" s="6"/>
      <c r="B613" s="6"/>
      <c r="C613" s="6"/>
      <c r="D613" s="6"/>
      <c r="E613" s="6"/>
      <c r="F613" s="6"/>
      <c r="G613" s="6"/>
      <c r="H613" s="6"/>
      <c r="I613" s="6"/>
      <c r="J613" s="6"/>
      <c r="K613" s="6"/>
      <c r="L613" s="6"/>
      <c r="M613" s="6"/>
      <c r="N613" s="6"/>
      <c r="O613" s="6"/>
      <c r="P613" s="6"/>
      <c r="Q613" s="6"/>
      <c r="R613" s="6"/>
      <c r="S613" s="162"/>
      <c r="T613" s="6"/>
      <c r="U613" s="6"/>
      <c r="V613" s="612"/>
      <c r="W613" s="6"/>
      <c r="X613" s="6"/>
      <c r="Y613" s="6"/>
      <c r="Z613" s="6"/>
      <c r="AA613" s="6"/>
    </row>
    <row r="614" spans="1:27" ht="15.75" customHeight="1" x14ac:dyDescent="0.25">
      <c r="A614" s="6"/>
      <c r="B614" s="6"/>
      <c r="C614" s="6"/>
      <c r="D614" s="6"/>
      <c r="E614" s="6"/>
      <c r="F614" s="6"/>
      <c r="G614" s="6"/>
      <c r="H614" s="6"/>
      <c r="I614" s="6"/>
      <c r="J614" s="6"/>
      <c r="K614" s="6"/>
      <c r="L614" s="6"/>
      <c r="M614" s="6"/>
      <c r="N614" s="6"/>
      <c r="O614" s="6"/>
      <c r="P614" s="6"/>
      <c r="Q614" s="6"/>
      <c r="R614" s="6"/>
      <c r="S614" s="162"/>
      <c r="T614" s="6"/>
      <c r="U614" s="6"/>
      <c r="V614" s="612"/>
      <c r="W614" s="6"/>
      <c r="X614" s="6"/>
      <c r="Y614" s="6"/>
      <c r="Z614" s="6"/>
      <c r="AA614" s="6"/>
    </row>
    <row r="615" spans="1:27" ht="15.75" customHeight="1" x14ac:dyDescent="0.25">
      <c r="A615" s="6"/>
      <c r="B615" s="6"/>
      <c r="C615" s="6"/>
      <c r="D615" s="6"/>
      <c r="E615" s="6"/>
      <c r="F615" s="6"/>
      <c r="G615" s="6"/>
      <c r="H615" s="6"/>
      <c r="I615" s="6"/>
      <c r="J615" s="6"/>
      <c r="K615" s="6"/>
      <c r="L615" s="6"/>
      <c r="M615" s="6"/>
      <c r="N615" s="6"/>
      <c r="O615" s="6"/>
      <c r="P615" s="6"/>
      <c r="Q615" s="6"/>
      <c r="R615" s="6"/>
      <c r="S615" s="162"/>
      <c r="T615" s="6"/>
      <c r="U615" s="6"/>
      <c r="V615" s="612"/>
      <c r="W615" s="6"/>
      <c r="X615" s="6"/>
      <c r="Y615" s="6"/>
      <c r="Z615" s="6"/>
      <c r="AA615" s="6"/>
    </row>
    <row r="616" spans="1:27" ht="15.75" customHeight="1" x14ac:dyDescent="0.25">
      <c r="A616" s="6"/>
      <c r="B616" s="6"/>
      <c r="C616" s="6"/>
      <c r="D616" s="6"/>
      <c r="E616" s="6"/>
      <c r="F616" s="6"/>
      <c r="G616" s="6"/>
      <c r="H616" s="6"/>
      <c r="I616" s="6"/>
      <c r="J616" s="6"/>
      <c r="K616" s="6"/>
      <c r="L616" s="6"/>
      <c r="M616" s="6"/>
      <c r="N616" s="6"/>
      <c r="O616" s="6"/>
      <c r="P616" s="6"/>
      <c r="Q616" s="6"/>
      <c r="R616" s="6"/>
      <c r="S616" s="162"/>
      <c r="T616" s="6"/>
      <c r="U616" s="6"/>
      <c r="V616" s="612"/>
      <c r="W616" s="6"/>
      <c r="X616" s="6"/>
      <c r="Y616" s="6"/>
      <c r="Z616" s="6"/>
      <c r="AA616" s="6"/>
    </row>
    <row r="617" spans="1:27" ht="15.75" customHeight="1" x14ac:dyDescent="0.25">
      <c r="A617" s="6"/>
      <c r="B617" s="6"/>
      <c r="C617" s="6"/>
      <c r="D617" s="6"/>
      <c r="E617" s="6"/>
      <c r="F617" s="6"/>
      <c r="G617" s="6"/>
      <c r="H617" s="6"/>
      <c r="I617" s="6"/>
      <c r="J617" s="6"/>
      <c r="K617" s="6"/>
      <c r="L617" s="6"/>
      <c r="M617" s="6"/>
      <c r="N617" s="6"/>
      <c r="O617" s="6"/>
      <c r="P617" s="6"/>
      <c r="Q617" s="6"/>
      <c r="R617" s="6"/>
      <c r="S617" s="162"/>
      <c r="T617" s="6"/>
      <c r="U617" s="6"/>
      <c r="V617" s="612"/>
      <c r="W617" s="6"/>
      <c r="X617" s="6"/>
      <c r="Y617" s="6"/>
      <c r="Z617" s="6"/>
      <c r="AA617" s="6"/>
    </row>
    <row r="618" spans="1:27" ht="15.75" customHeight="1" x14ac:dyDescent="0.25">
      <c r="A618" s="6"/>
      <c r="B618" s="6"/>
      <c r="C618" s="6"/>
      <c r="D618" s="6"/>
      <c r="E618" s="6"/>
      <c r="F618" s="6"/>
      <c r="G618" s="6"/>
      <c r="H618" s="6"/>
      <c r="I618" s="6"/>
      <c r="J618" s="6"/>
      <c r="K618" s="6"/>
      <c r="L618" s="6"/>
      <c r="M618" s="6"/>
      <c r="N618" s="6"/>
      <c r="O618" s="6"/>
      <c r="P618" s="6"/>
      <c r="Q618" s="6"/>
      <c r="R618" s="6"/>
      <c r="S618" s="162"/>
      <c r="T618" s="6"/>
      <c r="U618" s="6"/>
      <c r="V618" s="612"/>
      <c r="W618" s="6"/>
      <c r="X618" s="6"/>
      <c r="Y618" s="6"/>
      <c r="Z618" s="6"/>
      <c r="AA618" s="6"/>
    </row>
    <row r="619" spans="1:27" ht="15.75" customHeight="1" x14ac:dyDescent="0.25">
      <c r="A619" s="6"/>
      <c r="B619" s="6"/>
      <c r="C619" s="6"/>
      <c r="D619" s="6"/>
      <c r="E619" s="6"/>
      <c r="F619" s="6"/>
      <c r="G619" s="6"/>
      <c r="H619" s="6"/>
      <c r="I619" s="6"/>
      <c r="J619" s="6"/>
      <c r="K619" s="6"/>
      <c r="L619" s="6"/>
      <c r="M619" s="6"/>
      <c r="N619" s="6"/>
      <c r="O619" s="6"/>
      <c r="P619" s="6"/>
      <c r="Q619" s="6"/>
      <c r="R619" s="6"/>
      <c r="S619" s="162"/>
      <c r="T619" s="6"/>
      <c r="U619" s="6"/>
      <c r="V619" s="612"/>
      <c r="W619" s="6"/>
      <c r="X619" s="6"/>
      <c r="Y619" s="6"/>
      <c r="Z619" s="6"/>
      <c r="AA619" s="6"/>
    </row>
    <row r="620" spans="1:27" ht="15.75" customHeight="1" x14ac:dyDescent="0.25">
      <c r="A620" s="6"/>
      <c r="B620" s="6"/>
      <c r="C620" s="6"/>
      <c r="D620" s="6"/>
      <c r="E620" s="6"/>
      <c r="F620" s="6"/>
      <c r="G620" s="6"/>
      <c r="H620" s="6"/>
      <c r="I620" s="6"/>
      <c r="J620" s="6"/>
      <c r="K620" s="6"/>
      <c r="L620" s="6"/>
      <c r="M620" s="6"/>
      <c r="N620" s="6"/>
      <c r="O620" s="6"/>
      <c r="P620" s="6"/>
      <c r="Q620" s="6"/>
      <c r="R620" s="6"/>
      <c r="S620" s="162"/>
      <c r="T620" s="6"/>
      <c r="U620" s="6"/>
      <c r="V620" s="612"/>
      <c r="W620" s="6"/>
      <c r="X620" s="6"/>
      <c r="Y620" s="6"/>
      <c r="Z620" s="6"/>
      <c r="AA620" s="6"/>
    </row>
    <row r="621" spans="1:27" ht="15.75" customHeight="1" x14ac:dyDescent="0.25">
      <c r="A621" s="6"/>
      <c r="B621" s="6"/>
      <c r="C621" s="6"/>
      <c r="D621" s="6"/>
      <c r="E621" s="6"/>
      <c r="F621" s="6"/>
      <c r="G621" s="6"/>
      <c r="H621" s="6"/>
      <c r="I621" s="6"/>
      <c r="J621" s="6"/>
      <c r="K621" s="6"/>
      <c r="L621" s="6"/>
      <c r="M621" s="6"/>
      <c r="N621" s="6"/>
      <c r="O621" s="6"/>
      <c r="P621" s="6"/>
      <c r="Q621" s="6"/>
      <c r="R621" s="6"/>
      <c r="S621" s="162"/>
      <c r="T621" s="6"/>
      <c r="U621" s="6"/>
      <c r="V621" s="612"/>
      <c r="W621" s="6"/>
      <c r="X621" s="6"/>
      <c r="Y621" s="6"/>
      <c r="Z621" s="6"/>
      <c r="AA621" s="6"/>
    </row>
    <row r="622" spans="1:27" ht="15.75" customHeight="1" x14ac:dyDescent="0.25">
      <c r="A622" s="6"/>
      <c r="B622" s="6"/>
      <c r="C622" s="6"/>
      <c r="D622" s="6"/>
      <c r="E622" s="6"/>
      <c r="F622" s="6"/>
      <c r="G622" s="6"/>
      <c r="H622" s="6"/>
      <c r="I622" s="6"/>
      <c r="J622" s="6"/>
      <c r="K622" s="6"/>
      <c r="L622" s="6"/>
      <c r="M622" s="6"/>
      <c r="N622" s="6"/>
      <c r="O622" s="6"/>
      <c r="P622" s="6"/>
      <c r="Q622" s="6"/>
      <c r="R622" s="6"/>
      <c r="S622" s="162"/>
      <c r="T622" s="6"/>
      <c r="U622" s="6"/>
      <c r="V622" s="612"/>
      <c r="W622" s="6"/>
      <c r="X622" s="6"/>
      <c r="Y622" s="6"/>
      <c r="Z622" s="6"/>
      <c r="AA622" s="6"/>
    </row>
    <row r="623" spans="1:27" ht="15.75" customHeight="1" x14ac:dyDescent="0.25">
      <c r="A623" s="6"/>
      <c r="B623" s="6"/>
      <c r="C623" s="6"/>
      <c r="D623" s="6"/>
      <c r="E623" s="6"/>
      <c r="F623" s="6"/>
      <c r="G623" s="6"/>
      <c r="H623" s="6"/>
      <c r="I623" s="6"/>
      <c r="J623" s="6"/>
      <c r="K623" s="6"/>
      <c r="L623" s="6"/>
      <c r="M623" s="6"/>
      <c r="N623" s="6"/>
      <c r="O623" s="6"/>
      <c r="P623" s="6"/>
      <c r="Q623" s="6"/>
      <c r="R623" s="6"/>
      <c r="S623" s="162"/>
      <c r="T623" s="6"/>
      <c r="U623" s="6"/>
      <c r="V623" s="612"/>
      <c r="W623" s="6"/>
      <c r="X623" s="6"/>
      <c r="Y623" s="6"/>
      <c r="Z623" s="6"/>
      <c r="AA623" s="6"/>
    </row>
    <row r="624" spans="1:27" ht="15.75" customHeight="1" x14ac:dyDescent="0.25">
      <c r="A624" s="6"/>
      <c r="B624" s="6"/>
      <c r="C624" s="6"/>
      <c r="D624" s="6"/>
      <c r="E624" s="6"/>
      <c r="F624" s="6"/>
      <c r="G624" s="6"/>
      <c r="H624" s="6"/>
      <c r="I624" s="6"/>
      <c r="J624" s="6"/>
      <c r="K624" s="6"/>
      <c r="L624" s="6"/>
      <c r="M624" s="6"/>
      <c r="N624" s="6"/>
      <c r="O624" s="6"/>
      <c r="P624" s="6"/>
      <c r="Q624" s="6"/>
      <c r="R624" s="6"/>
      <c r="S624" s="162"/>
      <c r="T624" s="6"/>
      <c r="U624" s="6"/>
      <c r="V624" s="612"/>
      <c r="W624" s="6"/>
      <c r="X624" s="6"/>
      <c r="Y624" s="6"/>
      <c r="Z624" s="6"/>
      <c r="AA624" s="6"/>
    </row>
    <row r="625" spans="1:27" ht="15.75" customHeight="1" x14ac:dyDescent="0.25">
      <c r="A625" s="6"/>
      <c r="B625" s="6"/>
      <c r="C625" s="6"/>
      <c r="D625" s="6"/>
      <c r="E625" s="6"/>
      <c r="F625" s="6"/>
      <c r="G625" s="6"/>
      <c r="H625" s="6"/>
      <c r="I625" s="6"/>
      <c r="J625" s="6"/>
      <c r="K625" s="6"/>
      <c r="L625" s="6"/>
      <c r="M625" s="6"/>
      <c r="N625" s="6"/>
      <c r="O625" s="6"/>
      <c r="P625" s="6"/>
      <c r="Q625" s="6"/>
      <c r="R625" s="6"/>
      <c r="S625" s="162"/>
      <c r="T625" s="6"/>
      <c r="U625" s="6"/>
      <c r="V625" s="612"/>
      <c r="W625" s="6"/>
      <c r="X625" s="6"/>
      <c r="Y625" s="6"/>
      <c r="Z625" s="6"/>
      <c r="AA625" s="6"/>
    </row>
    <row r="626" spans="1:27" ht="15.75" customHeight="1" x14ac:dyDescent="0.25">
      <c r="A626" s="6"/>
      <c r="B626" s="6"/>
      <c r="C626" s="6"/>
      <c r="D626" s="6"/>
      <c r="E626" s="6"/>
      <c r="F626" s="6"/>
      <c r="G626" s="6"/>
      <c r="H626" s="6"/>
      <c r="I626" s="6"/>
      <c r="J626" s="6"/>
      <c r="K626" s="6"/>
      <c r="L626" s="6"/>
      <c r="M626" s="6"/>
      <c r="N626" s="6"/>
      <c r="O626" s="6"/>
      <c r="P626" s="6"/>
      <c r="Q626" s="6"/>
      <c r="R626" s="6"/>
      <c r="S626" s="162"/>
      <c r="T626" s="6"/>
      <c r="U626" s="6"/>
      <c r="V626" s="612"/>
      <c r="W626" s="6"/>
      <c r="X626" s="6"/>
      <c r="Y626" s="6"/>
      <c r="Z626" s="6"/>
      <c r="AA626" s="6"/>
    </row>
    <row r="627" spans="1:27" ht="15.75" customHeight="1" x14ac:dyDescent="0.25">
      <c r="A627" s="6"/>
      <c r="B627" s="6"/>
      <c r="C627" s="6"/>
      <c r="D627" s="6"/>
      <c r="E627" s="6"/>
      <c r="F627" s="6"/>
      <c r="G627" s="6"/>
      <c r="H627" s="6"/>
      <c r="I627" s="6"/>
      <c r="J627" s="6"/>
      <c r="K627" s="6"/>
      <c r="L627" s="6"/>
      <c r="M627" s="6"/>
      <c r="N627" s="6"/>
      <c r="O627" s="6"/>
      <c r="P627" s="6"/>
      <c r="Q627" s="6"/>
      <c r="R627" s="6"/>
      <c r="S627" s="162"/>
      <c r="T627" s="6"/>
      <c r="U627" s="6"/>
      <c r="V627" s="612"/>
      <c r="W627" s="6"/>
      <c r="X627" s="6"/>
      <c r="Y627" s="6"/>
      <c r="Z627" s="6"/>
      <c r="AA627" s="6"/>
    </row>
    <row r="628" spans="1:27" ht="15.75" customHeight="1" x14ac:dyDescent="0.25">
      <c r="A628" s="6"/>
      <c r="B628" s="6"/>
      <c r="C628" s="6"/>
      <c r="D628" s="6"/>
      <c r="E628" s="6"/>
      <c r="F628" s="6"/>
      <c r="G628" s="6"/>
      <c r="H628" s="6"/>
      <c r="I628" s="6"/>
      <c r="J628" s="6"/>
      <c r="K628" s="6"/>
      <c r="L628" s="6"/>
      <c r="M628" s="6"/>
      <c r="N628" s="6"/>
      <c r="O628" s="6"/>
      <c r="P628" s="6"/>
      <c r="Q628" s="6"/>
      <c r="R628" s="6"/>
      <c r="S628" s="162"/>
      <c r="T628" s="6"/>
      <c r="U628" s="6"/>
      <c r="V628" s="612"/>
      <c r="W628" s="6"/>
      <c r="X628" s="6"/>
      <c r="Y628" s="6"/>
      <c r="Z628" s="6"/>
      <c r="AA628" s="6"/>
    </row>
    <row r="629" spans="1:27" ht="15.75" customHeight="1" x14ac:dyDescent="0.25">
      <c r="A629" s="6"/>
      <c r="B629" s="6"/>
      <c r="C629" s="6"/>
      <c r="D629" s="6"/>
      <c r="E629" s="6"/>
      <c r="F629" s="6"/>
      <c r="G629" s="6"/>
      <c r="H629" s="6"/>
      <c r="I629" s="6"/>
      <c r="J629" s="6"/>
      <c r="K629" s="6"/>
      <c r="L629" s="6"/>
      <c r="M629" s="6"/>
      <c r="N629" s="6"/>
      <c r="O629" s="6"/>
      <c r="P629" s="6"/>
      <c r="Q629" s="6"/>
      <c r="R629" s="6"/>
      <c r="S629" s="162"/>
      <c r="T629" s="6"/>
      <c r="U629" s="6"/>
      <c r="V629" s="612"/>
      <c r="W629" s="6"/>
      <c r="X629" s="6"/>
      <c r="Y629" s="6"/>
      <c r="Z629" s="6"/>
      <c r="AA629" s="6"/>
    </row>
    <row r="630" spans="1:27" ht="15.75" customHeight="1" x14ac:dyDescent="0.25">
      <c r="A630" s="6"/>
      <c r="B630" s="6"/>
      <c r="C630" s="6"/>
      <c r="D630" s="6"/>
      <c r="E630" s="6"/>
      <c r="F630" s="6"/>
      <c r="G630" s="6"/>
      <c r="H630" s="6"/>
      <c r="I630" s="6"/>
      <c r="J630" s="6"/>
      <c r="K630" s="6"/>
      <c r="L630" s="6"/>
      <c r="M630" s="6"/>
      <c r="N630" s="6"/>
      <c r="O630" s="6"/>
      <c r="P630" s="6"/>
      <c r="Q630" s="6"/>
      <c r="R630" s="6"/>
      <c r="S630" s="162"/>
      <c r="T630" s="6"/>
      <c r="U630" s="6"/>
      <c r="V630" s="612"/>
      <c r="W630" s="6"/>
      <c r="X630" s="6"/>
      <c r="Y630" s="6"/>
      <c r="Z630" s="6"/>
      <c r="AA630" s="6"/>
    </row>
    <row r="631" spans="1:27" ht="15.75" customHeight="1" x14ac:dyDescent="0.25">
      <c r="A631" s="6"/>
      <c r="B631" s="6"/>
      <c r="C631" s="6"/>
      <c r="D631" s="6"/>
      <c r="E631" s="6"/>
      <c r="F631" s="6"/>
      <c r="G631" s="6"/>
      <c r="H631" s="6"/>
      <c r="I631" s="6"/>
      <c r="J631" s="6"/>
      <c r="K631" s="6"/>
      <c r="L631" s="6"/>
      <c r="M631" s="6"/>
      <c r="N631" s="6"/>
      <c r="O631" s="6"/>
      <c r="P631" s="6"/>
      <c r="Q631" s="6"/>
      <c r="R631" s="6"/>
      <c r="S631" s="162"/>
      <c r="T631" s="6"/>
      <c r="U631" s="6"/>
      <c r="V631" s="612"/>
      <c r="W631" s="6"/>
      <c r="X631" s="6"/>
      <c r="Y631" s="6"/>
      <c r="Z631" s="6"/>
      <c r="AA631" s="6"/>
    </row>
    <row r="632" spans="1:27" ht="15.75" customHeight="1" x14ac:dyDescent="0.25">
      <c r="A632" s="6"/>
      <c r="B632" s="6"/>
      <c r="C632" s="6"/>
      <c r="D632" s="6"/>
      <c r="E632" s="6"/>
      <c r="F632" s="6"/>
      <c r="G632" s="6"/>
      <c r="H632" s="6"/>
      <c r="I632" s="6"/>
      <c r="J632" s="6"/>
      <c r="K632" s="6"/>
      <c r="L632" s="6"/>
      <c r="M632" s="6"/>
      <c r="N632" s="6"/>
      <c r="O632" s="6"/>
      <c r="P632" s="6"/>
      <c r="Q632" s="6"/>
      <c r="R632" s="6"/>
      <c r="S632" s="162"/>
      <c r="T632" s="6"/>
      <c r="U632" s="6"/>
      <c r="V632" s="612"/>
      <c r="W632" s="6"/>
      <c r="X632" s="6"/>
      <c r="Y632" s="6"/>
      <c r="Z632" s="6"/>
      <c r="AA632" s="6"/>
    </row>
    <row r="633" spans="1:27" ht="15.75" customHeight="1" x14ac:dyDescent="0.25">
      <c r="A633" s="6"/>
      <c r="B633" s="6"/>
      <c r="C633" s="6"/>
      <c r="D633" s="6"/>
      <c r="E633" s="6"/>
      <c r="F633" s="6"/>
      <c r="G633" s="6"/>
      <c r="H633" s="6"/>
      <c r="I633" s="6"/>
      <c r="J633" s="6"/>
      <c r="K633" s="6"/>
      <c r="L633" s="6"/>
      <c r="M633" s="6"/>
      <c r="N633" s="6"/>
      <c r="O633" s="6"/>
      <c r="P633" s="6"/>
      <c r="Q633" s="6"/>
      <c r="R633" s="6"/>
      <c r="S633" s="162"/>
      <c r="T633" s="6"/>
      <c r="U633" s="6"/>
      <c r="V633" s="612"/>
      <c r="W633" s="6"/>
      <c r="X633" s="6"/>
      <c r="Y633" s="6"/>
      <c r="Z633" s="6"/>
      <c r="AA633" s="6"/>
    </row>
    <row r="634" spans="1:27" ht="15.75" customHeight="1" x14ac:dyDescent="0.25">
      <c r="A634" s="6"/>
      <c r="B634" s="6"/>
      <c r="C634" s="6"/>
      <c r="D634" s="6"/>
      <c r="E634" s="6"/>
      <c r="F634" s="6"/>
      <c r="G634" s="6"/>
      <c r="H634" s="6"/>
      <c r="I634" s="6"/>
      <c r="J634" s="6"/>
      <c r="K634" s="6"/>
      <c r="L634" s="6"/>
      <c r="M634" s="6"/>
      <c r="N634" s="6"/>
      <c r="O634" s="6"/>
      <c r="P634" s="6"/>
      <c r="Q634" s="6"/>
      <c r="R634" s="6"/>
      <c r="S634" s="162"/>
      <c r="T634" s="6"/>
      <c r="U634" s="6"/>
      <c r="V634" s="612"/>
      <c r="W634" s="6"/>
      <c r="X634" s="6"/>
      <c r="Y634" s="6"/>
      <c r="Z634" s="6"/>
      <c r="AA634" s="6"/>
    </row>
    <row r="635" spans="1:27" ht="15.75" customHeight="1" x14ac:dyDescent="0.25">
      <c r="A635" s="6"/>
      <c r="B635" s="6"/>
      <c r="C635" s="6"/>
      <c r="D635" s="6"/>
      <c r="E635" s="6"/>
      <c r="F635" s="6"/>
      <c r="G635" s="6"/>
      <c r="H635" s="6"/>
      <c r="I635" s="6"/>
      <c r="J635" s="6"/>
      <c r="K635" s="6"/>
      <c r="L635" s="6"/>
      <c r="M635" s="6"/>
      <c r="N635" s="6"/>
      <c r="O635" s="6"/>
      <c r="P635" s="6"/>
      <c r="Q635" s="6"/>
      <c r="R635" s="6"/>
      <c r="S635" s="162"/>
      <c r="T635" s="6"/>
      <c r="U635" s="6"/>
      <c r="V635" s="612"/>
      <c r="W635" s="6"/>
      <c r="X635" s="6"/>
      <c r="Y635" s="6"/>
      <c r="Z635" s="6"/>
      <c r="AA635" s="6"/>
    </row>
    <row r="636" spans="1:27" ht="15.75" customHeight="1" x14ac:dyDescent="0.25">
      <c r="A636" s="6"/>
      <c r="B636" s="6"/>
      <c r="C636" s="6"/>
      <c r="D636" s="6"/>
      <c r="E636" s="6"/>
      <c r="F636" s="6"/>
      <c r="G636" s="6"/>
      <c r="H636" s="6"/>
      <c r="I636" s="6"/>
      <c r="J636" s="6"/>
      <c r="K636" s="6"/>
      <c r="L636" s="6"/>
      <c r="M636" s="6"/>
      <c r="N636" s="6"/>
      <c r="O636" s="6"/>
      <c r="P636" s="6"/>
      <c r="Q636" s="6"/>
      <c r="R636" s="6"/>
      <c r="S636" s="162"/>
      <c r="T636" s="6"/>
      <c r="U636" s="6"/>
      <c r="V636" s="612"/>
      <c r="W636" s="6"/>
      <c r="X636" s="6"/>
      <c r="Y636" s="6"/>
      <c r="Z636" s="6"/>
      <c r="AA636" s="6"/>
    </row>
    <row r="637" spans="1:27" ht="15.75" customHeight="1" x14ac:dyDescent="0.25">
      <c r="A637" s="6"/>
      <c r="B637" s="6"/>
      <c r="C637" s="6"/>
      <c r="D637" s="6"/>
      <c r="E637" s="6"/>
      <c r="F637" s="6"/>
      <c r="G637" s="6"/>
      <c r="H637" s="6"/>
      <c r="I637" s="6"/>
      <c r="J637" s="6"/>
      <c r="K637" s="6"/>
      <c r="L637" s="6"/>
      <c r="M637" s="6"/>
      <c r="N637" s="6"/>
      <c r="O637" s="6"/>
      <c r="P637" s="6"/>
      <c r="Q637" s="6"/>
      <c r="R637" s="6"/>
      <c r="S637" s="162"/>
      <c r="T637" s="6"/>
      <c r="U637" s="6"/>
      <c r="V637" s="612"/>
      <c r="W637" s="6"/>
      <c r="X637" s="6"/>
      <c r="Y637" s="6"/>
      <c r="Z637" s="6"/>
      <c r="AA637" s="6"/>
    </row>
    <row r="638" spans="1:27" ht="15.75" customHeight="1" x14ac:dyDescent="0.25">
      <c r="A638" s="6"/>
      <c r="B638" s="6"/>
      <c r="C638" s="6"/>
      <c r="D638" s="6"/>
      <c r="E638" s="6"/>
      <c r="F638" s="6"/>
      <c r="G638" s="6"/>
      <c r="H638" s="6"/>
      <c r="I638" s="6"/>
      <c r="J638" s="6"/>
      <c r="K638" s="6"/>
      <c r="L638" s="6"/>
      <c r="M638" s="6"/>
      <c r="N638" s="6"/>
      <c r="O638" s="6"/>
      <c r="P638" s="6"/>
      <c r="Q638" s="6"/>
      <c r="R638" s="6"/>
      <c r="S638" s="162"/>
      <c r="T638" s="6"/>
      <c r="U638" s="6"/>
      <c r="V638" s="612"/>
      <c r="W638" s="6"/>
      <c r="X638" s="6"/>
      <c r="Y638" s="6"/>
      <c r="Z638" s="6"/>
      <c r="AA638" s="6"/>
    </row>
    <row r="639" spans="1:27" ht="15.75" customHeight="1" x14ac:dyDescent="0.25">
      <c r="A639" s="6"/>
      <c r="B639" s="6"/>
      <c r="C639" s="6"/>
      <c r="D639" s="6"/>
      <c r="E639" s="6"/>
      <c r="F639" s="6"/>
      <c r="G639" s="6"/>
      <c r="H639" s="6"/>
      <c r="I639" s="6"/>
      <c r="J639" s="6"/>
      <c r="K639" s="6"/>
      <c r="L639" s="6"/>
      <c r="M639" s="6"/>
      <c r="N639" s="6"/>
      <c r="O639" s="6"/>
      <c r="P639" s="6"/>
      <c r="Q639" s="6"/>
      <c r="R639" s="6"/>
      <c r="S639" s="162"/>
      <c r="T639" s="6"/>
      <c r="U639" s="6"/>
      <c r="V639" s="612"/>
      <c r="W639" s="6"/>
      <c r="X639" s="6"/>
      <c r="Y639" s="6"/>
      <c r="Z639" s="6"/>
      <c r="AA639" s="6"/>
    </row>
    <row r="640" spans="1:27" ht="15.75" customHeight="1" x14ac:dyDescent="0.25">
      <c r="A640" s="6"/>
      <c r="B640" s="6"/>
      <c r="C640" s="6"/>
      <c r="D640" s="6"/>
      <c r="E640" s="6"/>
      <c r="F640" s="6"/>
      <c r="G640" s="6"/>
      <c r="H640" s="6"/>
      <c r="I640" s="6"/>
      <c r="J640" s="6"/>
      <c r="K640" s="6"/>
      <c r="L640" s="6"/>
      <c r="M640" s="6"/>
      <c r="N640" s="6"/>
      <c r="O640" s="6"/>
      <c r="P640" s="6"/>
      <c r="Q640" s="6"/>
      <c r="R640" s="6"/>
      <c r="S640" s="162"/>
      <c r="T640" s="6"/>
      <c r="U640" s="6"/>
      <c r="V640" s="612"/>
      <c r="W640" s="6"/>
      <c r="X640" s="6"/>
      <c r="Y640" s="6"/>
      <c r="Z640" s="6"/>
      <c r="AA640" s="6"/>
    </row>
    <row r="641" spans="1:27" ht="15.75" customHeight="1" x14ac:dyDescent="0.25">
      <c r="A641" s="6"/>
      <c r="B641" s="6"/>
      <c r="C641" s="6"/>
      <c r="D641" s="6"/>
      <c r="E641" s="6"/>
      <c r="F641" s="6"/>
      <c r="G641" s="6"/>
      <c r="H641" s="6"/>
      <c r="I641" s="6"/>
      <c r="J641" s="6"/>
      <c r="K641" s="6"/>
      <c r="L641" s="6"/>
      <c r="M641" s="6"/>
      <c r="N641" s="6"/>
      <c r="O641" s="6"/>
      <c r="P641" s="6"/>
      <c r="Q641" s="6"/>
      <c r="R641" s="6"/>
      <c r="S641" s="162"/>
      <c r="T641" s="6"/>
      <c r="U641" s="6"/>
      <c r="V641" s="612"/>
      <c r="W641" s="6"/>
      <c r="X641" s="6"/>
      <c r="Y641" s="6"/>
      <c r="Z641" s="6"/>
      <c r="AA641" s="6"/>
    </row>
    <row r="642" spans="1:27" ht="15.75" customHeight="1" x14ac:dyDescent="0.25">
      <c r="A642" s="6"/>
      <c r="B642" s="6"/>
      <c r="C642" s="6"/>
      <c r="D642" s="6"/>
      <c r="E642" s="6"/>
      <c r="F642" s="6"/>
      <c r="G642" s="6"/>
      <c r="H642" s="6"/>
      <c r="I642" s="6"/>
      <c r="J642" s="6"/>
      <c r="K642" s="6"/>
      <c r="L642" s="6"/>
      <c r="M642" s="6"/>
      <c r="N642" s="6"/>
      <c r="O642" s="6"/>
      <c r="P642" s="6"/>
      <c r="Q642" s="6"/>
      <c r="R642" s="6"/>
      <c r="S642" s="162"/>
      <c r="T642" s="6"/>
      <c r="U642" s="6"/>
      <c r="V642" s="612"/>
      <c r="W642" s="6"/>
      <c r="X642" s="6"/>
      <c r="Y642" s="6"/>
      <c r="Z642" s="6"/>
      <c r="AA642" s="6"/>
    </row>
    <row r="643" spans="1:27" ht="15.75" customHeight="1" x14ac:dyDescent="0.25">
      <c r="A643" s="6"/>
      <c r="B643" s="6"/>
      <c r="C643" s="6"/>
      <c r="D643" s="6"/>
      <c r="E643" s="6"/>
      <c r="F643" s="6"/>
      <c r="G643" s="6"/>
      <c r="H643" s="6"/>
      <c r="I643" s="6"/>
      <c r="J643" s="6"/>
      <c r="K643" s="6"/>
      <c r="L643" s="6"/>
      <c r="M643" s="6"/>
      <c r="N643" s="6"/>
      <c r="O643" s="6"/>
      <c r="P643" s="6"/>
      <c r="Q643" s="6"/>
      <c r="R643" s="6"/>
      <c r="S643" s="162"/>
      <c r="T643" s="6"/>
      <c r="U643" s="6"/>
      <c r="V643" s="612"/>
      <c r="W643" s="6"/>
      <c r="X643" s="6"/>
      <c r="Y643" s="6"/>
      <c r="Z643" s="6"/>
      <c r="AA643" s="6"/>
    </row>
    <row r="644" spans="1:27" ht="15.75" customHeight="1" x14ac:dyDescent="0.25">
      <c r="A644" s="6"/>
      <c r="B644" s="6"/>
      <c r="C644" s="6"/>
      <c r="D644" s="6"/>
      <c r="E644" s="6"/>
      <c r="F644" s="6"/>
      <c r="G644" s="6"/>
      <c r="H644" s="6"/>
      <c r="I644" s="6"/>
      <c r="J644" s="6"/>
      <c r="K644" s="6"/>
      <c r="L644" s="6"/>
      <c r="M644" s="6"/>
      <c r="N644" s="6"/>
      <c r="O644" s="6"/>
      <c r="P644" s="6"/>
      <c r="Q644" s="6"/>
      <c r="R644" s="6"/>
      <c r="S644" s="162"/>
      <c r="T644" s="6"/>
      <c r="U644" s="6"/>
      <c r="V644" s="612"/>
      <c r="W644" s="6"/>
      <c r="X644" s="6"/>
      <c r="Y644" s="6"/>
      <c r="Z644" s="6"/>
      <c r="AA644" s="6"/>
    </row>
    <row r="645" spans="1:27" ht="15.75" customHeight="1" x14ac:dyDescent="0.25">
      <c r="A645" s="6"/>
      <c r="B645" s="6"/>
      <c r="C645" s="6"/>
      <c r="D645" s="6"/>
      <c r="E645" s="6"/>
      <c r="F645" s="6"/>
      <c r="G645" s="6"/>
      <c r="H645" s="6"/>
      <c r="I645" s="6"/>
      <c r="J645" s="6"/>
      <c r="K645" s="6"/>
      <c r="L645" s="6"/>
      <c r="M645" s="6"/>
      <c r="N645" s="6"/>
      <c r="O645" s="6"/>
      <c r="P645" s="6"/>
      <c r="Q645" s="6"/>
      <c r="R645" s="6"/>
      <c r="S645" s="162"/>
      <c r="T645" s="6"/>
      <c r="U645" s="6"/>
      <c r="V645" s="612"/>
      <c r="W645" s="6"/>
      <c r="X645" s="6"/>
      <c r="Y645" s="6"/>
      <c r="Z645" s="6"/>
      <c r="AA645" s="6"/>
    </row>
    <row r="646" spans="1:27" ht="15.75" customHeight="1" x14ac:dyDescent="0.25">
      <c r="A646" s="6"/>
      <c r="B646" s="6"/>
      <c r="C646" s="6"/>
      <c r="D646" s="6"/>
      <c r="E646" s="6"/>
      <c r="F646" s="6"/>
      <c r="G646" s="6"/>
      <c r="H646" s="6"/>
      <c r="I646" s="6"/>
      <c r="J646" s="6"/>
      <c r="K646" s="6"/>
      <c r="L646" s="6"/>
      <c r="M646" s="6"/>
      <c r="N646" s="6"/>
      <c r="O646" s="6"/>
      <c r="P646" s="6"/>
      <c r="Q646" s="6"/>
      <c r="R646" s="6"/>
      <c r="S646" s="162"/>
      <c r="T646" s="6"/>
      <c r="U646" s="6"/>
      <c r="V646" s="612"/>
      <c r="W646" s="6"/>
      <c r="X646" s="6"/>
      <c r="Y646" s="6"/>
      <c r="Z646" s="6"/>
      <c r="AA646" s="6"/>
    </row>
    <row r="647" spans="1:27" ht="15.75" customHeight="1" x14ac:dyDescent="0.25">
      <c r="A647" s="6"/>
      <c r="B647" s="6"/>
      <c r="C647" s="6"/>
      <c r="D647" s="6"/>
      <c r="E647" s="6"/>
      <c r="F647" s="6"/>
      <c r="G647" s="6"/>
      <c r="H647" s="6"/>
      <c r="I647" s="6"/>
      <c r="J647" s="6"/>
      <c r="K647" s="6"/>
      <c r="L647" s="6"/>
      <c r="M647" s="6"/>
      <c r="N647" s="6"/>
      <c r="O647" s="6"/>
      <c r="P647" s="6"/>
      <c r="Q647" s="6"/>
      <c r="R647" s="6"/>
      <c r="S647" s="162"/>
      <c r="T647" s="6"/>
      <c r="U647" s="6"/>
      <c r="V647" s="612"/>
      <c r="W647" s="6"/>
      <c r="X647" s="6"/>
      <c r="Y647" s="6"/>
      <c r="Z647" s="6"/>
      <c r="AA647" s="6"/>
    </row>
    <row r="648" spans="1:27" ht="15.75" customHeight="1" x14ac:dyDescent="0.25">
      <c r="A648" s="6"/>
      <c r="B648" s="6"/>
      <c r="C648" s="6"/>
      <c r="D648" s="6"/>
      <c r="E648" s="6"/>
      <c r="F648" s="6"/>
      <c r="G648" s="6"/>
      <c r="H648" s="6"/>
      <c r="I648" s="6"/>
      <c r="J648" s="6"/>
      <c r="K648" s="6"/>
      <c r="L648" s="6"/>
      <c r="M648" s="6"/>
      <c r="N648" s="6"/>
      <c r="O648" s="6"/>
      <c r="P648" s="6"/>
      <c r="Q648" s="6"/>
      <c r="R648" s="6"/>
      <c r="S648" s="162"/>
      <c r="T648" s="6"/>
      <c r="U648" s="6"/>
      <c r="V648" s="612"/>
      <c r="W648" s="6"/>
      <c r="X648" s="6"/>
      <c r="Y648" s="6"/>
      <c r="Z648" s="6"/>
      <c r="AA648" s="6"/>
    </row>
    <row r="649" spans="1:27" ht="15.75" customHeight="1" x14ac:dyDescent="0.25">
      <c r="A649" s="6"/>
      <c r="B649" s="6"/>
      <c r="C649" s="6"/>
      <c r="D649" s="6"/>
      <c r="E649" s="6"/>
      <c r="F649" s="6"/>
      <c r="G649" s="6"/>
      <c r="H649" s="6"/>
      <c r="I649" s="6"/>
      <c r="J649" s="6"/>
      <c r="K649" s="6"/>
      <c r="L649" s="6"/>
      <c r="M649" s="6"/>
      <c r="N649" s="6"/>
      <c r="O649" s="6"/>
      <c r="P649" s="6"/>
      <c r="Q649" s="6"/>
      <c r="R649" s="6"/>
      <c r="S649" s="162"/>
      <c r="T649" s="6"/>
      <c r="U649" s="6"/>
      <c r="V649" s="612"/>
      <c r="W649" s="6"/>
      <c r="X649" s="6"/>
      <c r="Y649" s="6"/>
      <c r="Z649" s="6"/>
      <c r="AA649" s="6"/>
    </row>
    <row r="650" spans="1:27" ht="15.75" customHeight="1" x14ac:dyDescent="0.25">
      <c r="A650" s="6"/>
      <c r="B650" s="6"/>
      <c r="C650" s="6"/>
      <c r="D650" s="6"/>
      <c r="E650" s="6"/>
      <c r="F650" s="6"/>
      <c r="G650" s="6"/>
      <c r="H650" s="6"/>
      <c r="I650" s="6"/>
      <c r="J650" s="6"/>
      <c r="K650" s="6"/>
      <c r="L650" s="6"/>
      <c r="M650" s="6"/>
      <c r="N650" s="6"/>
      <c r="O650" s="6"/>
      <c r="P650" s="6"/>
      <c r="Q650" s="6"/>
      <c r="R650" s="6"/>
      <c r="S650" s="162"/>
      <c r="T650" s="6"/>
      <c r="U650" s="6"/>
      <c r="V650" s="612"/>
      <c r="W650" s="6"/>
      <c r="X650" s="6"/>
      <c r="Y650" s="6"/>
      <c r="Z650" s="6"/>
      <c r="AA650" s="6"/>
    </row>
    <row r="651" spans="1:27" ht="15.75" customHeight="1" x14ac:dyDescent="0.25">
      <c r="A651" s="6"/>
      <c r="B651" s="6"/>
      <c r="C651" s="6"/>
      <c r="D651" s="6"/>
      <c r="E651" s="6"/>
      <c r="F651" s="6"/>
      <c r="G651" s="6"/>
      <c r="H651" s="6"/>
      <c r="I651" s="6"/>
      <c r="J651" s="6"/>
      <c r="K651" s="6"/>
      <c r="L651" s="6"/>
      <c r="M651" s="6"/>
      <c r="N651" s="6"/>
      <c r="O651" s="6"/>
      <c r="P651" s="6"/>
      <c r="Q651" s="6"/>
      <c r="R651" s="6"/>
      <c r="S651" s="162"/>
      <c r="T651" s="6"/>
      <c r="U651" s="6"/>
      <c r="V651" s="612"/>
      <c r="W651" s="6"/>
      <c r="X651" s="6"/>
      <c r="Y651" s="6"/>
      <c r="Z651" s="6"/>
      <c r="AA651" s="6"/>
    </row>
    <row r="652" spans="1:27" ht="15.75" customHeight="1" x14ac:dyDescent="0.25">
      <c r="A652" s="6"/>
      <c r="B652" s="6"/>
      <c r="C652" s="6"/>
      <c r="D652" s="6"/>
      <c r="E652" s="6"/>
      <c r="F652" s="6"/>
      <c r="G652" s="6"/>
      <c r="H652" s="6"/>
      <c r="I652" s="6"/>
      <c r="J652" s="6"/>
      <c r="K652" s="6"/>
      <c r="L652" s="6"/>
      <c r="M652" s="6"/>
      <c r="N652" s="6"/>
      <c r="O652" s="6"/>
      <c r="P652" s="6"/>
      <c r="Q652" s="6"/>
      <c r="R652" s="6"/>
      <c r="S652" s="162"/>
      <c r="T652" s="6"/>
      <c r="U652" s="6"/>
      <c r="V652" s="612"/>
      <c r="W652" s="6"/>
      <c r="X652" s="6"/>
      <c r="Y652" s="6"/>
      <c r="Z652" s="6"/>
      <c r="AA652" s="6"/>
    </row>
    <row r="653" spans="1:27" ht="15.75" customHeight="1" x14ac:dyDescent="0.25">
      <c r="A653" s="6"/>
      <c r="B653" s="6"/>
      <c r="C653" s="6"/>
      <c r="D653" s="6"/>
      <c r="E653" s="6"/>
      <c r="F653" s="6"/>
      <c r="G653" s="6"/>
      <c r="H653" s="6"/>
      <c r="I653" s="6"/>
      <c r="J653" s="6"/>
      <c r="K653" s="6"/>
      <c r="L653" s="6"/>
      <c r="M653" s="6"/>
      <c r="N653" s="6"/>
      <c r="O653" s="6"/>
      <c r="P653" s="6"/>
      <c r="Q653" s="6"/>
      <c r="R653" s="6"/>
      <c r="S653" s="162"/>
      <c r="T653" s="6"/>
      <c r="U653" s="6"/>
      <c r="V653" s="612"/>
      <c r="W653" s="6"/>
      <c r="X653" s="6"/>
      <c r="Y653" s="6"/>
      <c r="Z653" s="6"/>
      <c r="AA653" s="6"/>
    </row>
    <row r="654" spans="1:27" ht="15.75" customHeight="1" x14ac:dyDescent="0.25">
      <c r="A654" s="6"/>
      <c r="B654" s="6"/>
      <c r="C654" s="6"/>
      <c r="D654" s="6"/>
      <c r="E654" s="6"/>
      <c r="F654" s="6"/>
      <c r="G654" s="6"/>
      <c r="H654" s="6"/>
      <c r="I654" s="6"/>
      <c r="J654" s="6"/>
      <c r="K654" s="6"/>
      <c r="L654" s="6"/>
      <c r="M654" s="6"/>
      <c r="N654" s="6"/>
      <c r="O654" s="6"/>
      <c r="P654" s="6"/>
      <c r="Q654" s="6"/>
      <c r="R654" s="6"/>
      <c r="S654" s="162"/>
      <c r="T654" s="6"/>
      <c r="U654" s="6"/>
      <c r="V654" s="612"/>
      <c r="W654" s="6"/>
      <c r="X654" s="6"/>
      <c r="Y654" s="6"/>
      <c r="Z654" s="6"/>
      <c r="AA654" s="6"/>
    </row>
    <row r="655" spans="1:27" ht="15.75" customHeight="1" x14ac:dyDescent="0.25">
      <c r="A655" s="6"/>
      <c r="B655" s="6"/>
      <c r="C655" s="6"/>
      <c r="D655" s="6"/>
      <c r="E655" s="6"/>
      <c r="F655" s="6"/>
      <c r="G655" s="6"/>
      <c r="H655" s="6"/>
      <c r="I655" s="6"/>
      <c r="J655" s="6"/>
      <c r="K655" s="6"/>
      <c r="L655" s="6"/>
      <c r="M655" s="6"/>
      <c r="N655" s="6"/>
      <c r="O655" s="6"/>
      <c r="P655" s="6"/>
      <c r="Q655" s="6"/>
      <c r="R655" s="6"/>
      <c r="S655" s="162"/>
      <c r="T655" s="6"/>
      <c r="U655" s="6"/>
      <c r="V655" s="612"/>
      <c r="W655" s="6"/>
      <c r="X655" s="6"/>
      <c r="Y655" s="6"/>
      <c r="Z655" s="6"/>
      <c r="AA655" s="6"/>
    </row>
    <row r="656" spans="1:27" ht="15.75" customHeight="1" x14ac:dyDescent="0.25">
      <c r="A656" s="6"/>
      <c r="B656" s="6"/>
      <c r="C656" s="6"/>
      <c r="D656" s="6"/>
      <c r="E656" s="6"/>
      <c r="F656" s="6"/>
      <c r="G656" s="6"/>
      <c r="H656" s="6"/>
      <c r="I656" s="6"/>
      <c r="J656" s="6"/>
      <c r="K656" s="6"/>
      <c r="L656" s="6"/>
      <c r="M656" s="6"/>
      <c r="N656" s="6"/>
      <c r="O656" s="6"/>
      <c r="P656" s="6"/>
      <c r="Q656" s="6"/>
      <c r="R656" s="6"/>
      <c r="S656" s="162"/>
      <c r="T656" s="6"/>
      <c r="U656" s="6"/>
      <c r="V656" s="612"/>
      <c r="W656" s="6"/>
      <c r="X656" s="6"/>
      <c r="Y656" s="6"/>
      <c r="Z656" s="6"/>
      <c r="AA656" s="6"/>
    </row>
    <row r="657" spans="1:27" ht="15.75" customHeight="1" x14ac:dyDescent="0.25">
      <c r="A657" s="6"/>
      <c r="B657" s="6"/>
      <c r="C657" s="6"/>
      <c r="D657" s="6"/>
      <c r="E657" s="6"/>
      <c r="F657" s="6"/>
      <c r="G657" s="6"/>
      <c r="H657" s="6"/>
      <c r="I657" s="6"/>
      <c r="J657" s="6"/>
      <c r="K657" s="6"/>
      <c r="L657" s="6"/>
      <c r="M657" s="6"/>
      <c r="N657" s="6"/>
      <c r="O657" s="6"/>
      <c r="P657" s="6"/>
      <c r="Q657" s="6"/>
      <c r="R657" s="6"/>
      <c r="S657" s="162"/>
      <c r="T657" s="6"/>
      <c r="U657" s="6"/>
      <c r="V657" s="612"/>
      <c r="W657" s="6"/>
      <c r="X657" s="6"/>
      <c r="Y657" s="6"/>
      <c r="Z657" s="6"/>
      <c r="AA657" s="6"/>
    </row>
    <row r="658" spans="1:27" ht="15.75" customHeight="1" x14ac:dyDescent="0.25">
      <c r="A658" s="6"/>
      <c r="B658" s="6"/>
      <c r="C658" s="6"/>
      <c r="D658" s="6"/>
      <c r="E658" s="6"/>
      <c r="F658" s="6"/>
      <c r="G658" s="6"/>
      <c r="H658" s="6"/>
      <c r="I658" s="6"/>
      <c r="J658" s="6"/>
      <c r="K658" s="6"/>
      <c r="L658" s="6"/>
      <c r="M658" s="6"/>
      <c r="N658" s="6"/>
      <c r="O658" s="6"/>
      <c r="P658" s="6"/>
      <c r="Q658" s="6"/>
      <c r="R658" s="6"/>
      <c r="S658" s="162"/>
      <c r="T658" s="6"/>
      <c r="U658" s="6"/>
      <c r="V658" s="612"/>
      <c r="W658" s="6"/>
      <c r="X658" s="6"/>
      <c r="Y658" s="6"/>
      <c r="Z658" s="6"/>
      <c r="AA658" s="6"/>
    </row>
    <row r="659" spans="1:27" ht="15.75" customHeight="1" x14ac:dyDescent="0.25">
      <c r="A659" s="6"/>
      <c r="B659" s="6"/>
      <c r="C659" s="6"/>
      <c r="D659" s="6"/>
      <c r="E659" s="6"/>
      <c r="F659" s="6"/>
      <c r="G659" s="6"/>
      <c r="H659" s="6"/>
      <c r="I659" s="6"/>
      <c r="J659" s="6"/>
      <c r="K659" s="6"/>
      <c r="L659" s="6"/>
      <c r="M659" s="6"/>
      <c r="N659" s="6"/>
      <c r="O659" s="6"/>
      <c r="P659" s="6"/>
      <c r="Q659" s="6"/>
      <c r="R659" s="6"/>
      <c r="S659" s="162"/>
      <c r="T659" s="6"/>
      <c r="U659" s="6"/>
      <c r="V659" s="612"/>
      <c r="W659" s="6"/>
      <c r="X659" s="6"/>
      <c r="Y659" s="6"/>
      <c r="Z659" s="6"/>
      <c r="AA659" s="6"/>
    </row>
    <row r="660" spans="1:27" ht="15.75" customHeight="1" x14ac:dyDescent="0.25">
      <c r="A660" s="6"/>
      <c r="B660" s="6"/>
      <c r="C660" s="6"/>
      <c r="D660" s="6"/>
      <c r="E660" s="6"/>
      <c r="F660" s="6"/>
      <c r="G660" s="6"/>
      <c r="H660" s="6"/>
      <c r="I660" s="6"/>
      <c r="J660" s="6"/>
      <c r="K660" s="6"/>
      <c r="L660" s="6"/>
      <c r="M660" s="6"/>
      <c r="N660" s="6"/>
      <c r="O660" s="6"/>
      <c r="P660" s="6"/>
      <c r="Q660" s="6"/>
      <c r="R660" s="6"/>
      <c r="S660" s="162"/>
      <c r="T660" s="6"/>
      <c r="U660" s="6"/>
      <c r="V660" s="612"/>
      <c r="W660" s="6"/>
      <c r="X660" s="6"/>
      <c r="Y660" s="6"/>
      <c r="Z660" s="6"/>
      <c r="AA660" s="6"/>
    </row>
    <row r="661" spans="1:27" ht="15.75" customHeight="1" x14ac:dyDescent="0.25">
      <c r="A661" s="6"/>
      <c r="B661" s="6"/>
      <c r="C661" s="6"/>
      <c r="D661" s="6"/>
      <c r="E661" s="6"/>
      <c r="F661" s="6"/>
      <c r="G661" s="6"/>
      <c r="H661" s="6"/>
      <c r="I661" s="6"/>
      <c r="J661" s="6"/>
      <c r="K661" s="6"/>
      <c r="L661" s="6"/>
      <c r="M661" s="6"/>
      <c r="N661" s="6"/>
      <c r="O661" s="6"/>
      <c r="P661" s="6"/>
      <c r="Q661" s="6"/>
      <c r="R661" s="6"/>
      <c r="S661" s="162"/>
      <c r="T661" s="6"/>
      <c r="U661" s="6"/>
      <c r="V661" s="612"/>
      <c r="W661" s="6"/>
      <c r="X661" s="6"/>
      <c r="Y661" s="6"/>
      <c r="Z661" s="6"/>
      <c r="AA661" s="6"/>
    </row>
    <row r="662" spans="1:27" ht="15.75" customHeight="1" x14ac:dyDescent="0.25">
      <c r="A662" s="6"/>
      <c r="B662" s="6"/>
      <c r="C662" s="6"/>
      <c r="D662" s="6"/>
      <c r="E662" s="6"/>
      <c r="F662" s="6"/>
      <c r="G662" s="6"/>
      <c r="H662" s="6"/>
      <c r="I662" s="6"/>
      <c r="J662" s="6"/>
      <c r="K662" s="6"/>
      <c r="L662" s="6"/>
      <c r="M662" s="6"/>
      <c r="N662" s="6"/>
      <c r="O662" s="6"/>
      <c r="P662" s="6"/>
      <c r="Q662" s="6"/>
      <c r="R662" s="6"/>
      <c r="S662" s="162"/>
      <c r="T662" s="6"/>
      <c r="U662" s="6"/>
      <c r="V662" s="612"/>
      <c r="W662" s="6"/>
      <c r="X662" s="6"/>
      <c r="Y662" s="6"/>
      <c r="Z662" s="6"/>
      <c r="AA662" s="6"/>
    </row>
    <row r="663" spans="1:27" ht="15.75" customHeight="1" x14ac:dyDescent="0.25">
      <c r="A663" s="6"/>
      <c r="B663" s="6"/>
      <c r="C663" s="6"/>
      <c r="D663" s="6"/>
      <c r="E663" s="6"/>
      <c r="F663" s="6"/>
      <c r="G663" s="6"/>
      <c r="H663" s="6"/>
      <c r="I663" s="6"/>
      <c r="J663" s="6"/>
      <c r="K663" s="6"/>
      <c r="L663" s="6"/>
      <c r="M663" s="6"/>
      <c r="N663" s="6"/>
      <c r="O663" s="6"/>
      <c r="P663" s="6"/>
      <c r="Q663" s="6"/>
      <c r="R663" s="6"/>
      <c r="S663" s="162"/>
      <c r="T663" s="6"/>
      <c r="U663" s="6"/>
      <c r="V663" s="612"/>
      <c r="W663" s="6"/>
      <c r="X663" s="6"/>
      <c r="Y663" s="6"/>
      <c r="Z663" s="6"/>
      <c r="AA663" s="6"/>
    </row>
    <row r="664" spans="1:27" ht="15.75" customHeight="1" x14ac:dyDescent="0.25">
      <c r="A664" s="6"/>
      <c r="B664" s="6"/>
      <c r="C664" s="6"/>
      <c r="D664" s="6"/>
      <c r="E664" s="6"/>
      <c r="F664" s="6"/>
      <c r="G664" s="6"/>
      <c r="H664" s="6"/>
      <c r="I664" s="6"/>
      <c r="J664" s="6"/>
      <c r="K664" s="6"/>
      <c r="L664" s="6"/>
      <c r="M664" s="6"/>
      <c r="N664" s="6"/>
      <c r="O664" s="6"/>
      <c r="P664" s="6"/>
      <c r="Q664" s="6"/>
      <c r="R664" s="6"/>
      <c r="S664" s="162"/>
      <c r="T664" s="6"/>
      <c r="U664" s="6"/>
      <c r="V664" s="612"/>
      <c r="W664" s="6"/>
      <c r="X664" s="6"/>
      <c r="Y664" s="6"/>
      <c r="Z664" s="6"/>
      <c r="AA664" s="6"/>
    </row>
    <row r="665" spans="1:27" ht="15.75" customHeight="1" x14ac:dyDescent="0.25">
      <c r="A665" s="6"/>
      <c r="B665" s="6"/>
      <c r="C665" s="6"/>
      <c r="D665" s="6"/>
      <c r="E665" s="6"/>
      <c r="F665" s="6"/>
      <c r="G665" s="6"/>
      <c r="H665" s="6"/>
      <c r="I665" s="6"/>
      <c r="J665" s="6"/>
      <c r="K665" s="6"/>
      <c r="L665" s="6"/>
      <c r="M665" s="6"/>
      <c r="N665" s="6"/>
      <c r="O665" s="6"/>
      <c r="P665" s="6"/>
      <c r="Q665" s="6"/>
      <c r="R665" s="6"/>
      <c r="S665" s="162"/>
      <c r="T665" s="6"/>
      <c r="U665" s="6"/>
      <c r="V665" s="612"/>
      <c r="W665" s="6"/>
      <c r="X665" s="6"/>
      <c r="Y665" s="6"/>
      <c r="Z665" s="6"/>
      <c r="AA665" s="6"/>
    </row>
    <row r="666" spans="1:27" ht="15.75" customHeight="1" x14ac:dyDescent="0.25">
      <c r="A666" s="6"/>
      <c r="B666" s="6"/>
      <c r="C666" s="6"/>
      <c r="D666" s="6"/>
      <c r="E666" s="6"/>
      <c r="F666" s="6"/>
      <c r="G666" s="6"/>
      <c r="H666" s="6"/>
      <c r="I666" s="6"/>
      <c r="J666" s="6"/>
      <c r="K666" s="6"/>
      <c r="L666" s="6"/>
      <c r="M666" s="6"/>
      <c r="N666" s="6"/>
      <c r="O666" s="6"/>
      <c r="P666" s="6"/>
      <c r="Q666" s="6"/>
      <c r="R666" s="6"/>
      <c r="S666" s="162"/>
      <c r="T666" s="6"/>
      <c r="U666" s="6"/>
      <c r="V666" s="612"/>
      <c r="W666" s="6"/>
      <c r="X666" s="6"/>
      <c r="Y666" s="6"/>
      <c r="Z666" s="6"/>
      <c r="AA666" s="6"/>
    </row>
    <row r="667" spans="1:27" ht="15.75" customHeight="1" x14ac:dyDescent="0.25">
      <c r="A667" s="6"/>
      <c r="B667" s="6"/>
      <c r="C667" s="6"/>
      <c r="D667" s="6"/>
      <c r="E667" s="6"/>
      <c r="F667" s="6"/>
      <c r="G667" s="6"/>
      <c r="H667" s="6"/>
      <c r="I667" s="6"/>
      <c r="J667" s="6"/>
      <c r="K667" s="6"/>
      <c r="L667" s="6"/>
      <c r="M667" s="6"/>
      <c r="N667" s="6"/>
      <c r="O667" s="6"/>
      <c r="P667" s="6"/>
      <c r="Q667" s="6"/>
      <c r="R667" s="6"/>
      <c r="S667" s="162"/>
      <c r="T667" s="6"/>
      <c r="U667" s="6"/>
      <c r="V667" s="612"/>
      <c r="W667" s="6"/>
      <c r="X667" s="6"/>
      <c r="Y667" s="6"/>
      <c r="Z667" s="6"/>
      <c r="AA667" s="6"/>
    </row>
    <row r="668" spans="1:27" ht="15.75" customHeight="1" x14ac:dyDescent="0.25">
      <c r="A668" s="6"/>
      <c r="B668" s="6"/>
      <c r="C668" s="6"/>
      <c r="D668" s="6"/>
      <c r="E668" s="6"/>
      <c r="F668" s="6"/>
      <c r="G668" s="6"/>
      <c r="H668" s="6"/>
      <c r="I668" s="6"/>
      <c r="J668" s="6"/>
      <c r="K668" s="6"/>
      <c r="L668" s="6"/>
      <c r="M668" s="6"/>
      <c r="N668" s="6"/>
      <c r="O668" s="6"/>
      <c r="P668" s="6"/>
      <c r="Q668" s="6"/>
      <c r="R668" s="6"/>
      <c r="S668" s="162"/>
      <c r="T668" s="6"/>
      <c r="U668" s="6"/>
      <c r="V668" s="612"/>
      <c r="W668" s="6"/>
      <c r="X668" s="6"/>
      <c r="Y668" s="6"/>
      <c r="Z668" s="6"/>
      <c r="AA668" s="6"/>
    </row>
    <row r="669" spans="1:27" ht="15.75" customHeight="1" x14ac:dyDescent="0.25">
      <c r="A669" s="6"/>
      <c r="B669" s="6"/>
      <c r="C669" s="6"/>
      <c r="D669" s="6"/>
      <c r="E669" s="6"/>
      <c r="F669" s="6"/>
      <c r="G669" s="6"/>
      <c r="H669" s="6"/>
      <c r="I669" s="6"/>
      <c r="J669" s="6"/>
      <c r="K669" s="6"/>
      <c r="L669" s="6"/>
      <c r="M669" s="6"/>
      <c r="N669" s="6"/>
      <c r="O669" s="6"/>
      <c r="P669" s="6"/>
      <c r="Q669" s="6"/>
      <c r="R669" s="6"/>
      <c r="S669" s="162"/>
      <c r="T669" s="6"/>
      <c r="U669" s="6"/>
      <c r="V669" s="612"/>
      <c r="W669" s="6"/>
      <c r="X669" s="6"/>
      <c r="Y669" s="6"/>
      <c r="Z669" s="6"/>
      <c r="AA669" s="6"/>
    </row>
    <row r="670" spans="1:27" ht="15.75" customHeight="1" x14ac:dyDescent="0.25">
      <c r="A670" s="6"/>
      <c r="B670" s="6"/>
      <c r="C670" s="6"/>
      <c r="D670" s="6"/>
      <c r="E670" s="6"/>
      <c r="F670" s="6"/>
      <c r="G670" s="6"/>
      <c r="H670" s="6"/>
      <c r="I670" s="6"/>
      <c r="J670" s="6"/>
      <c r="K670" s="6"/>
      <c r="L670" s="6"/>
      <c r="M670" s="6"/>
      <c r="N670" s="6"/>
      <c r="O670" s="6"/>
      <c r="P670" s="6"/>
      <c r="Q670" s="6"/>
      <c r="R670" s="6"/>
      <c r="S670" s="162"/>
      <c r="T670" s="6"/>
      <c r="U670" s="6"/>
      <c r="V670" s="612"/>
      <c r="W670" s="6"/>
      <c r="X670" s="6"/>
      <c r="Y670" s="6"/>
      <c r="Z670" s="6"/>
      <c r="AA670" s="6"/>
    </row>
    <row r="671" spans="1:27" ht="15.75" customHeight="1" x14ac:dyDescent="0.25">
      <c r="A671" s="6"/>
      <c r="B671" s="6"/>
      <c r="C671" s="6"/>
      <c r="D671" s="6"/>
      <c r="E671" s="6"/>
      <c r="F671" s="6"/>
      <c r="G671" s="6"/>
      <c r="H671" s="6"/>
      <c r="I671" s="6"/>
      <c r="J671" s="6"/>
      <c r="K671" s="6"/>
      <c r="L671" s="6"/>
      <c r="M671" s="6"/>
      <c r="N671" s="6"/>
      <c r="O671" s="6"/>
      <c r="P671" s="6"/>
      <c r="Q671" s="6"/>
      <c r="R671" s="6"/>
      <c r="S671" s="162"/>
      <c r="T671" s="6"/>
      <c r="U671" s="6"/>
      <c r="V671" s="612"/>
      <c r="W671" s="6"/>
      <c r="X671" s="6"/>
      <c r="Y671" s="6"/>
      <c r="Z671" s="6"/>
      <c r="AA671" s="6"/>
    </row>
    <row r="672" spans="1:27" ht="15.75" customHeight="1" x14ac:dyDescent="0.25">
      <c r="A672" s="6"/>
      <c r="B672" s="6"/>
      <c r="C672" s="6"/>
      <c r="D672" s="6"/>
      <c r="E672" s="6"/>
      <c r="F672" s="6"/>
      <c r="G672" s="6"/>
      <c r="H672" s="6"/>
      <c r="I672" s="6"/>
      <c r="J672" s="6"/>
      <c r="K672" s="6"/>
      <c r="L672" s="6"/>
      <c r="M672" s="6"/>
      <c r="N672" s="6"/>
      <c r="O672" s="6"/>
      <c r="P672" s="6"/>
      <c r="Q672" s="6"/>
      <c r="R672" s="6"/>
      <c r="S672" s="162"/>
      <c r="T672" s="6"/>
      <c r="U672" s="6"/>
      <c r="V672" s="612"/>
      <c r="W672" s="6"/>
      <c r="X672" s="6"/>
      <c r="Y672" s="6"/>
      <c r="Z672" s="6"/>
      <c r="AA672" s="6"/>
    </row>
    <row r="673" spans="1:27" ht="15.75" customHeight="1" x14ac:dyDescent="0.25">
      <c r="A673" s="6"/>
      <c r="B673" s="6"/>
      <c r="C673" s="6"/>
      <c r="D673" s="6"/>
      <c r="E673" s="6"/>
      <c r="F673" s="6"/>
      <c r="G673" s="6"/>
      <c r="H673" s="6"/>
      <c r="I673" s="6"/>
      <c r="J673" s="6"/>
      <c r="K673" s="6"/>
      <c r="L673" s="6"/>
      <c r="M673" s="6"/>
      <c r="N673" s="6"/>
      <c r="O673" s="6"/>
      <c r="P673" s="6"/>
      <c r="Q673" s="6"/>
      <c r="R673" s="6"/>
      <c r="S673" s="162"/>
      <c r="T673" s="6"/>
      <c r="U673" s="6"/>
      <c r="V673" s="612"/>
      <c r="W673" s="6"/>
      <c r="X673" s="6"/>
      <c r="Y673" s="6"/>
      <c r="Z673" s="6"/>
      <c r="AA673" s="6"/>
    </row>
    <row r="674" spans="1:27" ht="15.75" customHeight="1" x14ac:dyDescent="0.25">
      <c r="A674" s="6"/>
      <c r="B674" s="6"/>
      <c r="C674" s="6"/>
      <c r="D674" s="6"/>
      <c r="E674" s="6"/>
      <c r="F674" s="6"/>
      <c r="G674" s="6"/>
      <c r="H674" s="6"/>
      <c r="I674" s="6"/>
      <c r="J674" s="6"/>
      <c r="K674" s="6"/>
      <c r="L674" s="6"/>
      <c r="M674" s="6"/>
      <c r="N674" s="6"/>
      <c r="O674" s="6"/>
      <c r="P674" s="6"/>
      <c r="Q674" s="6"/>
      <c r="R674" s="6"/>
      <c r="S674" s="162"/>
      <c r="T674" s="6"/>
      <c r="U674" s="6"/>
      <c r="V674" s="612"/>
      <c r="W674" s="6"/>
      <c r="X674" s="6"/>
      <c r="Y674" s="6"/>
      <c r="Z674" s="6"/>
      <c r="AA674" s="6"/>
    </row>
    <row r="675" spans="1:27" ht="15.75" customHeight="1" x14ac:dyDescent="0.25">
      <c r="A675" s="6"/>
      <c r="B675" s="6"/>
      <c r="C675" s="6"/>
      <c r="D675" s="6"/>
      <c r="E675" s="6"/>
      <c r="F675" s="6"/>
      <c r="G675" s="6"/>
      <c r="H675" s="6"/>
      <c r="I675" s="6"/>
      <c r="J675" s="6"/>
      <c r="K675" s="6"/>
      <c r="L675" s="6"/>
      <c r="M675" s="6"/>
      <c r="N675" s="6"/>
      <c r="O675" s="6"/>
      <c r="P675" s="6"/>
      <c r="Q675" s="6"/>
      <c r="R675" s="6"/>
      <c r="S675" s="162"/>
      <c r="T675" s="6"/>
      <c r="U675" s="6"/>
      <c r="V675" s="612"/>
      <c r="W675" s="6"/>
      <c r="X675" s="6"/>
      <c r="Y675" s="6"/>
      <c r="Z675" s="6"/>
      <c r="AA675" s="6"/>
    </row>
    <row r="676" spans="1:27" ht="15.75" customHeight="1" x14ac:dyDescent="0.25">
      <c r="A676" s="6"/>
      <c r="B676" s="6"/>
      <c r="C676" s="6"/>
      <c r="D676" s="6"/>
      <c r="E676" s="6"/>
      <c r="F676" s="6"/>
      <c r="G676" s="6"/>
      <c r="H676" s="6"/>
      <c r="I676" s="6"/>
      <c r="J676" s="6"/>
      <c r="K676" s="6"/>
      <c r="L676" s="6"/>
      <c r="M676" s="6"/>
      <c r="N676" s="6"/>
      <c r="O676" s="6"/>
      <c r="P676" s="6"/>
      <c r="Q676" s="6"/>
      <c r="R676" s="6"/>
      <c r="S676" s="162"/>
      <c r="T676" s="6"/>
      <c r="U676" s="6"/>
      <c r="V676" s="612"/>
      <c r="W676" s="6"/>
      <c r="X676" s="6"/>
      <c r="Y676" s="6"/>
      <c r="Z676" s="6"/>
      <c r="AA676" s="6"/>
    </row>
    <row r="677" spans="1:27" ht="15.75" customHeight="1" x14ac:dyDescent="0.25">
      <c r="A677" s="6"/>
      <c r="B677" s="6"/>
      <c r="C677" s="6"/>
      <c r="D677" s="6"/>
      <c r="E677" s="6"/>
      <c r="F677" s="6"/>
      <c r="G677" s="6"/>
      <c r="H677" s="6"/>
      <c r="I677" s="6"/>
      <c r="J677" s="6"/>
      <c r="K677" s="6"/>
      <c r="L677" s="6"/>
      <c r="M677" s="6"/>
      <c r="N677" s="6"/>
      <c r="O677" s="6"/>
      <c r="P677" s="6"/>
      <c r="Q677" s="6"/>
      <c r="R677" s="6"/>
      <c r="S677" s="162"/>
      <c r="T677" s="6"/>
      <c r="U677" s="6"/>
      <c r="V677" s="612"/>
      <c r="W677" s="6"/>
      <c r="X677" s="6"/>
      <c r="Y677" s="6"/>
      <c r="Z677" s="6"/>
      <c r="AA677" s="6"/>
    </row>
    <row r="678" spans="1:27" ht="15.75" customHeight="1" x14ac:dyDescent="0.25">
      <c r="A678" s="6"/>
      <c r="B678" s="6"/>
      <c r="C678" s="6"/>
      <c r="D678" s="6"/>
      <c r="E678" s="6"/>
      <c r="F678" s="6"/>
      <c r="G678" s="6"/>
      <c r="H678" s="6"/>
      <c r="I678" s="6"/>
      <c r="J678" s="6"/>
      <c r="K678" s="6"/>
      <c r="L678" s="6"/>
      <c r="M678" s="6"/>
      <c r="N678" s="6"/>
      <c r="O678" s="6"/>
      <c r="P678" s="6"/>
      <c r="Q678" s="6"/>
      <c r="R678" s="6"/>
      <c r="S678" s="162"/>
      <c r="T678" s="6"/>
      <c r="U678" s="6"/>
      <c r="V678" s="612"/>
      <c r="W678" s="6"/>
      <c r="X678" s="6"/>
      <c r="Y678" s="6"/>
      <c r="Z678" s="6"/>
      <c r="AA678" s="6"/>
    </row>
    <row r="679" spans="1:27" ht="15.75" customHeight="1" x14ac:dyDescent="0.25">
      <c r="A679" s="6"/>
      <c r="B679" s="6"/>
      <c r="C679" s="6"/>
      <c r="D679" s="6"/>
      <c r="E679" s="6"/>
      <c r="F679" s="6"/>
      <c r="G679" s="6"/>
      <c r="H679" s="6"/>
      <c r="I679" s="6"/>
      <c r="J679" s="6"/>
      <c r="K679" s="6"/>
      <c r="L679" s="6"/>
      <c r="M679" s="6"/>
      <c r="N679" s="6"/>
      <c r="O679" s="6"/>
      <c r="P679" s="6"/>
      <c r="Q679" s="6"/>
      <c r="R679" s="6"/>
      <c r="S679" s="162"/>
      <c r="T679" s="6"/>
      <c r="U679" s="6"/>
      <c r="V679" s="612"/>
      <c r="W679" s="6"/>
      <c r="X679" s="6"/>
      <c r="Y679" s="6"/>
      <c r="Z679" s="6"/>
      <c r="AA679" s="6"/>
    </row>
    <row r="680" spans="1:27" ht="15.75" customHeight="1" x14ac:dyDescent="0.25">
      <c r="A680" s="6"/>
      <c r="B680" s="6"/>
      <c r="C680" s="6"/>
      <c r="D680" s="6"/>
      <c r="E680" s="6"/>
      <c r="F680" s="6"/>
      <c r="G680" s="6"/>
      <c r="H680" s="6"/>
      <c r="I680" s="6"/>
      <c r="J680" s="6"/>
      <c r="K680" s="6"/>
      <c r="L680" s="6"/>
      <c r="M680" s="6"/>
      <c r="N680" s="6"/>
      <c r="O680" s="6"/>
      <c r="P680" s="6"/>
      <c r="Q680" s="6"/>
      <c r="R680" s="6"/>
      <c r="S680" s="162"/>
      <c r="T680" s="6"/>
      <c r="U680" s="6"/>
      <c r="V680" s="612"/>
      <c r="W680" s="6"/>
      <c r="X680" s="6"/>
      <c r="Y680" s="6"/>
      <c r="Z680" s="6"/>
      <c r="AA680" s="6"/>
    </row>
    <row r="681" spans="1:27" ht="15.75" customHeight="1" x14ac:dyDescent="0.25">
      <c r="A681" s="6"/>
      <c r="B681" s="6"/>
      <c r="C681" s="6"/>
      <c r="D681" s="6"/>
      <c r="E681" s="6"/>
      <c r="F681" s="6"/>
      <c r="G681" s="6"/>
      <c r="H681" s="6"/>
      <c r="I681" s="6"/>
      <c r="J681" s="6"/>
      <c r="K681" s="6"/>
      <c r="L681" s="6"/>
      <c r="M681" s="6"/>
      <c r="N681" s="6"/>
      <c r="O681" s="6"/>
      <c r="P681" s="6"/>
      <c r="Q681" s="6"/>
      <c r="R681" s="6"/>
      <c r="S681" s="162"/>
      <c r="T681" s="6"/>
      <c r="U681" s="6"/>
      <c r="V681" s="612"/>
      <c r="W681" s="6"/>
      <c r="X681" s="6"/>
      <c r="Y681" s="6"/>
      <c r="Z681" s="6"/>
      <c r="AA681" s="6"/>
    </row>
    <row r="682" spans="1:27" ht="15.75" customHeight="1" x14ac:dyDescent="0.25">
      <c r="A682" s="6"/>
      <c r="B682" s="6"/>
      <c r="C682" s="6"/>
      <c r="D682" s="6"/>
      <c r="E682" s="6"/>
      <c r="F682" s="6"/>
      <c r="G682" s="6"/>
      <c r="H682" s="6"/>
      <c r="I682" s="6"/>
      <c r="J682" s="6"/>
      <c r="K682" s="6"/>
      <c r="L682" s="6"/>
      <c r="M682" s="6"/>
      <c r="N682" s="6"/>
      <c r="O682" s="6"/>
      <c r="P682" s="6"/>
      <c r="Q682" s="6"/>
      <c r="R682" s="6"/>
      <c r="S682" s="162"/>
      <c r="T682" s="6"/>
      <c r="U682" s="6"/>
      <c r="V682" s="612"/>
      <c r="W682" s="6"/>
      <c r="X682" s="6"/>
      <c r="Y682" s="6"/>
      <c r="Z682" s="6"/>
      <c r="AA682" s="6"/>
    </row>
    <row r="683" spans="1:27" ht="15.75" customHeight="1" x14ac:dyDescent="0.25">
      <c r="A683" s="6"/>
      <c r="B683" s="6"/>
      <c r="C683" s="6"/>
      <c r="D683" s="6"/>
      <c r="E683" s="6"/>
      <c r="F683" s="6"/>
      <c r="G683" s="6"/>
      <c r="H683" s="6"/>
      <c r="I683" s="6"/>
      <c r="J683" s="6"/>
      <c r="K683" s="6"/>
      <c r="L683" s="6"/>
      <c r="M683" s="6"/>
      <c r="N683" s="6"/>
      <c r="O683" s="6"/>
      <c r="P683" s="6"/>
      <c r="Q683" s="6"/>
      <c r="R683" s="6"/>
      <c r="S683" s="162"/>
      <c r="T683" s="6"/>
      <c r="U683" s="6"/>
      <c r="V683" s="612"/>
      <c r="W683" s="6"/>
      <c r="X683" s="6"/>
      <c r="Y683" s="6"/>
      <c r="Z683" s="6"/>
      <c r="AA683" s="6"/>
    </row>
    <row r="684" spans="1:27" ht="15.75" customHeight="1" x14ac:dyDescent="0.25">
      <c r="A684" s="6"/>
      <c r="B684" s="6"/>
      <c r="C684" s="6"/>
      <c r="D684" s="6"/>
      <c r="E684" s="6"/>
      <c r="F684" s="6"/>
      <c r="G684" s="6"/>
      <c r="H684" s="6"/>
      <c r="I684" s="6"/>
      <c r="J684" s="6"/>
      <c r="K684" s="6"/>
      <c r="L684" s="6"/>
      <c r="M684" s="6"/>
      <c r="N684" s="6"/>
      <c r="O684" s="6"/>
      <c r="P684" s="6"/>
      <c r="Q684" s="6"/>
      <c r="R684" s="6"/>
      <c r="S684" s="162"/>
      <c r="T684" s="6"/>
      <c r="U684" s="6"/>
      <c r="V684" s="612"/>
      <c r="W684" s="6"/>
      <c r="X684" s="6"/>
      <c r="Y684" s="6"/>
      <c r="Z684" s="6"/>
      <c r="AA684" s="6"/>
    </row>
    <row r="685" spans="1:27" ht="15.75" customHeight="1" x14ac:dyDescent="0.25">
      <c r="A685" s="6"/>
      <c r="B685" s="6"/>
      <c r="C685" s="6"/>
      <c r="D685" s="6"/>
      <c r="E685" s="6"/>
      <c r="F685" s="6"/>
      <c r="G685" s="6"/>
      <c r="H685" s="6"/>
      <c r="I685" s="6"/>
      <c r="J685" s="6"/>
      <c r="K685" s="6"/>
      <c r="L685" s="6"/>
      <c r="M685" s="6"/>
      <c r="N685" s="6"/>
      <c r="O685" s="6"/>
      <c r="P685" s="6"/>
      <c r="Q685" s="6"/>
      <c r="R685" s="6"/>
      <c r="S685" s="162"/>
      <c r="T685" s="6"/>
      <c r="U685" s="6"/>
      <c r="V685" s="612"/>
      <c r="W685" s="6"/>
      <c r="X685" s="6"/>
      <c r="Y685" s="6"/>
      <c r="Z685" s="6"/>
      <c r="AA685" s="6"/>
    </row>
    <row r="686" spans="1:27" ht="15.75" customHeight="1" x14ac:dyDescent="0.25">
      <c r="A686" s="6"/>
      <c r="B686" s="6"/>
      <c r="C686" s="6"/>
      <c r="D686" s="6"/>
      <c r="E686" s="6"/>
      <c r="F686" s="6"/>
      <c r="G686" s="6"/>
      <c r="H686" s="6"/>
      <c r="I686" s="6"/>
      <c r="J686" s="6"/>
      <c r="K686" s="6"/>
      <c r="L686" s="6"/>
      <c r="M686" s="6"/>
      <c r="N686" s="6"/>
      <c r="O686" s="6"/>
      <c r="P686" s="6"/>
      <c r="Q686" s="6"/>
      <c r="R686" s="6"/>
      <c r="S686" s="162"/>
      <c r="T686" s="6"/>
      <c r="U686" s="6"/>
      <c r="V686" s="612"/>
      <c r="W686" s="6"/>
      <c r="X686" s="6"/>
      <c r="Y686" s="6"/>
      <c r="Z686" s="6"/>
      <c r="AA686" s="6"/>
    </row>
    <row r="687" spans="1:27" ht="15.75" customHeight="1" x14ac:dyDescent="0.25">
      <c r="A687" s="6"/>
      <c r="B687" s="6"/>
      <c r="C687" s="6"/>
      <c r="D687" s="6"/>
      <c r="E687" s="6"/>
      <c r="F687" s="6"/>
      <c r="G687" s="6"/>
      <c r="H687" s="6"/>
      <c r="I687" s="6"/>
      <c r="J687" s="6"/>
      <c r="K687" s="6"/>
      <c r="L687" s="6"/>
      <c r="M687" s="6"/>
      <c r="N687" s="6"/>
      <c r="O687" s="6"/>
      <c r="P687" s="6"/>
      <c r="Q687" s="6"/>
      <c r="R687" s="6"/>
      <c r="S687" s="162"/>
      <c r="T687" s="6"/>
      <c r="U687" s="6"/>
      <c r="V687" s="612"/>
      <c r="W687" s="6"/>
      <c r="X687" s="6"/>
      <c r="Y687" s="6"/>
      <c r="Z687" s="6"/>
      <c r="AA687" s="6"/>
    </row>
    <row r="688" spans="1:27" ht="15.75" customHeight="1" x14ac:dyDescent="0.25">
      <c r="A688" s="6"/>
      <c r="B688" s="6"/>
      <c r="C688" s="6"/>
      <c r="D688" s="6"/>
      <c r="E688" s="6"/>
      <c r="F688" s="6"/>
      <c r="G688" s="6"/>
      <c r="H688" s="6"/>
      <c r="I688" s="6"/>
      <c r="J688" s="6"/>
      <c r="K688" s="6"/>
      <c r="L688" s="6"/>
      <c r="M688" s="6"/>
      <c r="N688" s="6"/>
      <c r="O688" s="6"/>
      <c r="P688" s="6"/>
      <c r="Q688" s="6"/>
      <c r="R688" s="6"/>
      <c r="S688" s="162"/>
      <c r="T688" s="6"/>
      <c r="U688" s="6"/>
      <c r="V688" s="612"/>
      <c r="W688" s="6"/>
      <c r="X688" s="6"/>
      <c r="Y688" s="6"/>
      <c r="Z688" s="6"/>
      <c r="AA688" s="6"/>
    </row>
    <row r="689" spans="1:27" ht="15.75" customHeight="1" x14ac:dyDescent="0.25">
      <c r="A689" s="6"/>
      <c r="B689" s="6"/>
      <c r="C689" s="6"/>
      <c r="D689" s="6"/>
      <c r="E689" s="6"/>
      <c r="F689" s="6"/>
      <c r="G689" s="6"/>
      <c r="H689" s="6"/>
      <c r="I689" s="6"/>
      <c r="J689" s="6"/>
      <c r="K689" s="6"/>
      <c r="L689" s="6"/>
      <c r="M689" s="6"/>
      <c r="N689" s="6"/>
      <c r="O689" s="6"/>
      <c r="P689" s="6"/>
      <c r="Q689" s="6"/>
      <c r="R689" s="6"/>
      <c r="S689" s="162"/>
      <c r="T689" s="6"/>
      <c r="U689" s="6"/>
      <c r="V689" s="612"/>
      <c r="W689" s="6"/>
      <c r="X689" s="6"/>
      <c r="Y689" s="6"/>
      <c r="Z689" s="6"/>
      <c r="AA689" s="6"/>
    </row>
    <row r="690" spans="1:27" ht="15.75" customHeight="1" x14ac:dyDescent="0.25">
      <c r="A690" s="6"/>
      <c r="B690" s="6"/>
      <c r="C690" s="6"/>
      <c r="D690" s="6"/>
      <c r="E690" s="6"/>
      <c r="F690" s="6"/>
      <c r="G690" s="6"/>
      <c r="H690" s="6"/>
      <c r="I690" s="6"/>
      <c r="J690" s="6"/>
      <c r="K690" s="6"/>
      <c r="L690" s="6"/>
      <c r="M690" s="6"/>
      <c r="N690" s="6"/>
      <c r="O690" s="6"/>
      <c r="P690" s="6"/>
      <c r="Q690" s="6"/>
      <c r="R690" s="6"/>
      <c r="S690" s="162"/>
      <c r="T690" s="6"/>
      <c r="U690" s="6"/>
      <c r="V690" s="612"/>
      <c r="W690" s="6"/>
      <c r="X690" s="6"/>
      <c r="Y690" s="6"/>
      <c r="Z690" s="6"/>
      <c r="AA690" s="6"/>
    </row>
    <row r="691" spans="1:27" ht="15.75" customHeight="1" x14ac:dyDescent="0.25">
      <c r="A691" s="6"/>
      <c r="B691" s="6"/>
      <c r="C691" s="6"/>
      <c r="D691" s="6"/>
      <c r="E691" s="6"/>
      <c r="F691" s="6"/>
      <c r="G691" s="6"/>
      <c r="H691" s="6"/>
      <c r="I691" s="6"/>
      <c r="J691" s="6"/>
      <c r="K691" s="6"/>
      <c r="L691" s="6"/>
      <c r="M691" s="6"/>
      <c r="N691" s="6"/>
      <c r="O691" s="6"/>
      <c r="P691" s="6"/>
      <c r="Q691" s="6"/>
      <c r="R691" s="6"/>
      <c r="S691" s="162"/>
      <c r="T691" s="6"/>
      <c r="U691" s="6"/>
      <c r="V691" s="612"/>
      <c r="W691" s="6"/>
      <c r="X691" s="6"/>
      <c r="Y691" s="6"/>
      <c r="Z691" s="6"/>
      <c r="AA691" s="6"/>
    </row>
    <row r="692" spans="1:27" ht="15.75" customHeight="1" x14ac:dyDescent="0.25">
      <c r="A692" s="6"/>
      <c r="B692" s="6"/>
      <c r="C692" s="6"/>
      <c r="D692" s="6"/>
      <c r="E692" s="6"/>
      <c r="F692" s="6"/>
      <c r="G692" s="6"/>
      <c r="H692" s="6"/>
      <c r="I692" s="6"/>
      <c r="J692" s="6"/>
      <c r="K692" s="6"/>
      <c r="L692" s="6"/>
      <c r="M692" s="6"/>
      <c r="N692" s="6"/>
      <c r="O692" s="6"/>
      <c r="P692" s="6"/>
      <c r="Q692" s="6"/>
      <c r="R692" s="6"/>
      <c r="S692" s="162"/>
      <c r="T692" s="6"/>
      <c r="U692" s="6"/>
      <c r="V692" s="612"/>
      <c r="W692" s="6"/>
      <c r="X692" s="6"/>
      <c r="Y692" s="6"/>
      <c r="Z692" s="6"/>
      <c r="AA692" s="6"/>
    </row>
    <row r="693" spans="1:27" ht="15.75" customHeight="1" x14ac:dyDescent="0.25">
      <c r="A693" s="6"/>
      <c r="B693" s="6"/>
      <c r="C693" s="6"/>
      <c r="D693" s="6"/>
      <c r="E693" s="6"/>
      <c r="F693" s="6"/>
      <c r="G693" s="6"/>
      <c r="H693" s="6"/>
      <c r="I693" s="6"/>
      <c r="J693" s="6"/>
      <c r="K693" s="6"/>
      <c r="L693" s="6"/>
      <c r="M693" s="6"/>
      <c r="N693" s="6"/>
      <c r="O693" s="6"/>
      <c r="P693" s="6"/>
      <c r="Q693" s="6"/>
      <c r="R693" s="6"/>
      <c r="S693" s="162"/>
      <c r="T693" s="6"/>
      <c r="U693" s="6"/>
      <c r="V693" s="612"/>
      <c r="W693" s="6"/>
      <c r="X693" s="6"/>
      <c r="Y693" s="6"/>
      <c r="Z693" s="6"/>
      <c r="AA693" s="6"/>
    </row>
    <row r="694" spans="1:27" ht="15.75" customHeight="1" x14ac:dyDescent="0.25">
      <c r="A694" s="6"/>
      <c r="B694" s="6"/>
      <c r="C694" s="6"/>
      <c r="D694" s="6"/>
      <c r="E694" s="6"/>
      <c r="F694" s="6"/>
      <c r="G694" s="6"/>
      <c r="H694" s="6"/>
      <c r="I694" s="6"/>
      <c r="J694" s="6"/>
      <c r="K694" s="6"/>
      <c r="L694" s="6"/>
      <c r="M694" s="6"/>
      <c r="N694" s="6"/>
      <c r="O694" s="6"/>
      <c r="P694" s="6"/>
      <c r="Q694" s="6"/>
      <c r="R694" s="6"/>
      <c r="S694" s="162"/>
      <c r="T694" s="6"/>
      <c r="U694" s="6"/>
      <c r="V694" s="612"/>
      <c r="W694" s="6"/>
      <c r="X694" s="6"/>
      <c r="Y694" s="6"/>
      <c r="Z694" s="6"/>
      <c r="AA694" s="6"/>
    </row>
    <row r="695" spans="1:27" ht="15.75" customHeight="1" x14ac:dyDescent="0.25">
      <c r="A695" s="6"/>
      <c r="B695" s="6"/>
      <c r="C695" s="6"/>
      <c r="D695" s="6"/>
      <c r="E695" s="6"/>
      <c r="F695" s="6"/>
      <c r="G695" s="6"/>
      <c r="H695" s="6"/>
      <c r="I695" s="6"/>
      <c r="J695" s="6"/>
      <c r="K695" s="6"/>
      <c r="L695" s="6"/>
      <c r="M695" s="6"/>
      <c r="N695" s="6"/>
      <c r="O695" s="6"/>
      <c r="P695" s="6"/>
      <c r="Q695" s="6"/>
      <c r="R695" s="6"/>
      <c r="S695" s="162"/>
      <c r="T695" s="6"/>
      <c r="U695" s="6"/>
      <c r="V695" s="612"/>
      <c r="W695" s="6"/>
      <c r="X695" s="6"/>
      <c r="Y695" s="6"/>
      <c r="Z695" s="6"/>
      <c r="AA695" s="6"/>
    </row>
    <row r="696" spans="1:27" ht="15.75" customHeight="1" x14ac:dyDescent="0.25">
      <c r="A696" s="6"/>
      <c r="B696" s="6"/>
      <c r="C696" s="6"/>
      <c r="D696" s="6"/>
      <c r="E696" s="6"/>
      <c r="F696" s="6"/>
      <c r="G696" s="6"/>
      <c r="H696" s="6"/>
      <c r="I696" s="6"/>
      <c r="J696" s="6"/>
      <c r="K696" s="6"/>
      <c r="L696" s="6"/>
      <c r="M696" s="6"/>
      <c r="N696" s="6"/>
      <c r="O696" s="6"/>
      <c r="P696" s="6"/>
      <c r="Q696" s="6"/>
      <c r="R696" s="6"/>
      <c r="S696" s="162"/>
      <c r="T696" s="6"/>
      <c r="U696" s="6"/>
      <c r="V696" s="612"/>
      <c r="W696" s="6"/>
      <c r="X696" s="6"/>
      <c r="Y696" s="6"/>
      <c r="Z696" s="6"/>
      <c r="AA696" s="6"/>
    </row>
    <row r="697" spans="1:27" ht="15.75" customHeight="1" x14ac:dyDescent="0.25">
      <c r="A697" s="6"/>
      <c r="B697" s="6"/>
      <c r="C697" s="6"/>
      <c r="D697" s="6"/>
      <c r="E697" s="6"/>
      <c r="F697" s="6"/>
      <c r="G697" s="6"/>
      <c r="H697" s="6"/>
      <c r="I697" s="6"/>
      <c r="J697" s="6"/>
      <c r="K697" s="6"/>
      <c r="L697" s="6"/>
      <c r="M697" s="6"/>
      <c r="N697" s="6"/>
      <c r="O697" s="6"/>
      <c r="P697" s="6"/>
      <c r="Q697" s="6"/>
      <c r="R697" s="6"/>
      <c r="S697" s="162"/>
      <c r="T697" s="6"/>
      <c r="U697" s="6"/>
      <c r="V697" s="612"/>
      <c r="W697" s="6"/>
      <c r="X697" s="6"/>
      <c r="Y697" s="6"/>
      <c r="Z697" s="6"/>
      <c r="AA697" s="6"/>
    </row>
    <row r="698" spans="1:27" ht="15.75" customHeight="1" x14ac:dyDescent="0.25">
      <c r="A698" s="6"/>
      <c r="B698" s="6"/>
      <c r="C698" s="6"/>
      <c r="D698" s="6"/>
      <c r="E698" s="6"/>
      <c r="F698" s="6"/>
      <c r="G698" s="6"/>
      <c r="H698" s="6"/>
      <c r="I698" s="6"/>
      <c r="J698" s="6"/>
      <c r="K698" s="6"/>
      <c r="L698" s="6"/>
      <c r="M698" s="6"/>
      <c r="N698" s="6"/>
      <c r="O698" s="6"/>
      <c r="P698" s="6"/>
      <c r="Q698" s="6"/>
      <c r="R698" s="6"/>
      <c r="S698" s="162"/>
      <c r="T698" s="6"/>
      <c r="U698" s="6"/>
      <c r="V698" s="612"/>
      <c r="W698" s="6"/>
      <c r="X698" s="6"/>
      <c r="Y698" s="6"/>
      <c r="Z698" s="6"/>
      <c r="AA698" s="6"/>
    </row>
    <row r="699" spans="1:27" ht="15.75" customHeight="1" x14ac:dyDescent="0.25">
      <c r="A699" s="6"/>
      <c r="B699" s="6"/>
      <c r="C699" s="6"/>
      <c r="D699" s="6"/>
      <c r="E699" s="6"/>
      <c r="F699" s="6"/>
      <c r="G699" s="6"/>
      <c r="H699" s="6"/>
      <c r="I699" s="6"/>
      <c r="J699" s="6"/>
      <c r="K699" s="6"/>
      <c r="L699" s="6"/>
      <c r="M699" s="6"/>
      <c r="N699" s="6"/>
      <c r="O699" s="6"/>
      <c r="P699" s="6"/>
      <c r="Q699" s="6"/>
      <c r="R699" s="6"/>
      <c r="S699" s="162"/>
      <c r="T699" s="6"/>
      <c r="U699" s="6"/>
      <c r="V699" s="612"/>
      <c r="W699" s="6"/>
      <c r="X699" s="6"/>
      <c r="Y699" s="6"/>
      <c r="Z699" s="6"/>
      <c r="AA699" s="6"/>
    </row>
    <row r="700" spans="1:27" ht="15.75" customHeight="1" x14ac:dyDescent="0.25">
      <c r="A700" s="6"/>
      <c r="B700" s="6"/>
      <c r="C700" s="6"/>
      <c r="D700" s="6"/>
      <c r="E700" s="6"/>
      <c r="F700" s="6"/>
      <c r="G700" s="6"/>
      <c r="H700" s="6"/>
      <c r="I700" s="6"/>
      <c r="J700" s="6"/>
      <c r="K700" s="6"/>
      <c r="L700" s="6"/>
      <c r="M700" s="6"/>
      <c r="N700" s="6"/>
      <c r="O700" s="6"/>
      <c r="P700" s="6"/>
      <c r="Q700" s="6"/>
      <c r="R700" s="6"/>
      <c r="S700" s="162"/>
      <c r="T700" s="6"/>
      <c r="U700" s="6"/>
      <c r="V700" s="612"/>
      <c r="W700" s="6"/>
      <c r="X700" s="6"/>
      <c r="Y700" s="6"/>
      <c r="Z700" s="6"/>
      <c r="AA700" s="6"/>
    </row>
    <row r="701" spans="1:27" ht="15.75" customHeight="1" x14ac:dyDescent="0.25">
      <c r="A701" s="6"/>
      <c r="B701" s="6"/>
      <c r="C701" s="6"/>
      <c r="D701" s="6"/>
      <c r="E701" s="6"/>
      <c r="F701" s="6"/>
      <c r="G701" s="6"/>
      <c r="H701" s="6"/>
      <c r="I701" s="6"/>
      <c r="J701" s="6"/>
      <c r="K701" s="6"/>
      <c r="L701" s="6"/>
      <c r="M701" s="6"/>
      <c r="N701" s="6"/>
      <c r="O701" s="6"/>
      <c r="P701" s="6"/>
      <c r="Q701" s="6"/>
      <c r="R701" s="6"/>
      <c r="S701" s="162"/>
      <c r="T701" s="6"/>
      <c r="U701" s="6"/>
      <c r="V701" s="612"/>
      <c r="W701" s="6"/>
      <c r="X701" s="6"/>
      <c r="Y701" s="6"/>
      <c r="Z701" s="6"/>
      <c r="AA701" s="6"/>
    </row>
    <row r="702" spans="1:27" ht="15.75" customHeight="1" x14ac:dyDescent="0.25">
      <c r="A702" s="6"/>
      <c r="B702" s="6"/>
      <c r="C702" s="6"/>
      <c r="D702" s="6"/>
      <c r="E702" s="6"/>
      <c r="F702" s="6"/>
      <c r="G702" s="6"/>
      <c r="H702" s="6"/>
      <c r="I702" s="6"/>
      <c r="J702" s="6"/>
      <c r="K702" s="6"/>
      <c r="L702" s="6"/>
      <c r="M702" s="6"/>
      <c r="N702" s="6"/>
      <c r="O702" s="6"/>
      <c r="P702" s="6"/>
      <c r="Q702" s="6"/>
      <c r="R702" s="6"/>
      <c r="S702" s="162"/>
      <c r="T702" s="6"/>
      <c r="U702" s="6"/>
      <c r="V702" s="612"/>
      <c r="W702" s="6"/>
      <c r="X702" s="6"/>
      <c r="Y702" s="6"/>
      <c r="Z702" s="6"/>
      <c r="AA702" s="6"/>
    </row>
    <row r="703" spans="1:27" ht="15.75" customHeight="1" x14ac:dyDescent="0.25">
      <c r="A703" s="6"/>
      <c r="B703" s="6"/>
      <c r="C703" s="6"/>
      <c r="D703" s="6"/>
      <c r="E703" s="6"/>
      <c r="F703" s="6"/>
      <c r="G703" s="6"/>
      <c r="H703" s="6"/>
      <c r="I703" s="6"/>
      <c r="J703" s="6"/>
      <c r="K703" s="6"/>
      <c r="L703" s="6"/>
      <c r="M703" s="6"/>
      <c r="N703" s="6"/>
      <c r="O703" s="6"/>
      <c r="P703" s="6"/>
      <c r="Q703" s="6"/>
      <c r="R703" s="6"/>
      <c r="S703" s="162"/>
      <c r="T703" s="6"/>
      <c r="U703" s="6"/>
      <c r="V703" s="612"/>
      <c r="W703" s="6"/>
      <c r="X703" s="6"/>
      <c r="Y703" s="6"/>
      <c r="Z703" s="6"/>
      <c r="AA703" s="6"/>
    </row>
    <row r="704" spans="1:27" ht="15.75" customHeight="1" x14ac:dyDescent="0.25">
      <c r="A704" s="6"/>
      <c r="B704" s="6"/>
      <c r="C704" s="6"/>
      <c r="D704" s="6"/>
      <c r="E704" s="6"/>
      <c r="F704" s="6"/>
      <c r="G704" s="6"/>
      <c r="H704" s="6"/>
      <c r="I704" s="6"/>
      <c r="J704" s="6"/>
      <c r="K704" s="6"/>
      <c r="L704" s="6"/>
      <c r="M704" s="6"/>
      <c r="N704" s="6"/>
      <c r="O704" s="6"/>
      <c r="P704" s="6"/>
      <c r="Q704" s="6"/>
      <c r="R704" s="6"/>
      <c r="S704" s="162"/>
      <c r="T704" s="6"/>
      <c r="U704" s="6"/>
      <c r="V704" s="612"/>
      <c r="W704" s="6"/>
      <c r="X704" s="6"/>
      <c r="Y704" s="6"/>
      <c r="Z704" s="6"/>
      <c r="AA704" s="6"/>
    </row>
    <row r="705" spans="1:27" ht="15.75" customHeight="1" x14ac:dyDescent="0.25">
      <c r="A705" s="6"/>
      <c r="B705" s="6"/>
      <c r="C705" s="6"/>
      <c r="D705" s="6"/>
      <c r="E705" s="6"/>
      <c r="F705" s="6"/>
      <c r="G705" s="6"/>
      <c r="H705" s="6"/>
      <c r="I705" s="6"/>
      <c r="J705" s="6"/>
      <c r="K705" s="6"/>
      <c r="L705" s="6"/>
      <c r="M705" s="6"/>
      <c r="N705" s="6"/>
      <c r="O705" s="6"/>
      <c r="P705" s="6"/>
      <c r="Q705" s="6"/>
      <c r="R705" s="6"/>
      <c r="S705" s="162"/>
      <c r="T705" s="6"/>
      <c r="U705" s="6"/>
      <c r="V705" s="612"/>
      <c r="W705" s="6"/>
      <c r="X705" s="6"/>
      <c r="Y705" s="6"/>
      <c r="Z705" s="6"/>
      <c r="AA705" s="6"/>
    </row>
    <row r="706" spans="1:27" ht="15.75" customHeight="1" x14ac:dyDescent="0.25">
      <c r="A706" s="6"/>
      <c r="B706" s="6"/>
      <c r="C706" s="6"/>
      <c r="D706" s="6"/>
      <c r="E706" s="6"/>
      <c r="F706" s="6"/>
      <c r="G706" s="6"/>
      <c r="H706" s="6"/>
      <c r="I706" s="6"/>
      <c r="J706" s="6"/>
      <c r="K706" s="6"/>
      <c r="L706" s="6"/>
      <c r="M706" s="6"/>
      <c r="N706" s="6"/>
      <c r="O706" s="6"/>
      <c r="P706" s="6"/>
      <c r="Q706" s="6"/>
      <c r="R706" s="6"/>
      <c r="S706" s="162"/>
      <c r="T706" s="6"/>
      <c r="U706" s="6"/>
      <c r="V706" s="612"/>
      <c r="W706" s="6"/>
      <c r="X706" s="6"/>
      <c r="Y706" s="6"/>
      <c r="Z706" s="6"/>
      <c r="AA706" s="6"/>
    </row>
    <row r="707" spans="1:27" ht="15.75" customHeight="1" x14ac:dyDescent="0.25">
      <c r="A707" s="6"/>
      <c r="B707" s="6"/>
      <c r="C707" s="6"/>
      <c r="D707" s="6"/>
      <c r="E707" s="6"/>
      <c r="F707" s="6"/>
      <c r="G707" s="6"/>
      <c r="H707" s="6"/>
      <c r="I707" s="6"/>
      <c r="J707" s="6"/>
      <c r="K707" s="6"/>
      <c r="L707" s="6"/>
      <c r="M707" s="6"/>
      <c r="N707" s="6"/>
      <c r="O707" s="6"/>
      <c r="P707" s="6"/>
      <c r="Q707" s="6"/>
      <c r="R707" s="6"/>
      <c r="S707" s="162"/>
      <c r="T707" s="6"/>
      <c r="U707" s="6"/>
      <c r="V707" s="612"/>
      <c r="W707" s="6"/>
      <c r="X707" s="6"/>
      <c r="Y707" s="6"/>
      <c r="Z707" s="6"/>
      <c r="AA707" s="6"/>
    </row>
    <row r="708" spans="1:27" ht="15.75" customHeight="1" x14ac:dyDescent="0.25">
      <c r="A708" s="6"/>
      <c r="B708" s="6"/>
      <c r="C708" s="6"/>
      <c r="D708" s="6"/>
      <c r="E708" s="6"/>
      <c r="F708" s="6"/>
      <c r="G708" s="6"/>
      <c r="H708" s="6"/>
      <c r="I708" s="6"/>
      <c r="J708" s="6"/>
      <c r="K708" s="6"/>
      <c r="L708" s="6"/>
      <c r="M708" s="6"/>
      <c r="N708" s="6"/>
      <c r="O708" s="6"/>
      <c r="P708" s="6"/>
      <c r="Q708" s="6"/>
      <c r="R708" s="6"/>
      <c r="S708" s="162"/>
      <c r="T708" s="6"/>
      <c r="U708" s="6"/>
      <c r="V708" s="612"/>
      <c r="W708" s="6"/>
      <c r="X708" s="6"/>
      <c r="Y708" s="6"/>
      <c r="Z708" s="6"/>
      <c r="AA708" s="6"/>
    </row>
    <row r="709" spans="1:27" ht="15.75" customHeight="1" x14ac:dyDescent="0.25">
      <c r="A709" s="6"/>
      <c r="B709" s="6"/>
      <c r="C709" s="6"/>
      <c r="D709" s="6"/>
      <c r="E709" s="6"/>
      <c r="F709" s="6"/>
      <c r="G709" s="6"/>
      <c r="H709" s="6"/>
      <c r="I709" s="6"/>
      <c r="J709" s="6"/>
      <c r="K709" s="6"/>
      <c r="L709" s="6"/>
      <c r="M709" s="6"/>
      <c r="N709" s="6"/>
      <c r="O709" s="6"/>
      <c r="P709" s="6"/>
      <c r="Q709" s="6"/>
      <c r="R709" s="6"/>
      <c r="S709" s="162"/>
      <c r="T709" s="6"/>
      <c r="U709" s="6"/>
      <c r="V709" s="612"/>
      <c r="W709" s="6"/>
      <c r="X709" s="6"/>
      <c r="Y709" s="6"/>
      <c r="Z709" s="6"/>
      <c r="AA709" s="6"/>
    </row>
    <row r="710" spans="1:27" ht="15.75" customHeight="1" x14ac:dyDescent="0.25">
      <c r="A710" s="6"/>
      <c r="B710" s="6"/>
      <c r="C710" s="6"/>
      <c r="D710" s="6"/>
      <c r="E710" s="6"/>
      <c r="F710" s="6"/>
      <c r="G710" s="6"/>
      <c r="H710" s="6"/>
      <c r="I710" s="6"/>
      <c r="J710" s="6"/>
      <c r="K710" s="6"/>
      <c r="L710" s="6"/>
      <c r="M710" s="6"/>
      <c r="N710" s="6"/>
      <c r="O710" s="6"/>
      <c r="P710" s="6"/>
      <c r="Q710" s="6"/>
      <c r="R710" s="6"/>
      <c r="S710" s="162"/>
      <c r="T710" s="6"/>
      <c r="U710" s="6"/>
      <c r="V710" s="612"/>
      <c r="W710" s="6"/>
      <c r="X710" s="6"/>
      <c r="Y710" s="6"/>
      <c r="Z710" s="6"/>
      <c r="AA710" s="6"/>
    </row>
    <row r="711" spans="1:27" ht="15.75" customHeight="1" x14ac:dyDescent="0.25">
      <c r="A711" s="6"/>
      <c r="B711" s="6"/>
      <c r="C711" s="6"/>
      <c r="D711" s="6"/>
      <c r="E711" s="6"/>
      <c r="F711" s="6"/>
      <c r="G711" s="6"/>
      <c r="H711" s="6"/>
      <c r="I711" s="6"/>
      <c r="J711" s="6"/>
      <c r="K711" s="6"/>
      <c r="L711" s="6"/>
      <c r="M711" s="6"/>
      <c r="N711" s="6"/>
      <c r="O711" s="6"/>
      <c r="P711" s="6"/>
      <c r="Q711" s="6"/>
      <c r="R711" s="6"/>
      <c r="S711" s="162"/>
      <c r="T711" s="6"/>
      <c r="U711" s="6"/>
      <c r="V711" s="612"/>
      <c r="W711" s="6"/>
      <c r="X711" s="6"/>
      <c r="Y711" s="6"/>
      <c r="Z711" s="6"/>
      <c r="AA711" s="6"/>
    </row>
    <row r="712" spans="1:27" ht="15.75" customHeight="1" x14ac:dyDescent="0.25">
      <c r="A712" s="6"/>
      <c r="B712" s="6"/>
      <c r="C712" s="6"/>
      <c r="D712" s="6"/>
      <c r="E712" s="6"/>
      <c r="F712" s="6"/>
      <c r="G712" s="6"/>
      <c r="H712" s="6"/>
      <c r="I712" s="6"/>
      <c r="J712" s="6"/>
      <c r="K712" s="6"/>
      <c r="L712" s="6"/>
      <c r="M712" s="6"/>
      <c r="N712" s="6"/>
      <c r="O712" s="6"/>
      <c r="P712" s="6"/>
      <c r="Q712" s="6"/>
      <c r="R712" s="6"/>
      <c r="S712" s="162"/>
      <c r="T712" s="6"/>
      <c r="U712" s="6"/>
      <c r="V712" s="612"/>
      <c r="W712" s="6"/>
      <c r="X712" s="6"/>
      <c r="Y712" s="6"/>
      <c r="Z712" s="6"/>
      <c r="AA712" s="6"/>
    </row>
    <row r="713" spans="1:27" ht="15.75" customHeight="1" x14ac:dyDescent="0.25">
      <c r="A713" s="6"/>
      <c r="B713" s="6"/>
      <c r="C713" s="6"/>
      <c r="D713" s="6"/>
      <c r="E713" s="6"/>
      <c r="F713" s="6"/>
      <c r="G713" s="6"/>
      <c r="H713" s="6"/>
      <c r="I713" s="6"/>
      <c r="J713" s="6"/>
      <c r="K713" s="6"/>
      <c r="L713" s="6"/>
      <c r="M713" s="6"/>
      <c r="N713" s="6"/>
      <c r="O713" s="6"/>
      <c r="P713" s="6"/>
      <c r="Q713" s="6"/>
      <c r="R713" s="6"/>
      <c r="S713" s="162"/>
      <c r="T713" s="6"/>
      <c r="U713" s="6"/>
      <c r="V713" s="612"/>
      <c r="W713" s="6"/>
      <c r="X713" s="6"/>
      <c r="Y713" s="6"/>
      <c r="Z713" s="6"/>
      <c r="AA713" s="6"/>
    </row>
    <row r="714" spans="1:27" ht="15.75" customHeight="1" x14ac:dyDescent="0.25">
      <c r="A714" s="6"/>
      <c r="B714" s="6"/>
      <c r="C714" s="6"/>
      <c r="D714" s="6"/>
      <c r="E714" s="6"/>
      <c r="F714" s="6"/>
      <c r="G714" s="6"/>
      <c r="H714" s="6"/>
      <c r="I714" s="6"/>
      <c r="J714" s="6"/>
      <c r="K714" s="6"/>
      <c r="L714" s="6"/>
      <c r="M714" s="6"/>
      <c r="N714" s="6"/>
      <c r="O714" s="6"/>
      <c r="P714" s="6"/>
      <c r="Q714" s="6"/>
      <c r="R714" s="6"/>
      <c r="S714" s="162"/>
      <c r="T714" s="6"/>
      <c r="U714" s="6"/>
      <c r="V714" s="612"/>
      <c r="W714" s="6"/>
      <c r="X714" s="6"/>
      <c r="Y714" s="6"/>
      <c r="Z714" s="6"/>
      <c r="AA714" s="6"/>
    </row>
    <row r="715" spans="1:27" ht="15.75" customHeight="1" x14ac:dyDescent="0.25">
      <c r="A715" s="6"/>
      <c r="B715" s="6"/>
      <c r="C715" s="6"/>
      <c r="D715" s="6"/>
      <c r="E715" s="6"/>
      <c r="F715" s="6"/>
      <c r="G715" s="6"/>
      <c r="H715" s="6"/>
      <c r="I715" s="6"/>
      <c r="J715" s="6"/>
      <c r="K715" s="6"/>
      <c r="L715" s="6"/>
      <c r="M715" s="6"/>
      <c r="N715" s="6"/>
      <c r="O715" s="6"/>
      <c r="P715" s="6"/>
      <c r="Q715" s="6"/>
      <c r="R715" s="6"/>
      <c r="S715" s="162"/>
      <c r="T715" s="6"/>
      <c r="U715" s="6"/>
      <c r="V715" s="612"/>
      <c r="W715" s="6"/>
      <c r="X715" s="6"/>
      <c r="Y715" s="6"/>
      <c r="Z715" s="6"/>
      <c r="AA715" s="6"/>
    </row>
    <row r="716" spans="1:27" ht="15.75" customHeight="1" x14ac:dyDescent="0.25">
      <c r="A716" s="6"/>
      <c r="B716" s="6"/>
      <c r="C716" s="6"/>
      <c r="D716" s="6"/>
      <c r="E716" s="6"/>
      <c r="F716" s="6"/>
      <c r="G716" s="6"/>
      <c r="H716" s="6"/>
      <c r="I716" s="6"/>
      <c r="J716" s="6"/>
      <c r="K716" s="6"/>
      <c r="L716" s="6"/>
      <c r="M716" s="6"/>
      <c r="N716" s="6"/>
      <c r="O716" s="6"/>
      <c r="P716" s="6"/>
      <c r="Q716" s="6"/>
      <c r="R716" s="6"/>
      <c r="S716" s="162"/>
      <c r="T716" s="6"/>
      <c r="U716" s="6"/>
      <c r="V716" s="612"/>
      <c r="W716" s="6"/>
      <c r="X716" s="6"/>
      <c r="Y716" s="6"/>
      <c r="Z716" s="6"/>
      <c r="AA716" s="6"/>
    </row>
    <row r="717" spans="1:27" ht="15.75" customHeight="1" x14ac:dyDescent="0.25">
      <c r="A717" s="6"/>
      <c r="B717" s="6"/>
      <c r="C717" s="6"/>
      <c r="D717" s="6"/>
      <c r="E717" s="6"/>
      <c r="F717" s="6"/>
      <c r="G717" s="6"/>
      <c r="H717" s="6"/>
      <c r="I717" s="6"/>
      <c r="J717" s="6"/>
      <c r="K717" s="6"/>
      <c r="L717" s="6"/>
      <c r="M717" s="6"/>
      <c r="N717" s="6"/>
      <c r="O717" s="6"/>
      <c r="P717" s="6"/>
      <c r="Q717" s="6"/>
      <c r="R717" s="6"/>
      <c r="S717" s="162"/>
      <c r="T717" s="6"/>
      <c r="U717" s="6"/>
      <c r="V717" s="612"/>
      <c r="W717" s="6"/>
      <c r="X717" s="6"/>
      <c r="Y717" s="6"/>
      <c r="Z717" s="6"/>
      <c r="AA717" s="6"/>
    </row>
    <row r="718" spans="1:27" ht="15.75" customHeight="1" x14ac:dyDescent="0.25">
      <c r="A718" s="6"/>
      <c r="B718" s="6"/>
      <c r="C718" s="6"/>
      <c r="D718" s="6"/>
      <c r="E718" s="6"/>
      <c r="F718" s="6"/>
      <c r="G718" s="6"/>
      <c r="H718" s="6"/>
      <c r="I718" s="6"/>
      <c r="J718" s="6"/>
      <c r="K718" s="6"/>
      <c r="L718" s="6"/>
      <c r="M718" s="6"/>
      <c r="N718" s="6"/>
      <c r="O718" s="6"/>
      <c r="P718" s="6"/>
      <c r="Q718" s="6"/>
      <c r="R718" s="6"/>
      <c r="S718" s="162"/>
      <c r="T718" s="6"/>
      <c r="U718" s="6"/>
      <c r="V718" s="612"/>
      <c r="W718" s="6"/>
      <c r="X718" s="6"/>
      <c r="Y718" s="6"/>
      <c r="Z718" s="6"/>
      <c r="AA718" s="6"/>
    </row>
    <row r="719" spans="1:27" ht="15.75" customHeight="1" x14ac:dyDescent="0.25">
      <c r="A719" s="6"/>
      <c r="B719" s="6"/>
      <c r="C719" s="6"/>
      <c r="D719" s="6"/>
      <c r="E719" s="6"/>
      <c r="F719" s="6"/>
      <c r="G719" s="6"/>
      <c r="H719" s="6"/>
      <c r="I719" s="6"/>
      <c r="J719" s="6"/>
      <c r="K719" s="6"/>
      <c r="L719" s="6"/>
      <c r="M719" s="6"/>
      <c r="N719" s="6"/>
      <c r="O719" s="6"/>
      <c r="P719" s="6"/>
      <c r="Q719" s="6"/>
      <c r="R719" s="6"/>
      <c r="S719" s="162"/>
      <c r="T719" s="6"/>
      <c r="U719" s="6"/>
      <c r="V719" s="612"/>
      <c r="W719" s="6"/>
      <c r="X719" s="6"/>
      <c r="Y719" s="6"/>
      <c r="Z719" s="6"/>
      <c r="AA719" s="6"/>
    </row>
    <row r="720" spans="1:27" ht="15.75" customHeight="1" x14ac:dyDescent="0.25">
      <c r="A720" s="6"/>
      <c r="B720" s="6"/>
      <c r="C720" s="6"/>
      <c r="D720" s="6"/>
      <c r="E720" s="6"/>
      <c r="F720" s="6"/>
      <c r="G720" s="6"/>
      <c r="H720" s="6"/>
      <c r="I720" s="6"/>
      <c r="J720" s="6"/>
      <c r="K720" s="6"/>
      <c r="L720" s="6"/>
      <c r="M720" s="6"/>
      <c r="N720" s="6"/>
      <c r="O720" s="6"/>
      <c r="P720" s="6"/>
      <c r="Q720" s="6"/>
      <c r="R720" s="6"/>
      <c r="S720" s="162"/>
      <c r="T720" s="6"/>
      <c r="U720" s="6"/>
      <c r="V720" s="612"/>
      <c r="W720" s="6"/>
      <c r="X720" s="6"/>
      <c r="Y720" s="6"/>
      <c r="Z720" s="6"/>
      <c r="AA720" s="6"/>
    </row>
    <row r="721" spans="1:27" ht="15.75" customHeight="1" x14ac:dyDescent="0.25">
      <c r="A721" s="6"/>
      <c r="B721" s="6"/>
      <c r="C721" s="6"/>
      <c r="D721" s="6"/>
      <c r="E721" s="6"/>
      <c r="F721" s="6"/>
      <c r="G721" s="6"/>
      <c r="H721" s="6"/>
      <c r="I721" s="6"/>
      <c r="J721" s="6"/>
      <c r="K721" s="6"/>
      <c r="L721" s="6"/>
      <c r="M721" s="6"/>
      <c r="N721" s="6"/>
      <c r="O721" s="6"/>
      <c r="P721" s="6"/>
      <c r="Q721" s="6"/>
      <c r="R721" s="6"/>
      <c r="S721" s="162"/>
      <c r="T721" s="6"/>
      <c r="U721" s="6"/>
      <c r="V721" s="612"/>
      <c r="W721" s="6"/>
      <c r="X721" s="6"/>
      <c r="Y721" s="6"/>
      <c r="Z721" s="6"/>
      <c r="AA721" s="6"/>
    </row>
    <row r="722" spans="1:27" ht="15.75" customHeight="1" x14ac:dyDescent="0.25">
      <c r="A722" s="6"/>
      <c r="B722" s="6"/>
      <c r="C722" s="6"/>
      <c r="D722" s="6"/>
      <c r="E722" s="6"/>
      <c r="F722" s="6"/>
      <c r="G722" s="6"/>
      <c r="H722" s="6"/>
      <c r="I722" s="6"/>
      <c r="J722" s="6"/>
      <c r="K722" s="6"/>
      <c r="L722" s="6"/>
      <c r="M722" s="6"/>
      <c r="N722" s="6"/>
      <c r="O722" s="6"/>
      <c r="P722" s="6"/>
      <c r="Q722" s="6"/>
      <c r="R722" s="6"/>
      <c r="S722" s="162"/>
      <c r="T722" s="6"/>
      <c r="U722" s="6"/>
      <c r="V722" s="612"/>
      <c r="W722" s="6"/>
      <c r="X722" s="6"/>
      <c r="Y722" s="6"/>
      <c r="Z722" s="6"/>
      <c r="AA722" s="6"/>
    </row>
    <row r="723" spans="1:27" ht="15.75" customHeight="1" x14ac:dyDescent="0.25">
      <c r="A723" s="6"/>
      <c r="B723" s="6"/>
      <c r="C723" s="6"/>
      <c r="D723" s="6"/>
      <c r="E723" s="6"/>
      <c r="F723" s="6"/>
      <c r="G723" s="6"/>
      <c r="H723" s="6"/>
      <c r="I723" s="6"/>
      <c r="J723" s="6"/>
      <c r="K723" s="6"/>
      <c r="L723" s="6"/>
      <c r="M723" s="6"/>
      <c r="N723" s="6"/>
      <c r="O723" s="6"/>
      <c r="P723" s="6"/>
      <c r="Q723" s="6"/>
      <c r="R723" s="6"/>
      <c r="S723" s="162"/>
      <c r="T723" s="6"/>
      <c r="U723" s="6"/>
      <c r="V723" s="612"/>
      <c r="W723" s="6"/>
      <c r="X723" s="6"/>
      <c r="Y723" s="6"/>
      <c r="Z723" s="6"/>
      <c r="AA723" s="6"/>
    </row>
    <row r="724" spans="1:27" ht="15.75" customHeight="1" x14ac:dyDescent="0.25">
      <c r="A724" s="6"/>
      <c r="B724" s="6"/>
      <c r="C724" s="6"/>
      <c r="D724" s="6"/>
      <c r="E724" s="6"/>
      <c r="F724" s="6"/>
      <c r="G724" s="6"/>
      <c r="H724" s="6"/>
      <c r="I724" s="6"/>
      <c r="J724" s="6"/>
      <c r="K724" s="6"/>
      <c r="L724" s="6"/>
      <c r="M724" s="6"/>
      <c r="N724" s="6"/>
      <c r="O724" s="6"/>
      <c r="P724" s="6"/>
      <c r="Q724" s="6"/>
      <c r="R724" s="6"/>
      <c r="S724" s="162"/>
      <c r="T724" s="6"/>
      <c r="U724" s="6"/>
      <c r="V724" s="612"/>
      <c r="W724" s="6"/>
      <c r="X724" s="6"/>
      <c r="Y724" s="6"/>
      <c r="Z724" s="6"/>
      <c r="AA724" s="6"/>
    </row>
    <row r="725" spans="1:27" ht="15.75" customHeight="1" x14ac:dyDescent="0.25">
      <c r="A725" s="6"/>
      <c r="B725" s="6"/>
      <c r="C725" s="6"/>
      <c r="D725" s="6"/>
      <c r="E725" s="6"/>
      <c r="F725" s="6"/>
      <c r="G725" s="6"/>
      <c r="H725" s="6"/>
      <c r="I725" s="6"/>
      <c r="J725" s="6"/>
      <c r="K725" s="6"/>
      <c r="L725" s="6"/>
      <c r="M725" s="6"/>
      <c r="N725" s="6"/>
      <c r="O725" s="6"/>
      <c r="P725" s="6"/>
      <c r="Q725" s="6"/>
      <c r="R725" s="6"/>
      <c r="S725" s="162"/>
      <c r="T725" s="6"/>
      <c r="U725" s="6"/>
      <c r="V725" s="612"/>
      <c r="W725" s="6"/>
      <c r="X725" s="6"/>
      <c r="Y725" s="6"/>
      <c r="Z725" s="6"/>
      <c r="AA725" s="6"/>
    </row>
    <row r="726" spans="1:27" ht="15.75" customHeight="1" x14ac:dyDescent="0.25">
      <c r="A726" s="6"/>
      <c r="B726" s="6"/>
      <c r="C726" s="6"/>
      <c r="D726" s="6"/>
      <c r="E726" s="6"/>
      <c r="F726" s="6"/>
      <c r="G726" s="6"/>
      <c r="H726" s="6"/>
      <c r="I726" s="6"/>
      <c r="J726" s="6"/>
      <c r="K726" s="6"/>
      <c r="L726" s="6"/>
      <c r="M726" s="6"/>
      <c r="N726" s="6"/>
      <c r="O726" s="6"/>
      <c r="P726" s="6"/>
      <c r="Q726" s="6"/>
      <c r="R726" s="6"/>
      <c r="S726" s="162"/>
      <c r="T726" s="6"/>
      <c r="U726" s="6"/>
      <c r="V726" s="612"/>
      <c r="W726" s="6"/>
      <c r="X726" s="6"/>
      <c r="Y726" s="6"/>
      <c r="Z726" s="6"/>
      <c r="AA726" s="6"/>
    </row>
    <row r="727" spans="1:27" ht="15.75" customHeight="1" x14ac:dyDescent="0.25">
      <c r="A727" s="6"/>
      <c r="B727" s="6"/>
      <c r="C727" s="6"/>
      <c r="D727" s="6"/>
      <c r="E727" s="6"/>
      <c r="F727" s="6"/>
      <c r="G727" s="6"/>
      <c r="H727" s="6"/>
      <c r="I727" s="6"/>
      <c r="J727" s="6"/>
      <c r="K727" s="6"/>
      <c r="L727" s="6"/>
      <c r="M727" s="6"/>
      <c r="N727" s="6"/>
      <c r="O727" s="6"/>
      <c r="P727" s="6"/>
      <c r="Q727" s="6"/>
      <c r="R727" s="6"/>
      <c r="S727" s="162"/>
      <c r="T727" s="6"/>
      <c r="U727" s="6"/>
      <c r="V727" s="612"/>
      <c r="W727" s="6"/>
      <c r="X727" s="6"/>
      <c r="Y727" s="6"/>
      <c r="Z727" s="6"/>
      <c r="AA727" s="6"/>
    </row>
    <row r="728" spans="1:27" ht="15.75" customHeight="1" x14ac:dyDescent="0.25">
      <c r="A728" s="6"/>
      <c r="B728" s="6"/>
      <c r="C728" s="6"/>
      <c r="D728" s="6"/>
      <c r="E728" s="6"/>
      <c r="F728" s="6"/>
      <c r="G728" s="6"/>
      <c r="H728" s="6"/>
      <c r="I728" s="6"/>
      <c r="J728" s="6"/>
      <c r="K728" s="6"/>
      <c r="L728" s="6"/>
      <c r="M728" s="6"/>
      <c r="N728" s="6"/>
      <c r="O728" s="6"/>
      <c r="P728" s="6"/>
      <c r="Q728" s="6"/>
      <c r="R728" s="6"/>
      <c r="S728" s="162"/>
      <c r="T728" s="6"/>
      <c r="U728" s="6"/>
      <c r="V728" s="612"/>
      <c r="W728" s="6"/>
      <c r="X728" s="6"/>
      <c r="Y728" s="6"/>
      <c r="Z728" s="6"/>
      <c r="AA728" s="6"/>
    </row>
    <row r="729" spans="1:27" ht="15.75" customHeight="1" x14ac:dyDescent="0.25">
      <c r="A729" s="6"/>
      <c r="B729" s="6"/>
      <c r="C729" s="6"/>
      <c r="D729" s="6"/>
      <c r="E729" s="6"/>
      <c r="F729" s="6"/>
      <c r="G729" s="6"/>
      <c r="H729" s="6"/>
      <c r="I729" s="6"/>
      <c r="J729" s="6"/>
      <c r="K729" s="6"/>
      <c r="L729" s="6"/>
      <c r="M729" s="6"/>
      <c r="N729" s="6"/>
      <c r="O729" s="6"/>
      <c r="P729" s="6"/>
      <c r="Q729" s="6"/>
      <c r="R729" s="6"/>
      <c r="S729" s="162"/>
      <c r="T729" s="6"/>
      <c r="U729" s="6"/>
      <c r="V729" s="612"/>
      <c r="W729" s="6"/>
      <c r="X729" s="6"/>
      <c r="Y729" s="6"/>
      <c r="Z729" s="6"/>
      <c r="AA729" s="6"/>
    </row>
    <row r="730" spans="1:27" ht="15.75" customHeight="1" x14ac:dyDescent="0.25">
      <c r="A730" s="6"/>
      <c r="B730" s="6"/>
      <c r="C730" s="6"/>
      <c r="D730" s="6"/>
      <c r="E730" s="6"/>
      <c r="F730" s="6"/>
      <c r="G730" s="6"/>
      <c r="H730" s="6"/>
      <c r="I730" s="6"/>
      <c r="J730" s="6"/>
      <c r="K730" s="6"/>
      <c r="L730" s="6"/>
      <c r="M730" s="6"/>
      <c r="N730" s="6"/>
      <c r="O730" s="6"/>
      <c r="P730" s="6"/>
      <c r="Q730" s="6"/>
      <c r="R730" s="6"/>
      <c r="S730" s="162"/>
      <c r="T730" s="6"/>
      <c r="U730" s="6"/>
      <c r="V730" s="612"/>
      <c r="W730" s="6"/>
      <c r="X730" s="6"/>
      <c r="Y730" s="6"/>
      <c r="Z730" s="6"/>
      <c r="AA730" s="6"/>
    </row>
    <row r="731" spans="1:27" ht="15.75" customHeight="1" x14ac:dyDescent="0.25">
      <c r="A731" s="6"/>
      <c r="B731" s="6"/>
      <c r="C731" s="6"/>
      <c r="D731" s="6"/>
      <c r="E731" s="6"/>
      <c r="F731" s="6"/>
      <c r="G731" s="6"/>
      <c r="H731" s="6"/>
      <c r="I731" s="6"/>
      <c r="J731" s="6"/>
      <c r="K731" s="6"/>
      <c r="L731" s="6"/>
      <c r="M731" s="6"/>
      <c r="N731" s="6"/>
      <c r="O731" s="6"/>
      <c r="P731" s="6"/>
      <c r="Q731" s="6"/>
      <c r="R731" s="6"/>
      <c r="S731" s="162"/>
      <c r="T731" s="6"/>
      <c r="U731" s="6"/>
      <c r="V731" s="612"/>
      <c r="W731" s="6"/>
      <c r="X731" s="6"/>
      <c r="Y731" s="6"/>
      <c r="Z731" s="6"/>
      <c r="AA731" s="6"/>
    </row>
    <row r="732" spans="1:27" ht="15.75" customHeight="1" x14ac:dyDescent="0.25">
      <c r="A732" s="6"/>
      <c r="B732" s="6"/>
      <c r="C732" s="6"/>
      <c r="D732" s="6"/>
      <c r="E732" s="6"/>
      <c r="F732" s="6"/>
      <c r="G732" s="6"/>
      <c r="H732" s="6"/>
      <c r="I732" s="6"/>
      <c r="J732" s="6"/>
      <c r="K732" s="6"/>
      <c r="L732" s="6"/>
      <c r="M732" s="6"/>
      <c r="N732" s="6"/>
      <c r="O732" s="6"/>
      <c r="P732" s="6"/>
      <c r="Q732" s="6"/>
      <c r="R732" s="6"/>
      <c r="S732" s="162"/>
      <c r="T732" s="6"/>
      <c r="U732" s="6"/>
      <c r="V732" s="612"/>
      <c r="W732" s="6"/>
      <c r="X732" s="6"/>
      <c r="Y732" s="6"/>
      <c r="Z732" s="6"/>
      <c r="AA732" s="6"/>
    </row>
    <row r="733" spans="1:27" ht="15.75" customHeight="1" x14ac:dyDescent="0.25">
      <c r="A733" s="6"/>
      <c r="B733" s="6"/>
      <c r="C733" s="6"/>
      <c r="D733" s="6"/>
      <c r="E733" s="6"/>
      <c r="F733" s="6"/>
      <c r="G733" s="6"/>
      <c r="H733" s="6"/>
      <c r="I733" s="6"/>
      <c r="J733" s="6"/>
      <c r="K733" s="6"/>
      <c r="L733" s="6"/>
      <c r="M733" s="6"/>
      <c r="N733" s="6"/>
      <c r="O733" s="6"/>
      <c r="P733" s="6"/>
      <c r="Q733" s="6"/>
      <c r="R733" s="6"/>
      <c r="S733" s="162"/>
      <c r="T733" s="6"/>
      <c r="U733" s="6"/>
      <c r="V733" s="612"/>
      <c r="W733" s="6"/>
      <c r="X733" s="6"/>
      <c r="Y733" s="6"/>
      <c r="Z733" s="6"/>
      <c r="AA733" s="6"/>
    </row>
    <row r="734" spans="1:27" ht="15.75" customHeight="1" x14ac:dyDescent="0.25">
      <c r="A734" s="6"/>
      <c r="B734" s="6"/>
      <c r="C734" s="6"/>
      <c r="D734" s="6"/>
      <c r="E734" s="6"/>
      <c r="F734" s="6"/>
      <c r="G734" s="6"/>
      <c r="H734" s="6"/>
      <c r="I734" s="6"/>
      <c r="J734" s="6"/>
      <c r="K734" s="6"/>
      <c r="L734" s="6"/>
      <c r="M734" s="6"/>
      <c r="N734" s="6"/>
      <c r="O734" s="6"/>
      <c r="P734" s="6"/>
      <c r="Q734" s="6"/>
      <c r="R734" s="6"/>
      <c r="S734" s="162"/>
      <c r="T734" s="6"/>
      <c r="U734" s="6"/>
      <c r="V734" s="612"/>
      <c r="W734" s="6"/>
      <c r="X734" s="6"/>
      <c r="Y734" s="6"/>
      <c r="Z734" s="6"/>
      <c r="AA734" s="6"/>
    </row>
    <row r="735" spans="1:27" ht="15.75" customHeight="1" x14ac:dyDescent="0.25">
      <c r="A735" s="6"/>
      <c r="B735" s="6"/>
      <c r="C735" s="6"/>
      <c r="D735" s="6"/>
      <c r="E735" s="6"/>
      <c r="F735" s="6"/>
      <c r="G735" s="6"/>
      <c r="H735" s="6"/>
      <c r="I735" s="6"/>
      <c r="J735" s="6"/>
      <c r="K735" s="6"/>
      <c r="L735" s="6"/>
      <c r="M735" s="6"/>
      <c r="N735" s="6"/>
      <c r="O735" s="6"/>
      <c r="P735" s="6"/>
      <c r="Q735" s="6"/>
      <c r="R735" s="6"/>
      <c r="S735" s="162"/>
      <c r="T735" s="6"/>
      <c r="U735" s="6"/>
      <c r="V735" s="612"/>
      <c r="W735" s="6"/>
      <c r="X735" s="6"/>
      <c r="Y735" s="6"/>
      <c r="Z735" s="6"/>
      <c r="AA735" s="6"/>
    </row>
    <row r="736" spans="1:27" ht="15.75" customHeight="1" x14ac:dyDescent="0.25">
      <c r="A736" s="6"/>
      <c r="B736" s="6"/>
      <c r="C736" s="6"/>
      <c r="D736" s="6"/>
      <c r="E736" s="6"/>
      <c r="F736" s="6"/>
      <c r="G736" s="6"/>
      <c r="H736" s="6"/>
      <c r="I736" s="6"/>
      <c r="J736" s="6"/>
      <c r="K736" s="6"/>
      <c r="L736" s="6"/>
      <c r="M736" s="6"/>
      <c r="N736" s="6"/>
      <c r="O736" s="6"/>
      <c r="P736" s="6"/>
      <c r="Q736" s="6"/>
      <c r="R736" s="6"/>
      <c r="S736" s="162"/>
      <c r="T736" s="6"/>
      <c r="U736" s="6"/>
      <c r="V736" s="612"/>
      <c r="W736" s="6"/>
      <c r="X736" s="6"/>
      <c r="Y736" s="6"/>
      <c r="Z736" s="6"/>
      <c r="AA736" s="6"/>
    </row>
    <row r="737" spans="1:27" ht="15.75" customHeight="1" x14ac:dyDescent="0.25">
      <c r="A737" s="6"/>
      <c r="B737" s="6"/>
      <c r="C737" s="6"/>
      <c r="D737" s="6"/>
      <c r="E737" s="6"/>
      <c r="F737" s="6"/>
      <c r="G737" s="6"/>
      <c r="H737" s="6"/>
      <c r="I737" s="6"/>
      <c r="J737" s="6"/>
      <c r="K737" s="6"/>
      <c r="L737" s="6"/>
      <c r="M737" s="6"/>
      <c r="N737" s="6"/>
      <c r="O737" s="6"/>
      <c r="P737" s="6"/>
      <c r="Q737" s="6"/>
      <c r="R737" s="6"/>
      <c r="S737" s="162"/>
      <c r="T737" s="6"/>
      <c r="U737" s="6"/>
      <c r="V737" s="612"/>
      <c r="W737" s="6"/>
      <c r="X737" s="6"/>
      <c r="Y737" s="6"/>
      <c r="Z737" s="6"/>
      <c r="AA737" s="6"/>
    </row>
    <row r="738" spans="1:27" ht="15.75" customHeight="1" x14ac:dyDescent="0.25">
      <c r="A738" s="6"/>
      <c r="B738" s="6"/>
      <c r="C738" s="6"/>
      <c r="D738" s="6"/>
      <c r="E738" s="6"/>
      <c r="F738" s="6"/>
      <c r="G738" s="6"/>
      <c r="H738" s="6"/>
      <c r="I738" s="6"/>
      <c r="J738" s="6"/>
      <c r="K738" s="6"/>
      <c r="L738" s="6"/>
      <c r="M738" s="6"/>
      <c r="N738" s="6"/>
      <c r="O738" s="6"/>
      <c r="P738" s="6"/>
      <c r="Q738" s="6"/>
      <c r="R738" s="6"/>
      <c r="S738" s="162"/>
      <c r="T738" s="6"/>
      <c r="U738" s="6"/>
      <c r="V738" s="612"/>
      <c r="W738" s="6"/>
      <c r="X738" s="6"/>
      <c r="Y738" s="6"/>
      <c r="Z738" s="6"/>
      <c r="AA738" s="6"/>
    </row>
    <row r="739" spans="1:27" ht="15.75" customHeight="1" x14ac:dyDescent="0.25">
      <c r="A739" s="6"/>
      <c r="B739" s="6"/>
      <c r="C739" s="6"/>
      <c r="D739" s="6"/>
      <c r="E739" s="6"/>
      <c r="F739" s="6"/>
      <c r="G739" s="6"/>
      <c r="H739" s="6"/>
      <c r="I739" s="6"/>
      <c r="J739" s="6"/>
      <c r="K739" s="6"/>
      <c r="L739" s="6"/>
      <c r="M739" s="6"/>
      <c r="N739" s="6"/>
      <c r="O739" s="6"/>
      <c r="P739" s="6"/>
      <c r="Q739" s="6"/>
      <c r="R739" s="6"/>
      <c r="S739" s="162"/>
      <c r="T739" s="6"/>
      <c r="U739" s="6"/>
      <c r="V739" s="612"/>
      <c r="W739" s="6"/>
      <c r="X739" s="6"/>
      <c r="Y739" s="6"/>
      <c r="Z739" s="6"/>
      <c r="AA739" s="6"/>
    </row>
    <row r="740" spans="1:27" ht="15.75" customHeight="1" x14ac:dyDescent="0.25">
      <c r="A740" s="6"/>
      <c r="B740" s="6"/>
      <c r="C740" s="6"/>
      <c r="D740" s="6"/>
      <c r="E740" s="6"/>
      <c r="F740" s="6"/>
      <c r="G740" s="6"/>
      <c r="H740" s="6"/>
      <c r="I740" s="6"/>
      <c r="J740" s="6"/>
      <c r="K740" s="6"/>
      <c r="L740" s="6"/>
      <c r="M740" s="6"/>
      <c r="N740" s="6"/>
      <c r="O740" s="6"/>
      <c r="P740" s="6"/>
      <c r="Q740" s="6"/>
      <c r="R740" s="6"/>
      <c r="S740" s="162"/>
      <c r="T740" s="6"/>
      <c r="U740" s="6"/>
      <c r="V740" s="612"/>
      <c r="W740" s="6"/>
      <c r="X740" s="6"/>
      <c r="Y740" s="6"/>
      <c r="Z740" s="6"/>
      <c r="AA740" s="6"/>
    </row>
    <row r="741" spans="1:27" ht="15.75" customHeight="1" x14ac:dyDescent="0.25">
      <c r="A741" s="6"/>
      <c r="B741" s="6"/>
      <c r="C741" s="6"/>
      <c r="D741" s="6"/>
      <c r="E741" s="6"/>
      <c r="F741" s="6"/>
      <c r="G741" s="6"/>
      <c r="H741" s="6"/>
      <c r="I741" s="6"/>
      <c r="J741" s="6"/>
      <c r="K741" s="6"/>
      <c r="L741" s="6"/>
      <c r="M741" s="6"/>
      <c r="N741" s="6"/>
      <c r="O741" s="6"/>
      <c r="P741" s="6"/>
      <c r="Q741" s="6"/>
      <c r="R741" s="6"/>
      <c r="S741" s="162"/>
      <c r="T741" s="6"/>
      <c r="U741" s="6"/>
      <c r="V741" s="612"/>
      <c r="W741" s="6"/>
      <c r="X741" s="6"/>
      <c r="Y741" s="6"/>
      <c r="Z741" s="6"/>
      <c r="AA741" s="6"/>
    </row>
    <row r="742" spans="1:27" ht="15.75" customHeight="1" x14ac:dyDescent="0.25">
      <c r="A742" s="6"/>
      <c r="B742" s="6"/>
      <c r="C742" s="6"/>
      <c r="D742" s="6"/>
      <c r="E742" s="6"/>
      <c r="F742" s="6"/>
      <c r="G742" s="6"/>
      <c r="H742" s="6"/>
      <c r="I742" s="6"/>
      <c r="J742" s="6"/>
      <c r="K742" s="6"/>
      <c r="L742" s="6"/>
      <c r="M742" s="6"/>
      <c r="N742" s="6"/>
      <c r="O742" s="6"/>
      <c r="P742" s="6"/>
      <c r="Q742" s="6"/>
      <c r="R742" s="6"/>
      <c r="S742" s="162"/>
      <c r="T742" s="6"/>
      <c r="U742" s="6"/>
      <c r="V742" s="612"/>
      <c r="W742" s="6"/>
      <c r="X742" s="6"/>
      <c r="Y742" s="6"/>
      <c r="Z742" s="6"/>
      <c r="AA742" s="6"/>
    </row>
    <row r="743" spans="1:27" ht="15.75" customHeight="1" x14ac:dyDescent="0.25">
      <c r="A743" s="6"/>
      <c r="B743" s="6"/>
      <c r="C743" s="6"/>
      <c r="D743" s="6"/>
      <c r="E743" s="6"/>
      <c r="F743" s="6"/>
      <c r="G743" s="6"/>
      <c r="H743" s="6"/>
      <c r="I743" s="6"/>
      <c r="J743" s="6"/>
      <c r="K743" s="6"/>
      <c r="L743" s="6"/>
      <c r="M743" s="6"/>
      <c r="N743" s="6"/>
      <c r="O743" s="6"/>
      <c r="P743" s="6"/>
      <c r="Q743" s="6"/>
      <c r="R743" s="6"/>
      <c r="S743" s="162"/>
      <c r="T743" s="6"/>
      <c r="U743" s="6"/>
      <c r="V743" s="612"/>
      <c r="W743" s="6"/>
      <c r="X743" s="6"/>
      <c r="Y743" s="6"/>
      <c r="Z743" s="6"/>
      <c r="AA743" s="6"/>
    </row>
    <row r="744" spans="1:27" ht="15.75" customHeight="1" x14ac:dyDescent="0.25">
      <c r="A744" s="6"/>
      <c r="B744" s="6"/>
      <c r="C744" s="6"/>
      <c r="D744" s="6"/>
      <c r="E744" s="6"/>
      <c r="F744" s="6"/>
      <c r="G744" s="6"/>
      <c r="H744" s="6"/>
      <c r="I744" s="6"/>
      <c r="J744" s="6"/>
      <c r="K744" s="6"/>
      <c r="L744" s="6"/>
      <c r="M744" s="6"/>
      <c r="N744" s="6"/>
      <c r="O744" s="6"/>
      <c r="P744" s="6"/>
      <c r="Q744" s="6"/>
      <c r="R744" s="6"/>
      <c r="S744" s="162"/>
      <c r="T744" s="6"/>
      <c r="U744" s="6"/>
      <c r="V744" s="612"/>
      <c r="W744" s="6"/>
      <c r="X744" s="6"/>
      <c r="Y744" s="6"/>
      <c r="Z744" s="6"/>
      <c r="AA744" s="6"/>
    </row>
    <row r="745" spans="1:27" ht="15.75" customHeight="1" x14ac:dyDescent="0.25">
      <c r="A745" s="6"/>
      <c r="B745" s="6"/>
      <c r="C745" s="6"/>
      <c r="D745" s="6"/>
      <c r="E745" s="6"/>
      <c r="F745" s="6"/>
      <c r="G745" s="6"/>
      <c r="H745" s="6"/>
      <c r="I745" s="6"/>
      <c r="J745" s="6"/>
      <c r="K745" s="6"/>
      <c r="L745" s="6"/>
      <c r="M745" s="6"/>
      <c r="N745" s="6"/>
      <c r="O745" s="6"/>
      <c r="P745" s="6"/>
      <c r="Q745" s="6"/>
      <c r="R745" s="6"/>
      <c r="S745" s="162"/>
      <c r="T745" s="6"/>
      <c r="U745" s="6"/>
      <c r="V745" s="612"/>
      <c r="W745" s="6"/>
      <c r="X745" s="6"/>
      <c r="Y745" s="6"/>
      <c r="Z745" s="6"/>
      <c r="AA745" s="6"/>
    </row>
    <row r="746" spans="1:27" ht="15.75" customHeight="1" x14ac:dyDescent="0.25">
      <c r="A746" s="6"/>
      <c r="B746" s="6"/>
      <c r="C746" s="6"/>
      <c r="D746" s="6"/>
      <c r="E746" s="6"/>
      <c r="F746" s="6"/>
      <c r="G746" s="6"/>
      <c r="H746" s="6"/>
      <c r="I746" s="6"/>
      <c r="J746" s="6"/>
      <c r="K746" s="6"/>
      <c r="L746" s="6"/>
      <c r="M746" s="6"/>
      <c r="N746" s="6"/>
      <c r="O746" s="6"/>
      <c r="P746" s="6"/>
      <c r="Q746" s="6"/>
      <c r="R746" s="6"/>
      <c r="S746" s="162"/>
      <c r="T746" s="6"/>
      <c r="U746" s="6"/>
      <c r="V746" s="612"/>
      <c r="W746" s="6"/>
      <c r="X746" s="6"/>
      <c r="Y746" s="6"/>
      <c r="Z746" s="6"/>
      <c r="AA746" s="6"/>
    </row>
    <row r="747" spans="1:27" ht="15.75" customHeight="1" x14ac:dyDescent="0.25">
      <c r="A747" s="6"/>
      <c r="B747" s="6"/>
      <c r="C747" s="6"/>
      <c r="D747" s="6"/>
      <c r="E747" s="6"/>
      <c r="F747" s="6"/>
      <c r="G747" s="6"/>
      <c r="H747" s="6"/>
      <c r="I747" s="6"/>
      <c r="J747" s="6"/>
      <c r="K747" s="6"/>
      <c r="L747" s="6"/>
      <c r="M747" s="6"/>
      <c r="N747" s="6"/>
      <c r="O747" s="6"/>
      <c r="P747" s="6"/>
      <c r="Q747" s="6"/>
      <c r="R747" s="6"/>
      <c r="S747" s="162"/>
      <c r="T747" s="6"/>
      <c r="U747" s="6"/>
      <c r="V747" s="612"/>
      <c r="W747" s="6"/>
      <c r="X747" s="6"/>
      <c r="Y747" s="6"/>
      <c r="Z747" s="6"/>
      <c r="AA747" s="6"/>
    </row>
    <row r="748" spans="1:27" ht="15.75" customHeight="1" x14ac:dyDescent="0.25">
      <c r="A748" s="6"/>
      <c r="B748" s="6"/>
      <c r="C748" s="6"/>
      <c r="D748" s="6"/>
      <c r="E748" s="6"/>
      <c r="F748" s="6"/>
      <c r="G748" s="6"/>
      <c r="H748" s="6"/>
      <c r="I748" s="6"/>
      <c r="J748" s="6"/>
      <c r="K748" s="6"/>
      <c r="L748" s="6"/>
      <c r="M748" s="6"/>
      <c r="N748" s="6"/>
      <c r="O748" s="6"/>
      <c r="P748" s="6"/>
      <c r="Q748" s="6"/>
      <c r="R748" s="6"/>
      <c r="S748" s="162"/>
      <c r="T748" s="6"/>
      <c r="U748" s="6"/>
      <c r="V748" s="612"/>
      <c r="W748" s="6"/>
      <c r="X748" s="6"/>
      <c r="Y748" s="6"/>
      <c r="Z748" s="6"/>
      <c r="AA748" s="6"/>
    </row>
    <row r="749" spans="1:27" ht="15.75" customHeight="1" x14ac:dyDescent="0.25">
      <c r="A749" s="6"/>
      <c r="B749" s="6"/>
      <c r="C749" s="6"/>
      <c r="D749" s="6"/>
      <c r="E749" s="6"/>
      <c r="F749" s="6"/>
      <c r="G749" s="6"/>
      <c r="H749" s="6"/>
      <c r="I749" s="6"/>
      <c r="J749" s="6"/>
      <c r="K749" s="6"/>
      <c r="L749" s="6"/>
      <c r="M749" s="6"/>
      <c r="N749" s="6"/>
      <c r="O749" s="6"/>
      <c r="P749" s="6"/>
      <c r="Q749" s="6"/>
      <c r="R749" s="6"/>
      <c r="S749" s="162"/>
      <c r="T749" s="6"/>
      <c r="U749" s="6"/>
      <c r="V749" s="612"/>
      <c r="W749" s="6"/>
      <c r="X749" s="6"/>
      <c r="Y749" s="6"/>
      <c r="Z749" s="6"/>
      <c r="AA749" s="6"/>
    </row>
    <row r="750" spans="1:27" ht="15.75" customHeight="1" x14ac:dyDescent="0.25">
      <c r="A750" s="6"/>
      <c r="B750" s="6"/>
      <c r="C750" s="6"/>
      <c r="D750" s="6"/>
      <c r="E750" s="6"/>
      <c r="F750" s="6"/>
      <c r="G750" s="6"/>
      <c r="H750" s="6"/>
      <c r="I750" s="6"/>
      <c r="J750" s="6"/>
      <c r="K750" s="6"/>
      <c r="L750" s="6"/>
      <c r="M750" s="6"/>
      <c r="N750" s="6"/>
      <c r="O750" s="6"/>
      <c r="P750" s="6"/>
      <c r="Q750" s="6"/>
      <c r="R750" s="6"/>
      <c r="S750" s="162"/>
      <c r="T750" s="6"/>
      <c r="U750" s="6"/>
      <c r="V750" s="612"/>
      <c r="W750" s="6"/>
      <c r="X750" s="6"/>
      <c r="Y750" s="6"/>
      <c r="Z750" s="6"/>
      <c r="AA750" s="6"/>
    </row>
    <row r="751" spans="1:27" ht="15.75" customHeight="1" x14ac:dyDescent="0.25">
      <c r="A751" s="6"/>
      <c r="B751" s="6"/>
      <c r="C751" s="6"/>
      <c r="D751" s="6"/>
      <c r="E751" s="6"/>
      <c r="F751" s="6"/>
      <c r="G751" s="6"/>
      <c r="H751" s="6"/>
      <c r="I751" s="6"/>
      <c r="J751" s="6"/>
      <c r="K751" s="6"/>
      <c r="L751" s="6"/>
      <c r="M751" s="6"/>
      <c r="N751" s="6"/>
      <c r="O751" s="6"/>
      <c r="P751" s="6"/>
      <c r="Q751" s="6"/>
      <c r="R751" s="6"/>
      <c r="S751" s="162"/>
      <c r="T751" s="6"/>
      <c r="U751" s="6"/>
      <c r="V751" s="612"/>
      <c r="W751" s="6"/>
      <c r="X751" s="6"/>
      <c r="Y751" s="6"/>
      <c r="Z751" s="6"/>
      <c r="AA751" s="6"/>
    </row>
    <row r="752" spans="1:27" ht="15.75" customHeight="1" x14ac:dyDescent="0.25">
      <c r="A752" s="6"/>
      <c r="B752" s="6"/>
      <c r="C752" s="6"/>
      <c r="D752" s="6"/>
      <c r="E752" s="6"/>
      <c r="F752" s="6"/>
      <c r="G752" s="6"/>
      <c r="H752" s="6"/>
      <c r="I752" s="6"/>
      <c r="J752" s="6"/>
      <c r="K752" s="6"/>
      <c r="L752" s="6"/>
      <c r="M752" s="6"/>
      <c r="N752" s="6"/>
      <c r="O752" s="6"/>
      <c r="P752" s="6"/>
      <c r="Q752" s="6"/>
      <c r="R752" s="6"/>
      <c r="S752" s="162"/>
      <c r="T752" s="6"/>
      <c r="U752" s="6"/>
      <c r="V752" s="612"/>
      <c r="W752" s="6"/>
      <c r="X752" s="6"/>
      <c r="Y752" s="6"/>
      <c r="Z752" s="6"/>
      <c r="AA752" s="6"/>
    </row>
    <row r="753" spans="1:27" ht="15.75" customHeight="1" x14ac:dyDescent="0.25">
      <c r="A753" s="6"/>
      <c r="B753" s="6"/>
      <c r="C753" s="6"/>
      <c r="D753" s="6"/>
      <c r="E753" s="6"/>
      <c r="F753" s="6"/>
      <c r="G753" s="6"/>
      <c r="H753" s="6"/>
      <c r="I753" s="6"/>
      <c r="J753" s="6"/>
      <c r="K753" s="6"/>
      <c r="L753" s="6"/>
      <c r="M753" s="6"/>
      <c r="N753" s="6"/>
      <c r="O753" s="6"/>
      <c r="P753" s="6"/>
      <c r="Q753" s="6"/>
      <c r="R753" s="6"/>
      <c r="S753" s="162"/>
      <c r="T753" s="6"/>
      <c r="U753" s="6"/>
      <c r="V753" s="612"/>
      <c r="W753" s="6"/>
      <c r="X753" s="6"/>
      <c r="Y753" s="6"/>
      <c r="Z753" s="6"/>
      <c r="AA753" s="6"/>
    </row>
    <row r="754" spans="1:27" ht="15.75" customHeight="1" x14ac:dyDescent="0.25">
      <c r="A754" s="6"/>
      <c r="B754" s="6"/>
      <c r="C754" s="6"/>
      <c r="D754" s="6"/>
      <c r="E754" s="6"/>
      <c r="F754" s="6"/>
      <c r="G754" s="6"/>
      <c r="H754" s="6"/>
      <c r="I754" s="6"/>
      <c r="J754" s="6"/>
      <c r="K754" s="6"/>
      <c r="L754" s="6"/>
      <c r="M754" s="6"/>
      <c r="N754" s="6"/>
      <c r="O754" s="6"/>
      <c r="P754" s="6"/>
      <c r="Q754" s="6"/>
      <c r="R754" s="6"/>
      <c r="S754" s="162"/>
      <c r="T754" s="6"/>
      <c r="U754" s="6"/>
      <c r="V754" s="612"/>
      <c r="W754" s="6"/>
      <c r="X754" s="6"/>
      <c r="Y754" s="6"/>
      <c r="Z754" s="6"/>
      <c r="AA754" s="6"/>
    </row>
    <row r="755" spans="1:27" ht="15.75" customHeight="1" x14ac:dyDescent="0.25">
      <c r="A755" s="6"/>
      <c r="B755" s="6"/>
      <c r="C755" s="6"/>
      <c r="D755" s="6"/>
      <c r="E755" s="6"/>
      <c r="F755" s="6"/>
      <c r="G755" s="6"/>
      <c r="H755" s="6"/>
      <c r="I755" s="6"/>
      <c r="J755" s="6"/>
      <c r="K755" s="6"/>
      <c r="L755" s="6"/>
      <c r="M755" s="6"/>
      <c r="N755" s="6"/>
      <c r="O755" s="6"/>
      <c r="P755" s="6"/>
      <c r="Q755" s="6"/>
      <c r="R755" s="6"/>
      <c r="S755" s="162"/>
      <c r="T755" s="6"/>
      <c r="U755" s="6"/>
      <c r="V755" s="612"/>
      <c r="W755" s="6"/>
      <c r="X755" s="6"/>
      <c r="Y755" s="6"/>
      <c r="Z755" s="6"/>
      <c r="AA755" s="6"/>
    </row>
    <row r="756" spans="1:27" ht="15.75" customHeight="1" x14ac:dyDescent="0.25">
      <c r="A756" s="6"/>
      <c r="B756" s="6"/>
      <c r="C756" s="6"/>
      <c r="D756" s="6"/>
      <c r="E756" s="6"/>
      <c r="F756" s="6"/>
      <c r="G756" s="6"/>
      <c r="H756" s="6"/>
      <c r="I756" s="6"/>
      <c r="J756" s="6"/>
      <c r="K756" s="6"/>
      <c r="L756" s="6"/>
      <c r="M756" s="6"/>
      <c r="N756" s="6"/>
      <c r="O756" s="6"/>
      <c r="P756" s="6"/>
      <c r="Q756" s="6"/>
      <c r="R756" s="6"/>
      <c r="S756" s="162"/>
      <c r="T756" s="6"/>
      <c r="U756" s="6"/>
      <c r="V756" s="612"/>
      <c r="W756" s="6"/>
      <c r="X756" s="6"/>
      <c r="Y756" s="6"/>
      <c r="Z756" s="6"/>
      <c r="AA756" s="6"/>
    </row>
    <row r="757" spans="1:27" ht="15.75" customHeight="1" x14ac:dyDescent="0.25">
      <c r="A757" s="6"/>
      <c r="B757" s="6"/>
      <c r="C757" s="6"/>
      <c r="D757" s="6"/>
      <c r="E757" s="6"/>
      <c r="F757" s="6"/>
      <c r="G757" s="6"/>
      <c r="H757" s="6"/>
      <c r="I757" s="6"/>
      <c r="J757" s="6"/>
      <c r="K757" s="6"/>
      <c r="L757" s="6"/>
      <c r="M757" s="6"/>
      <c r="N757" s="6"/>
      <c r="O757" s="6"/>
      <c r="P757" s="6"/>
      <c r="Q757" s="6"/>
      <c r="R757" s="6"/>
      <c r="S757" s="162"/>
      <c r="T757" s="6"/>
      <c r="U757" s="6"/>
      <c r="V757" s="612"/>
      <c r="W757" s="6"/>
      <c r="X757" s="6"/>
      <c r="Y757" s="6"/>
      <c r="Z757" s="6"/>
      <c r="AA757" s="6"/>
    </row>
    <row r="758" spans="1:27" ht="15.75" customHeight="1" x14ac:dyDescent="0.25">
      <c r="A758" s="6"/>
      <c r="B758" s="6"/>
      <c r="C758" s="6"/>
      <c r="D758" s="6"/>
      <c r="E758" s="6"/>
      <c r="F758" s="6"/>
      <c r="G758" s="6"/>
      <c r="H758" s="6"/>
      <c r="I758" s="6"/>
      <c r="J758" s="6"/>
      <c r="K758" s="6"/>
      <c r="L758" s="6"/>
      <c r="M758" s="6"/>
      <c r="N758" s="6"/>
      <c r="O758" s="6"/>
      <c r="P758" s="6"/>
      <c r="Q758" s="6"/>
      <c r="R758" s="6"/>
      <c r="S758" s="162"/>
      <c r="T758" s="6"/>
      <c r="U758" s="6"/>
      <c r="V758" s="612"/>
      <c r="W758" s="6"/>
      <c r="X758" s="6"/>
      <c r="Y758" s="6"/>
      <c r="Z758" s="6"/>
      <c r="AA758" s="6"/>
    </row>
    <row r="759" spans="1:27" ht="15.75" customHeight="1" x14ac:dyDescent="0.25">
      <c r="A759" s="6"/>
      <c r="B759" s="6"/>
      <c r="C759" s="6"/>
      <c r="D759" s="6"/>
      <c r="E759" s="6"/>
      <c r="F759" s="6"/>
      <c r="G759" s="6"/>
      <c r="H759" s="6"/>
      <c r="I759" s="6"/>
      <c r="J759" s="6"/>
      <c r="K759" s="6"/>
      <c r="L759" s="6"/>
      <c r="M759" s="6"/>
      <c r="N759" s="6"/>
      <c r="O759" s="6"/>
      <c r="P759" s="6"/>
      <c r="Q759" s="6"/>
      <c r="R759" s="6"/>
      <c r="S759" s="162"/>
      <c r="T759" s="6"/>
      <c r="U759" s="6"/>
      <c r="V759" s="612"/>
      <c r="W759" s="6"/>
      <c r="X759" s="6"/>
      <c r="Y759" s="6"/>
      <c r="Z759" s="6"/>
      <c r="AA759" s="6"/>
    </row>
    <row r="760" spans="1:27" ht="15.75" customHeight="1" x14ac:dyDescent="0.25">
      <c r="A760" s="6"/>
      <c r="B760" s="6"/>
      <c r="C760" s="6"/>
      <c r="D760" s="6"/>
      <c r="E760" s="6"/>
      <c r="F760" s="6"/>
      <c r="G760" s="6"/>
      <c r="H760" s="6"/>
      <c r="I760" s="6"/>
      <c r="J760" s="6"/>
      <c r="K760" s="6"/>
      <c r="L760" s="6"/>
      <c r="M760" s="6"/>
      <c r="N760" s="6"/>
      <c r="O760" s="6"/>
      <c r="P760" s="6"/>
      <c r="Q760" s="6"/>
      <c r="R760" s="6"/>
      <c r="S760" s="162"/>
      <c r="T760" s="6"/>
      <c r="U760" s="6"/>
      <c r="V760" s="612"/>
      <c r="W760" s="6"/>
      <c r="X760" s="6"/>
      <c r="Y760" s="6"/>
      <c r="Z760" s="6"/>
      <c r="AA760" s="6"/>
    </row>
    <row r="761" spans="1:27" ht="15.75" customHeight="1" x14ac:dyDescent="0.25">
      <c r="A761" s="6"/>
      <c r="B761" s="6"/>
      <c r="C761" s="6"/>
      <c r="D761" s="6"/>
      <c r="E761" s="6"/>
      <c r="F761" s="6"/>
      <c r="G761" s="6"/>
      <c r="H761" s="6"/>
      <c r="I761" s="6"/>
      <c r="J761" s="6"/>
      <c r="K761" s="6"/>
      <c r="L761" s="6"/>
      <c r="M761" s="6"/>
      <c r="N761" s="6"/>
      <c r="O761" s="6"/>
      <c r="P761" s="6"/>
      <c r="Q761" s="6"/>
      <c r="R761" s="6"/>
      <c r="S761" s="162"/>
      <c r="T761" s="6"/>
      <c r="U761" s="6"/>
      <c r="V761" s="612"/>
      <c r="W761" s="6"/>
      <c r="X761" s="6"/>
      <c r="Y761" s="6"/>
      <c r="Z761" s="6"/>
      <c r="AA761" s="6"/>
    </row>
    <row r="762" spans="1:27" ht="15.75" customHeight="1" x14ac:dyDescent="0.25">
      <c r="A762" s="6"/>
      <c r="B762" s="6"/>
      <c r="C762" s="6"/>
      <c r="D762" s="6"/>
      <c r="E762" s="6"/>
      <c r="F762" s="6"/>
      <c r="G762" s="6"/>
      <c r="H762" s="6"/>
      <c r="I762" s="6"/>
      <c r="J762" s="6"/>
      <c r="K762" s="6"/>
      <c r="L762" s="6"/>
      <c r="M762" s="6"/>
      <c r="N762" s="6"/>
      <c r="O762" s="6"/>
      <c r="P762" s="6"/>
      <c r="Q762" s="6"/>
      <c r="R762" s="6"/>
      <c r="S762" s="162"/>
      <c r="T762" s="6"/>
      <c r="U762" s="6"/>
      <c r="V762" s="612"/>
      <c r="W762" s="6"/>
      <c r="X762" s="6"/>
      <c r="Y762" s="6"/>
      <c r="Z762" s="6"/>
      <c r="AA762" s="6"/>
    </row>
    <row r="763" spans="1:27" ht="15.75" customHeight="1" x14ac:dyDescent="0.25">
      <c r="A763" s="6"/>
      <c r="B763" s="6"/>
      <c r="C763" s="6"/>
      <c r="D763" s="6"/>
      <c r="E763" s="6"/>
      <c r="F763" s="6"/>
      <c r="G763" s="6"/>
      <c r="H763" s="6"/>
      <c r="I763" s="6"/>
      <c r="J763" s="6"/>
      <c r="K763" s="6"/>
      <c r="L763" s="6"/>
      <c r="M763" s="6"/>
      <c r="N763" s="6"/>
      <c r="O763" s="6"/>
      <c r="P763" s="6"/>
      <c r="Q763" s="6"/>
      <c r="R763" s="6"/>
      <c r="S763" s="162"/>
      <c r="T763" s="6"/>
      <c r="U763" s="6"/>
      <c r="V763" s="612"/>
      <c r="W763" s="6"/>
      <c r="X763" s="6"/>
      <c r="Y763" s="6"/>
      <c r="Z763" s="6"/>
      <c r="AA763" s="6"/>
    </row>
    <row r="764" spans="1:27" ht="15.75" customHeight="1" x14ac:dyDescent="0.25">
      <c r="A764" s="6"/>
      <c r="B764" s="6"/>
      <c r="C764" s="6"/>
      <c r="D764" s="6"/>
      <c r="E764" s="6"/>
      <c r="F764" s="6"/>
      <c r="G764" s="6"/>
      <c r="H764" s="6"/>
      <c r="I764" s="6"/>
      <c r="J764" s="6"/>
      <c r="K764" s="6"/>
      <c r="L764" s="6"/>
      <c r="M764" s="6"/>
      <c r="N764" s="6"/>
      <c r="O764" s="6"/>
      <c r="P764" s="6"/>
      <c r="Q764" s="6"/>
      <c r="R764" s="6"/>
      <c r="S764" s="162"/>
      <c r="T764" s="6"/>
      <c r="U764" s="6"/>
      <c r="V764" s="612"/>
      <c r="W764" s="6"/>
      <c r="X764" s="6"/>
      <c r="Y764" s="6"/>
      <c r="Z764" s="6"/>
      <c r="AA764" s="6"/>
    </row>
    <row r="765" spans="1:27" ht="15.75" customHeight="1" x14ac:dyDescent="0.25">
      <c r="A765" s="6"/>
      <c r="B765" s="6"/>
      <c r="C765" s="6"/>
      <c r="D765" s="6"/>
      <c r="E765" s="6"/>
      <c r="F765" s="6"/>
      <c r="G765" s="6"/>
      <c r="H765" s="6"/>
      <c r="I765" s="6"/>
      <c r="J765" s="6"/>
      <c r="K765" s="6"/>
      <c r="L765" s="6"/>
      <c r="M765" s="6"/>
      <c r="N765" s="6"/>
      <c r="O765" s="6"/>
      <c r="P765" s="6"/>
      <c r="Q765" s="6"/>
      <c r="R765" s="6"/>
      <c r="S765" s="162"/>
      <c r="T765" s="6"/>
      <c r="U765" s="6"/>
      <c r="V765" s="612"/>
      <c r="W765" s="6"/>
      <c r="X765" s="6"/>
      <c r="Y765" s="6"/>
      <c r="Z765" s="6"/>
      <c r="AA765" s="6"/>
    </row>
    <row r="766" spans="1:27" ht="15.75" customHeight="1" x14ac:dyDescent="0.25">
      <c r="A766" s="6"/>
      <c r="B766" s="6"/>
      <c r="C766" s="6"/>
      <c r="D766" s="6"/>
      <c r="E766" s="6"/>
      <c r="F766" s="6"/>
      <c r="G766" s="6"/>
      <c r="H766" s="6"/>
      <c r="I766" s="6"/>
      <c r="J766" s="6"/>
      <c r="K766" s="6"/>
      <c r="L766" s="6"/>
      <c r="M766" s="6"/>
      <c r="N766" s="6"/>
      <c r="O766" s="6"/>
      <c r="P766" s="6"/>
      <c r="Q766" s="6"/>
      <c r="R766" s="6"/>
      <c r="S766" s="162"/>
      <c r="T766" s="6"/>
      <c r="U766" s="6"/>
      <c r="V766" s="612"/>
      <c r="W766" s="6"/>
      <c r="X766" s="6"/>
      <c r="Y766" s="6"/>
      <c r="Z766" s="6"/>
      <c r="AA766" s="6"/>
    </row>
    <row r="767" spans="1:27" ht="15.75" customHeight="1" x14ac:dyDescent="0.25">
      <c r="A767" s="6"/>
      <c r="B767" s="6"/>
      <c r="C767" s="6"/>
      <c r="D767" s="6"/>
      <c r="E767" s="6"/>
      <c r="F767" s="6"/>
      <c r="G767" s="6"/>
      <c r="H767" s="6"/>
      <c r="I767" s="6"/>
      <c r="J767" s="6"/>
      <c r="K767" s="6"/>
      <c r="L767" s="6"/>
      <c r="M767" s="6"/>
      <c r="N767" s="6"/>
      <c r="O767" s="6"/>
      <c r="P767" s="6"/>
      <c r="Q767" s="6"/>
      <c r="R767" s="6"/>
      <c r="S767" s="162"/>
      <c r="T767" s="6"/>
      <c r="U767" s="6"/>
      <c r="V767" s="612"/>
      <c r="W767" s="6"/>
      <c r="X767" s="6"/>
      <c r="Y767" s="6"/>
      <c r="Z767" s="6"/>
      <c r="AA767" s="6"/>
    </row>
    <row r="768" spans="1:27" ht="15.75" customHeight="1" x14ac:dyDescent="0.25">
      <c r="A768" s="6"/>
      <c r="B768" s="6"/>
      <c r="C768" s="6"/>
      <c r="D768" s="6"/>
      <c r="E768" s="6"/>
      <c r="F768" s="6"/>
      <c r="G768" s="6"/>
      <c r="H768" s="6"/>
      <c r="I768" s="6"/>
      <c r="J768" s="6"/>
      <c r="K768" s="6"/>
      <c r="L768" s="6"/>
      <c r="M768" s="6"/>
      <c r="N768" s="6"/>
      <c r="O768" s="6"/>
      <c r="P768" s="6"/>
      <c r="Q768" s="6"/>
      <c r="R768" s="6"/>
      <c r="S768" s="162"/>
      <c r="T768" s="6"/>
      <c r="U768" s="6"/>
      <c r="V768" s="612"/>
      <c r="W768" s="6"/>
      <c r="X768" s="6"/>
      <c r="Y768" s="6"/>
      <c r="Z768" s="6"/>
      <c r="AA768" s="6"/>
    </row>
    <row r="769" spans="1:27" ht="15.75" customHeight="1" x14ac:dyDescent="0.25">
      <c r="A769" s="6"/>
      <c r="B769" s="6"/>
      <c r="C769" s="6"/>
      <c r="D769" s="6"/>
      <c r="E769" s="6"/>
      <c r="F769" s="6"/>
      <c r="G769" s="6"/>
      <c r="H769" s="6"/>
      <c r="I769" s="6"/>
      <c r="J769" s="6"/>
      <c r="K769" s="6"/>
      <c r="L769" s="6"/>
      <c r="M769" s="6"/>
      <c r="N769" s="6"/>
      <c r="O769" s="6"/>
      <c r="P769" s="6"/>
      <c r="Q769" s="6"/>
      <c r="R769" s="6"/>
      <c r="S769" s="162"/>
      <c r="T769" s="6"/>
      <c r="U769" s="6"/>
      <c r="V769" s="612"/>
      <c r="W769" s="6"/>
      <c r="X769" s="6"/>
      <c r="Y769" s="6"/>
      <c r="Z769" s="6"/>
      <c r="AA769" s="6"/>
    </row>
    <row r="770" spans="1:27" ht="15.75" customHeight="1" x14ac:dyDescent="0.25">
      <c r="A770" s="6"/>
      <c r="B770" s="6"/>
      <c r="C770" s="6"/>
      <c r="D770" s="6"/>
      <c r="E770" s="6"/>
      <c r="F770" s="6"/>
      <c r="G770" s="6"/>
      <c r="H770" s="6"/>
      <c r="I770" s="6"/>
      <c r="J770" s="6"/>
      <c r="K770" s="6"/>
      <c r="L770" s="6"/>
      <c r="M770" s="6"/>
      <c r="N770" s="6"/>
      <c r="O770" s="6"/>
      <c r="P770" s="6"/>
      <c r="Q770" s="6"/>
      <c r="R770" s="6"/>
      <c r="S770" s="162"/>
      <c r="T770" s="6"/>
      <c r="U770" s="6"/>
      <c r="V770" s="612"/>
      <c r="W770" s="6"/>
      <c r="X770" s="6"/>
      <c r="Y770" s="6"/>
      <c r="Z770" s="6"/>
      <c r="AA770" s="6"/>
    </row>
    <row r="771" spans="1:27" ht="15.75" customHeight="1" x14ac:dyDescent="0.25">
      <c r="A771" s="6"/>
      <c r="B771" s="6"/>
      <c r="C771" s="6"/>
      <c r="D771" s="6"/>
      <c r="E771" s="6"/>
      <c r="F771" s="6"/>
      <c r="G771" s="6"/>
      <c r="H771" s="6"/>
      <c r="I771" s="6"/>
      <c r="J771" s="6"/>
      <c r="K771" s="6"/>
      <c r="L771" s="6"/>
      <c r="M771" s="6"/>
      <c r="N771" s="6"/>
      <c r="O771" s="6"/>
      <c r="P771" s="6"/>
      <c r="Q771" s="6"/>
      <c r="R771" s="6"/>
      <c r="S771" s="162"/>
      <c r="T771" s="6"/>
      <c r="U771" s="6"/>
      <c r="V771" s="612"/>
      <c r="W771" s="6"/>
      <c r="X771" s="6"/>
      <c r="Y771" s="6"/>
      <c r="Z771" s="6"/>
      <c r="AA771" s="6"/>
    </row>
    <row r="772" spans="1:27" ht="15.75" customHeight="1" x14ac:dyDescent="0.25">
      <c r="A772" s="6"/>
      <c r="B772" s="6"/>
      <c r="C772" s="6"/>
      <c r="D772" s="6"/>
      <c r="E772" s="6"/>
      <c r="F772" s="6"/>
      <c r="G772" s="6"/>
      <c r="H772" s="6"/>
      <c r="I772" s="6"/>
      <c r="J772" s="6"/>
      <c r="K772" s="6"/>
      <c r="L772" s="6"/>
      <c r="M772" s="6"/>
      <c r="N772" s="6"/>
      <c r="O772" s="6"/>
      <c r="P772" s="6"/>
      <c r="Q772" s="6"/>
      <c r="R772" s="6"/>
      <c r="S772" s="162"/>
      <c r="T772" s="6"/>
      <c r="U772" s="6"/>
      <c r="V772" s="612"/>
      <c r="W772" s="6"/>
      <c r="X772" s="6"/>
      <c r="Y772" s="6"/>
      <c r="Z772" s="6"/>
      <c r="AA772" s="6"/>
    </row>
    <row r="773" spans="1:27" ht="15.75" customHeight="1" x14ac:dyDescent="0.25">
      <c r="A773" s="6"/>
      <c r="B773" s="6"/>
      <c r="C773" s="6"/>
      <c r="D773" s="6"/>
      <c r="E773" s="6"/>
      <c r="F773" s="6"/>
      <c r="G773" s="6"/>
      <c r="H773" s="6"/>
      <c r="I773" s="6"/>
      <c r="J773" s="6"/>
      <c r="K773" s="6"/>
      <c r="L773" s="6"/>
      <c r="M773" s="6"/>
      <c r="N773" s="6"/>
      <c r="O773" s="6"/>
      <c r="P773" s="6"/>
      <c r="Q773" s="6"/>
      <c r="R773" s="6"/>
      <c r="S773" s="162"/>
      <c r="T773" s="6"/>
      <c r="U773" s="6"/>
      <c r="V773" s="612"/>
      <c r="W773" s="6"/>
      <c r="X773" s="6"/>
      <c r="Y773" s="6"/>
      <c r="Z773" s="6"/>
      <c r="AA773" s="6"/>
    </row>
    <row r="774" spans="1:27" ht="15.75" customHeight="1" x14ac:dyDescent="0.25">
      <c r="A774" s="6"/>
      <c r="B774" s="6"/>
      <c r="C774" s="6"/>
      <c r="D774" s="6"/>
      <c r="E774" s="6"/>
      <c r="F774" s="6"/>
      <c r="G774" s="6"/>
      <c r="H774" s="6"/>
      <c r="I774" s="6"/>
      <c r="J774" s="6"/>
      <c r="K774" s="6"/>
      <c r="L774" s="6"/>
      <c r="M774" s="6"/>
      <c r="N774" s="6"/>
      <c r="O774" s="6"/>
      <c r="P774" s="6"/>
      <c r="Q774" s="6"/>
      <c r="R774" s="6"/>
      <c r="S774" s="162"/>
      <c r="T774" s="6"/>
      <c r="U774" s="6"/>
      <c r="V774" s="612"/>
      <c r="W774" s="6"/>
      <c r="X774" s="6"/>
      <c r="Y774" s="6"/>
      <c r="Z774" s="6"/>
      <c r="AA774" s="6"/>
    </row>
    <row r="775" spans="1:27" ht="15.75" customHeight="1" x14ac:dyDescent="0.25">
      <c r="A775" s="6"/>
      <c r="B775" s="6"/>
      <c r="C775" s="6"/>
      <c r="D775" s="6"/>
      <c r="E775" s="6"/>
      <c r="F775" s="6"/>
      <c r="G775" s="6"/>
      <c r="H775" s="6"/>
      <c r="I775" s="6"/>
      <c r="J775" s="6"/>
      <c r="K775" s="6"/>
      <c r="L775" s="6"/>
      <c r="M775" s="6"/>
      <c r="N775" s="6"/>
      <c r="O775" s="6"/>
      <c r="P775" s="6"/>
      <c r="Q775" s="6"/>
      <c r="R775" s="6"/>
      <c r="S775" s="162"/>
      <c r="T775" s="6"/>
      <c r="U775" s="6"/>
      <c r="V775" s="612"/>
      <c r="W775" s="6"/>
      <c r="X775" s="6"/>
      <c r="Y775" s="6"/>
      <c r="Z775" s="6"/>
      <c r="AA775" s="6"/>
    </row>
    <row r="776" spans="1:27" ht="15.75" customHeight="1" x14ac:dyDescent="0.25">
      <c r="A776" s="6"/>
      <c r="B776" s="6"/>
      <c r="C776" s="6"/>
      <c r="D776" s="6"/>
      <c r="E776" s="6"/>
      <c r="F776" s="6"/>
      <c r="G776" s="6"/>
      <c r="H776" s="6"/>
      <c r="I776" s="6"/>
      <c r="J776" s="6"/>
      <c r="K776" s="6"/>
      <c r="L776" s="6"/>
      <c r="M776" s="6"/>
      <c r="N776" s="6"/>
      <c r="O776" s="6"/>
      <c r="P776" s="6"/>
      <c r="Q776" s="6"/>
      <c r="R776" s="6"/>
      <c r="S776" s="162"/>
      <c r="T776" s="6"/>
      <c r="U776" s="6"/>
      <c r="V776" s="612"/>
      <c r="W776" s="6"/>
      <c r="X776" s="6"/>
      <c r="Y776" s="6"/>
      <c r="Z776" s="6"/>
      <c r="AA776" s="6"/>
    </row>
    <row r="777" spans="1:27" ht="15.75" customHeight="1" x14ac:dyDescent="0.25">
      <c r="A777" s="6"/>
      <c r="B777" s="6"/>
      <c r="C777" s="6"/>
      <c r="D777" s="6"/>
      <c r="E777" s="6"/>
      <c r="F777" s="6"/>
      <c r="G777" s="6"/>
      <c r="H777" s="6"/>
      <c r="I777" s="6"/>
      <c r="J777" s="6"/>
      <c r="K777" s="6"/>
      <c r="L777" s="6"/>
      <c r="M777" s="6"/>
      <c r="N777" s="6"/>
      <c r="O777" s="6"/>
      <c r="P777" s="6"/>
      <c r="Q777" s="6"/>
      <c r="R777" s="6"/>
      <c r="S777" s="162"/>
      <c r="T777" s="6"/>
      <c r="U777" s="6"/>
      <c r="V777" s="612"/>
      <c r="W777" s="6"/>
      <c r="X777" s="6"/>
      <c r="Y777" s="6"/>
      <c r="Z777" s="6"/>
      <c r="AA777" s="6"/>
    </row>
    <row r="778" spans="1:27" ht="15.75" customHeight="1" x14ac:dyDescent="0.25">
      <c r="A778" s="6"/>
      <c r="B778" s="6"/>
      <c r="C778" s="6"/>
      <c r="D778" s="6"/>
      <c r="E778" s="6"/>
      <c r="F778" s="6"/>
      <c r="G778" s="6"/>
      <c r="H778" s="6"/>
      <c r="I778" s="6"/>
      <c r="J778" s="6"/>
      <c r="K778" s="6"/>
      <c r="L778" s="6"/>
      <c r="M778" s="6"/>
      <c r="N778" s="6"/>
      <c r="O778" s="6"/>
      <c r="P778" s="6"/>
      <c r="Q778" s="6"/>
      <c r="R778" s="6"/>
      <c r="S778" s="162"/>
      <c r="T778" s="6"/>
      <c r="U778" s="6"/>
      <c r="V778" s="612"/>
      <c r="W778" s="6"/>
      <c r="X778" s="6"/>
      <c r="Y778" s="6"/>
      <c r="Z778" s="6"/>
      <c r="AA778" s="6"/>
    </row>
    <row r="779" spans="1:27" ht="15.75" customHeight="1" x14ac:dyDescent="0.25">
      <c r="A779" s="6"/>
      <c r="B779" s="6"/>
      <c r="C779" s="6"/>
      <c r="D779" s="6"/>
      <c r="E779" s="6"/>
      <c r="F779" s="6"/>
      <c r="G779" s="6"/>
      <c r="H779" s="6"/>
      <c r="I779" s="6"/>
      <c r="J779" s="6"/>
      <c r="K779" s="6"/>
      <c r="L779" s="6"/>
      <c r="M779" s="6"/>
      <c r="N779" s="6"/>
      <c r="O779" s="6"/>
      <c r="P779" s="6"/>
      <c r="Q779" s="6"/>
      <c r="R779" s="6"/>
      <c r="S779" s="162"/>
      <c r="T779" s="6"/>
      <c r="U779" s="6"/>
      <c r="V779" s="612"/>
      <c r="W779" s="6"/>
      <c r="X779" s="6"/>
      <c r="Y779" s="6"/>
      <c r="Z779" s="6"/>
      <c r="AA779" s="6"/>
    </row>
    <row r="780" spans="1:27" ht="15.75" customHeight="1" x14ac:dyDescent="0.25">
      <c r="A780" s="6"/>
      <c r="B780" s="6"/>
      <c r="C780" s="6"/>
      <c r="D780" s="6"/>
      <c r="E780" s="6"/>
      <c r="F780" s="6"/>
      <c r="G780" s="6"/>
      <c r="H780" s="6"/>
      <c r="I780" s="6"/>
      <c r="J780" s="6"/>
      <c r="K780" s="6"/>
      <c r="L780" s="6"/>
      <c r="M780" s="6"/>
      <c r="N780" s="6"/>
      <c r="O780" s="6"/>
      <c r="P780" s="6"/>
      <c r="Q780" s="6"/>
      <c r="R780" s="6"/>
      <c r="S780" s="162"/>
      <c r="T780" s="6"/>
      <c r="U780" s="6"/>
      <c r="V780" s="612"/>
      <c r="W780" s="6"/>
      <c r="X780" s="6"/>
      <c r="Y780" s="6"/>
      <c r="Z780" s="6"/>
      <c r="AA780" s="6"/>
    </row>
    <row r="781" spans="1:27" ht="15.75" customHeight="1" x14ac:dyDescent="0.25">
      <c r="A781" s="6"/>
      <c r="B781" s="6"/>
      <c r="C781" s="6"/>
      <c r="D781" s="6"/>
      <c r="E781" s="6"/>
      <c r="F781" s="6"/>
      <c r="G781" s="6"/>
      <c r="H781" s="6"/>
      <c r="I781" s="6"/>
      <c r="J781" s="6"/>
      <c r="K781" s="6"/>
      <c r="L781" s="6"/>
      <c r="M781" s="6"/>
      <c r="N781" s="6"/>
      <c r="O781" s="6"/>
      <c r="P781" s="6"/>
      <c r="Q781" s="6"/>
      <c r="R781" s="6"/>
      <c r="S781" s="162"/>
      <c r="T781" s="6"/>
      <c r="U781" s="6"/>
      <c r="V781" s="612"/>
      <c r="W781" s="6"/>
      <c r="X781" s="6"/>
      <c r="Y781" s="6"/>
      <c r="Z781" s="6"/>
      <c r="AA781" s="6"/>
    </row>
    <row r="782" spans="1:27" ht="15.75" customHeight="1" x14ac:dyDescent="0.25">
      <c r="A782" s="6"/>
      <c r="B782" s="6"/>
      <c r="C782" s="6"/>
      <c r="D782" s="6"/>
      <c r="E782" s="6"/>
      <c r="F782" s="6"/>
      <c r="G782" s="6"/>
      <c r="H782" s="6"/>
      <c r="I782" s="6"/>
      <c r="J782" s="6"/>
      <c r="K782" s="6"/>
      <c r="L782" s="6"/>
      <c r="M782" s="6"/>
      <c r="N782" s="6"/>
      <c r="O782" s="6"/>
      <c r="P782" s="6"/>
      <c r="Q782" s="6"/>
      <c r="R782" s="6"/>
      <c r="S782" s="162"/>
      <c r="T782" s="6"/>
      <c r="U782" s="6"/>
      <c r="V782" s="612"/>
      <c r="W782" s="6"/>
      <c r="X782" s="6"/>
      <c r="Y782" s="6"/>
      <c r="Z782" s="6"/>
      <c r="AA782" s="6"/>
    </row>
    <row r="783" spans="1:27" ht="15.75" customHeight="1" x14ac:dyDescent="0.25">
      <c r="A783" s="6"/>
      <c r="B783" s="6"/>
      <c r="C783" s="6"/>
      <c r="D783" s="6"/>
      <c r="E783" s="6"/>
      <c r="F783" s="6"/>
      <c r="G783" s="6"/>
      <c r="H783" s="6"/>
      <c r="I783" s="6"/>
      <c r="J783" s="6"/>
      <c r="K783" s="6"/>
      <c r="L783" s="6"/>
      <c r="M783" s="6"/>
      <c r="N783" s="6"/>
      <c r="O783" s="6"/>
      <c r="P783" s="6"/>
      <c r="Q783" s="6"/>
      <c r="R783" s="6"/>
      <c r="S783" s="162"/>
      <c r="T783" s="6"/>
      <c r="U783" s="6"/>
      <c r="V783" s="612"/>
      <c r="W783" s="6"/>
      <c r="X783" s="6"/>
      <c r="Y783" s="6"/>
      <c r="Z783" s="6"/>
      <c r="AA783" s="6"/>
    </row>
    <row r="784" spans="1:27" ht="15.75" customHeight="1" x14ac:dyDescent="0.25">
      <c r="A784" s="6"/>
      <c r="B784" s="6"/>
      <c r="C784" s="6"/>
      <c r="D784" s="6"/>
      <c r="E784" s="6"/>
      <c r="F784" s="6"/>
      <c r="G784" s="6"/>
      <c r="H784" s="6"/>
      <c r="I784" s="6"/>
      <c r="J784" s="6"/>
      <c r="K784" s="6"/>
      <c r="L784" s="6"/>
      <c r="M784" s="6"/>
      <c r="N784" s="6"/>
      <c r="O784" s="6"/>
      <c r="P784" s="6"/>
      <c r="Q784" s="6"/>
      <c r="R784" s="6"/>
      <c r="S784" s="162"/>
      <c r="T784" s="6"/>
      <c r="U784" s="6"/>
      <c r="V784" s="612"/>
      <c r="W784" s="6"/>
      <c r="X784" s="6"/>
      <c r="Y784" s="6"/>
      <c r="Z784" s="6"/>
      <c r="AA784" s="6"/>
    </row>
    <row r="785" spans="1:27" ht="15.75" customHeight="1" x14ac:dyDescent="0.25">
      <c r="A785" s="6"/>
      <c r="B785" s="6"/>
      <c r="C785" s="6"/>
      <c r="D785" s="6"/>
      <c r="E785" s="6"/>
      <c r="F785" s="6"/>
      <c r="G785" s="6"/>
      <c r="H785" s="6"/>
      <c r="I785" s="6"/>
      <c r="J785" s="6"/>
      <c r="K785" s="6"/>
      <c r="L785" s="6"/>
      <c r="M785" s="6"/>
      <c r="N785" s="6"/>
      <c r="O785" s="6"/>
      <c r="P785" s="6"/>
      <c r="Q785" s="6"/>
      <c r="R785" s="6"/>
      <c r="S785" s="162"/>
      <c r="T785" s="6"/>
      <c r="U785" s="6"/>
      <c r="V785" s="612"/>
      <c r="W785" s="6"/>
      <c r="X785" s="6"/>
      <c r="Y785" s="6"/>
      <c r="Z785" s="6"/>
      <c r="AA785" s="6"/>
    </row>
    <row r="786" spans="1:27" ht="15.75" customHeight="1" x14ac:dyDescent="0.25">
      <c r="A786" s="6"/>
      <c r="B786" s="6"/>
      <c r="C786" s="6"/>
      <c r="D786" s="6"/>
      <c r="E786" s="6"/>
      <c r="F786" s="6"/>
      <c r="G786" s="6"/>
      <c r="H786" s="6"/>
      <c r="I786" s="6"/>
      <c r="J786" s="6"/>
      <c r="K786" s="6"/>
      <c r="L786" s="6"/>
      <c r="M786" s="6"/>
      <c r="N786" s="6"/>
      <c r="O786" s="6"/>
      <c r="P786" s="6"/>
      <c r="Q786" s="6"/>
      <c r="R786" s="6"/>
      <c r="S786" s="162"/>
      <c r="T786" s="6"/>
      <c r="U786" s="6"/>
      <c r="V786" s="612"/>
      <c r="W786" s="6"/>
      <c r="X786" s="6"/>
      <c r="Y786" s="6"/>
      <c r="Z786" s="6"/>
      <c r="AA786" s="6"/>
    </row>
    <row r="787" spans="1:27" ht="15.75" customHeight="1" x14ac:dyDescent="0.25">
      <c r="A787" s="6"/>
      <c r="B787" s="6"/>
      <c r="C787" s="6"/>
      <c r="D787" s="6"/>
      <c r="E787" s="6"/>
      <c r="F787" s="6"/>
      <c r="G787" s="6"/>
      <c r="H787" s="6"/>
      <c r="I787" s="6"/>
      <c r="J787" s="6"/>
      <c r="K787" s="6"/>
      <c r="L787" s="6"/>
      <c r="M787" s="6"/>
      <c r="N787" s="6"/>
      <c r="O787" s="6"/>
      <c r="P787" s="6"/>
      <c r="Q787" s="6"/>
      <c r="R787" s="6"/>
      <c r="S787" s="162"/>
      <c r="T787" s="6"/>
      <c r="U787" s="6"/>
      <c r="V787" s="612"/>
      <c r="W787" s="6"/>
      <c r="X787" s="6"/>
      <c r="Y787" s="6"/>
      <c r="Z787" s="6"/>
      <c r="AA787" s="6"/>
    </row>
    <row r="788" spans="1:27" ht="15.75" customHeight="1" x14ac:dyDescent="0.25">
      <c r="A788" s="6"/>
      <c r="B788" s="6"/>
      <c r="C788" s="6"/>
      <c r="D788" s="6"/>
      <c r="E788" s="6"/>
      <c r="F788" s="6"/>
      <c r="G788" s="6"/>
      <c r="H788" s="6"/>
      <c r="I788" s="6"/>
      <c r="J788" s="6"/>
      <c r="K788" s="6"/>
      <c r="L788" s="6"/>
      <c r="M788" s="6"/>
      <c r="N788" s="6"/>
      <c r="O788" s="6"/>
      <c r="P788" s="6"/>
      <c r="Q788" s="6"/>
      <c r="R788" s="6"/>
      <c r="S788" s="162"/>
      <c r="T788" s="6"/>
      <c r="U788" s="6"/>
      <c r="V788" s="612"/>
      <c r="W788" s="6"/>
      <c r="X788" s="6"/>
      <c r="Y788" s="6"/>
      <c r="Z788" s="6"/>
      <c r="AA788" s="6"/>
    </row>
    <row r="789" spans="1:27" ht="15.75" customHeight="1" x14ac:dyDescent="0.25">
      <c r="A789" s="6"/>
      <c r="B789" s="6"/>
      <c r="C789" s="6"/>
      <c r="D789" s="6"/>
      <c r="E789" s="6"/>
      <c r="F789" s="6"/>
      <c r="G789" s="6"/>
      <c r="H789" s="6"/>
      <c r="I789" s="6"/>
      <c r="J789" s="6"/>
      <c r="K789" s="6"/>
      <c r="L789" s="6"/>
      <c r="M789" s="6"/>
      <c r="N789" s="6"/>
      <c r="O789" s="6"/>
      <c r="P789" s="6"/>
      <c r="Q789" s="6"/>
      <c r="R789" s="6"/>
      <c r="S789" s="162"/>
      <c r="T789" s="6"/>
      <c r="U789" s="6"/>
      <c r="V789" s="612"/>
      <c r="W789" s="6"/>
      <c r="X789" s="6"/>
      <c r="Y789" s="6"/>
      <c r="Z789" s="6"/>
      <c r="AA789" s="6"/>
    </row>
    <row r="790" spans="1:27" ht="15.75" customHeight="1" x14ac:dyDescent="0.25">
      <c r="A790" s="6"/>
      <c r="B790" s="6"/>
      <c r="C790" s="6"/>
      <c r="D790" s="6"/>
      <c r="E790" s="6"/>
      <c r="F790" s="6"/>
      <c r="G790" s="6"/>
      <c r="H790" s="6"/>
      <c r="I790" s="6"/>
      <c r="J790" s="6"/>
      <c r="K790" s="6"/>
      <c r="L790" s="6"/>
      <c r="M790" s="6"/>
      <c r="N790" s="6"/>
      <c r="O790" s="6"/>
      <c r="P790" s="6"/>
      <c r="Q790" s="6"/>
      <c r="R790" s="6"/>
      <c r="S790" s="162"/>
      <c r="T790" s="6"/>
      <c r="U790" s="6"/>
      <c r="V790" s="612"/>
      <c r="W790" s="6"/>
      <c r="X790" s="6"/>
      <c r="Y790" s="6"/>
      <c r="Z790" s="6"/>
      <c r="AA790" s="6"/>
    </row>
    <row r="791" spans="1:27" ht="15.75" customHeight="1" x14ac:dyDescent="0.25">
      <c r="A791" s="6"/>
      <c r="B791" s="6"/>
      <c r="C791" s="6"/>
      <c r="D791" s="6"/>
      <c r="E791" s="6"/>
      <c r="F791" s="6"/>
      <c r="G791" s="6"/>
      <c r="H791" s="6"/>
      <c r="I791" s="6"/>
      <c r="J791" s="6"/>
      <c r="K791" s="6"/>
      <c r="L791" s="6"/>
      <c r="M791" s="6"/>
      <c r="N791" s="6"/>
      <c r="O791" s="6"/>
      <c r="P791" s="6"/>
      <c r="Q791" s="6"/>
      <c r="R791" s="6"/>
      <c r="S791" s="162"/>
      <c r="T791" s="6"/>
      <c r="U791" s="6"/>
      <c r="V791" s="612"/>
      <c r="W791" s="6"/>
      <c r="X791" s="6"/>
      <c r="Y791" s="6"/>
      <c r="Z791" s="6"/>
      <c r="AA791" s="6"/>
    </row>
    <row r="792" spans="1:27" ht="15.75" customHeight="1" x14ac:dyDescent="0.25">
      <c r="A792" s="6"/>
      <c r="B792" s="6"/>
      <c r="C792" s="6"/>
      <c r="D792" s="6"/>
      <c r="E792" s="6"/>
      <c r="F792" s="6"/>
      <c r="G792" s="6"/>
      <c r="H792" s="6"/>
      <c r="I792" s="6"/>
      <c r="J792" s="6"/>
      <c r="K792" s="6"/>
      <c r="L792" s="6"/>
      <c r="M792" s="6"/>
      <c r="N792" s="6"/>
      <c r="O792" s="6"/>
      <c r="P792" s="6"/>
      <c r="Q792" s="6"/>
      <c r="R792" s="6"/>
      <c r="S792" s="162"/>
      <c r="T792" s="6"/>
      <c r="U792" s="6"/>
      <c r="V792" s="612"/>
      <c r="W792" s="6"/>
      <c r="X792" s="6"/>
      <c r="Y792" s="6"/>
      <c r="Z792" s="6"/>
      <c r="AA792" s="6"/>
    </row>
    <row r="793" spans="1:27" ht="15.75" customHeight="1" x14ac:dyDescent="0.25">
      <c r="A793" s="6"/>
      <c r="B793" s="6"/>
      <c r="C793" s="6"/>
      <c r="D793" s="6"/>
      <c r="E793" s="6"/>
      <c r="F793" s="6"/>
      <c r="G793" s="6"/>
      <c r="H793" s="6"/>
      <c r="I793" s="6"/>
      <c r="J793" s="6"/>
      <c r="K793" s="6"/>
      <c r="L793" s="6"/>
      <c r="M793" s="6"/>
      <c r="N793" s="6"/>
      <c r="O793" s="6"/>
      <c r="P793" s="6"/>
      <c r="Q793" s="6"/>
      <c r="R793" s="6"/>
      <c r="S793" s="162"/>
      <c r="T793" s="6"/>
      <c r="U793" s="6"/>
      <c r="V793" s="612"/>
      <c r="W793" s="6"/>
      <c r="X793" s="6"/>
      <c r="Y793" s="6"/>
      <c r="Z793" s="6"/>
      <c r="AA793" s="6"/>
    </row>
    <row r="794" spans="1:27" ht="15.75" customHeight="1" x14ac:dyDescent="0.25">
      <c r="A794" s="6"/>
      <c r="B794" s="6"/>
      <c r="C794" s="6"/>
      <c r="D794" s="6"/>
      <c r="E794" s="6"/>
      <c r="F794" s="6"/>
      <c r="G794" s="6"/>
      <c r="H794" s="6"/>
      <c r="I794" s="6"/>
      <c r="J794" s="6"/>
      <c r="K794" s="6"/>
      <c r="L794" s="6"/>
      <c r="M794" s="6"/>
      <c r="N794" s="6"/>
      <c r="O794" s="6"/>
      <c r="P794" s="6"/>
      <c r="Q794" s="6"/>
      <c r="R794" s="6"/>
      <c r="S794" s="162"/>
      <c r="T794" s="6"/>
      <c r="U794" s="6"/>
      <c r="V794" s="612"/>
      <c r="W794" s="6"/>
      <c r="X794" s="6"/>
      <c r="Y794" s="6"/>
      <c r="Z794" s="6"/>
      <c r="AA794" s="6"/>
    </row>
    <row r="795" spans="1:27" ht="15.75" customHeight="1" x14ac:dyDescent="0.25">
      <c r="A795" s="6"/>
      <c r="B795" s="6"/>
      <c r="C795" s="6"/>
      <c r="D795" s="6"/>
      <c r="E795" s="6"/>
      <c r="F795" s="6"/>
      <c r="G795" s="6"/>
      <c r="H795" s="6"/>
      <c r="I795" s="6"/>
      <c r="J795" s="6"/>
      <c r="K795" s="6"/>
      <c r="L795" s="6"/>
      <c r="M795" s="6"/>
      <c r="N795" s="6"/>
      <c r="O795" s="6"/>
      <c r="P795" s="6"/>
      <c r="Q795" s="6"/>
      <c r="R795" s="6"/>
      <c r="S795" s="162"/>
      <c r="T795" s="6"/>
      <c r="U795" s="6"/>
      <c r="V795" s="612"/>
      <c r="W795" s="6"/>
      <c r="X795" s="6"/>
      <c r="Y795" s="6"/>
      <c r="Z795" s="6"/>
      <c r="AA795" s="6"/>
    </row>
    <row r="796" spans="1:27" ht="15.75" customHeight="1" x14ac:dyDescent="0.25">
      <c r="A796" s="6"/>
      <c r="B796" s="6"/>
      <c r="C796" s="6"/>
      <c r="D796" s="6"/>
      <c r="E796" s="6"/>
      <c r="F796" s="6"/>
      <c r="G796" s="6"/>
      <c r="H796" s="6"/>
      <c r="I796" s="6"/>
      <c r="J796" s="6"/>
      <c r="K796" s="6"/>
      <c r="L796" s="6"/>
      <c r="M796" s="6"/>
      <c r="N796" s="6"/>
      <c r="O796" s="6"/>
      <c r="P796" s="6"/>
      <c r="Q796" s="6"/>
      <c r="R796" s="6"/>
      <c r="S796" s="162"/>
      <c r="T796" s="6"/>
      <c r="U796" s="6"/>
      <c r="V796" s="612"/>
      <c r="W796" s="6"/>
      <c r="X796" s="6"/>
      <c r="Y796" s="6"/>
      <c r="Z796" s="6"/>
      <c r="AA796" s="6"/>
    </row>
    <row r="797" spans="1:27" ht="15.75" customHeight="1" x14ac:dyDescent="0.25">
      <c r="A797" s="6"/>
      <c r="B797" s="6"/>
      <c r="C797" s="6"/>
      <c r="D797" s="6"/>
      <c r="E797" s="6"/>
      <c r="F797" s="6"/>
      <c r="G797" s="6"/>
      <c r="H797" s="6"/>
      <c r="I797" s="6"/>
      <c r="J797" s="6"/>
      <c r="K797" s="6"/>
      <c r="L797" s="6"/>
      <c r="M797" s="6"/>
      <c r="N797" s="6"/>
      <c r="O797" s="6"/>
      <c r="P797" s="6"/>
      <c r="Q797" s="6"/>
      <c r="R797" s="6"/>
      <c r="S797" s="162"/>
      <c r="T797" s="6"/>
      <c r="U797" s="6"/>
      <c r="V797" s="612"/>
      <c r="W797" s="6"/>
      <c r="X797" s="6"/>
      <c r="Y797" s="6"/>
      <c r="Z797" s="6"/>
      <c r="AA797" s="6"/>
    </row>
    <row r="798" spans="1:27" ht="15.75" customHeight="1" x14ac:dyDescent="0.25">
      <c r="A798" s="6"/>
      <c r="B798" s="6"/>
      <c r="C798" s="6"/>
      <c r="D798" s="6"/>
      <c r="E798" s="6"/>
      <c r="F798" s="6"/>
      <c r="G798" s="6"/>
      <c r="H798" s="6"/>
      <c r="I798" s="6"/>
      <c r="J798" s="6"/>
      <c r="K798" s="6"/>
      <c r="L798" s="6"/>
      <c r="M798" s="6"/>
      <c r="N798" s="6"/>
      <c r="O798" s="6"/>
      <c r="P798" s="6"/>
      <c r="Q798" s="6"/>
      <c r="R798" s="6"/>
      <c r="S798" s="162"/>
      <c r="T798" s="6"/>
      <c r="U798" s="6"/>
      <c r="V798" s="612"/>
      <c r="W798" s="6"/>
      <c r="X798" s="6"/>
      <c r="Y798" s="6"/>
      <c r="Z798" s="6"/>
      <c r="AA798" s="6"/>
    </row>
    <row r="799" spans="1:27" ht="15.75" customHeight="1" x14ac:dyDescent="0.25">
      <c r="A799" s="6"/>
      <c r="B799" s="6"/>
      <c r="C799" s="6"/>
      <c r="D799" s="6"/>
      <c r="E799" s="6"/>
      <c r="F799" s="6"/>
      <c r="G799" s="6"/>
      <c r="H799" s="6"/>
      <c r="I799" s="6"/>
      <c r="J799" s="6"/>
      <c r="K799" s="6"/>
      <c r="L799" s="6"/>
      <c r="M799" s="6"/>
      <c r="N799" s="6"/>
      <c r="O799" s="6"/>
      <c r="P799" s="6"/>
      <c r="Q799" s="6"/>
      <c r="R799" s="6"/>
      <c r="S799" s="162"/>
      <c r="T799" s="6"/>
      <c r="U799" s="6"/>
      <c r="V799" s="612"/>
      <c r="W799" s="6"/>
      <c r="X799" s="6"/>
      <c r="Y799" s="6"/>
      <c r="Z799" s="6"/>
      <c r="AA799" s="6"/>
    </row>
    <row r="800" spans="1:27" ht="15.75" customHeight="1" x14ac:dyDescent="0.25">
      <c r="A800" s="6"/>
      <c r="B800" s="6"/>
      <c r="C800" s="6"/>
      <c r="D800" s="6"/>
      <c r="E800" s="6"/>
      <c r="F800" s="6"/>
      <c r="G800" s="6"/>
      <c r="H800" s="6"/>
      <c r="I800" s="6"/>
      <c r="J800" s="6"/>
      <c r="K800" s="6"/>
      <c r="L800" s="6"/>
      <c r="M800" s="6"/>
      <c r="N800" s="6"/>
      <c r="O800" s="6"/>
      <c r="P800" s="6"/>
      <c r="Q800" s="6"/>
      <c r="R800" s="6"/>
      <c r="S800" s="162"/>
      <c r="T800" s="6"/>
      <c r="U800" s="6"/>
      <c r="V800" s="612"/>
      <c r="W800" s="6"/>
      <c r="X800" s="6"/>
      <c r="Y800" s="6"/>
      <c r="Z800" s="6"/>
      <c r="AA800" s="6"/>
    </row>
    <row r="801" spans="1:27" ht="15.75" customHeight="1" x14ac:dyDescent="0.25">
      <c r="A801" s="6"/>
      <c r="B801" s="6"/>
      <c r="C801" s="6"/>
      <c r="D801" s="6"/>
      <c r="E801" s="6"/>
      <c r="F801" s="6"/>
      <c r="G801" s="6"/>
      <c r="H801" s="6"/>
      <c r="I801" s="6"/>
      <c r="J801" s="6"/>
      <c r="K801" s="6"/>
      <c r="L801" s="6"/>
      <c r="M801" s="6"/>
      <c r="N801" s="6"/>
      <c r="O801" s="6"/>
      <c r="P801" s="6"/>
      <c r="Q801" s="6"/>
      <c r="R801" s="6"/>
      <c r="S801" s="162"/>
      <c r="T801" s="6"/>
      <c r="U801" s="6"/>
      <c r="V801" s="612"/>
      <c r="W801" s="6"/>
      <c r="X801" s="6"/>
      <c r="Y801" s="6"/>
      <c r="Z801" s="6"/>
      <c r="AA801" s="6"/>
    </row>
    <row r="802" spans="1:27" ht="15.75" customHeight="1" x14ac:dyDescent="0.25">
      <c r="A802" s="6"/>
      <c r="B802" s="6"/>
      <c r="C802" s="6"/>
      <c r="D802" s="6"/>
      <c r="E802" s="6"/>
      <c r="F802" s="6"/>
      <c r="G802" s="6"/>
      <c r="H802" s="6"/>
      <c r="I802" s="6"/>
      <c r="J802" s="6"/>
      <c r="K802" s="6"/>
      <c r="L802" s="6"/>
      <c r="M802" s="6"/>
      <c r="N802" s="6"/>
      <c r="O802" s="6"/>
      <c r="P802" s="6"/>
      <c r="Q802" s="6"/>
      <c r="R802" s="6"/>
      <c r="S802" s="162"/>
      <c r="T802" s="6"/>
      <c r="U802" s="6"/>
      <c r="V802" s="612"/>
      <c r="W802" s="6"/>
      <c r="X802" s="6"/>
      <c r="Y802" s="6"/>
      <c r="Z802" s="6"/>
      <c r="AA802" s="6"/>
    </row>
    <row r="803" spans="1:27" ht="15.75" customHeight="1" x14ac:dyDescent="0.25">
      <c r="A803" s="6"/>
      <c r="B803" s="6"/>
      <c r="C803" s="6"/>
      <c r="D803" s="6"/>
      <c r="E803" s="6"/>
      <c r="F803" s="6"/>
      <c r="G803" s="6"/>
      <c r="H803" s="6"/>
      <c r="I803" s="6"/>
      <c r="J803" s="6"/>
      <c r="K803" s="6"/>
      <c r="L803" s="6"/>
      <c r="M803" s="6"/>
      <c r="N803" s="6"/>
      <c r="O803" s="6"/>
      <c r="P803" s="6"/>
      <c r="Q803" s="6"/>
      <c r="R803" s="6"/>
      <c r="S803" s="162"/>
      <c r="T803" s="6"/>
      <c r="U803" s="6"/>
      <c r="V803" s="612"/>
      <c r="W803" s="6"/>
      <c r="X803" s="6"/>
      <c r="Y803" s="6"/>
      <c r="Z803" s="6"/>
      <c r="AA803" s="6"/>
    </row>
    <row r="804" spans="1:27" ht="15.75" customHeight="1" x14ac:dyDescent="0.25">
      <c r="A804" s="6"/>
      <c r="B804" s="6"/>
      <c r="C804" s="6"/>
      <c r="D804" s="6"/>
      <c r="E804" s="6"/>
      <c r="F804" s="6"/>
      <c r="G804" s="6"/>
      <c r="H804" s="6"/>
      <c r="I804" s="6"/>
      <c r="J804" s="6"/>
      <c r="K804" s="6"/>
      <c r="L804" s="6"/>
      <c r="M804" s="6"/>
      <c r="N804" s="6"/>
      <c r="O804" s="6"/>
      <c r="P804" s="6"/>
      <c r="Q804" s="6"/>
      <c r="R804" s="6"/>
      <c r="S804" s="162"/>
      <c r="T804" s="6"/>
      <c r="U804" s="6"/>
      <c r="V804" s="612"/>
      <c r="W804" s="6"/>
      <c r="X804" s="6"/>
      <c r="Y804" s="6"/>
      <c r="Z804" s="6"/>
      <c r="AA804" s="6"/>
    </row>
    <row r="805" spans="1:27" ht="15.75" customHeight="1" x14ac:dyDescent="0.25">
      <c r="A805" s="6"/>
      <c r="B805" s="6"/>
      <c r="C805" s="6"/>
      <c r="D805" s="6"/>
      <c r="E805" s="6"/>
      <c r="F805" s="6"/>
      <c r="G805" s="6"/>
      <c r="H805" s="6"/>
      <c r="I805" s="6"/>
      <c r="J805" s="6"/>
      <c r="K805" s="6"/>
      <c r="L805" s="6"/>
      <c r="M805" s="6"/>
      <c r="N805" s="6"/>
      <c r="O805" s="6"/>
      <c r="P805" s="6"/>
      <c r="Q805" s="6"/>
      <c r="R805" s="6"/>
      <c r="S805" s="162"/>
      <c r="T805" s="6"/>
      <c r="U805" s="6"/>
      <c r="V805" s="612"/>
      <c r="W805" s="6"/>
      <c r="X805" s="6"/>
      <c r="Y805" s="6"/>
      <c r="Z805" s="6"/>
      <c r="AA805" s="6"/>
    </row>
    <row r="806" spans="1:27" ht="15.75" customHeight="1" x14ac:dyDescent="0.25">
      <c r="A806" s="6"/>
      <c r="B806" s="6"/>
      <c r="C806" s="6"/>
      <c r="D806" s="6"/>
      <c r="E806" s="6"/>
      <c r="F806" s="6"/>
      <c r="G806" s="6"/>
      <c r="H806" s="6"/>
      <c r="I806" s="6"/>
      <c r="J806" s="6"/>
      <c r="K806" s="6"/>
      <c r="L806" s="6"/>
      <c r="M806" s="6"/>
      <c r="N806" s="6"/>
      <c r="O806" s="6"/>
      <c r="P806" s="6"/>
      <c r="Q806" s="6"/>
      <c r="R806" s="6"/>
      <c r="S806" s="162"/>
      <c r="T806" s="6"/>
      <c r="U806" s="6"/>
      <c r="V806" s="612"/>
      <c r="W806" s="6"/>
      <c r="X806" s="6"/>
      <c r="Y806" s="6"/>
      <c r="Z806" s="6"/>
      <c r="AA806" s="6"/>
    </row>
    <row r="807" spans="1:27" ht="15.75" customHeight="1" x14ac:dyDescent="0.25">
      <c r="A807" s="6"/>
      <c r="B807" s="6"/>
      <c r="C807" s="6"/>
      <c r="D807" s="6"/>
      <c r="E807" s="6"/>
      <c r="F807" s="6"/>
      <c r="G807" s="6"/>
      <c r="H807" s="6"/>
      <c r="I807" s="6"/>
      <c r="J807" s="6"/>
      <c r="K807" s="6"/>
      <c r="L807" s="6"/>
      <c r="M807" s="6"/>
      <c r="N807" s="6"/>
      <c r="O807" s="6"/>
      <c r="P807" s="6"/>
      <c r="Q807" s="6"/>
      <c r="R807" s="6"/>
      <c r="S807" s="162"/>
      <c r="T807" s="6"/>
      <c r="U807" s="6"/>
      <c r="V807" s="612"/>
      <c r="W807" s="6"/>
      <c r="X807" s="6"/>
      <c r="Y807" s="6"/>
      <c r="Z807" s="6"/>
      <c r="AA807" s="6"/>
    </row>
    <row r="808" spans="1:27" ht="15.75" customHeight="1" x14ac:dyDescent="0.25">
      <c r="A808" s="6"/>
      <c r="B808" s="6"/>
      <c r="C808" s="6"/>
      <c r="D808" s="6"/>
      <c r="E808" s="6"/>
      <c r="F808" s="6"/>
      <c r="G808" s="6"/>
      <c r="H808" s="6"/>
      <c r="I808" s="6"/>
      <c r="J808" s="6"/>
      <c r="K808" s="6"/>
      <c r="L808" s="6"/>
      <c r="M808" s="6"/>
      <c r="N808" s="6"/>
      <c r="O808" s="6"/>
      <c r="P808" s="6"/>
      <c r="Q808" s="6"/>
      <c r="R808" s="6"/>
      <c r="S808" s="162"/>
      <c r="T808" s="6"/>
      <c r="U808" s="6"/>
      <c r="V808" s="612"/>
      <c r="W808" s="6"/>
      <c r="X808" s="6"/>
      <c r="Y808" s="6"/>
      <c r="Z808" s="6"/>
      <c r="AA808" s="6"/>
    </row>
    <row r="809" spans="1:27" ht="15.75" customHeight="1" x14ac:dyDescent="0.25">
      <c r="A809" s="6"/>
      <c r="B809" s="6"/>
      <c r="C809" s="6"/>
      <c r="D809" s="6"/>
      <c r="E809" s="6"/>
      <c r="F809" s="6"/>
      <c r="G809" s="6"/>
      <c r="H809" s="6"/>
      <c r="I809" s="6"/>
      <c r="J809" s="6"/>
      <c r="K809" s="6"/>
      <c r="L809" s="6"/>
      <c r="M809" s="6"/>
      <c r="N809" s="6"/>
      <c r="O809" s="6"/>
      <c r="P809" s="6"/>
      <c r="Q809" s="6"/>
      <c r="R809" s="6"/>
      <c r="S809" s="162"/>
      <c r="T809" s="6"/>
      <c r="U809" s="6"/>
      <c r="V809" s="612"/>
      <c r="W809" s="6"/>
      <c r="X809" s="6"/>
      <c r="Y809" s="6"/>
      <c r="Z809" s="6"/>
      <c r="AA809" s="6"/>
    </row>
    <row r="810" spans="1:27" ht="15.75" customHeight="1" x14ac:dyDescent="0.25">
      <c r="A810" s="6"/>
      <c r="B810" s="6"/>
      <c r="C810" s="6"/>
      <c r="D810" s="6"/>
      <c r="E810" s="6"/>
      <c r="F810" s="6"/>
      <c r="G810" s="6"/>
      <c r="H810" s="6"/>
      <c r="I810" s="6"/>
      <c r="J810" s="6"/>
      <c r="K810" s="6"/>
      <c r="L810" s="6"/>
      <c r="M810" s="6"/>
      <c r="N810" s="6"/>
      <c r="O810" s="6"/>
      <c r="P810" s="6"/>
      <c r="Q810" s="6"/>
      <c r="R810" s="6"/>
      <c r="S810" s="162"/>
      <c r="T810" s="6"/>
      <c r="U810" s="6"/>
      <c r="V810" s="612"/>
      <c r="W810" s="6"/>
      <c r="X810" s="6"/>
      <c r="Y810" s="6"/>
      <c r="Z810" s="6"/>
      <c r="AA810" s="6"/>
    </row>
    <row r="811" spans="1:27" ht="15.75" customHeight="1" x14ac:dyDescent="0.25">
      <c r="A811" s="6"/>
      <c r="B811" s="6"/>
      <c r="C811" s="6"/>
      <c r="D811" s="6"/>
      <c r="E811" s="6"/>
      <c r="F811" s="6"/>
      <c r="G811" s="6"/>
      <c r="H811" s="6"/>
      <c r="I811" s="6"/>
      <c r="J811" s="6"/>
      <c r="K811" s="6"/>
      <c r="L811" s="6"/>
      <c r="M811" s="6"/>
      <c r="N811" s="6"/>
      <c r="O811" s="6"/>
      <c r="P811" s="6"/>
      <c r="Q811" s="6"/>
      <c r="R811" s="6"/>
      <c r="S811" s="162"/>
      <c r="T811" s="6"/>
      <c r="U811" s="6"/>
      <c r="V811" s="612"/>
      <c r="W811" s="6"/>
      <c r="X811" s="6"/>
      <c r="Y811" s="6"/>
      <c r="Z811" s="6"/>
      <c r="AA811" s="6"/>
    </row>
    <row r="812" spans="1:27" ht="15.75" customHeight="1" x14ac:dyDescent="0.25">
      <c r="A812" s="6"/>
      <c r="B812" s="6"/>
      <c r="C812" s="6"/>
      <c r="D812" s="6"/>
      <c r="E812" s="6"/>
      <c r="F812" s="6"/>
      <c r="G812" s="6"/>
      <c r="H812" s="6"/>
      <c r="I812" s="6"/>
      <c r="J812" s="6"/>
      <c r="K812" s="6"/>
      <c r="L812" s="6"/>
      <c r="M812" s="6"/>
      <c r="N812" s="6"/>
      <c r="O812" s="6"/>
      <c r="P812" s="6"/>
      <c r="Q812" s="6"/>
      <c r="R812" s="6"/>
      <c r="S812" s="162"/>
      <c r="T812" s="6"/>
      <c r="U812" s="6"/>
      <c r="V812" s="612"/>
      <c r="W812" s="6"/>
      <c r="X812" s="6"/>
      <c r="Y812" s="6"/>
      <c r="Z812" s="6"/>
      <c r="AA812" s="6"/>
    </row>
    <row r="813" spans="1:27" ht="15.75" customHeight="1" x14ac:dyDescent="0.25">
      <c r="A813" s="6"/>
      <c r="B813" s="6"/>
      <c r="C813" s="6"/>
      <c r="D813" s="6"/>
      <c r="E813" s="6"/>
      <c r="F813" s="6"/>
      <c r="G813" s="6"/>
      <c r="H813" s="6"/>
      <c r="I813" s="6"/>
      <c r="J813" s="6"/>
      <c r="K813" s="6"/>
      <c r="L813" s="6"/>
      <c r="M813" s="6"/>
      <c r="N813" s="6"/>
      <c r="O813" s="6"/>
      <c r="P813" s="6"/>
      <c r="Q813" s="6"/>
      <c r="R813" s="6"/>
      <c r="S813" s="162"/>
      <c r="T813" s="6"/>
      <c r="U813" s="6"/>
      <c r="V813" s="612"/>
      <c r="W813" s="6"/>
      <c r="X813" s="6"/>
      <c r="Y813" s="6"/>
      <c r="Z813" s="6"/>
      <c r="AA813" s="6"/>
    </row>
    <row r="814" spans="1:27" ht="15.75" customHeight="1" x14ac:dyDescent="0.25">
      <c r="A814" s="6"/>
      <c r="B814" s="6"/>
      <c r="C814" s="6"/>
      <c r="D814" s="6"/>
      <c r="E814" s="6"/>
      <c r="F814" s="6"/>
      <c r="G814" s="6"/>
      <c r="H814" s="6"/>
      <c r="I814" s="6"/>
      <c r="J814" s="6"/>
      <c r="K814" s="6"/>
      <c r="L814" s="6"/>
      <c r="M814" s="6"/>
      <c r="N814" s="6"/>
      <c r="O814" s="6"/>
      <c r="P814" s="6"/>
      <c r="Q814" s="6"/>
      <c r="R814" s="6"/>
      <c r="S814" s="162"/>
      <c r="T814" s="6"/>
      <c r="U814" s="6"/>
      <c r="V814" s="612"/>
      <c r="W814" s="6"/>
      <c r="X814" s="6"/>
      <c r="Y814" s="6"/>
      <c r="Z814" s="6"/>
      <c r="AA814" s="6"/>
    </row>
    <row r="815" spans="1:27" ht="15.75" customHeight="1" x14ac:dyDescent="0.25">
      <c r="A815" s="6"/>
      <c r="B815" s="6"/>
      <c r="C815" s="6"/>
      <c r="D815" s="6"/>
      <c r="E815" s="6"/>
      <c r="F815" s="6"/>
      <c r="G815" s="6"/>
      <c r="H815" s="6"/>
      <c r="I815" s="6"/>
      <c r="J815" s="6"/>
      <c r="K815" s="6"/>
      <c r="L815" s="6"/>
      <c r="M815" s="6"/>
      <c r="N815" s="6"/>
      <c r="O815" s="6"/>
      <c r="P815" s="6"/>
      <c r="Q815" s="6"/>
      <c r="R815" s="6"/>
      <c r="S815" s="162"/>
      <c r="T815" s="6"/>
      <c r="U815" s="6"/>
      <c r="V815" s="612"/>
      <c r="W815" s="6"/>
      <c r="X815" s="6"/>
      <c r="Y815" s="6"/>
      <c r="Z815" s="6"/>
      <c r="AA815" s="6"/>
    </row>
    <row r="816" spans="1:27" ht="15.75" customHeight="1" x14ac:dyDescent="0.25">
      <c r="A816" s="6"/>
      <c r="B816" s="6"/>
      <c r="C816" s="6"/>
      <c r="D816" s="6"/>
      <c r="E816" s="6"/>
      <c r="F816" s="6"/>
      <c r="G816" s="6"/>
      <c r="H816" s="6"/>
      <c r="I816" s="6"/>
      <c r="J816" s="6"/>
      <c r="K816" s="6"/>
      <c r="L816" s="6"/>
      <c r="M816" s="6"/>
      <c r="N816" s="6"/>
      <c r="O816" s="6"/>
      <c r="P816" s="6"/>
      <c r="Q816" s="6"/>
      <c r="R816" s="6"/>
      <c r="S816" s="162"/>
      <c r="T816" s="6"/>
      <c r="U816" s="6"/>
      <c r="V816" s="612"/>
      <c r="W816" s="6"/>
      <c r="X816" s="6"/>
      <c r="Y816" s="6"/>
      <c r="Z816" s="6"/>
      <c r="AA816" s="6"/>
    </row>
    <row r="817" spans="1:27" ht="15.75" customHeight="1" x14ac:dyDescent="0.25">
      <c r="A817" s="6"/>
      <c r="B817" s="6"/>
      <c r="C817" s="6"/>
      <c r="D817" s="6"/>
      <c r="E817" s="6"/>
      <c r="F817" s="6"/>
      <c r="G817" s="6"/>
      <c r="H817" s="6"/>
      <c r="I817" s="6"/>
      <c r="J817" s="6"/>
      <c r="K817" s="6"/>
      <c r="L817" s="6"/>
      <c r="M817" s="6"/>
      <c r="N817" s="6"/>
      <c r="O817" s="6"/>
      <c r="P817" s="6"/>
      <c r="Q817" s="6"/>
      <c r="R817" s="6"/>
      <c r="S817" s="162"/>
      <c r="T817" s="6"/>
      <c r="U817" s="6"/>
      <c r="V817" s="612"/>
      <c r="W817" s="6"/>
      <c r="X817" s="6"/>
      <c r="Y817" s="6"/>
      <c r="Z817" s="6"/>
      <c r="AA817" s="6"/>
    </row>
    <row r="818" spans="1:27" ht="15.75" customHeight="1" x14ac:dyDescent="0.25">
      <c r="A818" s="6"/>
      <c r="B818" s="6"/>
      <c r="C818" s="6"/>
      <c r="D818" s="6"/>
      <c r="E818" s="6"/>
      <c r="F818" s="6"/>
      <c r="G818" s="6"/>
      <c r="H818" s="6"/>
      <c r="I818" s="6"/>
      <c r="J818" s="6"/>
      <c r="K818" s="6"/>
      <c r="L818" s="6"/>
      <c r="M818" s="6"/>
      <c r="N818" s="6"/>
      <c r="O818" s="6"/>
      <c r="P818" s="6"/>
      <c r="Q818" s="6"/>
      <c r="R818" s="6"/>
      <c r="S818" s="162"/>
      <c r="T818" s="6"/>
      <c r="U818" s="6"/>
      <c r="V818" s="612"/>
      <c r="W818" s="6"/>
      <c r="X818" s="6"/>
      <c r="Y818" s="6"/>
      <c r="Z818" s="6"/>
      <c r="AA818" s="6"/>
    </row>
    <row r="819" spans="1:27" ht="15.75" customHeight="1" x14ac:dyDescent="0.25">
      <c r="A819" s="6"/>
      <c r="B819" s="6"/>
      <c r="C819" s="6"/>
      <c r="D819" s="6"/>
      <c r="E819" s="6"/>
      <c r="F819" s="6"/>
      <c r="G819" s="6"/>
      <c r="H819" s="6"/>
      <c r="I819" s="6"/>
      <c r="J819" s="6"/>
      <c r="K819" s="6"/>
      <c r="L819" s="6"/>
      <c r="M819" s="6"/>
      <c r="N819" s="6"/>
      <c r="O819" s="6"/>
      <c r="P819" s="6"/>
      <c r="Q819" s="6"/>
      <c r="R819" s="6"/>
      <c r="S819" s="162"/>
      <c r="T819" s="6"/>
      <c r="U819" s="6"/>
      <c r="V819" s="612"/>
      <c r="W819" s="6"/>
      <c r="X819" s="6"/>
      <c r="Y819" s="6"/>
      <c r="Z819" s="6"/>
      <c r="AA819" s="6"/>
    </row>
    <row r="820" spans="1:27" ht="15.75" customHeight="1" x14ac:dyDescent="0.25">
      <c r="A820" s="6"/>
      <c r="B820" s="6"/>
      <c r="C820" s="6"/>
      <c r="D820" s="6"/>
      <c r="E820" s="6"/>
      <c r="F820" s="6"/>
      <c r="G820" s="6"/>
      <c r="H820" s="6"/>
      <c r="I820" s="6"/>
      <c r="J820" s="6"/>
      <c r="K820" s="6"/>
      <c r="L820" s="6"/>
      <c r="M820" s="6"/>
      <c r="N820" s="6"/>
      <c r="O820" s="6"/>
      <c r="P820" s="6"/>
      <c r="Q820" s="6"/>
      <c r="R820" s="6"/>
      <c r="S820" s="162"/>
      <c r="T820" s="6"/>
      <c r="U820" s="6"/>
      <c r="V820" s="612"/>
      <c r="W820" s="6"/>
      <c r="X820" s="6"/>
      <c r="Y820" s="6"/>
      <c r="Z820" s="6"/>
      <c r="AA820" s="6"/>
    </row>
    <row r="821" spans="1:27" ht="15.75" customHeight="1" x14ac:dyDescent="0.25">
      <c r="A821" s="6"/>
      <c r="B821" s="6"/>
      <c r="C821" s="6"/>
      <c r="D821" s="6"/>
      <c r="E821" s="6"/>
      <c r="F821" s="6"/>
      <c r="G821" s="6"/>
      <c r="H821" s="6"/>
      <c r="I821" s="6"/>
      <c r="J821" s="6"/>
      <c r="K821" s="6"/>
      <c r="L821" s="6"/>
      <c r="M821" s="6"/>
      <c r="N821" s="6"/>
      <c r="O821" s="6"/>
      <c r="P821" s="6"/>
      <c r="Q821" s="6"/>
      <c r="R821" s="6"/>
      <c r="S821" s="162"/>
      <c r="T821" s="6"/>
      <c r="U821" s="6"/>
      <c r="V821" s="612"/>
      <c r="W821" s="6"/>
      <c r="X821" s="6"/>
      <c r="Y821" s="6"/>
      <c r="Z821" s="6"/>
      <c r="AA821" s="6"/>
    </row>
    <row r="822" spans="1:27" ht="15.75" customHeight="1" x14ac:dyDescent="0.25">
      <c r="A822" s="6"/>
      <c r="B822" s="6"/>
      <c r="C822" s="6"/>
      <c r="D822" s="6"/>
      <c r="E822" s="6"/>
      <c r="F822" s="6"/>
      <c r="G822" s="6"/>
      <c r="H822" s="6"/>
      <c r="I822" s="6"/>
      <c r="J822" s="6"/>
      <c r="K822" s="6"/>
      <c r="L822" s="6"/>
      <c r="M822" s="6"/>
      <c r="N822" s="6"/>
      <c r="O822" s="6"/>
      <c r="P822" s="6"/>
      <c r="Q822" s="6"/>
      <c r="R822" s="6"/>
      <c r="S822" s="162"/>
      <c r="T822" s="6"/>
      <c r="U822" s="6"/>
      <c r="V822" s="612"/>
      <c r="W822" s="6"/>
      <c r="X822" s="6"/>
      <c r="Y822" s="6"/>
      <c r="Z822" s="6"/>
      <c r="AA822" s="6"/>
    </row>
    <row r="823" spans="1:27" ht="15.75" customHeight="1" x14ac:dyDescent="0.25">
      <c r="A823" s="6"/>
      <c r="B823" s="6"/>
      <c r="C823" s="6"/>
      <c r="D823" s="6"/>
      <c r="E823" s="6"/>
      <c r="F823" s="6"/>
      <c r="G823" s="6"/>
      <c r="H823" s="6"/>
      <c r="I823" s="6"/>
      <c r="J823" s="6"/>
      <c r="K823" s="6"/>
      <c r="L823" s="6"/>
      <c r="M823" s="6"/>
      <c r="N823" s="6"/>
      <c r="O823" s="6"/>
      <c r="P823" s="6"/>
      <c r="Q823" s="6"/>
      <c r="R823" s="6"/>
      <c r="S823" s="162"/>
      <c r="T823" s="6"/>
      <c r="U823" s="6"/>
      <c r="V823" s="612"/>
      <c r="W823" s="6"/>
      <c r="X823" s="6"/>
      <c r="Y823" s="6"/>
      <c r="Z823" s="6"/>
      <c r="AA823" s="6"/>
    </row>
    <row r="824" spans="1:27" ht="15.75" customHeight="1" x14ac:dyDescent="0.25">
      <c r="A824" s="6"/>
      <c r="B824" s="6"/>
      <c r="C824" s="6"/>
      <c r="D824" s="6"/>
      <c r="E824" s="6"/>
      <c r="F824" s="6"/>
      <c r="G824" s="6"/>
      <c r="H824" s="6"/>
      <c r="I824" s="6"/>
      <c r="J824" s="6"/>
      <c r="K824" s="6"/>
      <c r="L824" s="6"/>
      <c r="M824" s="6"/>
      <c r="N824" s="6"/>
      <c r="O824" s="6"/>
      <c r="P824" s="6"/>
      <c r="Q824" s="6"/>
      <c r="R824" s="6"/>
      <c r="S824" s="162"/>
      <c r="T824" s="6"/>
      <c r="U824" s="6"/>
      <c r="V824" s="612"/>
      <c r="W824" s="6"/>
      <c r="X824" s="6"/>
      <c r="Y824" s="6"/>
      <c r="Z824" s="6"/>
      <c r="AA824" s="6"/>
    </row>
    <row r="825" spans="1:27" ht="15.75" customHeight="1" x14ac:dyDescent="0.25">
      <c r="A825" s="6"/>
      <c r="B825" s="6"/>
      <c r="C825" s="6"/>
      <c r="D825" s="6"/>
      <c r="E825" s="6"/>
      <c r="F825" s="6"/>
      <c r="G825" s="6"/>
      <c r="H825" s="6"/>
      <c r="I825" s="6"/>
      <c r="J825" s="6"/>
      <c r="K825" s="6"/>
      <c r="L825" s="6"/>
      <c r="M825" s="6"/>
      <c r="N825" s="6"/>
      <c r="O825" s="6"/>
      <c r="P825" s="6"/>
      <c r="Q825" s="6"/>
      <c r="R825" s="6"/>
      <c r="S825" s="162"/>
      <c r="T825" s="6"/>
      <c r="U825" s="6"/>
      <c r="V825" s="612"/>
      <c r="W825" s="6"/>
      <c r="X825" s="6"/>
      <c r="Y825" s="6"/>
      <c r="Z825" s="6"/>
      <c r="AA825" s="6"/>
    </row>
    <row r="826" spans="1:27" ht="15.75" customHeight="1" x14ac:dyDescent="0.25">
      <c r="A826" s="6"/>
      <c r="B826" s="6"/>
      <c r="C826" s="6"/>
      <c r="D826" s="6"/>
      <c r="E826" s="6"/>
      <c r="F826" s="6"/>
      <c r="G826" s="6"/>
      <c r="H826" s="6"/>
      <c r="I826" s="6"/>
      <c r="J826" s="6"/>
      <c r="K826" s="6"/>
      <c r="L826" s="6"/>
      <c r="M826" s="6"/>
      <c r="N826" s="6"/>
      <c r="O826" s="6"/>
      <c r="P826" s="6"/>
      <c r="Q826" s="6"/>
      <c r="R826" s="6"/>
      <c r="S826" s="162"/>
      <c r="T826" s="6"/>
      <c r="U826" s="6"/>
      <c r="V826" s="612"/>
      <c r="W826" s="6"/>
      <c r="X826" s="6"/>
      <c r="Y826" s="6"/>
      <c r="Z826" s="6"/>
      <c r="AA826" s="6"/>
    </row>
    <row r="827" spans="1:27" ht="15.75" customHeight="1" x14ac:dyDescent="0.25">
      <c r="A827" s="6"/>
      <c r="B827" s="6"/>
      <c r="C827" s="6"/>
      <c r="D827" s="6"/>
      <c r="E827" s="6"/>
      <c r="F827" s="6"/>
      <c r="G827" s="6"/>
      <c r="H827" s="6"/>
      <c r="I827" s="6"/>
      <c r="J827" s="6"/>
      <c r="K827" s="6"/>
      <c r="L827" s="6"/>
      <c r="M827" s="6"/>
      <c r="N827" s="6"/>
      <c r="O827" s="6"/>
      <c r="P827" s="6"/>
      <c r="Q827" s="6"/>
      <c r="R827" s="6"/>
      <c r="S827" s="162"/>
      <c r="T827" s="6"/>
      <c r="U827" s="6"/>
      <c r="V827" s="612"/>
      <c r="W827" s="6"/>
      <c r="X827" s="6"/>
      <c r="Y827" s="6"/>
      <c r="Z827" s="6"/>
      <c r="AA827" s="6"/>
    </row>
    <row r="828" spans="1:27" ht="15.75" customHeight="1" x14ac:dyDescent="0.25">
      <c r="A828" s="6"/>
      <c r="B828" s="6"/>
      <c r="C828" s="6"/>
      <c r="D828" s="6"/>
      <c r="E828" s="6"/>
      <c r="F828" s="6"/>
      <c r="G828" s="6"/>
      <c r="H828" s="6"/>
      <c r="I828" s="6"/>
      <c r="J828" s="6"/>
      <c r="K828" s="6"/>
      <c r="L828" s="6"/>
      <c r="M828" s="6"/>
      <c r="N828" s="6"/>
      <c r="O828" s="6"/>
      <c r="P828" s="6"/>
      <c r="Q828" s="6"/>
      <c r="R828" s="6"/>
      <c r="S828" s="162"/>
      <c r="T828" s="6"/>
      <c r="U828" s="6"/>
      <c r="V828" s="612"/>
      <c r="W828" s="6"/>
      <c r="X828" s="6"/>
      <c r="Y828" s="6"/>
      <c r="Z828" s="6"/>
      <c r="AA828" s="6"/>
    </row>
    <row r="829" spans="1:27" ht="15.75" customHeight="1" x14ac:dyDescent="0.25">
      <c r="A829" s="6"/>
      <c r="B829" s="6"/>
      <c r="C829" s="6"/>
      <c r="D829" s="6"/>
      <c r="E829" s="6"/>
      <c r="F829" s="6"/>
      <c r="G829" s="6"/>
      <c r="H829" s="6"/>
      <c r="I829" s="6"/>
      <c r="J829" s="6"/>
      <c r="K829" s="6"/>
      <c r="L829" s="6"/>
      <c r="M829" s="6"/>
      <c r="N829" s="6"/>
      <c r="O829" s="6"/>
      <c r="P829" s="6"/>
      <c r="Q829" s="6"/>
      <c r="R829" s="6"/>
      <c r="S829" s="162"/>
      <c r="T829" s="6"/>
      <c r="U829" s="6"/>
      <c r="V829" s="612"/>
      <c r="W829" s="6"/>
      <c r="X829" s="6"/>
      <c r="Y829" s="6"/>
      <c r="Z829" s="6"/>
      <c r="AA829" s="6"/>
    </row>
    <row r="830" spans="1:27" ht="15.75" customHeight="1" x14ac:dyDescent="0.25">
      <c r="A830" s="6"/>
      <c r="B830" s="6"/>
      <c r="C830" s="6"/>
      <c r="D830" s="6"/>
      <c r="E830" s="6"/>
      <c r="F830" s="6"/>
      <c r="G830" s="6"/>
      <c r="H830" s="6"/>
      <c r="I830" s="6"/>
      <c r="J830" s="6"/>
      <c r="K830" s="6"/>
      <c r="L830" s="6"/>
      <c r="M830" s="6"/>
      <c r="N830" s="6"/>
      <c r="O830" s="6"/>
      <c r="P830" s="6"/>
      <c r="Q830" s="6"/>
      <c r="R830" s="6"/>
      <c r="S830" s="162"/>
      <c r="T830" s="6"/>
      <c r="U830" s="6"/>
      <c r="V830" s="612"/>
      <c r="W830" s="6"/>
      <c r="X830" s="6"/>
      <c r="Y830" s="6"/>
      <c r="Z830" s="6"/>
      <c r="AA830" s="6"/>
    </row>
    <row r="831" spans="1:27" ht="15.75" customHeight="1" x14ac:dyDescent="0.25">
      <c r="A831" s="6"/>
      <c r="B831" s="6"/>
      <c r="C831" s="6"/>
      <c r="D831" s="6"/>
      <c r="E831" s="6"/>
      <c r="F831" s="6"/>
      <c r="G831" s="6"/>
      <c r="H831" s="6"/>
      <c r="I831" s="6"/>
      <c r="J831" s="6"/>
      <c r="K831" s="6"/>
      <c r="L831" s="6"/>
      <c r="M831" s="6"/>
      <c r="N831" s="6"/>
      <c r="O831" s="6"/>
      <c r="P831" s="6"/>
      <c r="Q831" s="6"/>
      <c r="R831" s="6"/>
      <c r="S831" s="162"/>
      <c r="T831" s="6"/>
      <c r="U831" s="6"/>
      <c r="V831" s="612"/>
      <c r="W831" s="6"/>
      <c r="X831" s="6"/>
      <c r="Y831" s="6"/>
      <c r="Z831" s="6"/>
      <c r="AA831" s="6"/>
    </row>
    <row r="832" spans="1:27" ht="15.75" customHeight="1" x14ac:dyDescent="0.25">
      <c r="A832" s="6"/>
      <c r="B832" s="6"/>
      <c r="C832" s="6"/>
      <c r="D832" s="6"/>
      <c r="E832" s="6"/>
      <c r="F832" s="6"/>
      <c r="G832" s="6"/>
      <c r="H832" s="6"/>
      <c r="I832" s="6"/>
      <c r="J832" s="6"/>
      <c r="K832" s="6"/>
      <c r="L832" s="6"/>
      <c r="M832" s="6"/>
      <c r="N832" s="6"/>
      <c r="O832" s="6"/>
      <c r="P832" s="6"/>
      <c r="Q832" s="6"/>
      <c r="R832" s="6"/>
      <c r="S832" s="162"/>
      <c r="T832" s="6"/>
      <c r="U832" s="6"/>
      <c r="V832" s="612"/>
      <c r="W832" s="6"/>
      <c r="X832" s="6"/>
      <c r="Y832" s="6"/>
      <c r="Z832" s="6"/>
      <c r="AA832" s="6"/>
    </row>
    <row r="833" spans="1:27" ht="15.75" customHeight="1" x14ac:dyDescent="0.25">
      <c r="A833" s="6"/>
      <c r="B833" s="6"/>
      <c r="C833" s="6"/>
      <c r="D833" s="6"/>
      <c r="E833" s="6"/>
      <c r="F833" s="6"/>
      <c r="G833" s="6"/>
      <c r="H833" s="6"/>
      <c r="I833" s="6"/>
      <c r="J833" s="6"/>
      <c r="K833" s="6"/>
      <c r="L833" s="6"/>
      <c r="M833" s="6"/>
      <c r="N833" s="6"/>
      <c r="O833" s="6"/>
      <c r="P833" s="6"/>
      <c r="Q833" s="6"/>
      <c r="R833" s="6"/>
      <c r="S833" s="162"/>
      <c r="T833" s="6"/>
      <c r="U833" s="6"/>
      <c r="V833" s="612"/>
      <c r="W833" s="6"/>
      <c r="X833" s="6"/>
      <c r="Y833" s="6"/>
      <c r="Z833" s="6"/>
      <c r="AA833" s="6"/>
    </row>
    <row r="834" spans="1:27" ht="15.75" customHeight="1" x14ac:dyDescent="0.25">
      <c r="A834" s="6"/>
      <c r="B834" s="6"/>
      <c r="C834" s="6"/>
      <c r="D834" s="6"/>
      <c r="E834" s="6"/>
      <c r="F834" s="6"/>
      <c r="G834" s="6"/>
      <c r="H834" s="6"/>
      <c r="I834" s="6"/>
      <c r="J834" s="6"/>
      <c r="K834" s="6"/>
      <c r="L834" s="6"/>
      <c r="M834" s="6"/>
      <c r="N834" s="6"/>
      <c r="O834" s="6"/>
      <c r="P834" s="6"/>
      <c r="Q834" s="6"/>
      <c r="R834" s="6"/>
      <c r="S834" s="162"/>
      <c r="T834" s="6"/>
      <c r="U834" s="6"/>
      <c r="V834" s="612"/>
      <c r="W834" s="6"/>
      <c r="X834" s="6"/>
      <c r="Y834" s="6"/>
      <c r="Z834" s="6"/>
      <c r="AA834" s="6"/>
    </row>
    <row r="835" spans="1:27" ht="15.75" customHeight="1" x14ac:dyDescent="0.25">
      <c r="A835" s="6"/>
      <c r="B835" s="6"/>
      <c r="C835" s="6"/>
      <c r="D835" s="6"/>
      <c r="E835" s="6"/>
      <c r="F835" s="6"/>
      <c r="G835" s="6"/>
      <c r="H835" s="6"/>
      <c r="I835" s="6"/>
      <c r="J835" s="6"/>
      <c r="K835" s="6"/>
      <c r="L835" s="6"/>
      <c r="M835" s="6"/>
      <c r="N835" s="6"/>
      <c r="O835" s="6"/>
      <c r="P835" s="6"/>
      <c r="Q835" s="6"/>
      <c r="R835" s="6"/>
      <c r="S835" s="162"/>
      <c r="T835" s="6"/>
      <c r="U835" s="6"/>
      <c r="V835" s="612"/>
      <c r="W835" s="6"/>
      <c r="X835" s="6"/>
      <c r="Y835" s="6"/>
      <c r="Z835" s="6"/>
      <c r="AA835" s="6"/>
    </row>
    <row r="836" spans="1:27" ht="15.75" customHeight="1" x14ac:dyDescent="0.25">
      <c r="A836" s="6"/>
      <c r="B836" s="6"/>
      <c r="C836" s="6"/>
      <c r="D836" s="6"/>
      <c r="E836" s="6"/>
      <c r="F836" s="6"/>
      <c r="G836" s="6"/>
      <c r="H836" s="6"/>
      <c r="I836" s="6"/>
      <c r="J836" s="6"/>
      <c r="K836" s="6"/>
      <c r="L836" s="6"/>
      <c r="M836" s="6"/>
      <c r="N836" s="6"/>
      <c r="O836" s="6"/>
      <c r="P836" s="6"/>
      <c r="Q836" s="6"/>
      <c r="R836" s="6"/>
      <c r="S836" s="162"/>
      <c r="T836" s="6"/>
      <c r="U836" s="6"/>
      <c r="V836" s="612"/>
      <c r="W836" s="6"/>
      <c r="X836" s="6"/>
      <c r="Y836" s="6"/>
      <c r="Z836" s="6"/>
      <c r="AA836" s="6"/>
    </row>
    <row r="837" spans="1:27" ht="15.75" customHeight="1" x14ac:dyDescent="0.25">
      <c r="A837" s="6"/>
      <c r="B837" s="6"/>
      <c r="C837" s="6"/>
      <c r="D837" s="6"/>
      <c r="E837" s="6"/>
      <c r="F837" s="6"/>
      <c r="G837" s="6"/>
      <c r="H837" s="6"/>
      <c r="I837" s="6"/>
      <c r="J837" s="6"/>
      <c r="K837" s="6"/>
      <c r="L837" s="6"/>
      <c r="M837" s="6"/>
      <c r="N837" s="6"/>
      <c r="O837" s="6"/>
      <c r="P837" s="6"/>
      <c r="Q837" s="6"/>
      <c r="R837" s="6"/>
      <c r="S837" s="162"/>
      <c r="T837" s="6"/>
      <c r="U837" s="6"/>
      <c r="V837" s="612"/>
      <c r="W837" s="6"/>
      <c r="X837" s="6"/>
      <c r="Y837" s="6"/>
      <c r="Z837" s="6"/>
      <c r="AA837" s="6"/>
    </row>
    <row r="838" spans="1:27" ht="15.75" customHeight="1" x14ac:dyDescent="0.25">
      <c r="A838" s="6"/>
      <c r="B838" s="6"/>
      <c r="C838" s="6"/>
      <c r="D838" s="6"/>
      <c r="E838" s="6"/>
      <c r="F838" s="6"/>
      <c r="G838" s="6"/>
      <c r="H838" s="6"/>
      <c r="I838" s="6"/>
      <c r="J838" s="6"/>
      <c r="K838" s="6"/>
      <c r="L838" s="6"/>
      <c r="M838" s="6"/>
      <c r="N838" s="6"/>
      <c r="O838" s="6"/>
      <c r="P838" s="6"/>
      <c r="Q838" s="6"/>
      <c r="R838" s="6"/>
      <c r="S838" s="162"/>
      <c r="T838" s="6"/>
      <c r="U838" s="6"/>
      <c r="V838" s="612"/>
      <c r="W838" s="6"/>
      <c r="X838" s="6"/>
      <c r="Y838" s="6"/>
      <c r="Z838" s="6"/>
      <c r="AA838" s="6"/>
    </row>
    <row r="839" spans="1:27" ht="15.75" customHeight="1" x14ac:dyDescent="0.25">
      <c r="A839" s="6"/>
      <c r="B839" s="6"/>
      <c r="C839" s="6"/>
      <c r="D839" s="6"/>
      <c r="E839" s="6"/>
      <c r="F839" s="6"/>
      <c r="G839" s="6"/>
      <c r="H839" s="6"/>
      <c r="I839" s="6"/>
      <c r="J839" s="6"/>
      <c r="K839" s="6"/>
      <c r="L839" s="6"/>
      <c r="M839" s="6"/>
      <c r="N839" s="6"/>
      <c r="O839" s="6"/>
      <c r="P839" s="6"/>
      <c r="Q839" s="6"/>
      <c r="R839" s="6"/>
      <c r="S839" s="162"/>
      <c r="T839" s="6"/>
      <c r="U839" s="6"/>
      <c r="V839" s="612"/>
      <c r="W839" s="6"/>
      <c r="X839" s="6"/>
      <c r="Y839" s="6"/>
      <c r="Z839" s="6"/>
      <c r="AA839" s="6"/>
    </row>
    <row r="840" spans="1:27" ht="15.75" customHeight="1" x14ac:dyDescent="0.25">
      <c r="A840" s="6"/>
      <c r="B840" s="6"/>
      <c r="C840" s="6"/>
      <c r="D840" s="6"/>
      <c r="E840" s="6"/>
      <c r="F840" s="6"/>
      <c r="G840" s="6"/>
      <c r="H840" s="6"/>
      <c r="I840" s="6"/>
      <c r="J840" s="6"/>
      <c r="K840" s="6"/>
      <c r="L840" s="6"/>
      <c r="M840" s="6"/>
      <c r="N840" s="6"/>
      <c r="O840" s="6"/>
      <c r="P840" s="6"/>
      <c r="Q840" s="6"/>
      <c r="R840" s="6"/>
      <c r="S840" s="162"/>
      <c r="T840" s="6"/>
      <c r="U840" s="6"/>
      <c r="V840" s="612"/>
      <c r="W840" s="6"/>
      <c r="X840" s="6"/>
      <c r="Y840" s="6"/>
      <c r="Z840" s="6"/>
      <c r="AA840" s="6"/>
    </row>
    <row r="841" spans="1:27" ht="15.75" customHeight="1" x14ac:dyDescent="0.25">
      <c r="A841" s="6"/>
      <c r="B841" s="6"/>
      <c r="C841" s="6"/>
      <c r="D841" s="6"/>
      <c r="E841" s="6"/>
      <c r="F841" s="6"/>
      <c r="G841" s="6"/>
      <c r="H841" s="6"/>
      <c r="I841" s="6"/>
      <c r="J841" s="6"/>
      <c r="K841" s="6"/>
      <c r="L841" s="6"/>
      <c r="M841" s="6"/>
      <c r="N841" s="6"/>
      <c r="O841" s="6"/>
      <c r="P841" s="6"/>
      <c r="Q841" s="6"/>
      <c r="R841" s="6"/>
      <c r="S841" s="162"/>
      <c r="T841" s="6"/>
      <c r="U841" s="6"/>
      <c r="V841" s="612"/>
      <c r="W841" s="6"/>
      <c r="X841" s="6"/>
      <c r="Y841" s="6"/>
      <c r="Z841" s="6"/>
      <c r="AA841" s="6"/>
    </row>
    <row r="842" spans="1:27" ht="15.75" customHeight="1" x14ac:dyDescent="0.25">
      <c r="A842" s="6"/>
      <c r="B842" s="6"/>
      <c r="C842" s="6"/>
      <c r="D842" s="6"/>
      <c r="E842" s="6"/>
      <c r="F842" s="6"/>
      <c r="G842" s="6"/>
      <c r="H842" s="6"/>
      <c r="I842" s="6"/>
      <c r="J842" s="6"/>
      <c r="K842" s="6"/>
      <c r="L842" s="6"/>
      <c r="M842" s="6"/>
      <c r="N842" s="6"/>
      <c r="O842" s="6"/>
      <c r="P842" s="6"/>
      <c r="Q842" s="6"/>
      <c r="R842" s="6"/>
      <c r="S842" s="162"/>
      <c r="T842" s="6"/>
      <c r="U842" s="6"/>
      <c r="V842" s="612"/>
      <c r="W842" s="6"/>
      <c r="X842" s="6"/>
      <c r="Y842" s="6"/>
      <c r="Z842" s="6"/>
      <c r="AA842" s="6"/>
    </row>
    <row r="843" spans="1:27" ht="15.75" customHeight="1" x14ac:dyDescent="0.25">
      <c r="A843" s="6"/>
      <c r="B843" s="6"/>
      <c r="C843" s="6"/>
      <c r="D843" s="6"/>
      <c r="E843" s="6"/>
      <c r="F843" s="6"/>
      <c r="G843" s="6"/>
      <c r="H843" s="6"/>
      <c r="I843" s="6"/>
      <c r="J843" s="6"/>
      <c r="K843" s="6"/>
      <c r="L843" s="6"/>
      <c r="M843" s="6"/>
      <c r="N843" s="6"/>
      <c r="O843" s="6"/>
      <c r="P843" s="6"/>
      <c r="Q843" s="6"/>
      <c r="R843" s="6"/>
      <c r="S843" s="162"/>
      <c r="T843" s="6"/>
      <c r="U843" s="6"/>
      <c r="V843" s="612"/>
      <c r="W843" s="6"/>
      <c r="X843" s="6"/>
      <c r="Y843" s="6"/>
      <c r="Z843" s="6"/>
      <c r="AA843" s="6"/>
    </row>
    <row r="844" spans="1:27" ht="15.75" customHeight="1" x14ac:dyDescent="0.25">
      <c r="A844" s="6"/>
      <c r="B844" s="6"/>
      <c r="C844" s="6"/>
      <c r="D844" s="6"/>
      <c r="E844" s="6"/>
      <c r="F844" s="6"/>
      <c r="G844" s="6"/>
      <c r="H844" s="6"/>
      <c r="I844" s="6"/>
      <c r="J844" s="6"/>
      <c r="K844" s="6"/>
      <c r="L844" s="6"/>
      <c r="M844" s="6"/>
      <c r="N844" s="6"/>
      <c r="O844" s="6"/>
      <c r="P844" s="6"/>
      <c r="Q844" s="6"/>
      <c r="R844" s="6"/>
      <c r="S844" s="162"/>
      <c r="T844" s="6"/>
      <c r="U844" s="6"/>
      <c r="V844" s="612"/>
      <c r="W844" s="6"/>
      <c r="X844" s="6"/>
      <c r="Y844" s="6"/>
      <c r="Z844" s="6"/>
      <c r="AA844" s="6"/>
    </row>
    <row r="845" spans="1:27" ht="15.75" customHeight="1" x14ac:dyDescent="0.25">
      <c r="A845" s="6"/>
      <c r="B845" s="6"/>
      <c r="C845" s="6"/>
      <c r="D845" s="6"/>
      <c r="E845" s="6"/>
      <c r="F845" s="6"/>
      <c r="G845" s="6"/>
      <c r="H845" s="6"/>
      <c r="I845" s="6"/>
      <c r="J845" s="6"/>
      <c r="K845" s="6"/>
      <c r="L845" s="6"/>
      <c r="M845" s="6"/>
      <c r="N845" s="6"/>
      <c r="O845" s="6"/>
      <c r="P845" s="6"/>
      <c r="Q845" s="6"/>
      <c r="R845" s="6"/>
      <c r="S845" s="162"/>
      <c r="T845" s="6"/>
      <c r="U845" s="6"/>
      <c r="V845" s="612"/>
      <c r="W845" s="6"/>
      <c r="X845" s="6"/>
      <c r="Y845" s="6"/>
      <c r="Z845" s="6"/>
      <c r="AA845" s="6"/>
    </row>
    <row r="846" spans="1:27" ht="15.75" customHeight="1" x14ac:dyDescent="0.25">
      <c r="A846" s="6"/>
      <c r="B846" s="6"/>
      <c r="C846" s="6"/>
      <c r="D846" s="6"/>
      <c r="E846" s="6"/>
      <c r="F846" s="6"/>
      <c r="G846" s="6"/>
      <c r="H846" s="6"/>
      <c r="I846" s="6"/>
      <c r="J846" s="6"/>
      <c r="K846" s="6"/>
      <c r="L846" s="6"/>
      <c r="M846" s="6"/>
      <c r="N846" s="6"/>
      <c r="O846" s="6"/>
      <c r="P846" s="6"/>
      <c r="Q846" s="6"/>
      <c r="R846" s="6"/>
      <c r="S846" s="162"/>
      <c r="T846" s="6"/>
      <c r="U846" s="6"/>
      <c r="V846" s="612"/>
      <c r="W846" s="6"/>
      <c r="X846" s="6"/>
      <c r="Y846" s="6"/>
      <c r="Z846" s="6"/>
      <c r="AA846" s="6"/>
    </row>
    <row r="847" spans="1:27" ht="15.75" customHeight="1" x14ac:dyDescent="0.25">
      <c r="A847" s="6"/>
      <c r="B847" s="6"/>
      <c r="C847" s="6"/>
      <c r="D847" s="6"/>
      <c r="E847" s="6"/>
      <c r="F847" s="6"/>
      <c r="G847" s="6"/>
      <c r="H847" s="6"/>
      <c r="I847" s="6"/>
      <c r="J847" s="6"/>
      <c r="K847" s="6"/>
      <c r="L847" s="6"/>
      <c r="M847" s="6"/>
      <c r="N847" s="6"/>
      <c r="O847" s="6"/>
      <c r="P847" s="6"/>
      <c r="Q847" s="6"/>
      <c r="R847" s="6"/>
      <c r="S847" s="162"/>
      <c r="T847" s="6"/>
      <c r="U847" s="6"/>
      <c r="V847" s="612"/>
      <c r="W847" s="6"/>
      <c r="X847" s="6"/>
      <c r="Y847" s="6"/>
      <c r="Z847" s="6"/>
      <c r="AA847" s="6"/>
    </row>
    <row r="848" spans="1:27" ht="15.75" customHeight="1" x14ac:dyDescent="0.25">
      <c r="A848" s="6"/>
      <c r="B848" s="6"/>
      <c r="C848" s="6"/>
      <c r="D848" s="6"/>
      <c r="E848" s="6"/>
      <c r="F848" s="6"/>
      <c r="G848" s="6"/>
      <c r="H848" s="6"/>
      <c r="I848" s="6"/>
      <c r="J848" s="6"/>
      <c r="K848" s="6"/>
      <c r="L848" s="6"/>
      <c r="M848" s="6"/>
      <c r="N848" s="6"/>
      <c r="O848" s="6"/>
      <c r="P848" s="6"/>
      <c r="Q848" s="6"/>
      <c r="R848" s="6"/>
      <c r="S848" s="162"/>
      <c r="T848" s="6"/>
      <c r="U848" s="6"/>
      <c r="V848" s="612"/>
      <c r="W848" s="6"/>
      <c r="X848" s="6"/>
      <c r="Y848" s="6"/>
      <c r="Z848" s="6"/>
      <c r="AA848" s="6"/>
    </row>
    <row r="849" spans="1:27" ht="15.75" customHeight="1" x14ac:dyDescent="0.25">
      <c r="A849" s="6"/>
      <c r="B849" s="6"/>
      <c r="C849" s="6"/>
      <c r="D849" s="6"/>
      <c r="E849" s="6"/>
      <c r="F849" s="6"/>
      <c r="G849" s="6"/>
      <c r="H849" s="6"/>
      <c r="I849" s="6"/>
      <c r="J849" s="6"/>
      <c r="K849" s="6"/>
      <c r="L849" s="6"/>
      <c r="M849" s="6"/>
      <c r="N849" s="6"/>
      <c r="O849" s="6"/>
      <c r="P849" s="6"/>
      <c r="Q849" s="6"/>
      <c r="R849" s="6"/>
      <c r="S849" s="162"/>
      <c r="T849" s="6"/>
      <c r="U849" s="6"/>
      <c r="V849" s="612"/>
      <c r="W849" s="6"/>
      <c r="X849" s="6"/>
      <c r="Y849" s="6"/>
      <c r="Z849" s="6"/>
      <c r="AA849" s="6"/>
    </row>
    <row r="850" spans="1:27" ht="15.75" customHeight="1" x14ac:dyDescent="0.25">
      <c r="A850" s="6"/>
      <c r="B850" s="6"/>
      <c r="C850" s="6"/>
      <c r="D850" s="6"/>
      <c r="E850" s="6"/>
      <c r="F850" s="6"/>
      <c r="G850" s="6"/>
      <c r="H850" s="6"/>
      <c r="I850" s="6"/>
      <c r="J850" s="6"/>
      <c r="K850" s="6"/>
      <c r="L850" s="6"/>
      <c r="M850" s="6"/>
      <c r="N850" s="6"/>
      <c r="O850" s="6"/>
      <c r="P850" s="6"/>
      <c r="Q850" s="6"/>
      <c r="R850" s="6"/>
      <c r="S850" s="162"/>
      <c r="T850" s="6"/>
      <c r="U850" s="6"/>
      <c r="V850" s="612"/>
      <c r="W850" s="6"/>
      <c r="X850" s="6"/>
      <c r="Y850" s="6"/>
      <c r="Z850" s="6"/>
      <c r="AA850" s="6"/>
    </row>
    <row r="851" spans="1:27" ht="15.75" customHeight="1" x14ac:dyDescent="0.25">
      <c r="A851" s="6"/>
      <c r="B851" s="6"/>
      <c r="C851" s="6"/>
      <c r="D851" s="6"/>
      <c r="E851" s="6"/>
      <c r="F851" s="6"/>
      <c r="G851" s="6"/>
      <c r="H851" s="6"/>
      <c r="I851" s="6"/>
      <c r="J851" s="6"/>
      <c r="K851" s="6"/>
      <c r="L851" s="6"/>
      <c r="M851" s="6"/>
      <c r="N851" s="6"/>
      <c r="O851" s="6"/>
      <c r="P851" s="6"/>
      <c r="Q851" s="6"/>
      <c r="R851" s="6"/>
      <c r="S851" s="162"/>
      <c r="T851" s="6"/>
      <c r="U851" s="6"/>
      <c r="V851" s="612"/>
      <c r="W851" s="6"/>
      <c r="X851" s="6"/>
      <c r="Y851" s="6"/>
      <c r="Z851" s="6"/>
      <c r="AA851" s="6"/>
    </row>
    <row r="852" spans="1:27" ht="15.75" customHeight="1" x14ac:dyDescent="0.25">
      <c r="A852" s="6"/>
      <c r="B852" s="6"/>
      <c r="C852" s="6"/>
      <c r="D852" s="6"/>
      <c r="E852" s="6"/>
      <c r="F852" s="6"/>
      <c r="G852" s="6"/>
      <c r="H852" s="6"/>
      <c r="I852" s="6"/>
      <c r="J852" s="6"/>
      <c r="K852" s="6"/>
      <c r="L852" s="6"/>
      <c r="M852" s="6"/>
      <c r="N852" s="6"/>
      <c r="O852" s="6"/>
      <c r="P852" s="6"/>
      <c r="Q852" s="6"/>
      <c r="R852" s="6"/>
      <c r="S852" s="162"/>
      <c r="T852" s="6"/>
      <c r="U852" s="6"/>
      <c r="V852" s="612"/>
      <c r="W852" s="6"/>
      <c r="X852" s="6"/>
      <c r="Y852" s="6"/>
      <c r="Z852" s="6"/>
      <c r="AA852" s="6"/>
    </row>
    <row r="853" spans="1:27" ht="15.75" customHeight="1" x14ac:dyDescent="0.25">
      <c r="A853" s="6"/>
      <c r="B853" s="6"/>
      <c r="C853" s="6"/>
      <c r="D853" s="6"/>
      <c r="E853" s="6"/>
      <c r="F853" s="6"/>
      <c r="G853" s="6"/>
      <c r="H853" s="6"/>
      <c r="I853" s="6"/>
      <c r="J853" s="6"/>
      <c r="K853" s="6"/>
      <c r="L853" s="6"/>
      <c r="M853" s="6"/>
      <c r="N853" s="6"/>
      <c r="O853" s="6"/>
      <c r="P853" s="6"/>
      <c r="Q853" s="6"/>
      <c r="R853" s="6"/>
      <c r="S853" s="162"/>
      <c r="T853" s="6"/>
      <c r="U853" s="6"/>
      <c r="V853" s="612"/>
      <c r="W853" s="6"/>
      <c r="X853" s="6"/>
      <c r="Y853" s="6"/>
      <c r="Z853" s="6"/>
      <c r="AA853" s="6"/>
    </row>
    <row r="854" spans="1:27" ht="15.75" customHeight="1" x14ac:dyDescent="0.25">
      <c r="A854" s="6"/>
      <c r="B854" s="6"/>
      <c r="C854" s="6"/>
      <c r="D854" s="6"/>
      <c r="E854" s="6"/>
      <c r="F854" s="6"/>
      <c r="G854" s="6"/>
      <c r="H854" s="6"/>
      <c r="I854" s="6"/>
      <c r="J854" s="6"/>
      <c r="K854" s="6"/>
      <c r="L854" s="6"/>
      <c r="M854" s="6"/>
      <c r="N854" s="6"/>
      <c r="O854" s="6"/>
      <c r="P854" s="6"/>
      <c r="Q854" s="6"/>
      <c r="R854" s="6"/>
      <c r="S854" s="162"/>
      <c r="T854" s="6"/>
      <c r="U854" s="6"/>
      <c r="V854" s="612"/>
      <c r="W854" s="6"/>
      <c r="X854" s="6"/>
      <c r="Y854" s="6"/>
      <c r="Z854" s="6"/>
      <c r="AA854" s="6"/>
    </row>
    <row r="855" spans="1:27" ht="15.75" customHeight="1" x14ac:dyDescent="0.25">
      <c r="A855" s="6"/>
      <c r="B855" s="6"/>
      <c r="C855" s="6"/>
      <c r="D855" s="6"/>
      <c r="E855" s="6"/>
      <c r="F855" s="6"/>
      <c r="G855" s="6"/>
      <c r="H855" s="6"/>
      <c r="I855" s="6"/>
      <c r="J855" s="6"/>
      <c r="K855" s="6"/>
      <c r="L855" s="6"/>
      <c r="M855" s="6"/>
      <c r="N855" s="6"/>
      <c r="O855" s="6"/>
      <c r="P855" s="6"/>
      <c r="Q855" s="6"/>
      <c r="R855" s="6"/>
      <c r="S855" s="162"/>
      <c r="T855" s="6"/>
      <c r="U855" s="6"/>
      <c r="V855" s="612"/>
      <c r="W855" s="6"/>
      <c r="X855" s="6"/>
      <c r="Y855" s="6"/>
      <c r="Z855" s="6"/>
      <c r="AA855" s="6"/>
    </row>
    <row r="856" spans="1:27" ht="15.75" customHeight="1" x14ac:dyDescent="0.25">
      <c r="A856" s="6"/>
      <c r="B856" s="6"/>
      <c r="C856" s="6"/>
      <c r="D856" s="6"/>
      <c r="E856" s="6"/>
      <c r="F856" s="6"/>
      <c r="G856" s="6"/>
      <c r="H856" s="6"/>
      <c r="I856" s="6"/>
      <c r="J856" s="6"/>
      <c r="K856" s="6"/>
      <c r="L856" s="6"/>
      <c r="M856" s="6"/>
      <c r="N856" s="6"/>
      <c r="O856" s="6"/>
      <c r="P856" s="6"/>
      <c r="Q856" s="6"/>
      <c r="R856" s="6"/>
      <c r="S856" s="162"/>
      <c r="T856" s="6"/>
      <c r="U856" s="6"/>
      <c r="V856" s="612"/>
      <c r="W856" s="6"/>
      <c r="X856" s="6"/>
      <c r="Y856" s="6"/>
      <c r="Z856" s="6"/>
      <c r="AA856" s="6"/>
    </row>
    <row r="857" spans="1:27" ht="15.75" customHeight="1" x14ac:dyDescent="0.25">
      <c r="A857" s="6"/>
      <c r="B857" s="6"/>
      <c r="C857" s="6"/>
      <c r="D857" s="6"/>
      <c r="E857" s="6"/>
      <c r="F857" s="6"/>
      <c r="G857" s="6"/>
      <c r="H857" s="6"/>
      <c r="I857" s="6"/>
      <c r="J857" s="6"/>
      <c r="K857" s="6"/>
      <c r="L857" s="6"/>
      <c r="M857" s="6"/>
      <c r="N857" s="6"/>
      <c r="O857" s="6"/>
      <c r="P857" s="6"/>
      <c r="Q857" s="6"/>
      <c r="R857" s="6"/>
      <c r="S857" s="162"/>
      <c r="T857" s="6"/>
      <c r="U857" s="6"/>
      <c r="V857" s="612"/>
      <c r="W857" s="6"/>
      <c r="X857" s="6"/>
      <c r="Y857" s="6"/>
      <c r="Z857" s="6"/>
      <c r="AA857" s="6"/>
    </row>
    <row r="858" spans="1:27" ht="15.75" customHeight="1" x14ac:dyDescent="0.25">
      <c r="A858" s="6"/>
      <c r="B858" s="6"/>
      <c r="C858" s="6"/>
      <c r="D858" s="6"/>
      <c r="E858" s="6"/>
      <c r="F858" s="6"/>
      <c r="G858" s="6"/>
      <c r="H858" s="6"/>
      <c r="I858" s="6"/>
      <c r="J858" s="6"/>
      <c r="K858" s="6"/>
      <c r="L858" s="6"/>
      <c r="M858" s="6"/>
      <c r="N858" s="6"/>
      <c r="O858" s="6"/>
      <c r="P858" s="6"/>
      <c r="Q858" s="6"/>
      <c r="R858" s="6"/>
      <c r="S858" s="162"/>
      <c r="T858" s="6"/>
      <c r="U858" s="6"/>
      <c r="V858" s="612"/>
      <c r="W858" s="6"/>
      <c r="X858" s="6"/>
      <c r="Y858" s="6"/>
      <c r="Z858" s="6"/>
      <c r="AA858" s="6"/>
    </row>
    <row r="859" spans="1:27" ht="15.75" customHeight="1" x14ac:dyDescent="0.25">
      <c r="A859" s="6"/>
      <c r="B859" s="6"/>
      <c r="C859" s="6"/>
      <c r="D859" s="6"/>
      <c r="E859" s="6"/>
      <c r="F859" s="6"/>
      <c r="G859" s="6"/>
      <c r="H859" s="6"/>
      <c r="I859" s="6"/>
      <c r="J859" s="6"/>
      <c r="K859" s="6"/>
      <c r="L859" s="6"/>
      <c r="M859" s="6"/>
      <c r="N859" s="6"/>
      <c r="O859" s="6"/>
      <c r="P859" s="6"/>
      <c r="Q859" s="6"/>
      <c r="R859" s="6"/>
      <c r="S859" s="162"/>
      <c r="T859" s="6"/>
      <c r="U859" s="6"/>
      <c r="V859" s="612"/>
      <c r="W859" s="6"/>
      <c r="X859" s="6"/>
      <c r="Y859" s="6"/>
      <c r="Z859" s="6"/>
      <c r="AA859" s="6"/>
    </row>
    <row r="860" spans="1:27" ht="15.75" customHeight="1" x14ac:dyDescent="0.25">
      <c r="A860" s="6"/>
      <c r="B860" s="6"/>
      <c r="C860" s="6"/>
      <c r="D860" s="6"/>
      <c r="E860" s="6"/>
      <c r="F860" s="6"/>
      <c r="G860" s="6"/>
      <c r="H860" s="6"/>
      <c r="I860" s="6"/>
      <c r="J860" s="6"/>
      <c r="K860" s="6"/>
      <c r="L860" s="6"/>
      <c r="M860" s="6"/>
      <c r="N860" s="6"/>
      <c r="O860" s="6"/>
      <c r="P860" s="6"/>
      <c r="Q860" s="6"/>
      <c r="R860" s="6"/>
      <c r="S860" s="162"/>
      <c r="T860" s="6"/>
      <c r="U860" s="6"/>
      <c r="V860" s="612"/>
      <c r="W860" s="6"/>
      <c r="X860" s="6"/>
      <c r="Y860" s="6"/>
      <c r="Z860" s="6"/>
      <c r="AA860" s="6"/>
    </row>
    <row r="861" spans="1:27" ht="15.75" customHeight="1" x14ac:dyDescent="0.25">
      <c r="A861" s="6"/>
      <c r="B861" s="6"/>
      <c r="C861" s="6"/>
      <c r="D861" s="6"/>
      <c r="E861" s="6"/>
      <c r="F861" s="6"/>
      <c r="G861" s="6"/>
      <c r="H861" s="6"/>
      <c r="I861" s="6"/>
      <c r="J861" s="6"/>
      <c r="K861" s="6"/>
      <c r="L861" s="6"/>
      <c r="M861" s="6"/>
      <c r="N861" s="6"/>
      <c r="O861" s="6"/>
      <c r="P861" s="6"/>
      <c r="Q861" s="6"/>
      <c r="R861" s="6"/>
      <c r="S861" s="162"/>
      <c r="T861" s="6"/>
      <c r="U861" s="6"/>
      <c r="V861" s="612"/>
      <c r="W861" s="6"/>
      <c r="X861" s="6"/>
      <c r="Y861" s="6"/>
      <c r="Z861" s="6"/>
      <c r="AA861" s="6"/>
    </row>
    <row r="862" spans="1:27" ht="15.75" customHeight="1" x14ac:dyDescent="0.25">
      <c r="A862" s="6"/>
      <c r="B862" s="6"/>
      <c r="C862" s="6"/>
      <c r="D862" s="6"/>
      <c r="E862" s="6"/>
      <c r="F862" s="6"/>
      <c r="G862" s="6"/>
      <c r="H862" s="6"/>
      <c r="I862" s="6"/>
      <c r="J862" s="6"/>
      <c r="K862" s="6"/>
      <c r="L862" s="6"/>
      <c r="M862" s="6"/>
      <c r="N862" s="6"/>
      <c r="O862" s="6"/>
      <c r="P862" s="6"/>
      <c r="Q862" s="6"/>
      <c r="R862" s="6"/>
      <c r="S862" s="162"/>
      <c r="T862" s="6"/>
      <c r="U862" s="6"/>
      <c r="V862" s="612"/>
      <c r="W862" s="6"/>
      <c r="X862" s="6"/>
      <c r="Y862" s="6"/>
      <c r="Z862" s="6"/>
      <c r="AA862" s="6"/>
    </row>
    <row r="863" spans="1:27" ht="15.75" customHeight="1" x14ac:dyDescent="0.25">
      <c r="A863" s="6"/>
      <c r="B863" s="6"/>
      <c r="C863" s="6"/>
      <c r="D863" s="6"/>
      <c r="E863" s="6"/>
      <c r="F863" s="6"/>
      <c r="G863" s="6"/>
      <c r="H863" s="6"/>
      <c r="I863" s="6"/>
      <c r="J863" s="6"/>
      <c r="K863" s="6"/>
      <c r="L863" s="6"/>
      <c r="M863" s="6"/>
      <c r="N863" s="6"/>
      <c r="O863" s="6"/>
      <c r="P863" s="6"/>
      <c r="Q863" s="6"/>
      <c r="R863" s="6"/>
      <c r="S863" s="162"/>
      <c r="T863" s="6"/>
      <c r="U863" s="6"/>
      <c r="V863" s="612"/>
      <c r="W863" s="6"/>
      <c r="X863" s="6"/>
      <c r="Y863" s="6"/>
      <c r="Z863" s="6"/>
      <c r="AA863" s="6"/>
    </row>
    <row r="864" spans="1:27" ht="15.75" customHeight="1" x14ac:dyDescent="0.25">
      <c r="A864" s="6"/>
      <c r="B864" s="6"/>
      <c r="C864" s="6"/>
      <c r="D864" s="6"/>
      <c r="E864" s="6"/>
      <c r="F864" s="6"/>
      <c r="G864" s="6"/>
      <c r="H864" s="6"/>
      <c r="I864" s="6"/>
      <c r="J864" s="6"/>
      <c r="K864" s="6"/>
      <c r="L864" s="6"/>
      <c r="M864" s="6"/>
      <c r="N864" s="6"/>
      <c r="O864" s="6"/>
      <c r="P864" s="6"/>
      <c r="Q864" s="6"/>
      <c r="R864" s="6"/>
      <c r="S864" s="162"/>
      <c r="T864" s="6"/>
      <c r="U864" s="6"/>
      <c r="V864" s="612"/>
      <c r="W864" s="6"/>
      <c r="X864" s="6"/>
      <c r="Y864" s="6"/>
      <c r="Z864" s="6"/>
      <c r="AA864" s="6"/>
    </row>
    <row r="865" spans="1:27" ht="15.75" customHeight="1" x14ac:dyDescent="0.25">
      <c r="A865" s="6"/>
      <c r="B865" s="6"/>
      <c r="C865" s="6"/>
      <c r="D865" s="6"/>
      <c r="E865" s="6"/>
      <c r="F865" s="6"/>
      <c r="G865" s="6"/>
      <c r="H865" s="6"/>
      <c r="I865" s="6"/>
      <c r="J865" s="6"/>
      <c r="K865" s="6"/>
      <c r="L865" s="6"/>
      <c r="M865" s="6"/>
      <c r="N865" s="6"/>
      <c r="O865" s="6"/>
      <c r="P865" s="6"/>
      <c r="Q865" s="6"/>
      <c r="R865" s="6"/>
      <c r="S865" s="162"/>
      <c r="T865" s="6"/>
      <c r="U865" s="6"/>
      <c r="V865" s="612"/>
      <c r="W865" s="6"/>
      <c r="X865" s="6"/>
      <c r="Y865" s="6"/>
      <c r="Z865" s="6"/>
      <c r="AA865" s="6"/>
    </row>
    <row r="866" spans="1:27" ht="15.75" customHeight="1" x14ac:dyDescent="0.25">
      <c r="A866" s="6"/>
      <c r="B866" s="6"/>
      <c r="C866" s="6"/>
      <c r="D866" s="6"/>
      <c r="E866" s="6"/>
      <c r="F866" s="6"/>
      <c r="G866" s="6"/>
      <c r="H866" s="6"/>
      <c r="I866" s="6"/>
      <c r="J866" s="6"/>
      <c r="K866" s="6"/>
      <c r="L866" s="6"/>
      <c r="M866" s="6"/>
      <c r="N866" s="6"/>
      <c r="O866" s="6"/>
      <c r="P866" s="6"/>
      <c r="Q866" s="6"/>
      <c r="R866" s="6"/>
      <c r="S866" s="162"/>
      <c r="T866" s="6"/>
      <c r="U866" s="6"/>
      <c r="V866" s="612"/>
      <c r="W866" s="6"/>
      <c r="X866" s="6"/>
      <c r="Y866" s="6"/>
      <c r="Z866" s="6"/>
      <c r="AA866" s="6"/>
    </row>
    <row r="867" spans="1:27" ht="15.75" customHeight="1" x14ac:dyDescent="0.25">
      <c r="A867" s="6"/>
      <c r="B867" s="6"/>
      <c r="C867" s="6"/>
      <c r="D867" s="6"/>
      <c r="E867" s="6"/>
      <c r="F867" s="6"/>
      <c r="G867" s="6"/>
      <c r="H867" s="6"/>
      <c r="I867" s="6"/>
      <c r="J867" s="6"/>
      <c r="K867" s="6"/>
      <c r="L867" s="6"/>
      <c r="M867" s="6"/>
      <c r="N867" s="6"/>
      <c r="O867" s="6"/>
      <c r="P867" s="6"/>
      <c r="Q867" s="6"/>
      <c r="R867" s="6"/>
      <c r="S867" s="162"/>
      <c r="T867" s="6"/>
      <c r="U867" s="6"/>
      <c r="V867" s="612"/>
      <c r="W867" s="6"/>
      <c r="X867" s="6"/>
      <c r="Y867" s="6"/>
      <c r="Z867" s="6"/>
      <c r="AA867" s="6"/>
    </row>
    <row r="868" spans="1:27" ht="15.75" customHeight="1" x14ac:dyDescent="0.25">
      <c r="A868" s="6"/>
      <c r="B868" s="6"/>
      <c r="C868" s="6"/>
      <c r="D868" s="6"/>
      <c r="E868" s="6"/>
      <c r="F868" s="6"/>
      <c r="G868" s="6"/>
      <c r="H868" s="6"/>
      <c r="I868" s="6"/>
      <c r="J868" s="6"/>
      <c r="K868" s="6"/>
      <c r="L868" s="6"/>
      <c r="M868" s="6"/>
      <c r="N868" s="6"/>
      <c r="O868" s="6"/>
      <c r="P868" s="6"/>
      <c r="Q868" s="6"/>
      <c r="R868" s="6"/>
      <c r="S868" s="162"/>
      <c r="T868" s="6"/>
      <c r="U868" s="6"/>
      <c r="V868" s="612"/>
      <c r="W868" s="6"/>
      <c r="X868" s="6"/>
      <c r="Y868" s="6"/>
      <c r="Z868" s="6"/>
      <c r="AA868" s="6"/>
    </row>
    <row r="869" spans="1:27" ht="15.75" customHeight="1" x14ac:dyDescent="0.25">
      <c r="A869" s="6"/>
      <c r="B869" s="6"/>
      <c r="C869" s="6"/>
      <c r="D869" s="6"/>
      <c r="E869" s="6"/>
      <c r="F869" s="6"/>
      <c r="G869" s="6"/>
      <c r="H869" s="6"/>
      <c r="I869" s="6"/>
      <c r="J869" s="6"/>
      <c r="K869" s="6"/>
      <c r="L869" s="6"/>
      <c r="M869" s="6"/>
      <c r="N869" s="6"/>
      <c r="O869" s="6"/>
      <c r="P869" s="6"/>
      <c r="Q869" s="6"/>
      <c r="R869" s="6"/>
      <c r="S869" s="162"/>
      <c r="T869" s="6"/>
      <c r="U869" s="6"/>
      <c r="V869" s="612"/>
      <c r="W869" s="6"/>
      <c r="X869" s="6"/>
      <c r="Y869" s="6"/>
      <c r="Z869" s="6"/>
      <c r="AA869" s="6"/>
    </row>
    <row r="870" spans="1:27" ht="15.75" customHeight="1" x14ac:dyDescent="0.25">
      <c r="A870" s="6"/>
      <c r="B870" s="6"/>
      <c r="C870" s="6"/>
      <c r="D870" s="6"/>
      <c r="E870" s="6"/>
      <c r="F870" s="6"/>
      <c r="G870" s="6"/>
      <c r="H870" s="6"/>
      <c r="I870" s="6"/>
      <c r="J870" s="6"/>
      <c r="K870" s="6"/>
      <c r="L870" s="6"/>
      <c r="M870" s="6"/>
      <c r="N870" s="6"/>
      <c r="O870" s="6"/>
      <c r="P870" s="6"/>
      <c r="Q870" s="6"/>
      <c r="R870" s="6"/>
      <c r="S870" s="162"/>
      <c r="T870" s="6"/>
      <c r="U870" s="6"/>
      <c r="V870" s="612"/>
      <c r="W870" s="6"/>
      <c r="X870" s="6"/>
      <c r="Y870" s="6"/>
      <c r="Z870" s="6"/>
      <c r="AA870" s="6"/>
    </row>
    <row r="871" spans="1:27" ht="15.75" customHeight="1" x14ac:dyDescent="0.25">
      <c r="A871" s="6"/>
      <c r="B871" s="6"/>
      <c r="C871" s="6"/>
      <c r="D871" s="6"/>
      <c r="E871" s="6"/>
      <c r="F871" s="6"/>
      <c r="G871" s="6"/>
      <c r="H871" s="6"/>
      <c r="I871" s="6"/>
      <c r="J871" s="6"/>
      <c r="K871" s="6"/>
      <c r="L871" s="6"/>
      <c r="M871" s="6"/>
      <c r="N871" s="6"/>
      <c r="O871" s="6"/>
      <c r="P871" s="6"/>
      <c r="Q871" s="6"/>
      <c r="R871" s="6"/>
      <c r="S871" s="162"/>
      <c r="T871" s="6"/>
      <c r="U871" s="6"/>
      <c r="V871" s="612"/>
      <c r="W871" s="6"/>
      <c r="X871" s="6"/>
      <c r="Y871" s="6"/>
      <c r="Z871" s="6"/>
      <c r="AA871" s="6"/>
    </row>
    <row r="872" spans="1:27" ht="15.75" customHeight="1" x14ac:dyDescent="0.25">
      <c r="A872" s="6"/>
      <c r="B872" s="6"/>
      <c r="C872" s="6"/>
      <c r="D872" s="6"/>
      <c r="E872" s="6"/>
      <c r="F872" s="6"/>
      <c r="G872" s="6"/>
      <c r="H872" s="6"/>
      <c r="I872" s="6"/>
      <c r="J872" s="6"/>
      <c r="K872" s="6"/>
      <c r="L872" s="6"/>
      <c r="M872" s="6"/>
      <c r="N872" s="6"/>
      <c r="O872" s="6"/>
      <c r="P872" s="6"/>
      <c r="Q872" s="6"/>
      <c r="R872" s="6"/>
      <c r="S872" s="162"/>
      <c r="T872" s="6"/>
      <c r="U872" s="6"/>
      <c r="V872" s="612"/>
      <c r="W872" s="6"/>
      <c r="X872" s="6"/>
      <c r="Y872" s="6"/>
      <c r="Z872" s="6"/>
      <c r="AA872" s="6"/>
    </row>
    <row r="873" spans="1:27" ht="15.75" customHeight="1" x14ac:dyDescent="0.25">
      <c r="A873" s="6"/>
      <c r="B873" s="6"/>
      <c r="C873" s="6"/>
      <c r="D873" s="6"/>
      <c r="E873" s="6"/>
      <c r="F873" s="6"/>
      <c r="G873" s="6"/>
      <c r="H873" s="6"/>
      <c r="I873" s="6"/>
      <c r="J873" s="6"/>
      <c r="K873" s="6"/>
      <c r="L873" s="6"/>
      <c r="M873" s="6"/>
      <c r="N873" s="6"/>
      <c r="O873" s="6"/>
      <c r="P873" s="6"/>
      <c r="Q873" s="6"/>
      <c r="R873" s="6"/>
      <c r="S873" s="162"/>
      <c r="T873" s="6"/>
      <c r="U873" s="6"/>
      <c r="V873" s="612"/>
      <c r="W873" s="6"/>
      <c r="X873" s="6"/>
      <c r="Y873" s="6"/>
      <c r="Z873" s="6"/>
      <c r="AA873" s="6"/>
    </row>
    <row r="874" spans="1:27" ht="15.75" customHeight="1" x14ac:dyDescent="0.25">
      <c r="A874" s="6"/>
      <c r="B874" s="6"/>
      <c r="C874" s="6"/>
      <c r="D874" s="6"/>
      <c r="E874" s="6"/>
      <c r="F874" s="6"/>
      <c r="G874" s="6"/>
      <c r="H874" s="6"/>
      <c r="I874" s="6"/>
      <c r="J874" s="6"/>
      <c r="K874" s="6"/>
      <c r="L874" s="6"/>
      <c r="M874" s="6"/>
      <c r="N874" s="6"/>
      <c r="O874" s="6"/>
      <c r="P874" s="6"/>
      <c r="Q874" s="6"/>
      <c r="R874" s="6"/>
      <c r="S874" s="162"/>
      <c r="T874" s="6"/>
      <c r="U874" s="6"/>
      <c r="V874" s="612"/>
      <c r="W874" s="6"/>
      <c r="X874" s="6"/>
      <c r="Y874" s="6"/>
      <c r="Z874" s="6"/>
      <c r="AA874" s="6"/>
    </row>
    <row r="875" spans="1:27" ht="15.75" customHeight="1" x14ac:dyDescent="0.25">
      <c r="A875" s="6"/>
      <c r="B875" s="6"/>
      <c r="C875" s="6"/>
      <c r="D875" s="6"/>
      <c r="E875" s="6"/>
      <c r="F875" s="6"/>
      <c r="G875" s="6"/>
      <c r="H875" s="6"/>
      <c r="I875" s="6"/>
      <c r="J875" s="6"/>
      <c r="K875" s="6"/>
      <c r="L875" s="6"/>
      <c r="M875" s="6"/>
      <c r="N875" s="6"/>
      <c r="O875" s="6"/>
      <c r="P875" s="6"/>
      <c r="Q875" s="6"/>
      <c r="R875" s="6"/>
      <c r="S875" s="162"/>
      <c r="T875" s="6"/>
      <c r="U875" s="6"/>
      <c r="V875" s="612"/>
      <c r="W875" s="6"/>
      <c r="X875" s="6"/>
      <c r="Y875" s="6"/>
      <c r="Z875" s="6"/>
      <c r="AA875" s="6"/>
    </row>
    <row r="876" spans="1:27" ht="15.75" customHeight="1" x14ac:dyDescent="0.25">
      <c r="A876" s="6"/>
      <c r="B876" s="6"/>
      <c r="C876" s="6"/>
      <c r="D876" s="6"/>
      <c r="E876" s="6"/>
      <c r="F876" s="6"/>
      <c r="G876" s="6"/>
      <c r="H876" s="6"/>
      <c r="I876" s="6"/>
      <c r="J876" s="6"/>
      <c r="K876" s="6"/>
      <c r="L876" s="6"/>
      <c r="M876" s="6"/>
      <c r="N876" s="6"/>
      <c r="O876" s="6"/>
      <c r="P876" s="6"/>
      <c r="Q876" s="6"/>
      <c r="R876" s="6"/>
      <c r="S876" s="162"/>
      <c r="T876" s="6"/>
      <c r="U876" s="6"/>
      <c r="V876" s="612"/>
      <c r="W876" s="6"/>
      <c r="X876" s="6"/>
      <c r="Y876" s="6"/>
      <c r="Z876" s="6"/>
      <c r="AA876" s="6"/>
    </row>
    <row r="877" spans="1:27" ht="15.75" customHeight="1" x14ac:dyDescent="0.25">
      <c r="A877" s="6"/>
      <c r="B877" s="6"/>
      <c r="C877" s="6"/>
      <c r="D877" s="6"/>
      <c r="E877" s="6"/>
      <c r="F877" s="6"/>
      <c r="G877" s="6"/>
      <c r="H877" s="6"/>
      <c r="I877" s="6"/>
      <c r="J877" s="6"/>
      <c r="K877" s="6"/>
      <c r="L877" s="6"/>
      <c r="M877" s="6"/>
      <c r="N877" s="6"/>
      <c r="O877" s="6"/>
      <c r="P877" s="6"/>
      <c r="Q877" s="6"/>
      <c r="R877" s="6"/>
      <c r="S877" s="162"/>
      <c r="T877" s="6"/>
      <c r="U877" s="6"/>
      <c r="V877" s="612"/>
      <c r="W877" s="6"/>
      <c r="X877" s="6"/>
      <c r="Y877" s="6"/>
      <c r="Z877" s="6"/>
      <c r="AA877" s="6"/>
    </row>
    <row r="878" spans="1:27" ht="15.75" customHeight="1" x14ac:dyDescent="0.25">
      <c r="A878" s="6"/>
      <c r="B878" s="6"/>
      <c r="C878" s="6"/>
      <c r="D878" s="6"/>
      <c r="E878" s="6"/>
      <c r="F878" s="6"/>
      <c r="G878" s="6"/>
      <c r="H878" s="6"/>
      <c r="I878" s="6"/>
      <c r="J878" s="6"/>
      <c r="K878" s="6"/>
      <c r="L878" s="6"/>
      <c r="M878" s="6"/>
      <c r="N878" s="6"/>
      <c r="O878" s="6"/>
      <c r="P878" s="6"/>
      <c r="Q878" s="6"/>
      <c r="R878" s="6"/>
      <c r="S878" s="162"/>
      <c r="T878" s="6"/>
      <c r="U878" s="6"/>
      <c r="V878" s="612"/>
      <c r="W878" s="6"/>
      <c r="X878" s="6"/>
      <c r="Y878" s="6"/>
      <c r="Z878" s="6"/>
      <c r="AA878" s="6"/>
    </row>
    <row r="879" spans="1:27" ht="15.75" customHeight="1" x14ac:dyDescent="0.25">
      <c r="A879" s="6"/>
      <c r="B879" s="6"/>
      <c r="C879" s="6"/>
      <c r="D879" s="6"/>
      <c r="E879" s="6"/>
      <c r="F879" s="6"/>
      <c r="G879" s="6"/>
      <c r="H879" s="6"/>
      <c r="I879" s="6"/>
      <c r="J879" s="6"/>
      <c r="K879" s="6"/>
      <c r="L879" s="6"/>
      <c r="M879" s="6"/>
      <c r="N879" s="6"/>
      <c r="O879" s="6"/>
      <c r="P879" s="6"/>
      <c r="Q879" s="6"/>
      <c r="R879" s="6"/>
      <c r="S879" s="162"/>
      <c r="T879" s="6"/>
      <c r="U879" s="6"/>
      <c r="V879" s="612"/>
      <c r="W879" s="6"/>
      <c r="X879" s="6"/>
      <c r="Y879" s="6"/>
      <c r="Z879" s="6"/>
      <c r="AA879" s="6"/>
    </row>
    <row r="880" spans="1:27" ht="15.75" customHeight="1" x14ac:dyDescent="0.25">
      <c r="A880" s="6"/>
      <c r="B880" s="6"/>
      <c r="C880" s="6"/>
      <c r="D880" s="6"/>
      <c r="E880" s="6"/>
      <c r="F880" s="6"/>
      <c r="G880" s="6"/>
      <c r="H880" s="6"/>
      <c r="I880" s="6"/>
      <c r="J880" s="6"/>
      <c r="K880" s="6"/>
      <c r="L880" s="6"/>
      <c r="M880" s="6"/>
      <c r="N880" s="6"/>
      <c r="O880" s="6"/>
      <c r="P880" s="6"/>
      <c r="Q880" s="6"/>
      <c r="R880" s="6"/>
      <c r="S880" s="162"/>
      <c r="T880" s="6"/>
      <c r="U880" s="6"/>
      <c r="V880" s="612"/>
      <c r="W880" s="6"/>
      <c r="X880" s="6"/>
      <c r="Y880" s="6"/>
      <c r="Z880" s="6"/>
      <c r="AA880" s="6"/>
    </row>
    <row r="881" spans="1:27" ht="15.75" customHeight="1" x14ac:dyDescent="0.25">
      <c r="A881" s="6"/>
      <c r="B881" s="6"/>
      <c r="C881" s="6"/>
      <c r="D881" s="6"/>
      <c r="E881" s="6"/>
      <c r="F881" s="6"/>
      <c r="G881" s="6"/>
      <c r="H881" s="6"/>
      <c r="I881" s="6"/>
      <c r="J881" s="6"/>
      <c r="K881" s="6"/>
      <c r="L881" s="6"/>
      <c r="M881" s="6"/>
      <c r="N881" s="6"/>
      <c r="O881" s="6"/>
      <c r="P881" s="6"/>
      <c r="Q881" s="6"/>
      <c r="R881" s="6"/>
      <c r="S881" s="162"/>
      <c r="T881" s="6"/>
      <c r="U881" s="6"/>
      <c r="V881" s="612"/>
      <c r="W881" s="6"/>
      <c r="X881" s="6"/>
      <c r="Y881" s="6"/>
      <c r="Z881" s="6"/>
      <c r="AA881" s="6"/>
    </row>
    <row r="882" spans="1:27" ht="15.75" customHeight="1" x14ac:dyDescent="0.25">
      <c r="A882" s="6"/>
      <c r="B882" s="6"/>
      <c r="C882" s="6"/>
      <c r="D882" s="6"/>
      <c r="E882" s="6"/>
      <c r="F882" s="6"/>
      <c r="G882" s="6"/>
      <c r="H882" s="6"/>
      <c r="I882" s="6"/>
      <c r="J882" s="6"/>
      <c r="K882" s="6"/>
      <c r="L882" s="6"/>
      <c r="M882" s="6"/>
      <c r="N882" s="6"/>
      <c r="O882" s="6"/>
      <c r="P882" s="6"/>
      <c r="Q882" s="6"/>
      <c r="R882" s="6"/>
      <c r="S882" s="162"/>
      <c r="T882" s="6"/>
      <c r="U882" s="6"/>
      <c r="V882" s="612"/>
      <c r="W882" s="6"/>
      <c r="X882" s="6"/>
      <c r="Y882" s="6"/>
      <c r="Z882" s="6"/>
      <c r="AA882" s="6"/>
    </row>
    <row r="883" spans="1:27" ht="15.75" customHeight="1" x14ac:dyDescent="0.25">
      <c r="A883" s="6"/>
      <c r="B883" s="6"/>
      <c r="C883" s="6"/>
      <c r="D883" s="6"/>
      <c r="E883" s="6"/>
      <c r="F883" s="6"/>
      <c r="G883" s="6"/>
      <c r="H883" s="6"/>
      <c r="I883" s="6"/>
      <c r="J883" s="6"/>
      <c r="K883" s="6"/>
      <c r="L883" s="6"/>
      <c r="M883" s="6"/>
      <c r="N883" s="6"/>
      <c r="O883" s="6"/>
      <c r="P883" s="6"/>
      <c r="Q883" s="6"/>
      <c r="R883" s="6"/>
      <c r="S883" s="162"/>
      <c r="T883" s="6"/>
      <c r="U883" s="6"/>
      <c r="V883" s="612"/>
      <c r="W883" s="6"/>
      <c r="X883" s="6"/>
      <c r="Y883" s="6"/>
      <c r="Z883" s="6"/>
      <c r="AA883" s="6"/>
    </row>
    <row r="884" spans="1:27" ht="15.75" customHeight="1" x14ac:dyDescent="0.25">
      <c r="A884" s="6"/>
      <c r="B884" s="6"/>
      <c r="C884" s="6"/>
      <c r="D884" s="6"/>
      <c r="E884" s="6"/>
      <c r="F884" s="6"/>
      <c r="G884" s="6"/>
      <c r="H884" s="6"/>
      <c r="I884" s="6"/>
      <c r="J884" s="6"/>
      <c r="K884" s="6"/>
      <c r="L884" s="6"/>
      <c r="M884" s="6"/>
      <c r="N884" s="6"/>
      <c r="O884" s="6"/>
      <c r="P884" s="6"/>
      <c r="Q884" s="6"/>
      <c r="R884" s="6"/>
      <c r="S884" s="162"/>
      <c r="T884" s="6"/>
      <c r="U884" s="6"/>
      <c r="V884" s="612"/>
      <c r="W884" s="6"/>
      <c r="X884" s="6"/>
      <c r="Y884" s="6"/>
      <c r="Z884" s="6"/>
      <c r="AA884" s="6"/>
    </row>
    <row r="885" spans="1:27" ht="15.75" customHeight="1" x14ac:dyDescent="0.25">
      <c r="A885" s="6"/>
      <c r="B885" s="6"/>
      <c r="C885" s="6"/>
      <c r="D885" s="6"/>
      <c r="E885" s="6"/>
      <c r="F885" s="6"/>
      <c r="G885" s="6"/>
      <c r="H885" s="6"/>
      <c r="I885" s="6"/>
      <c r="J885" s="6"/>
      <c r="K885" s="6"/>
      <c r="L885" s="6"/>
      <c r="M885" s="6"/>
      <c r="N885" s="6"/>
      <c r="O885" s="6"/>
      <c r="P885" s="6"/>
      <c r="Q885" s="6"/>
      <c r="R885" s="6"/>
      <c r="S885" s="162"/>
      <c r="T885" s="6"/>
      <c r="U885" s="6"/>
      <c r="V885" s="612"/>
      <c r="W885" s="6"/>
      <c r="X885" s="6"/>
      <c r="Y885" s="6"/>
      <c r="Z885" s="6"/>
      <c r="AA885" s="6"/>
    </row>
    <row r="886" spans="1:27" ht="15.75" customHeight="1" x14ac:dyDescent="0.25">
      <c r="A886" s="6"/>
      <c r="B886" s="6"/>
      <c r="C886" s="6"/>
      <c r="D886" s="6"/>
      <c r="E886" s="6"/>
      <c r="F886" s="6"/>
      <c r="G886" s="6"/>
      <c r="H886" s="6"/>
      <c r="I886" s="6"/>
      <c r="J886" s="6"/>
      <c r="K886" s="6"/>
      <c r="L886" s="6"/>
      <c r="M886" s="6"/>
      <c r="N886" s="6"/>
      <c r="O886" s="6"/>
      <c r="P886" s="6"/>
      <c r="Q886" s="6"/>
      <c r="R886" s="6"/>
      <c r="S886" s="162"/>
      <c r="T886" s="6"/>
      <c r="U886" s="6"/>
      <c r="V886" s="612"/>
      <c r="W886" s="6"/>
      <c r="X886" s="6"/>
      <c r="Y886" s="6"/>
      <c r="Z886" s="6"/>
      <c r="AA886" s="6"/>
    </row>
    <row r="887" spans="1:27" ht="15.75" customHeight="1" x14ac:dyDescent="0.25">
      <c r="A887" s="6"/>
      <c r="B887" s="6"/>
      <c r="C887" s="6"/>
      <c r="D887" s="6"/>
      <c r="E887" s="6"/>
      <c r="F887" s="6"/>
      <c r="G887" s="6"/>
      <c r="H887" s="6"/>
      <c r="I887" s="6"/>
      <c r="J887" s="6"/>
      <c r="K887" s="6"/>
      <c r="L887" s="6"/>
      <c r="M887" s="6"/>
      <c r="N887" s="6"/>
      <c r="O887" s="6"/>
      <c r="P887" s="6"/>
      <c r="Q887" s="6"/>
      <c r="R887" s="6"/>
      <c r="S887" s="162"/>
      <c r="T887" s="6"/>
      <c r="U887" s="6"/>
      <c r="V887" s="612"/>
      <c r="W887" s="6"/>
      <c r="X887" s="6"/>
      <c r="Y887" s="6"/>
      <c r="Z887" s="6"/>
      <c r="AA887" s="6"/>
    </row>
    <row r="888" spans="1:27" ht="15.75" customHeight="1" x14ac:dyDescent="0.25">
      <c r="A888" s="6"/>
      <c r="B888" s="6"/>
      <c r="C888" s="6"/>
      <c r="D888" s="6"/>
      <c r="E888" s="6"/>
      <c r="F888" s="6"/>
      <c r="G888" s="6"/>
      <c r="H888" s="6"/>
      <c r="I888" s="6"/>
      <c r="J888" s="6"/>
      <c r="K888" s="6"/>
      <c r="L888" s="6"/>
      <c r="M888" s="6"/>
      <c r="N888" s="6"/>
      <c r="O888" s="6"/>
      <c r="P888" s="6"/>
      <c r="Q888" s="6"/>
      <c r="R888" s="6"/>
      <c r="S888" s="162"/>
      <c r="T888" s="6"/>
      <c r="U888" s="6"/>
      <c r="V888" s="612"/>
      <c r="W888" s="6"/>
      <c r="X888" s="6"/>
      <c r="Y888" s="6"/>
      <c r="Z888" s="6"/>
      <c r="AA888" s="6"/>
    </row>
    <row r="889" spans="1:27" ht="15.75" customHeight="1" x14ac:dyDescent="0.25">
      <c r="A889" s="6"/>
      <c r="B889" s="6"/>
      <c r="C889" s="6"/>
      <c r="D889" s="6"/>
      <c r="E889" s="6"/>
      <c r="F889" s="6"/>
      <c r="G889" s="6"/>
      <c r="H889" s="6"/>
      <c r="I889" s="6"/>
      <c r="J889" s="6"/>
      <c r="K889" s="6"/>
      <c r="L889" s="6"/>
      <c r="M889" s="6"/>
      <c r="N889" s="6"/>
      <c r="O889" s="6"/>
      <c r="P889" s="6"/>
      <c r="Q889" s="6"/>
      <c r="R889" s="6"/>
      <c r="S889" s="162"/>
      <c r="T889" s="6"/>
      <c r="U889" s="6"/>
      <c r="V889" s="612"/>
      <c r="W889" s="6"/>
      <c r="X889" s="6"/>
      <c r="Y889" s="6"/>
      <c r="Z889" s="6"/>
      <c r="AA889" s="6"/>
    </row>
    <row r="890" spans="1:27" ht="15.75" customHeight="1" x14ac:dyDescent="0.25">
      <c r="A890" s="6"/>
      <c r="B890" s="6"/>
      <c r="C890" s="6"/>
      <c r="D890" s="6"/>
      <c r="E890" s="6"/>
      <c r="F890" s="6"/>
      <c r="G890" s="6"/>
      <c r="H890" s="6"/>
      <c r="I890" s="6"/>
      <c r="J890" s="6"/>
      <c r="K890" s="6"/>
      <c r="L890" s="6"/>
      <c r="M890" s="6"/>
      <c r="N890" s="6"/>
      <c r="O890" s="6"/>
      <c r="P890" s="6"/>
      <c r="Q890" s="6"/>
      <c r="R890" s="6"/>
      <c r="S890" s="162"/>
      <c r="T890" s="6"/>
      <c r="U890" s="6"/>
      <c r="V890" s="612"/>
      <c r="W890" s="6"/>
      <c r="X890" s="6"/>
      <c r="Y890" s="6"/>
      <c r="Z890" s="6"/>
      <c r="AA890" s="6"/>
    </row>
    <row r="891" spans="1:27" ht="15.75" customHeight="1" x14ac:dyDescent="0.25">
      <c r="A891" s="6"/>
      <c r="B891" s="6"/>
      <c r="C891" s="6"/>
      <c r="D891" s="6"/>
      <c r="E891" s="6"/>
      <c r="F891" s="6"/>
      <c r="G891" s="6"/>
      <c r="H891" s="6"/>
      <c r="I891" s="6"/>
      <c r="J891" s="6"/>
      <c r="K891" s="6"/>
      <c r="L891" s="6"/>
      <c r="M891" s="6"/>
      <c r="N891" s="6"/>
      <c r="O891" s="6"/>
      <c r="P891" s="6"/>
      <c r="Q891" s="6"/>
      <c r="R891" s="6"/>
      <c r="S891" s="162"/>
      <c r="T891" s="6"/>
      <c r="U891" s="6"/>
      <c r="V891" s="612"/>
      <c r="W891" s="6"/>
      <c r="X891" s="6"/>
      <c r="Y891" s="6"/>
      <c r="Z891" s="6"/>
      <c r="AA891" s="6"/>
    </row>
    <row r="892" spans="1:27" ht="15.75" customHeight="1" x14ac:dyDescent="0.25">
      <c r="A892" s="6"/>
      <c r="B892" s="6"/>
      <c r="C892" s="6"/>
      <c r="D892" s="6"/>
      <c r="E892" s="6"/>
      <c r="F892" s="6"/>
      <c r="G892" s="6"/>
      <c r="H892" s="6"/>
      <c r="I892" s="6"/>
      <c r="J892" s="6"/>
      <c r="K892" s="6"/>
      <c r="L892" s="6"/>
      <c r="M892" s="6"/>
      <c r="N892" s="6"/>
      <c r="O892" s="6"/>
      <c r="P892" s="6"/>
      <c r="Q892" s="6"/>
      <c r="R892" s="6"/>
      <c r="S892" s="162"/>
      <c r="T892" s="6"/>
      <c r="U892" s="6"/>
      <c r="V892" s="612"/>
      <c r="W892" s="6"/>
      <c r="X892" s="6"/>
      <c r="Y892" s="6"/>
      <c r="Z892" s="6"/>
      <c r="AA892" s="6"/>
    </row>
    <row r="893" spans="1:27" ht="15.75" customHeight="1" x14ac:dyDescent="0.25">
      <c r="A893" s="6"/>
      <c r="B893" s="6"/>
      <c r="C893" s="6"/>
      <c r="D893" s="6"/>
      <c r="E893" s="6"/>
      <c r="F893" s="6"/>
      <c r="G893" s="6"/>
      <c r="H893" s="6"/>
      <c r="I893" s="6"/>
      <c r="J893" s="6"/>
      <c r="K893" s="6"/>
      <c r="L893" s="6"/>
      <c r="M893" s="6"/>
      <c r="N893" s="6"/>
      <c r="O893" s="6"/>
      <c r="P893" s="6"/>
      <c r="Q893" s="6"/>
      <c r="R893" s="6"/>
      <c r="S893" s="162"/>
      <c r="T893" s="6"/>
      <c r="U893" s="6"/>
      <c r="V893" s="612"/>
      <c r="W893" s="6"/>
      <c r="X893" s="6"/>
      <c r="Y893" s="6"/>
      <c r="Z893" s="6"/>
      <c r="AA893" s="6"/>
    </row>
    <row r="894" spans="1:27" ht="15.75" customHeight="1" x14ac:dyDescent="0.25">
      <c r="A894" s="6"/>
      <c r="B894" s="6"/>
      <c r="C894" s="6"/>
      <c r="D894" s="6"/>
      <c r="E894" s="6"/>
      <c r="F894" s="6"/>
      <c r="G894" s="6"/>
      <c r="H894" s="6"/>
      <c r="I894" s="6"/>
      <c r="J894" s="6"/>
      <c r="K894" s="6"/>
      <c r="L894" s="6"/>
      <c r="M894" s="6"/>
      <c r="N894" s="6"/>
      <c r="O894" s="6"/>
      <c r="P894" s="6"/>
      <c r="Q894" s="6"/>
      <c r="R894" s="6"/>
      <c r="S894" s="162"/>
      <c r="T894" s="6"/>
      <c r="U894" s="6"/>
      <c r="V894" s="612"/>
      <c r="W894" s="6"/>
      <c r="X894" s="6"/>
      <c r="Y894" s="6"/>
      <c r="Z894" s="6"/>
      <c r="AA894" s="6"/>
    </row>
    <row r="895" spans="1:27" ht="15.75" customHeight="1" x14ac:dyDescent="0.25">
      <c r="A895" s="6"/>
      <c r="B895" s="6"/>
      <c r="C895" s="6"/>
      <c r="D895" s="6"/>
      <c r="E895" s="6"/>
      <c r="F895" s="6"/>
      <c r="G895" s="6"/>
      <c r="H895" s="6"/>
      <c r="I895" s="6"/>
      <c r="J895" s="6"/>
      <c r="K895" s="6"/>
      <c r="L895" s="6"/>
      <c r="M895" s="6"/>
      <c r="N895" s="6"/>
      <c r="O895" s="6"/>
      <c r="P895" s="6"/>
      <c r="Q895" s="6"/>
      <c r="R895" s="6"/>
      <c r="S895" s="162"/>
      <c r="T895" s="6"/>
      <c r="U895" s="6"/>
      <c r="V895" s="612"/>
      <c r="W895" s="6"/>
      <c r="X895" s="6"/>
      <c r="Y895" s="6"/>
      <c r="Z895" s="6"/>
      <c r="AA895" s="6"/>
    </row>
    <row r="896" spans="1:27" ht="15.75" customHeight="1" x14ac:dyDescent="0.25">
      <c r="A896" s="6"/>
      <c r="B896" s="6"/>
      <c r="C896" s="6"/>
      <c r="D896" s="6"/>
      <c r="E896" s="6"/>
      <c r="F896" s="6"/>
      <c r="G896" s="6"/>
      <c r="H896" s="6"/>
      <c r="I896" s="6"/>
      <c r="J896" s="6"/>
      <c r="K896" s="6"/>
      <c r="L896" s="6"/>
      <c r="M896" s="6"/>
      <c r="N896" s="6"/>
      <c r="O896" s="6"/>
      <c r="P896" s="6"/>
      <c r="Q896" s="6"/>
      <c r="R896" s="6"/>
      <c r="S896" s="162"/>
      <c r="T896" s="6"/>
      <c r="U896" s="6"/>
      <c r="V896" s="612"/>
      <c r="W896" s="6"/>
      <c r="X896" s="6"/>
      <c r="Y896" s="6"/>
      <c r="Z896" s="6"/>
      <c r="AA896" s="6"/>
    </row>
    <row r="897" spans="1:27" ht="15.75" customHeight="1" x14ac:dyDescent="0.25">
      <c r="A897" s="6"/>
      <c r="B897" s="6"/>
      <c r="C897" s="6"/>
      <c r="D897" s="6"/>
      <c r="E897" s="6"/>
      <c r="F897" s="6"/>
      <c r="G897" s="6"/>
      <c r="H897" s="6"/>
      <c r="I897" s="6"/>
      <c r="J897" s="6"/>
      <c r="K897" s="6"/>
      <c r="L897" s="6"/>
      <c r="M897" s="6"/>
      <c r="N897" s="6"/>
      <c r="O897" s="6"/>
      <c r="P897" s="6"/>
      <c r="Q897" s="6"/>
      <c r="R897" s="6"/>
      <c r="S897" s="162"/>
      <c r="T897" s="6"/>
      <c r="U897" s="6"/>
      <c r="V897" s="612"/>
      <c r="W897" s="6"/>
      <c r="X897" s="6"/>
      <c r="Y897" s="6"/>
      <c r="Z897" s="6"/>
      <c r="AA897" s="6"/>
    </row>
    <row r="898" spans="1:27" ht="15.75" customHeight="1" x14ac:dyDescent="0.25">
      <c r="A898" s="6"/>
      <c r="B898" s="6"/>
      <c r="C898" s="6"/>
      <c r="D898" s="6"/>
      <c r="E898" s="6"/>
      <c r="F898" s="6"/>
      <c r="G898" s="6"/>
      <c r="H898" s="6"/>
      <c r="I898" s="6"/>
      <c r="J898" s="6"/>
      <c r="K898" s="6"/>
      <c r="L898" s="6"/>
      <c r="M898" s="6"/>
      <c r="N898" s="6"/>
      <c r="O898" s="6"/>
      <c r="P898" s="6"/>
      <c r="Q898" s="6"/>
      <c r="R898" s="6"/>
      <c r="S898" s="162"/>
      <c r="T898" s="6"/>
      <c r="U898" s="6"/>
      <c r="V898" s="612"/>
      <c r="W898" s="6"/>
      <c r="X898" s="6"/>
      <c r="Y898" s="6"/>
      <c r="Z898" s="6"/>
      <c r="AA898" s="6"/>
    </row>
    <row r="899" spans="1:27" ht="15.75" customHeight="1" x14ac:dyDescent="0.25">
      <c r="A899" s="6"/>
      <c r="B899" s="6"/>
      <c r="C899" s="6"/>
      <c r="D899" s="6"/>
      <c r="E899" s="6"/>
      <c r="F899" s="6"/>
      <c r="G899" s="6"/>
      <c r="H899" s="6"/>
      <c r="I899" s="6"/>
      <c r="J899" s="6"/>
      <c r="K899" s="6"/>
      <c r="L899" s="6"/>
      <c r="M899" s="6"/>
      <c r="N899" s="6"/>
      <c r="O899" s="6"/>
      <c r="P899" s="6"/>
      <c r="Q899" s="6"/>
      <c r="R899" s="6"/>
      <c r="S899" s="162"/>
      <c r="T899" s="6"/>
      <c r="U899" s="6"/>
      <c r="V899" s="612"/>
      <c r="W899" s="6"/>
      <c r="X899" s="6"/>
      <c r="Y899" s="6"/>
      <c r="Z899" s="6"/>
      <c r="AA899" s="6"/>
    </row>
    <row r="900" spans="1:27" ht="15.75" customHeight="1" x14ac:dyDescent="0.25">
      <c r="A900" s="6"/>
      <c r="B900" s="6"/>
      <c r="C900" s="6"/>
      <c r="D900" s="6"/>
      <c r="E900" s="6"/>
      <c r="F900" s="6"/>
      <c r="G900" s="6"/>
      <c r="H900" s="6"/>
      <c r="I900" s="6"/>
      <c r="J900" s="6"/>
      <c r="K900" s="6"/>
      <c r="L900" s="6"/>
      <c r="M900" s="6"/>
      <c r="N900" s="6"/>
      <c r="O900" s="6"/>
      <c r="P900" s="6"/>
      <c r="Q900" s="6"/>
      <c r="R900" s="6"/>
      <c r="S900" s="162"/>
      <c r="T900" s="6"/>
      <c r="U900" s="6"/>
      <c r="V900" s="612"/>
      <c r="W900" s="6"/>
      <c r="X900" s="6"/>
      <c r="Y900" s="6"/>
      <c r="Z900" s="6"/>
      <c r="AA900" s="6"/>
    </row>
    <row r="901" spans="1:27" ht="15.75" customHeight="1" x14ac:dyDescent="0.25">
      <c r="A901" s="6"/>
      <c r="B901" s="6"/>
      <c r="C901" s="6"/>
      <c r="D901" s="6"/>
      <c r="E901" s="6"/>
      <c r="F901" s="6"/>
      <c r="G901" s="6"/>
      <c r="H901" s="6"/>
      <c r="I901" s="6"/>
      <c r="J901" s="6"/>
      <c r="K901" s="6"/>
      <c r="L901" s="6"/>
      <c r="M901" s="6"/>
      <c r="N901" s="6"/>
      <c r="O901" s="6"/>
      <c r="P901" s="6"/>
      <c r="Q901" s="6"/>
      <c r="R901" s="6"/>
      <c r="S901" s="162"/>
      <c r="T901" s="6"/>
      <c r="U901" s="6"/>
      <c r="V901" s="612"/>
      <c r="W901" s="6"/>
      <c r="X901" s="6"/>
      <c r="Y901" s="6"/>
      <c r="Z901" s="6"/>
      <c r="AA901" s="6"/>
    </row>
    <row r="902" spans="1:27" ht="15.75" customHeight="1" x14ac:dyDescent="0.25">
      <c r="A902" s="6"/>
      <c r="B902" s="6"/>
      <c r="C902" s="6"/>
      <c r="D902" s="6"/>
      <c r="E902" s="6"/>
      <c r="F902" s="6"/>
      <c r="G902" s="6"/>
      <c r="H902" s="6"/>
      <c r="I902" s="6"/>
      <c r="J902" s="6"/>
      <c r="K902" s="6"/>
      <c r="L902" s="6"/>
      <c r="M902" s="6"/>
      <c r="N902" s="6"/>
      <c r="O902" s="6"/>
      <c r="P902" s="6"/>
      <c r="Q902" s="6"/>
      <c r="R902" s="6"/>
      <c r="S902" s="162"/>
      <c r="T902" s="6"/>
      <c r="U902" s="6"/>
      <c r="V902" s="612"/>
      <c r="W902" s="6"/>
      <c r="X902" s="6"/>
      <c r="Y902" s="6"/>
      <c r="Z902" s="6"/>
      <c r="AA902" s="6"/>
    </row>
    <row r="903" spans="1:27" ht="15.75" customHeight="1" x14ac:dyDescent="0.25">
      <c r="A903" s="6"/>
      <c r="B903" s="6"/>
      <c r="C903" s="6"/>
      <c r="D903" s="6"/>
      <c r="E903" s="6"/>
      <c r="F903" s="6"/>
      <c r="G903" s="6"/>
      <c r="H903" s="6"/>
      <c r="I903" s="6"/>
      <c r="J903" s="6"/>
      <c r="K903" s="6"/>
      <c r="L903" s="6"/>
      <c r="M903" s="6"/>
      <c r="N903" s="6"/>
      <c r="O903" s="6"/>
      <c r="P903" s="6"/>
      <c r="Q903" s="6"/>
      <c r="R903" s="6"/>
      <c r="S903" s="162"/>
      <c r="T903" s="6"/>
      <c r="U903" s="6"/>
      <c r="V903" s="612"/>
      <c r="W903" s="6"/>
      <c r="X903" s="6"/>
      <c r="Y903" s="6"/>
      <c r="Z903" s="6"/>
      <c r="AA903" s="6"/>
    </row>
    <row r="904" spans="1:27" ht="15.75" customHeight="1" x14ac:dyDescent="0.25">
      <c r="A904" s="6"/>
      <c r="B904" s="6"/>
      <c r="C904" s="6"/>
      <c r="D904" s="6"/>
      <c r="E904" s="6"/>
      <c r="F904" s="6"/>
      <c r="G904" s="6"/>
      <c r="H904" s="6"/>
      <c r="I904" s="6"/>
      <c r="J904" s="6"/>
      <c r="K904" s="6"/>
      <c r="L904" s="6"/>
      <c r="M904" s="6"/>
      <c r="N904" s="6"/>
      <c r="O904" s="6"/>
      <c r="P904" s="6"/>
      <c r="Q904" s="6"/>
      <c r="R904" s="6"/>
      <c r="S904" s="162"/>
      <c r="T904" s="6"/>
      <c r="U904" s="6"/>
      <c r="V904" s="612"/>
      <c r="W904" s="6"/>
      <c r="X904" s="6"/>
      <c r="Y904" s="6"/>
      <c r="Z904" s="6"/>
      <c r="AA904" s="6"/>
    </row>
    <row r="905" spans="1:27" ht="15.75" customHeight="1" x14ac:dyDescent="0.25">
      <c r="A905" s="6"/>
      <c r="B905" s="6"/>
      <c r="C905" s="6"/>
      <c r="D905" s="6"/>
      <c r="E905" s="6"/>
      <c r="F905" s="6"/>
      <c r="G905" s="6"/>
      <c r="H905" s="6"/>
      <c r="I905" s="6"/>
      <c r="J905" s="6"/>
      <c r="K905" s="6"/>
      <c r="L905" s="6"/>
      <c r="M905" s="6"/>
      <c r="N905" s="6"/>
      <c r="O905" s="6"/>
      <c r="P905" s="6"/>
      <c r="Q905" s="6"/>
      <c r="R905" s="6"/>
      <c r="S905" s="162"/>
      <c r="T905" s="6"/>
      <c r="U905" s="6"/>
      <c r="V905" s="612"/>
      <c r="W905" s="6"/>
      <c r="X905" s="6"/>
      <c r="Y905" s="6"/>
      <c r="Z905" s="6"/>
      <c r="AA905" s="6"/>
    </row>
    <row r="906" spans="1:27" ht="15.75" customHeight="1" x14ac:dyDescent="0.25">
      <c r="A906" s="6"/>
      <c r="B906" s="6"/>
      <c r="C906" s="6"/>
      <c r="D906" s="6"/>
      <c r="E906" s="6"/>
      <c r="F906" s="6"/>
      <c r="G906" s="6"/>
      <c r="H906" s="6"/>
      <c r="I906" s="6"/>
      <c r="J906" s="6"/>
      <c r="K906" s="6"/>
      <c r="L906" s="6"/>
      <c r="M906" s="6"/>
      <c r="N906" s="6"/>
      <c r="O906" s="6"/>
      <c r="P906" s="6"/>
      <c r="Q906" s="6"/>
      <c r="R906" s="6"/>
      <c r="S906" s="162"/>
      <c r="T906" s="6"/>
      <c r="U906" s="6"/>
      <c r="V906" s="612"/>
      <c r="W906" s="6"/>
      <c r="X906" s="6"/>
      <c r="Y906" s="6"/>
      <c r="Z906" s="6"/>
      <c r="AA906" s="6"/>
    </row>
    <row r="907" spans="1:27" ht="15.75" customHeight="1" x14ac:dyDescent="0.25">
      <c r="A907" s="6"/>
      <c r="B907" s="6"/>
      <c r="C907" s="6"/>
      <c r="D907" s="6"/>
      <c r="E907" s="6"/>
      <c r="F907" s="6"/>
      <c r="G907" s="6"/>
      <c r="H907" s="6"/>
      <c r="I907" s="6"/>
      <c r="J907" s="6"/>
      <c r="K907" s="6"/>
      <c r="L907" s="6"/>
      <c r="M907" s="6"/>
      <c r="N907" s="6"/>
      <c r="O907" s="6"/>
      <c r="P907" s="6"/>
      <c r="Q907" s="6"/>
      <c r="R907" s="6"/>
      <c r="S907" s="162"/>
      <c r="T907" s="6"/>
      <c r="U907" s="6"/>
      <c r="V907" s="612"/>
      <c r="W907" s="6"/>
      <c r="X907" s="6"/>
      <c r="Y907" s="6"/>
      <c r="Z907" s="6"/>
      <c r="AA907" s="6"/>
    </row>
    <row r="908" spans="1:27" ht="15.75" customHeight="1" x14ac:dyDescent="0.25">
      <c r="A908" s="6"/>
      <c r="B908" s="6"/>
      <c r="C908" s="6"/>
      <c r="D908" s="6"/>
      <c r="E908" s="6"/>
      <c r="F908" s="6"/>
      <c r="G908" s="6"/>
      <c r="H908" s="6"/>
      <c r="I908" s="6"/>
      <c r="J908" s="6"/>
      <c r="K908" s="6"/>
      <c r="L908" s="6"/>
      <c r="M908" s="6"/>
      <c r="N908" s="6"/>
      <c r="O908" s="6"/>
      <c r="P908" s="6"/>
      <c r="Q908" s="6"/>
      <c r="R908" s="6"/>
      <c r="S908" s="162"/>
      <c r="T908" s="6"/>
      <c r="U908" s="6"/>
      <c r="V908" s="612"/>
      <c r="W908" s="6"/>
      <c r="X908" s="6"/>
      <c r="Y908" s="6"/>
      <c r="Z908" s="6"/>
      <c r="AA908" s="6"/>
    </row>
    <row r="909" spans="1:27" ht="15.75" customHeight="1" x14ac:dyDescent="0.25">
      <c r="A909" s="6"/>
      <c r="B909" s="6"/>
      <c r="C909" s="6"/>
      <c r="D909" s="6"/>
      <c r="E909" s="6"/>
      <c r="F909" s="6"/>
      <c r="G909" s="6"/>
      <c r="H909" s="6"/>
      <c r="I909" s="6"/>
      <c r="J909" s="6"/>
      <c r="K909" s="6"/>
      <c r="L909" s="6"/>
      <c r="M909" s="6"/>
      <c r="N909" s="6"/>
      <c r="O909" s="6"/>
      <c r="P909" s="6"/>
      <c r="Q909" s="6"/>
      <c r="R909" s="6"/>
      <c r="S909" s="162"/>
      <c r="T909" s="6"/>
      <c r="U909" s="6"/>
      <c r="V909" s="612"/>
      <c r="W909" s="6"/>
      <c r="X909" s="6"/>
      <c r="Y909" s="6"/>
      <c r="Z909" s="6"/>
      <c r="AA909" s="6"/>
    </row>
    <row r="910" spans="1:27" ht="15.75" customHeight="1" x14ac:dyDescent="0.25">
      <c r="A910" s="6"/>
      <c r="B910" s="6"/>
      <c r="C910" s="6"/>
      <c r="D910" s="6"/>
      <c r="E910" s="6"/>
      <c r="F910" s="6"/>
      <c r="G910" s="6"/>
      <c r="H910" s="6"/>
      <c r="I910" s="6"/>
      <c r="J910" s="6"/>
      <c r="K910" s="6"/>
      <c r="L910" s="6"/>
      <c r="M910" s="6"/>
      <c r="N910" s="6"/>
      <c r="O910" s="6"/>
      <c r="P910" s="6"/>
      <c r="Q910" s="6"/>
      <c r="R910" s="6"/>
      <c r="S910" s="162"/>
      <c r="T910" s="6"/>
      <c r="U910" s="6"/>
      <c r="V910" s="612"/>
      <c r="W910" s="6"/>
      <c r="X910" s="6"/>
      <c r="Y910" s="6"/>
      <c r="Z910" s="6"/>
      <c r="AA910" s="6"/>
    </row>
    <row r="911" spans="1:27" ht="15.75" customHeight="1" x14ac:dyDescent="0.25">
      <c r="A911" s="6"/>
      <c r="B911" s="6"/>
      <c r="C911" s="6"/>
      <c r="D911" s="6"/>
      <c r="E911" s="6"/>
      <c r="F911" s="6"/>
      <c r="G911" s="6"/>
      <c r="H911" s="6"/>
      <c r="I911" s="6"/>
      <c r="J911" s="6"/>
      <c r="K911" s="6"/>
      <c r="L911" s="6"/>
      <c r="M911" s="6"/>
      <c r="N911" s="6"/>
      <c r="O911" s="6"/>
      <c r="P911" s="6"/>
      <c r="Q911" s="6"/>
      <c r="R911" s="6"/>
      <c r="S911" s="162"/>
      <c r="T911" s="6"/>
      <c r="U911" s="6"/>
      <c r="V911" s="612"/>
      <c r="W911" s="6"/>
      <c r="X911" s="6"/>
      <c r="Y911" s="6"/>
      <c r="Z911" s="6"/>
      <c r="AA911" s="6"/>
    </row>
    <row r="912" spans="1:27" ht="15.75" customHeight="1" x14ac:dyDescent="0.25">
      <c r="A912" s="6"/>
      <c r="B912" s="6"/>
      <c r="C912" s="6"/>
      <c r="D912" s="6"/>
      <c r="E912" s="6"/>
      <c r="F912" s="6"/>
      <c r="G912" s="6"/>
      <c r="H912" s="6"/>
      <c r="I912" s="6"/>
      <c r="J912" s="6"/>
      <c r="K912" s="6"/>
      <c r="L912" s="6"/>
      <c r="M912" s="6"/>
      <c r="N912" s="6"/>
      <c r="O912" s="6"/>
      <c r="P912" s="6"/>
      <c r="Q912" s="6"/>
      <c r="R912" s="6"/>
      <c r="S912" s="162"/>
      <c r="T912" s="6"/>
      <c r="U912" s="6"/>
      <c r="V912" s="612"/>
      <c r="W912" s="6"/>
      <c r="X912" s="6"/>
      <c r="Y912" s="6"/>
      <c r="Z912" s="6"/>
      <c r="AA912" s="6"/>
    </row>
    <row r="913" spans="1:27" ht="15.75" customHeight="1" x14ac:dyDescent="0.25">
      <c r="A913" s="6"/>
      <c r="B913" s="6"/>
      <c r="C913" s="6"/>
      <c r="D913" s="6"/>
      <c r="E913" s="6"/>
      <c r="F913" s="6"/>
      <c r="G913" s="6"/>
      <c r="H913" s="6"/>
      <c r="I913" s="6"/>
      <c r="J913" s="6"/>
      <c r="K913" s="6"/>
      <c r="L913" s="6"/>
      <c r="M913" s="6"/>
      <c r="N913" s="6"/>
      <c r="O913" s="6"/>
      <c r="P913" s="6"/>
      <c r="Q913" s="6"/>
      <c r="R913" s="6"/>
      <c r="S913" s="162"/>
      <c r="T913" s="6"/>
      <c r="U913" s="6"/>
      <c r="V913" s="612"/>
      <c r="W913" s="6"/>
      <c r="X913" s="6"/>
      <c r="Y913" s="6"/>
      <c r="Z913" s="6"/>
      <c r="AA913" s="6"/>
    </row>
    <row r="914" spans="1:27" ht="15.75" customHeight="1" x14ac:dyDescent="0.25">
      <c r="A914" s="6"/>
      <c r="B914" s="6"/>
      <c r="C914" s="6"/>
      <c r="D914" s="6"/>
      <c r="E914" s="6"/>
      <c r="F914" s="6"/>
      <c r="G914" s="6"/>
      <c r="H914" s="6"/>
      <c r="I914" s="6"/>
      <c r="J914" s="6"/>
      <c r="K914" s="6"/>
      <c r="L914" s="6"/>
      <c r="M914" s="6"/>
      <c r="N914" s="6"/>
      <c r="O914" s="6"/>
      <c r="P914" s="6"/>
      <c r="Q914" s="6"/>
      <c r="R914" s="6"/>
      <c r="S914" s="162"/>
      <c r="T914" s="6"/>
      <c r="U914" s="6"/>
      <c r="V914" s="612"/>
      <c r="W914" s="6"/>
      <c r="X914" s="6"/>
      <c r="Y914" s="6"/>
      <c r="Z914" s="6"/>
      <c r="AA914" s="6"/>
    </row>
    <row r="915" spans="1:27" ht="15.75" customHeight="1" x14ac:dyDescent="0.25">
      <c r="A915" s="6"/>
      <c r="B915" s="6"/>
      <c r="C915" s="6"/>
      <c r="D915" s="6"/>
      <c r="E915" s="6"/>
      <c r="F915" s="6"/>
      <c r="G915" s="6"/>
      <c r="H915" s="6"/>
      <c r="I915" s="6"/>
      <c r="J915" s="6"/>
      <c r="K915" s="6"/>
      <c r="L915" s="6"/>
      <c r="M915" s="6"/>
      <c r="N915" s="6"/>
      <c r="O915" s="6"/>
      <c r="P915" s="6"/>
      <c r="Q915" s="6"/>
      <c r="R915" s="6"/>
      <c r="S915" s="162"/>
      <c r="T915" s="6"/>
      <c r="U915" s="6"/>
      <c r="V915" s="612"/>
      <c r="W915" s="6"/>
      <c r="X915" s="6"/>
      <c r="Y915" s="6"/>
      <c r="Z915" s="6"/>
      <c r="AA915" s="6"/>
    </row>
    <row r="916" spans="1:27" ht="15.75" customHeight="1" x14ac:dyDescent="0.25">
      <c r="A916" s="6"/>
      <c r="B916" s="6"/>
      <c r="C916" s="6"/>
      <c r="D916" s="6"/>
      <c r="E916" s="6"/>
      <c r="F916" s="6"/>
      <c r="G916" s="6"/>
      <c r="H916" s="6"/>
      <c r="I916" s="6"/>
      <c r="J916" s="6"/>
      <c r="K916" s="6"/>
      <c r="L916" s="6"/>
      <c r="M916" s="6"/>
      <c r="N916" s="6"/>
      <c r="O916" s="6"/>
      <c r="P916" s="6"/>
      <c r="Q916" s="6"/>
      <c r="R916" s="6"/>
      <c r="S916" s="162"/>
      <c r="T916" s="6"/>
      <c r="U916" s="6"/>
      <c r="V916" s="612"/>
      <c r="W916" s="6"/>
      <c r="X916" s="6"/>
      <c r="Y916" s="6"/>
      <c r="Z916" s="6"/>
      <c r="AA916" s="6"/>
    </row>
    <row r="917" spans="1:27" ht="15.75" customHeight="1" x14ac:dyDescent="0.25">
      <c r="A917" s="6"/>
      <c r="B917" s="6"/>
      <c r="C917" s="6"/>
      <c r="D917" s="6"/>
      <c r="E917" s="6"/>
      <c r="F917" s="6"/>
      <c r="G917" s="6"/>
      <c r="H917" s="6"/>
      <c r="I917" s="6"/>
      <c r="J917" s="6"/>
      <c r="K917" s="6"/>
      <c r="L917" s="6"/>
      <c r="M917" s="6"/>
      <c r="N917" s="6"/>
      <c r="O917" s="6"/>
      <c r="P917" s="6"/>
      <c r="Q917" s="6"/>
      <c r="R917" s="6"/>
      <c r="S917" s="162"/>
      <c r="T917" s="6"/>
      <c r="U917" s="6"/>
      <c r="V917" s="612"/>
      <c r="W917" s="6"/>
      <c r="X917" s="6"/>
      <c r="Y917" s="6"/>
      <c r="Z917" s="6"/>
      <c r="AA917" s="6"/>
    </row>
    <row r="918" spans="1:27" ht="15.75" customHeight="1" x14ac:dyDescent="0.25">
      <c r="A918" s="6"/>
      <c r="B918" s="6"/>
      <c r="C918" s="6"/>
      <c r="D918" s="6"/>
      <c r="E918" s="6"/>
      <c r="F918" s="6"/>
      <c r="G918" s="6"/>
      <c r="H918" s="6"/>
      <c r="I918" s="6"/>
      <c r="J918" s="6"/>
      <c r="K918" s="6"/>
      <c r="L918" s="6"/>
      <c r="M918" s="6"/>
      <c r="N918" s="6"/>
      <c r="O918" s="6"/>
      <c r="P918" s="6"/>
      <c r="Q918" s="6"/>
      <c r="R918" s="6"/>
      <c r="S918" s="162"/>
      <c r="T918" s="6"/>
      <c r="U918" s="6"/>
      <c r="V918" s="612"/>
      <c r="W918" s="6"/>
      <c r="X918" s="6"/>
      <c r="Y918" s="6"/>
      <c r="Z918" s="6"/>
      <c r="AA918" s="6"/>
    </row>
    <row r="919" spans="1:27" ht="15.75" customHeight="1" x14ac:dyDescent="0.25">
      <c r="A919" s="6"/>
      <c r="B919" s="6"/>
      <c r="C919" s="6"/>
      <c r="D919" s="6"/>
      <c r="E919" s="6"/>
      <c r="F919" s="6"/>
      <c r="G919" s="6"/>
      <c r="H919" s="6"/>
      <c r="I919" s="6"/>
      <c r="J919" s="6"/>
      <c r="K919" s="6"/>
      <c r="L919" s="6"/>
      <c r="M919" s="6"/>
      <c r="N919" s="6"/>
      <c r="O919" s="6"/>
      <c r="P919" s="6"/>
      <c r="Q919" s="6"/>
      <c r="R919" s="6"/>
      <c r="S919" s="162"/>
      <c r="T919" s="6"/>
      <c r="U919" s="6"/>
      <c r="V919" s="612"/>
      <c r="W919" s="6"/>
      <c r="X919" s="6"/>
      <c r="Y919" s="6"/>
      <c r="Z919" s="6"/>
      <c r="AA919" s="6"/>
    </row>
    <row r="920" spans="1:27" ht="15.75" customHeight="1" x14ac:dyDescent="0.25">
      <c r="A920" s="6"/>
      <c r="B920" s="6"/>
      <c r="C920" s="6"/>
      <c r="D920" s="6"/>
      <c r="E920" s="6"/>
      <c r="F920" s="6"/>
      <c r="G920" s="6"/>
      <c r="H920" s="6"/>
      <c r="I920" s="6"/>
      <c r="J920" s="6"/>
      <c r="K920" s="6"/>
      <c r="L920" s="6"/>
      <c r="M920" s="6"/>
      <c r="N920" s="6"/>
      <c r="O920" s="6"/>
      <c r="P920" s="6"/>
      <c r="Q920" s="6"/>
      <c r="R920" s="6"/>
      <c r="S920" s="162"/>
      <c r="T920" s="6"/>
      <c r="U920" s="6"/>
      <c r="V920" s="612"/>
      <c r="W920" s="6"/>
      <c r="X920" s="6"/>
      <c r="Y920" s="6"/>
      <c r="Z920" s="6"/>
      <c r="AA920" s="6"/>
    </row>
    <row r="921" spans="1:27" ht="15.75" customHeight="1" x14ac:dyDescent="0.25">
      <c r="A921" s="6"/>
      <c r="B921" s="6"/>
      <c r="C921" s="6"/>
      <c r="D921" s="6"/>
      <c r="E921" s="6"/>
      <c r="F921" s="6"/>
      <c r="G921" s="6"/>
      <c r="H921" s="6"/>
      <c r="I921" s="6"/>
      <c r="J921" s="6"/>
      <c r="K921" s="6"/>
      <c r="L921" s="6"/>
      <c r="M921" s="6"/>
      <c r="N921" s="6"/>
      <c r="O921" s="6"/>
      <c r="P921" s="6"/>
      <c r="Q921" s="6"/>
      <c r="R921" s="6"/>
      <c r="S921" s="162"/>
      <c r="T921" s="6"/>
      <c r="U921" s="6"/>
      <c r="V921" s="612"/>
      <c r="W921" s="6"/>
      <c r="X921" s="6"/>
      <c r="Y921" s="6"/>
      <c r="Z921" s="6"/>
      <c r="AA921" s="6"/>
    </row>
    <row r="922" spans="1:27" ht="15.75" customHeight="1" x14ac:dyDescent="0.25">
      <c r="A922" s="6"/>
      <c r="B922" s="6"/>
      <c r="C922" s="6"/>
      <c r="D922" s="6"/>
      <c r="E922" s="6"/>
      <c r="F922" s="6"/>
      <c r="G922" s="6"/>
      <c r="H922" s="6"/>
      <c r="I922" s="6"/>
      <c r="J922" s="6"/>
      <c r="K922" s="6"/>
      <c r="L922" s="6"/>
      <c r="M922" s="6"/>
      <c r="N922" s="6"/>
      <c r="O922" s="6"/>
      <c r="P922" s="6"/>
      <c r="Q922" s="6"/>
      <c r="R922" s="6"/>
      <c r="S922" s="162"/>
      <c r="T922" s="6"/>
      <c r="U922" s="6"/>
      <c r="V922" s="612"/>
      <c r="W922" s="6"/>
      <c r="X922" s="6"/>
      <c r="Y922" s="6"/>
      <c r="Z922" s="6"/>
      <c r="AA922" s="6"/>
    </row>
    <row r="923" spans="1:27" ht="15.75" customHeight="1" x14ac:dyDescent="0.25">
      <c r="A923" s="6"/>
      <c r="B923" s="6"/>
      <c r="C923" s="6"/>
      <c r="D923" s="6"/>
      <c r="E923" s="6"/>
      <c r="F923" s="6"/>
      <c r="G923" s="6"/>
      <c r="H923" s="6"/>
      <c r="I923" s="6"/>
      <c r="J923" s="6"/>
      <c r="K923" s="6"/>
      <c r="L923" s="6"/>
      <c r="M923" s="6"/>
      <c r="N923" s="6"/>
      <c r="O923" s="6"/>
      <c r="P923" s="6"/>
      <c r="Q923" s="6"/>
      <c r="R923" s="6"/>
      <c r="S923" s="162"/>
      <c r="T923" s="6"/>
      <c r="U923" s="6"/>
      <c r="V923" s="612"/>
      <c r="W923" s="6"/>
      <c r="X923" s="6"/>
      <c r="Y923" s="6"/>
      <c r="Z923" s="6"/>
      <c r="AA923" s="6"/>
    </row>
    <row r="924" spans="1:27" ht="15.75" customHeight="1" x14ac:dyDescent="0.25">
      <c r="A924" s="6"/>
      <c r="B924" s="6"/>
      <c r="C924" s="6"/>
      <c r="D924" s="6"/>
      <c r="E924" s="6"/>
      <c r="F924" s="6"/>
      <c r="G924" s="6"/>
      <c r="H924" s="6"/>
      <c r="I924" s="6"/>
      <c r="J924" s="6"/>
      <c r="K924" s="6"/>
      <c r="L924" s="6"/>
      <c r="M924" s="6"/>
      <c r="N924" s="6"/>
      <c r="O924" s="6"/>
      <c r="P924" s="6"/>
      <c r="Q924" s="6"/>
      <c r="R924" s="6"/>
      <c r="S924" s="162"/>
      <c r="T924" s="6"/>
      <c r="U924" s="6"/>
      <c r="V924" s="612"/>
      <c r="W924" s="6"/>
      <c r="X924" s="6"/>
      <c r="Y924" s="6"/>
      <c r="Z924" s="6"/>
      <c r="AA924" s="6"/>
    </row>
    <row r="925" spans="1:27" ht="15.75" customHeight="1" x14ac:dyDescent="0.25">
      <c r="A925" s="6"/>
      <c r="B925" s="6"/>
      <c r="C925" s="6"/>
      <c r="D925" s="6"/>
      <c r="E925" s="6"/>
      <c r="F925" s="6"/>
      <c r="G925" s="6"/>
      <c r="H925" s="6"/>
      <c r="I925" s="6"/>
      <c r="J925" s="6"/>
      <c r="K925" s="6"/>
      <c r="L925" s="6"/>
      <c r="M925" s="6"/>
      <c r="N925" s="6"/>
      <c r="O925" s="6"/>
      <c r="P925" s="6"/>
      <c r="Q925" s="6"/>
      <c r="R925" s="6"/>
      <c r="S925" s="162"/>
      <c r="T925" s="6"/>
      <c r="U925" s="6"/>
      <c r="V925" s="612"/>
      <c r="W925" s="6"/>
      <c r="X925" s="6"/>
      <c r="Y925" s="6"/>
      <c r="Z925" s="6"/>
      <c r="AA925" s="6"/>
    </row>
    <row r="926" spans="1:27" ht="15.75" customHeight="1" x14ac:dyDescent="0.25">
      <c r="A926" s="6"/>
      <c r="B926" s="6"/>
      <c r="C926" s="6"/>
      <c r="D926" s="6"/>
      <c r="E926" s="6"/>
      <c r="F926" s="6"/>
      <c r="G926" s="6"/>
      <c r="H926" s="6"/>
      <c r="I926" s="6"/>
      <c r="J926" s="6"/>
      <c r="K926" s="6"/>
      <c r="L926" s="6"/>
      <c r="M926" s="6"/>
      <c r="N926" s="6"/>
      <c r="O926" s="6"/>
      <c r="P926" s="6"/>
      <c r="Q926" s="6"/>
      <c r="R926" s="6"/>
      <c r="S926" s="162"/>
      <c r="T926" s="6"/>
      <c r="U926" s="6"/>
      <c r="V926" s="612"/>
      <c r="W926" s="6"/>
      <c r="X926" s="6"/>
      <c r="Y926" s="6"/>
      <c r="Z926" s="6"/>
      <c r="AA926" s="6"/>
    </row>
    <row r="927" spans="1:27" ht="15.75" customHeight="1" x14ac:dyDescent="0.25">
      <c r="A927" s="6"/>
      <c r="B927" s="6"/>
      <c r="C927" s="6"/>
      <c r="D927" s="6"/>
      <c r="E927" s="6"/>
      <c r="F927" s="6"/>
      <c r="G927" s="6"/>
      <c r="H927" s="6"/>
      <c r="I927" s="6"/>
      <c r="J927" s="6"/>
      <c r="K927" s="6"/>
      <c r="L927" s="6"/>
      <c r="M927" s="6"/>
      <c r="N927" s="6"/>
      <c r="O927" s="6"/>
      <c r="P927" s="6"/>
      <c r="Q927" s="6"/>
      <c r="R927" s="6"/>
      <c r="S927" s="162"/>
      <c r="T927" s="6"/>
      <c r="U927" s="6"/>
      <c r="V927" s="612"/>
      <c r="W927" s="6"/>
      <c r="X927" s="6"/>
      <c r="Y927" s="6"/>
      <c r="Z927" s="6"/>
      <c r="AA927" s="6"/>
    </row>
    <row r="928" spans="1:27" ht="15.75" customHeight="1" x14ac:dyDescent="0.25">
      <c r="A928" s="6"/>
      <c r="B928" s="6"/>
      <c r="C928" s="6"/>
      <c r="D928" s="6"/>
      <c r="E928" s="6"/>
      <c r="F928" s="6"/>
      <c r="G928" s="6"/>
      <c r="H928" s="6"/>
      <c r="I928" s="6"/>
      <c r="J928" s="6"/>
      <c r="K928" s="6"/>
      <c r="L928" s="6"/>
      <c r="M928" s="6"/>
      <c r="N928" s="6"/>
      <c r="O928" s="6"/>
      <c r="P928" s="6"/>
      <c r="Q928" s="6"/>
      <c r="R928" s="6"/>
      <c r="S928" s="162"/>
      <c r="T928" s="6"/>
      <c r="U928" s="6"/>
      <c r="V928" s="612"/>
      <c r="W928" s="6"/>
      <c r="X928" s="6"/>
      <c r="Y928" s="6"/>
      <c r="Z928" s="6"/>
      <c r="AA928" s="6"/>
    </row>
    <row r="929" spans="1:27" ht="15.75" customHeight="1" x14ac:dyDescent="0.25">
      <c r="A929" s="6"/>
      <c r="B929" s="6"/>
      <c r="C929" s="6"/>
      <c r="D929" s="6"/>
      <c r="E929" s="6"/>
      <c r="F929" s="6"/>
      <c r="G929" s="6"/>
      <c r="H929" s="6"/>
      <c r="I929" s="6"/>
      <c r="J929" s="6"/>
      <c r="K929" s="6"/>
      <c r="L929" s="6"/>
      <c r="M929" s="6"/>
      <c r="N929" s="6"/>
      <c r="O929" s="6"/>
      <c r="P929" s="6"/>
      <c r="Q929" s="6"/>
      <c r="R929" s="6"/>
      <c r="S929" s="162"/>
      <c r="T929" s="6"/>
      <c r="U929" s="6"/>
      <c r="V929" s="612"/>
      <c r="W929" s="6"/>
      <c r="X929" s="6"/>
      <c r="Y929" s="6"/>
      <c r="Z929" s="6"/>
      <c r="AA929" s="6"/>
    </row>
    <row r="930" spans="1:27" ht="15.75" customHeight="1" x14ac:dyDescent="0.25">
      <c r="A930" s="6"/>
      <c r="B930" s="6"/>
      <c r="C930" s="6"/>
      <c r="D930" s="6"/>
      <c r="E930" s="6"/>
      <c r="F930" s="6"/>
      <c r="G930" s="6"/>
      <c r="H930" s="6"/>
      <c r="I930" s="6"/>
      <c r="J930" s="6"/>
      <c r="K930" s="6"/>
      <c r="L930" s="6"/>
      <c r="M930" s="6"/>
      <c r="N930" s="6"/>
      <c r="O930" s="6"/>
      <c r="P930" s="6"/>
      <c r="Q930" s="6"/>
      <c r="R930" s="6"/>
      <c r="S930" s="162"/>
      <c r="T930" s="6"/>
      <c r="U930" s="6"/>
      <c r="V930" s="612"/>
      <c r="W930" s="6"/>
      <c r="X930" s="6"/>
      <c r="Y930" s="6"/>
      <c r="Z930" s="6"/>
      <c r="AA930" s="6"/>
    </row>
    <row r="931" spans="1:27" ht="15.75" customHeight="1" x14ac:dyDescent="0.25">
      <c r="A931" s="6"/>
      <c r="B931" s="6"/>
      <c r="C931" s="6"/>
      <c r="D931" s="6"/>
      <c r="E931" s="6"/>
      <c r="F931" s="6"/>
      <c r="G931" s="6"/>
      <c r="H931" s="6"/>
      <c r="I931" s="6"/>
      <c r="J931" s="6"/>
      <c r="K931" s="6"/>
      <c r="L931" s="6"/>
      <c r="M931" s="6"/>
      <c r="N931" s="6"/>
      <c r="O931" s="6"/>
      <c r="P931" s="6"/>
      <c r="Q931" s="6"/>
      <c r="R931" s="6"/>
      <c r="S931" s="162"/>
      <c r="T931" s="6"/>
      <c r="U931" s="6"/>
      <c r="V931" s="612"/>
      <c r="W931" s="6"/>
      <c r="X931" s="6"/>
      <c r="Y931" s="6"/>
      <c r="Z931" s="6"/>
      <c r="AA931" s="6"/>
    </row>
    <row r="932" spans="1:27" ht="15.75" customHeight="1" x14ac:dyDescent="0.25">
      <c r="A932" s="6"/>
      <c r="B932" s="6"/>
      <c r="C932" s="6"/>
      <c r="D932" s="6"/>
      <c r="E932" s="6"/>
      <c r="F932" s="6"/>
      <c r="G932" s="6"/>
      <c r="H932" s="6"/>
      <c r="I932" s="6"/>
      <c r="J932" s="6"/>
      <c r="K932" s="6"/>
      <c r="L932" s="6"/>
      <c r="M932" s="6"/>
      <c r="N932" s="6"/>
      <c r="O932" s="6"/>
      <c r="P932" s="6"/>
      <c r="Q932" s="6"/>
      <c r="R932" s="6"/>
      <c r="S932" s="162"/>
      <c r="T932" s="6"/>
      <c r="U932" s="6"/>
      <c r="V932" s="612"/>
      <c r="W932" s="6"/>
      <c r="X932" s="6"/>
      <c r="Y932" s="6"/>
      <c r="Z932" s="6"/>
      <c r="AA932" s="6"/>
    </row>
    <row r="933" spans="1:27" ht="15.75" customHeight="1" x14ac:dyDescent="0.25">
      <c r="A933" s="6"/>
      <c r="B933" s="6"/>
      <c r="C933" s="6"/>
      <c r="D933" s="6"/>
      <c r="E933" s="6"/>
      <c r="F933" s="6"/>
      <c r="G933" s="6"/>
      <c r="H933" s="6"/>
      <c r="I933" s="6"/>
      <c r="J933" s="6"/>
      <c r="K933" s="6"/>
      <c r="L933" s="6"/>
      <c r="M933" s="6"/>
      <c r="N933" s="6"/>
      <c r="O933" s="6"/>
      <c r="P933" s="6"/>
      <c r="Q933" s="6"/>
      <c r="R933" s="6"/>
      <c r="S933" s="162"/>
      <c r="T933" s="6"/>
      <c r="U933" s="6"/>
      <c r="V933" s="612"/>
      <c r="W933" s="6"/>
      <c r="X933" s="6"/>
      <c r="Y933" s="6"/>
      <c r="Z933" s="6"/>
      <c r="AA933" s="6"/>
    </row>
    <row r="934" spans="1:27" ht="15.75" customHeight="1" x14ac:dyDescent="0.25">
      <c r="A934" s="6"/>
      <c r="B934" s="6"/>
      <c r="C934" s="6"/>
      <c r="D934" s="6"/>
      <c r="E934" s="6"/>
      <c r="F934" s="6"/>
      <c r="G934" s="6"/>
      <c r="H934" s="6"/>
      <c r="I934" s="6"/>
      <c r="J934" s="6"/>
      <c r="K934" s="6"/>
      <c r="L934" s="6"/>
      <c r="M934" s="6"/>
      <c r="N934" s="6"/>
      <c r="O934" s="6"/>
      <c r="P934" s="6"/>
      <c r="Q934" s="6"/>
      <c r="R934" s="6"/>
      <c r="S934" s="162"/>
      <c r="T934" s="6"/>
      <c r="U934" s="6"/>
      <c r="V934" s="612"/>
      <c r="W934" s="6"/>
      <c r="X934" s="6"/>
      <c r="Y934" s="6"/>
      <c r="Z934" s="6"/>
      <c r="AA934" s="6"/>
    </row>
    <row r="935" spans="1:27" ht="15.75" customHeight="1" x14ac:dyDescent="0.25">
      <c r="A935" s="6"/>
      <c r="B935" s="6"/>
      <c r="C935" s="6"/>
      <c r="D935" s="6"/>
      <c r="E935" s="6"/>
      <c r="F935" s="6"/>
      <c r="G935" s="6"/>
      <c r="H935" s="6"/>
      <c r="I935" s="6"/>
      <c r="J935" s="6"/>
      <c r="K935" s="6"/>
      <c r="L935" s="6"/>
      <c r="M935" s="6"/>
      <c r="N935" s="6"/>
      <c r="O935" s="6"/>
      <c r="P935" s="6"/>
      <c r="Q935" s="6"/>
      <c r="R935" s="6"/>
      <c r="S935" s="162"/>
      <c r="T935" s="6"/>
      <c r="U935" s="6"/>
      <c r="V935" s="612"/>
      <c r="W935" s="6"/>
      <c r="X935" s="6"/>
      <c r="Y935" s="6"/>
      <c r="Z935" s="6"/>
      <c r="AA935" s="6"/>
    </row>
    <row r="936" spans="1:27" ht="15.75" customHeight="1" x14ac:dyDescent="0.25">
      <c r="A936" s="6"/>
      <c r="B936" s="6"/>
      <c r="C936" s="6"/>
      <c r="D936" s="6"/>
      <c r="E936" s="6"/>
      <c r="F936" s="6"/>
      <c r="G936" s="6"/>
      <c r="H936" s="6"/>
      <c r="I936" s="6"/>
      <c r="J936" s="6"/>
      <c r="K936" s="6"/>
      <c r="L936" s="6"/>
      <c r="M936" s="6"/>
      <c r="N936" s="6"/>
      <c r="O936" s="6"/>
      <c r="P936" s="6"/>
      <c r="Q936" s="6"/>
      <c r="R936" s="6"/>
      <c r="S936" s="162"/>
      <c r="T936" s="6"/>
      <c r="U936" s="6"/>
      <c r="V936" s="612"/>
      <c r="W936" s="6"/>
      <c r="X936" s="6"/>
      <c r="Y936" s="6"/>
      <c r="Z936" s="6"/>
      <c r="AA936" s="6"/>
    </row>
    <row r="937" spans="1:27" ht="15.75" customHeight="1" x14ac:dyDescent="0.25">
      <c r="A937" s="6"/>
      <c r="B937" s="6"/>
      <c r="C937" s="6"/>
      <c r="D937" s="6"/>
      <c r="E937" s="6"/>
      <c r="F937" s="6"/>
      <c r="G937" s="6"/>
      <c r="H937" s="6"/>
      <c r="I937" s="6"/>
      <c r="J937" s="6"/>
      <c r="K937" s="6"/>
      <c r="L937" s="6"/>
      <c r="M937" s="6"/>
      <c r="N937" s="6"/>
      <c r="O937" s="6"/>
      <c r="P937" s="6"/>
      <c r="Q937" s="6"/>
      <c r="R937" s="6"/>
      <c r="S937" s="162"/>
      <c r="T937" s="6"/>
      <c r="U937" s="6"/>
      <c r="V937" s="612"/>
      <c r="W937" s="6"/>
      <c r="X937" s="6"/>
      <c r="Y937" s="6"/>
      <c r="Z937" s="6"/>
      <c r="AA937" s="6"/>
    </row>
    <row r="938" spans="1:27" ht="15.75" customHeight="1" x14ac:dyDescent="0.25">
      <c r="A938" s="6"/>
      <c r="B938" s="6"/>
      <c r="C938" s="6"/>
      <c r="D938" s="6"/>
      <c r="E938" s="6"/>
      <c r="F938" s="6"/>
      <c r="G938" s="6"/>
      <c r="H938" s="6"/>
      <c r="I938" s="6"/>
      <c r="J938" s="6"/>
      <c r="K938" s="6"/>
      <c r="L938" s="6"/>
      <c r="M938" s="6"/>
      <c r="N938" s="6"/>
      <c r="O938" s="6"/>
      <c r="P938" s="6"/>
      <c r="Q938" s="6"/>
      <c r="R938" s="6"/>
      <c r="S938" s="162"/>
      <c r="T938" s="6"/>
      <c r="U938" s="6"/>
      <c r="V938" s="612"/>
      <c r="W938" s="6"/>
      <c r="X938" s="6"/>
      <c r="Y938" s="6"/>
      <c r="Z938" s="6"/>
      <c r="AA938" s="6"/>
    </row>
    <row r="939" spans="1:27" ht="15.75" customHeight="1" x14ac:dyDescent="0.25">
      <c r="A939" s="6"/>
      <c r="B939" s="6"/>
      <c r="C939" s="6"/>
      <c r="D939" s="6"/>
      <c r="E939" s="6"/>
      <c r="F939" s="6"/>
      <c r="G939" s="6"/>
      <c r="H939" s="6"/>
      <c r="I939" s="6"/>
      <c r="J939" s="6"/>
      <c r="K939" s="6"/>
      <c r="L939" s="6"/>
      <c r="M939" s="6"/>
      <c r="N939" s="6"/>
      <c r="O939" s="6"/>
      <c r="P939" s="6"/>
      <c r="Q939" s="6"/>
      <c r="R939" s="6"/>
      <c r="S939" s="162"/>
      <c r="T939" s="6"/>
      <c r="U939" s="6"/>
      <c r="V939" s="612"/>
      <c r="W939" s="6"/>
      <c r="X939" s="6"/>
      <c r="Y939" s="6"/>
      <c r="Z939" s="6"/>
      <c r="AA939" s="6"/>
    </row>
    <row r="940" spans="1:27" ht="15.75" customHeight="1" x14ac:dyDescent="0.25">
      <c r="A940" s="6"/>
      <c r="B940" s="6"/>
      <c r="C940" s="6"/>
      <c r="D940" s="6"/>
      <c r="E940" s="6"/>
      <c r="F940" s="6"/>
      <c r="G940" s="6"/>
      <c r="H940" s="6"/>
      <c r="I940" s="6"/>
      <c r="J940" s="6"/>
      <c r="K940" s="6"/>
      <c r="L940" s="6"/>
      <c r="M940" s="6"/>
      <c r="N940" s="6"/>
      <c r="O940" s="6"/>
      <c r="P940" s="6"/>
      <c r="Q940" s="6"/>
      <c r="R940" s="6"/>
      <c r="S940" s="162"/>
      <c r="T940" s="6"/>
      <c r="U940" s="6"/>
      <c r="V940" s="612"/>
      <c r="W940" s="6"/>
      <c r="X940" s="6"/>
      <c r="Y940" s="6"/>
      <c r="Z940" s="6"/>
      <c r="AA940" s="6"/>
    </row>
    <row r="941" spans="1:27" ht="15.75" customHeight="1" x14ac:dyDescent="0.25">
      <c r="A941" s="6"/>
      <c r="B941" s="6"/>
      <c r="C941" s="6"/>
      <c r="D941" s="6"/>
      <c r="E941" s="6"/>
      <c r="F941" s="6"/>
      <c r="G941" s="6"/>
      <c r="H941" s="6"/>
      <c r="I941" s="6"/>
      <c r="J941" s="6"/>
      <c r="K941" s="6"/>
      <c r="L941" s="6"/>
      <c r="M941" s="6"/>
      <c r="N941" s="6"/>
      <c r="O941" s="6"/>
      <c r="P941" s="6"/>
      <c r="Q941" s="6"/>
      <c r="R941" s="6"/>
      <c r="S941" s="162"/>
      <c r="T941" s="6"/>
      <c r="U941" s="6"/>
      <c r="V941" s="612"/>
      <c r="W941" s="6"/>
      <c r="X941" s="6"/>
      <c r="Y941" s="6"/>
      <c r="Z941" s="6"/>
      <c r="AA941" s="6"/>
    </row>
    <row r="942" spans="1:27" ht="15.75" customHeight="1" x14ac:dyDescent="0.25">
      <c r="A942" s="6"/>
      <c r="B942" s="6"/>
      <c r="C942" s="6"/>
      <c r="D942" s="6"/>
      <c r="E942" s="6"/>
      <c r="F942" s="6"/>
      <c r="G942" s="6"/>
      <c r="H942" s="6"/>
      <c r="I942" s="6"/>
      <c r="J942" s="6"/>
      <c r="K942" s="6"/>
      <c r="L942" s="6"/>
      <c r="M942" s="6"/>
      <c r="N942" s="6"/>
      <c r="O942" s="6"/>
      <c r="P942" s="6"/>
      <c r="Q942" s="6"/>
      <c r="R942" s="6"/>
      <c r="S942" s="162"/>
      <c r="T942" s="6"/>
      <c r="U942" s="6"/>
      <c r="V942" s="612"/>
      <c r="W942" s="6"/>
      <c r="X942" s="6"/>
      <c r="Y942" s="6"/>
      <c r="Z942" s="6"/>
      <c r="AA942" s="6"/>
    </row>
    <row r="943" spans="1:27" ht="15.75" customHeight="1" x14ac:dyDescent="0.25">
      <c r="A943" s="6"/>
      <c r="B943" s="6"/>
      <c r="C943" s="6"/>
      <c r="D943" s="6"/>
      <c r="E943" s="6"/>
      <c r="F943" s="6"/>
      <c r="G943" s="6"/>
      <c r="H943" s="6"/>
      <c r="I943" s="6"/>
      <c r="J943" s="6"/>
      <c r="K943" s="6"/>
      <c r="L943" s="6"/>
      <c r="M943" s="6"/>
      <c r="N943" s="6"/>
      <c r="O943" s="6"/>
      <c r="P943" s="6"/>
      <c r="Q943" s="6"/>
      <c r="R943" s="6"/>
      <c r="S943" s="162"/>
      <c r="T943" s="6"/>
      <c r="U943" s="6"/>
      <c r="V943" s="612"/>
      <c r="W943" s="6"/>
      <c r="X943" s="6"/>
      <c r="Y943" s="6"/>
      <c r="Z943" s="6"/>
      <c r="AA943" s="6"/>
    </row>
    <row r="944" spans="1:27" ht="15.75" customHeight="1" x14ac:dyDescent="0.25">
      <c r="A944" s="6"/>
      <c r="B944" s="6"/>
      <c r="C944" s="6"/>
      <c r="D944" s="6"/>
      <c r="E944" s="6"/>
      <c r="F944" s="6"/>
      <c r="G944" s="6"/>
      <c r="H944" s="6"/>
      <c r="I944" s="6"/>
      <c r="J944" s="6"/>
      <c r="K944" s="6"/>
      <c r="L944" s="6"/>
      <c r="M944" s="6"/>
      <c r="N944" s="6"/>
      <c r="O944" s="6"/>
      <c r="P944" s="6"/>
      <c r="Q944" s="6"/>
      <c r="R944" s="6"/>
      <c r="S944" s="162"/>
      <c r="T944" s="6"/>
      <c r="U944" s="6"/>
      <c r="V944" s="612"/>
      <c r="W944" s="6"/>
      <c r="X944" s="6"/>
      <c r="Y944" s="6"/>
      <c r="Z944" s="6"/>
      <c r="AA944" s="6"/>
    </row>
    <row r="945" spans="1:27" ht="15.75" customHeight="1" x14ac:dyDescent="0.25">
      <c r="A945" s="6"/>
      <c r="B945" s="6"/>
      <c r="C945" s="6"/>
      <c r="D945" s="6"/>
      <c r="E945" s="6"/>
      <c r="F945" s="6"/>
      <c r="G945" s="6"/>
      <c r="H945" s="6"/>
      <c r="I945" s="6"/>
      <c r="J945" s="6"/>
      <c r="K945" s="6"/>
      <c r="L945" s="6"/>
      <c r="M945" s="6"/>
      <c r="N945" s="6"/>
      <c r="O945" s="6"/>
      <c r="P945" s="6"/>
      <c r="Q945" s="6"/>
      <c r="R945" s="6"/>
      <c r="S945" s="162"/>
      <c r="T945" s="6"/>
      <c r="U945" s="6"/>
      <c r="V945" s="612"/>
      <c r="W945" s="6"/>
      <c r="X945" s="6"/>
      <c r="Y945" s="6"/>
      <c r="Z945" s="6"/>
      <c r="AA945" s="6"/>
    </row>
    <row r="946" spans="1:27" ht="15.75" customHeight="1" x14ac:dyDescent="0.25">
      <c r="A946" s="6"/>
      <c r="B946" s="6"/>
      <c r="C946" s="6"/>
      <c r="D946" s="6"/>
      <c r="E946" s="6"/>
      <c r="F946" s="6"/>
      <c r="G946" s="6"/>
      <c r="H946" s="6"/>
      <c r="I946" s="6"/>
      <c r="J946" s="6"/>
      <c r="K946" s="6"/>
      <c r="L946" s="6"/>
      <c r="M946" s="6"/>
      <c r="N946" s="6"/>
      <c r="O946" s="6"/>
      <c r="P946" s="6"/>
      <c r="Q946" s="6"/>
      <c r="R946" s="6"/>
      <c r="S946" s="162"/>
      <c r="T946" s="6"/>
      <c r="U946" s="6"/>
      <c r="V946" s="612"/>
      <c r="W946" s="6"/>
      <c r="X946" s="6"/>
      <c r="Y946" s="6"/>
      <c r="Z946" s="6"/>
      <c r="AA946" s="6"/>
    </row>
    <row r="947" spans="1:27" ht="15.75" customHeight="1" x14ac:dyDescent="0.25">
      <c r="A947" s="6"/>
      <c r="B947" s="6"/>
      <c r="C947" s="6"/>
      <c r="D947" s="6"/>
      <c r="E947" s="6"/>
      <c r="F947" s="6"/>
      <c r="G947" s="6"/>
      <c r="H947" s="6"/>
      <c r="I947" s="6"/>
      <c r="J947" s="6"/>
      <c r="K947" s="6"/>
      <c r="L947" s="6"/>
      <c r="M947" s="6"/>
      <c r="N947" s="6"/>
      <c r="O947" s="6"/>
      <c r="P947" s="6"/>
      <c r="Q947" s="6"/>
      <c r="R947" s="6"/>
      <c r="S947" s="162"/>
      <c r="T947" s="6"/>
      <c r="U947" s="6"/>
      <c r="V947" s="612"/>
      <c r="W947" s="6"/>
      <c r="X947" s="6"/>
      <c r="Y947" s="6"/>
      <c r="Z947" s="6"/>
      <c r="AA947" s="6"/>
    </row>
    <row r="948" spans="1:27" ht="15.75" customHeight="1" x14ac:dyDescent="0.25">
      <c r="A948" s="6"/>
      <c r="B948" s="6"/>
      <c r="C948" s="6"/>
      <c r="D948" s="6"/>
      <c r="E948" s="6"/>
      <c r="F948" s="6"/>
      <c r="G948" s="6"/>
      <c r="H948" s="6"/>
      <c r="I948" s="6"/>
      <c r="J948" s="6"/>
      <c r="K948" s="6"/>
      <c r="L948" s="6"/>
      <c r="M948" s="6"/>
      <c r="N948" s="6"/>
      <c r="O948" s="6"/>
      <c r="P948" s="6"/>
      <c r="Q948" s="6"/>
      <c r="R948" s="6"/>
      <c r="S948" s="162"/>
      <c r="T948" s="6"/>
      <c r="U948" s="6"/>
      <c r="V948" s="612"/>
      <c r="W948" s="6"/>
      <c r="X948" s="6"/>
      <c r="Y948" s="6"/>
      <c r="Z948" s="6"/>
      <c r="AA948" s="6"/>
    </row>
    <row r="949" spans="1:27" ht="15.75" customHeight="1" x14ac:dyDescent="0.25">
      <c r="A949" s="6"/>
      <c r="B949" s="6"/>
      <c r="C949" s="6"/>
      <c r="D949" s="6"/>
      <c r="E949" s="6"/>
      <c r="F949" s="6"/>
      <c r="G949" s="6"/>
      <c r="H949" s="6"/>
      <c r="I949" s="6"/>
      <c r="J949" s="6"/>
      <c r="K949" s="6"/>
      <c r="L949" s="6"/>
      <c r="M949" s="6"/>
      <c r="N949" s="6"/>
      <c r="O949" s="6"/>
      <c r="P949" s="6"/>
      <c r="Q949" s="6"/>
      <c r="R949" s="6"/>
      <c r="S949" s="162"/>
      <c r="T949" s="6"/>
      <c r="U949" s="6"/>
      <c r="V949" s="612"/>
      <c r="W949" s="6"/>
      <c r="X949" s="6"/>
      <c r="Y949" s="6"/>
      <c r="Z949" s="6"/>
      <c r="AA949" s="6"/>
    </row>
    <row r="950" spans="1:27" ht="15.75" customHeight="1" x14ac:dyDescent="0.25">
      <c r="A950" s="6"/>
      <c r="B950" s="6"/>
      <c r="C950" s="6"/>
      <c r="D950" s="6"/>
      <c r="E950" s="6"/>
      <c r="F950" s="6"/>
      <c r="G950" s="6"/>
      <c r="H950" s="6"/>
      <c r="I950" s="6"/>
      <c r="J950" s="6"/>
      <c r="K950" s="6"/>
      <c r="L950" s="6"/>
      <c r="M950" s="6"/>
      <c r="N950" s="6"/>
      <c r="O950" s="6"/>
      <c r="P950" s="6"/>
      <c r="Q950" s="6"/>
      <c r="R950" s="6"/>
      <c r="S950" s="162"/>
      <c r="T950" s="6"/>
      <c r="U950" s="6"/>
      <c r="V950" s="612"/>
      <c r="W950" s="6"/>
      <c r="X950" s="6"/>
      <c r="Y950" s="6"/>
      <c r="Z950" s="6"/>
      <c r="AA950" s="6"/>
    </row>
    <row r="951" spans="1:27" ht="15.75" customHeight="1" x14ac:dyDescent="0.25">
      <c r="A951" s="6"/>
      <c r="B951" s="6"/>
      <c r="C951" s="6"/>
      <c r="D951" s="6"/>
      <c r="E951" s="6"/>
      <c r="F951" s="6"/>
      <c r="G951" s="6"/>
      <c r="H951" s="6"/>
      <c r="I951" s="6"/>
      <c r="J951" s="6"/>
      <c r="K951" s="6"/>
      <c r="L951" s="6"/>
      <c r="M951" s="6"/>
      <c r="N951" s="6"/>
      <c r="O951" s="6"/>
      <c r="P951" s="6"/>
      <c r="Q951" s="6"/>
      <c r="R951" s="6"/>
      <c r="S951" s="162"/>
      <c r="T951" s="6"/>
      <c r="U951" s="6"/>
      <c r="V951" s="612"/>
      <c r="W951" s="6"/>
      <c r="X951" s="6"/>
      <c r="Y951" s="6"/>
      <c r="Z951" s="6"/>
      <c r="AA951" s="6"/>
    </row>
    <row r="952" spans="1:27" ht="15.75" customHeight="1" x14ac:dyDescent="0.25">
      <c r="A952" s="6"/>
      <c r="B952" s="6"/>
      <c r="C952" s="6"/>
      <c r="D952" s="6"/>
      <c r="E952" s="6"/>
      <c r="F952" s="6"/>
      <c r="G952" s="6"/>
      <c r="H952" s="6"/>
      <c r="I952" s="6"/>
      <c r="J952" s="6"/>
      <c r="K952" s="6"/>
      <c r="L952" s="6"/>
      <c r="M952" s="6"/>
      <c r="N952" s="6"/>
      <c r="O952" s="6"/>
      <c r="P952" s="6"/>
      <c r="Q952" s="6"/>
      <c r="R952" s="6"/>
      <c r="S952" s="162"/>
      <c r="T952" s="6"/>
      <c r="U952" s="6"/>
      <c r="V952" s="612"/>
      <c r="W952" s="6"/>
      <c r="X952" s="6"/>
      <c r="Y952" s="6"/>
      <c r="Z952" s="6"/>
      <c r="AA952" s="6"/>
    </row>
    <row r="953" spans="1:27" ht="15.75" customHeight="1" x14ac:dyDescent="0.25">
      <c r="A953" s="6"/>
      <c r="B953" s="6"/>
      <c r="C953" s="6"/>
      <c r="D953" s="6"/>
      <c r="E953" s="6"/>
      <c r="F953" s="6"/>
      <c r="G953" s="6"/>
      <c r="H953" s="6"/>
      <c r="I953" s="6"/>
      <c r="J953" s="6"/>
      <c r="K953" s="6"/>
      <c r="L953" s="6"/>
      <c r="M953" s="6"/>
      <c r="N953" s="6"/>
      <c r="O953" s="6"/>
      <c r="P953" s="6"/>
      <c r="Q953" s="6"/>
      <c r="R953" s="6"/>
      <c r="S953" s="162"/>
      <c r="T953" s="6"/>
      <c r="U953" s="6"/>
      <c r="V953" s="612"/>
      <c r="W953" s="6"/>
      <c r="X953" s="6"/>
      <c r="Y953" s="6"/>
      <c r="Z953" s="6"/>
      <c r="AA953" s="6"/>
    </row>
    <row r="954" spans="1:27" ht="15.75" customHeight="1" x14ac:dyDescent="0.25">
      <c r="A954" s="6"/>
      <c r="B954" s="6"/>
      <c r="C954" s="6"/>
      <c r="D954" s="6"/>
      <c r="E954" s="6"/>
      <c r="F954" s="6"/>
      <c r="G954" s="6"/>
      <c r="H954" s="6"/>
      <c r="I954" s="6"/>
      <c r="J954" s="6"/>
      <c r="K954" s="6"/>
      <c r="L954" s="6"/>
      <c r="M954" s="6"/>
      <c r="N954" s="6"/>
      <c r="O954" s="6"/>
      <c r="P954" s="6"/>
      <c r="Q954" s="6"/>
      <c r="R954" s="6"/>
      <c r="S954" s="162"/>
      <c r="T954" s="6"/>
      <c r="U954" s="6"/>
      <c r="V954" s="612"/>
      <c r="W954" s="6"/>
      <c r="X954" s="6"/>
      <c r="Y954" s="6"/>
      <c r="Z954" s="6"/>
      <c r="AA954" s="6"/>
    </row>
    <row r="955" spans="1:27" ht="15.75" customHeight="1" x14ac:dyDescent="0.25">
      <c r="A955" s="6"/>
      <c r="B955" s="6"/>
      <c r="C955" s="6"/>
      <c r="D955" s="6"/>
      <c r="E955" s="6"/>
      <c r="F955" s="6"/>
      <c r="G955" s="6"/>
      <c r="H955" s="6"/>
      <c r="I955" s="6"/>
      <c r="J955" s="6"/>
      <c r="K955" s="6"/>
      <c r="L955" s="6"/>
      <c r="M955" s="6"/>
      <c r="N955" s="6"/>
      <c r="O955" s="6"/>
      <c r="P955" s="6"/>
      <c r="Q955" s="6"/>
      <c r="R955" s="6"/>
      <c r="S955" s="162"/>
      <c r="T955" s="6"/>
      <c r="U955" s="6"/>
      <c r="V955" s="612"/>
      <c r="W955" s="6"/>
      <c r="X955" s="6"/>
      <c r="Y955" s="6"/>
      <c r="Z955" s="6"/>
      <c r="AA955" s="6"/>
    </row>
    <row r="956" spans="1:27" ht="15.75" customHeight="1" x14ac:dyDescent="0.25">
      <c r="A956" s="6"/>
      <c r="B956" s="6"/>
      <c r="C956" s="6"/>
      <c r="D956" s="6"/>
      <c r="E956" s="6"/>
      <c r="F956" s="6"/>
      <c r="G956" s="6"/>
      <c r="H956" s="6"/>
      <c r="I956" s="6"/>
      <c r="J956" s="6"/>
      <c r="K956" s="6"/>
      <c r="L956" s="6"/>
      <c r="M956" s="6"/>
      <c r="N956" s="6"/>
      <c r="O956" s="6"/>
      <c r="P956" s="6"/>
      <c r="Q956" s="6"/>
      <c r="R956" s="6"/>
      <c r="S956" s="162"/>
      <c r="T956" s="6"/>
      <c r="U956" s="6"/>
      <c r="V956" s="612"/>
      <c r="W956" s="6"/>
      <c r="X956" s="6"/>
      <c r="Y956" s="6"/>
      <c r="Z956" s="6"/>
      <c r="AA956" s="6"/>
    </row>
    <row r="957" spans="1:27" ht="15.75" customHeight="1" x14ac:dyDescent="0.25">
      <c r="A957" s="6"/>
      <c r="B957" s="6"/>
      <c r="C957" s="6"/>
      <c r="D957" s="6"/>
      <c r="E957" s="6"/>
      <c r="F957" s="6"/>
      <c r="G957" s="6"/>
      <c r="H957" s="6"/>
      <c r="I957" s="6"/>
      <c r="J957" s="6"/>
      <c r="K957" s="6"/>
      <c r="L957" s="6"/>
      <c r="M957" s="6"/>
      <c r="N957" s="6"/>
      <c r="O957" s="6"/>
      <c r="P957" s="6"/>
      <c r="Q957" s="6"/>
      <c r="R957" s="6"/>
      <c r="S957" s="162"/>
      <c r="T957" s="6"/>
      <c r="U957" s="6"/>
      <c r="V957" s="612"/>
      <c r="W957" s="6"/>
      <c r="X957" s="6"/>
      <c r="Y957" s="6"/>
      <c r="Z957" s="6"/>
      <c r="AA957" s="6"/>
    </row>
    <row r="958" spans="1:27" ht="15.75" customHeight="1" x14ac:dyDescent="0.25">
      <c r="A958" s="6"/>
      <c r="B958" s="6"/>
      <c r="C958" s="6"/>
      <c r="D958" s="6"/>
      <c r="E958" s="6"/>
      <c r="F958" s="6"/>
      <c r="G958" s="6"/>
      <c r="H958" s="6"/>
      <c r="I958" s="6"/>
      <c r="J958" s="6"/>
      <c r="K958" s="6"/>
      <c r="L958" s="6"/>
      <c r="M958" s="6"/>
      <c r="N958" s="6"/>
      <c r="O958" s="6"/>
      <c r="P958" s="6"/>
      <c r="Q958" s="6"/>
      <c r="R958" s="6"/>
      <c r="S958" s="162"/>
      <c r="T958" s="6"/>
      <c r="U958" s="6"/>
      <c r="V958" s="612"/>
      <c r="W958" s="6"/>
      <c r="X958" s="6"/>
      <c r="Y958" s="6"/>
      <c r="Z958" s="6"/>
      <c r="AA958" s="6"/>
    </row>
    <row r="959" spans="1:27" ht="15.75" customHeight="1" x14ac:dyDescent="0.25">
      <c r="A959" s="6"/>
      <c r="B959" s="6"/>
      <c r="C959" s="6"/>
      <c r="D959" s="6"/>
      <c r="E959" s="6"/>
      <c r="F959" s="6"/>
      <c r="G959" s="6"/>
      <c r="H959" s="6"/>
      <c r="I959" s="6"/>
      <c r="J959" s="6"/>
      <c r="K959" s="6"/>
      <c r="L959" s="6"/>
      <c r="M959" s="6"/>
      <c r="N959" s="6"/>
      <c r="O959" s="6"/>
      <c r="P959" s="6"/>
      <c r="Q959" s="6"/>
      <c r="R959" s="6"/>
      <c r="S959" s="162"/>
      <c r="T959" s="6"/>
      <c r="U959" s="6"/>
      <c r="V959" s="612"/>
      <c r="W959" s="6"/>
      <c r="X959" s="6"/>
      <c r="Y959" s="6"/>
      <c r="Z959" s="6"/>
      <c r="AA959" s="6"/>
    </row>
    <row r="960" spans="1:27" ht="15.75" customHeight="1" x14ac:dyDescent="0.25">
      <c r="A960" s="6"/>
      <c r="B960" s="6"/>
      <c r="C960" s="6"/>
      <c r="D960" s="6"/>
      <c r="E960" s="6"/>
      <c r="F960" s="6"/>
      <c r="G960" s="6"/>
      <c r="H960" s="6"/>
      <c r="I960" s="6"/>
      <c r="J960" s="6"/>
      <c r="K960" s="6"/>
      <c r="L960" s="6"/>
      <c r="M960" s="6"/>
      <c r="N960" s="6"/>
      <c r="O960" s="6"/>
      <c r="P960" s="6"/>
      <c r="Q960" s="6"/>
      <c r="R960" s="6"/>
      <c r="S960" s="162"/>
      <c r="T960" s="6"/>
      <c r="U960" s="6"/>
      <c r="V960" s="612"/>
      <c r="W960" s="6"/>
      <c r="X960" s="6"/>
      <c r="Y960" s="6"/>
      <c r="Z960" s="6"/>
      <c r="AA960" s="6"/>
    </row>
    <row r="961" spans="1:27" ht="15.75" customHeight="1" x14ac:dyDescent="0.25">
      <c r="A961" s="6"/>
      <c r="B961" s="6"/>
      <c r="C961" s="6"/>
      <c r="D961" s="6"/>
      <c r="E961" s="6"/>
      <c r="F961" s="6"/>
      <c r="G961" s="6"/>
      <c r="H961" s="6"/>
      <c r="I961" s="6"/>
      <c r="J961" s="6"/>
      <c r="K961" s="6"/>
      <c r="L961" s="6"/>
      <c r="M961" s="6"/>
      <c r="N961" s="6"/>
      <c r="O961" s="6"/>
      <c r="P961" s="6"/>
      <c r="Q961" s="6"/>
      <c r="R961" s="6"/>
      <c r="S961" s="162"/>
      <c r="T961" s="6"/>
      <c r="U961" s="6"/>
      <c r="V961" s="612"/>
      <c r="W961" s="6"/>
      <c r="X961" s="6"/>
      <c r="Y961" s="6"/>
      <c r="Z961" s="6"/>
      <c r="AA961" s="6"/>
    </row>
    <row r="962" spans="1:27" ht="15.75" customHeight="1" x14ac:dyDescent="0.25">
      <c r="A962" s="6"/>
      <c r="B962" s="6"/>
      <c r="C962" s="6"/>
      <c r="D962" s="6"/>
      <c r="E962" s="6"/>
      <c r="F962" s="6"/>
      <c r="G962" s="6"/>
      <c r="H962" s="6"/>
      <c r="I962" s="6"/>
      <c r="J962" s="6"/>
      <c r="K962" s="6"/>
      <c r="L962" s="6"/>
      <c r="M962" s="6"/>
      <c r="N962" s="6"/>
      <c r="O962" s="6"/>
      <c r="P962" s="6"/>
      <c r="Q962" s="6"/>
      <c r="R962" s="6"/>
      <c r="S962" s="162"/>
      <c r="T962" s="6"/>
      <c r="U962" s="6"/>
      <c r="V962" s="612"/>
      <c r="W962" s="6"/>
      <c r="X962" s="6"/>
      <c r="Y962" s="6"/>
      <c r="Z962" s="6"/>
      <c r="AA962" s="6"/>
    </row>
    <row r="963" spans="1:27" ht="15.75" customHeight="1" x14ac:dyDescent="0.25">
      <c r="A963" s="6"/>
      <c r="B963" s="6"/>
      <c r="C963" s="6"/>
      <c r="D963" s="6"/>
      <c r="E963" s="6"/>
      <c r="F963" s="6"/>
      <c r="G963" s="6"/>
      <c r="H963" s="6"/>
      <c r="I963" s="6"/>
      <c r="J963" s="6"/>
      <c r="K963" s="6"/>
      <c r="L963" s="6"/>
      <c r="M963" s="6"/>
      <c r="N963" s="6"/>
      <c r="O963" s="6"/>
      <c r="P963" s="6"/>
      <c r="Q963" s="6"/>
      <c r="R963" s="6"/>
      <c r="S963" s="162"/>
      <c r="T963" s="6"/>
      <c r="U963" s="6"/>
      <c r="V963" s="612"/>
      <c r="W963" s="6"/>
      <c r="X963" s="6"/>
      <c r="Y963" s="6"/>
      <c r="Z963" s="6"/>
      <c r="AA963" s="6"/>
    </row>
    <row r="964" spans="1:27" ht="15.75" customHeight="1" x14ac:dyDescent="0.25">
      <c r="A964" s="6"/>
      <c r="B964" s="6"/>
      <c r="C964" s="6"/>
      <c r="D964" s="6"/>
      <c r="E964" s="6"/>
      <c r="F964" s="6"/>
      <c r="G964" s="6"/>
      <c r="H964" s="6"/>
      <c r="I964" s="6"/>
      <c r="J964" s="6"/>
      <c r="K964" s="6"/>
      <c r="L964" s="6"/>
      <c r="M964" s="6"/>
      <c r="N964" s="6"/>
      <c r="O964" s="6"/>
      <c r="P964" s="6"/>
      <c r="Q964" s="6"/>
      <c r="R964" s="6"/>
      <c r="S964" s="162"/>
      <c r="T964" s="6"/>
      <c r="U964" s="6"/>
      <c r="V964" s="612"/>
      <c r="W964" s="6"/>
      <c r="X964" s="6"/>
      <c r="Y964" s="6"/>
      <c r="Z964" s="6"/>
      <c r="AA964" s="6"/>
    </row>
    <row r="965" spans="1:27" ht="15.75" customHeight="1" x14ac:dyDescent="0.25">
      <c r="A965" s="6"/>
      <c r="B965" s="6"/>
      <c r="C965" s="6"/>
      <c r="D965" s="6"/>
      <c r="E965" s="6"/>
      <c r="F965" s="6"/>
      <c r="G965" s="6"/>
      <c r="H965" s="6"/>
      <c r="I965" s="6"/>
      <c r="J965" s="6"/>
      <c r="K965" s="6"/>
      <c r="L965" s="6"/>
      <c r="M965" s="6"/>
      <c r="N965" s="6"/>
      <c r="O965" s="6"/>
      <c r="P965" s="6"/>
      <c r="Q965" s="6"/>
      <c r="R965" s="6"/>
      <c r="S965" s="162"/>
      <c r="T965" s="6"/>
      <c r="U965" s="6"/>
      <c r="V965" s="612"/>
      <c r="W965" s="6"/>
      <c r="X965" s="6"/>
      <c r="Y965" s="6"/>
      <c r="Z965" s="6"/>
      <c r="AA965" s="6"/>
    </row>
    <row r="966" spans="1:27" ht="15.75" customHeight="1" x14ac:dyDescent="0.25">
      <c r="A966" s="6"/>
      <c r="B966" s="6"/>
      <c r="C966" s="6"/>
      <c r="D966" s="6"/>
      <c r="E966" s="6"/>
      <c r="F966" s="6"/>
      <c r="G966" s="6"/>
      <c r="H966" s="6"/>
      <c r="I966" s="6"/>
      <c r="J966" s="6"/>
      <c r="K966" s="6"/>
      <c r="L966" s="6"/>
      <c r="M966" s="6"/>
      <c r="N966" s="6"/>
      <c r="O966" s="6"/>
      <c r="P966" s="6"/>
      <c r="Q966" s="6"/>
      <c r="R966" s="6"/>
      <c r="S966" s="162"/>
      <c r="T966" s="6"/>
      <c r="U966" s="6"/>
      <c r="V966" s="612"/>
      <c r="W966" s="6"/>
      <c r="X966" s="6"/>
      <c r="Y966" s="6"/>
      <c r="Z966" s="6"/>
      <c r="AA966" s="6"/>
    </row>
    <row r="967" spans="1:27" ht="15.75" customHeight="1" x14ac:dyDescent="0.25">
      <c r="A967" s="6"/>
      <c r="B967" s="6"/>
      <c r="C967" s="6"/>
      <c r="D967" s="6"/>
      <c r="E967" s="6"/>
      <c r="F967" s="6"/>
      <c r="G967" s="6"/>
      <c r="H967" s="6"/>
      <c r="I967" s="6"/>
      <c r="J967" s="6"/>
      <c r="K967" s="6"/>
      <c r="L967" s="6"/>
      <c r="M967" s="6"/>
      <c r="N967" s="6"/>
      <c r="O967" s="6"/>
      <c r="P967" s="6"/>
      <c r="Q967" s="6"/>
      <c r="R967" s="6"/>
      <c r="S967" s="162"/>
      <c r="T967" s="6"/>
      <c r="U967" s="6"/>
      <c r="V967" s="612"/>
      <c r="W967" s="6"/>
      <c r="X967" s="6"/>
      <c r="Y967" s="6"/>
      <c r="Z967" s="6"/>
      <c r="AA967" s="6"/>
    </row>
    <row r="968" spans="1:27" ht="15.75" customHeight="1" x14ac:dyDescent="0.25">
      <c r="A968" s="6"/>
      <c r="B968" s="6"/>
      <c r="C968" s="6"/>
      <c r="D968" s="6"/>
      <c r="E968" s="6"/>
      <c r="F968" s="6"/>
      <c r="G968" s="6"/>
      <c r="H968" s="6"/>
      <c r="I968" s="6"/>
      <c r="J968" s="6"/>
      <c r="K968" s="6"/>
      <c r="L968" s="6"/>
      <c r="M968" s="6"/>
      <c r="N968" s="6"/>
      <c r="O968" s="6"/>
      <c r="P968" s="6"/>
      <c r="Q968" s="6"/>
      <c r="R968" s="6"/>
      <c r="S968" s="162"/>
      <c r="T968" s="6"/>
      <c r="U968" s="6"/>
      <c r="V968" s="612"/>
      <c r="W968" s="6"/>
      <c r="X968" s="6"/>
      <c r="Y968" s="6"/>
      <c r="Z968" s="6"/>
      <c r="AA968" s="6"/>
    </row>
    <row r="969" spans="1:27" ht="15.75" customHeight="1" x14ac:dyDescent="0.25">
      <c r="A969" s="6"/>
      <c r="B969" s="6"/>
      <c r="C969" s="6"/>
      <c r="D969" s="6"/>
      <c r="E969" s="6"/>
      <c r="F969" s="6"/>
      <c r="G969" s="6"/>
      <c r="H969" s="6"/>
      <c r="I969" s="6"/>
      <c r="J969" s="6"/>
      <c r="K969" s="6"/>
      <c r="L969" s="6"/>
      <c r="M969" s="6"/>
      <c r="N969" s="6"/>
      <c r="O969" s="6"/>
      <c r="P969" s="6"/>
      <c r="Q969" s="6"/>
      <c r="R969" s="6"/>
      <c r="S969" s="162"/>
      <c r="T969" s="6"/>
      <c r="U969" s="6"/>
      <c r="V969" s="612"/>
      <c r="W969" s="6"/>
      <c r="X969" s="6"/>
      <c r="Y969" s="6"/>
      <c r="Z969" s="6"/>
      <c r="AA969" s="6"/>
    </row>
    <row r="970" spans="1:27" ht="15.75" customHeight="1" x14ac:dyDescent="0.25">
      <c r="A970" s="6"/>
      <c r="B970" s="6"/>
      <c r="C970" s="6"/>
      <c r="D970" s="6"/>
      <c r="E970" s="6"/>
      <c r="F970" s="6"/>
      <c r="G970" s="6"/>
      <c r="H970" s="6"/>
      <c r="I970" s="6"/>
      <c r="J970" s="6"/>
      <c r="K970" s="6"/>
      <c r="L970" s="6"/>
      <c r="M970" s="6"/>
      <c r="N970" s="6"/>
      <c r="O970" s="6"/>
      <c r="P970" s="6"/>
      <c r="Q970" s="6"/>
      <c r="R970" s="6"/>
      <c r="S970" s="162"/>
      <c r="T970" s="6"/>
      <c r="U970" s="6"/>
      <c r="V970" s="612"/>
      <c r="W970" s="6"/>
      <c r="X970" s="6"/>
      <c r="Y970" s="6"/>
      <c r="Z970" s="6"/>
      <c r="AA970" s="6"/>
    </row>
    <row r="971" spans="1:27" ht="15.75" customHeight="1" x14ac:dyDescent="0.25">
      <c r="A971" s="6"/>
      <c r="B971" s="6"/>
      <c r="C971" s="6"/>
      <c r="D971" s="6"/>
      <c r="E971" s="6"/>
      <c r="F971" s="6"/>
      <c r="G971" s="6"/>
      <c r="H971" s="6"/>
      <c r="I971" s="6"/>
      <c r="J971" s="6"/>
      <c r="K971" s="6"/>
      <c r="L971" s="6"/>
      <c r="M971" s="6"/>
      <c r="N971" s="6"/>
      <c r="O971" s="6"/>
      <c r="P971" s="6"/>
      <c r="Q971" s="6"/>
      <c r="R971" s="6"/>
      <c r="S971" s="162"/>
      <c r="T971" s="6"/>
      <c r="U971" s="6"/>
      <c r="V971" s="612"/>
      <c r="W971" s="6"/>
      <c r="X971" s="6"/>
      <c r="Y971" s="6"/>
      <c r="Z971" s="6"/>
      <c r="AA971" s="6"/>
    </row>
    <row r="972" spans="1:27" ht="15.75" customHeight="1" x14ac:dyDescent="0.25">
      <c r="A972" s="6"/>
      <c r="B972" s="6"/>
      <c r="C972" s="6"/>
      <c r="D972" s="6"/>
      <c r="E972" s="6"/>
      <c r="F972" s="6"/>
      <c r="G972" s="6"/>
      <c r="H972" s="6"/>
      <c r="I972" s="6"/>
      <c r="J972" s="6"/>
      <c r="K972" s="6"/>
      <c r="L972" s="6"/>
      <c r="M972" s="6"/>
      <c r="N972" s="6"/>
      <c r="O972" s="6"/>
      <c r="P972" s="6"/>
      <c r="Q972" s="6"/>
      <c r="R972" s="6"/>
      <c r="S972" s="162"/>
      <c r="T972" s="6"/>
      <c r="U972" s="6"/>
      <c r="V972" s="612"/>
      <c r="W972" s="6"/>
      <c r="X972" s="6"/>
      <c r="Y972" s="6"/>
      <c r="Z972" s="6"/>
      <c r="AA972" s="6"/>
    </row>
    <row r="973" spans="1:27" ht="15.75" customHeight="1" x14ac:dyDescent="0.25">
      <c r="A973" s="6"/>
      <c r="B973" s="6"/>
      <c r="C973" s="6"/>
      <c r="D973" s="6"/>
      <c r="E973" s="6"/>
      <c r="F973" s="6"/>
      <c r="G973" s="6"/>
      <c r="H973" s="6"/>
      <c r="I973" s="6"/>
      <c r="J973" s="6"/>
      <c r="K973" s="6"/>
      <c r="L973" s="6"/>
      <c r="M973" s="6"/>
      <c r="N973" s="6"/>
      <c r="O973" s="6"/>
      <c r="P973" s="6"/>
      <c r="Q973" s="6"/>
      <c r="R973" s="6"/>
      <c r="S973" s="162"/>
      <c r="T973" s="6"/>
      <c r="U973" s="6"/>
      <c r="V973" s="612"/>
      <c r="W973" s="6"/>
      <c r="X973" s="6"/>
      <c r="Y973" s="6"/>
      <c r="Z973" s="6"/>
      <c r="AA973" s="6"/>
    </row>
    <row r="974" spans="1:27" ht="15.75" customHeight="1" x14ac:dyDescent="0.25">
      <c r="A974" s="6"/>
      <c r="B974" s="6"/>
      <c r="C974" s="6"/>
      <c r="D974" s="6"/>
      <c r="E974" s="6"/>
      <c r="F974" s="6"/>
      <c r="G974" s="6"/>
      <c r="H974" s="6"/>
      <c r="I974" s="6"/>
      <c r="J974" s="6"/>
      <c r="K974" s="6"/>
      <c r="L974" s="6"/>
      <c r="M974" s="6"/>
      <c r="N974" s="6"/>
      <c r="O974" s="6"/>
      <c r="P974" s="6"/>
      <c r="Q974" s="6"/>
      <c r="R974" s="6"/>
      <c r="S974" s="162"/>
      <c r="T974" s="6"/>
      <c r="U974" s="6"/>
      <c r="V974" s="612"/>
      <c r="W974" s="6"/>
      <c r="X974" s="6"/>
      <c r="Y974" s="6"/>
      <c r="Z974" s="6"/>
      <c r="AA974" s="6"/>
    </row>
    <row r="975" spans="1:27" ht="15.75" customHeight="1" x14ac:dyDescent="0.25">
      <c r="A975" s="6"/>
      <c r="B975" s="6"/>
      <c r="C975" s="6"/>
      <c r="D975" s="6"/>
      <c r="E975" s="6"/>
      <c r="F975" s="6"/>
      <c r="G975" s="6"/>
      <c r="H975" s="6"/>
      <c r="I975" s="6"/>
      <c r="J975" s="6"/>
      <c r="K975" s="6"/>
      <c r="L975" s="6"/>
      <c r="M975" s="6"/>
      <c r="N975" s="6"/>
      <c r="O975" s="6"/>
      <c r="P975" s="6"/>
      <c r="Q975" s="6"/>
      <c r="R975" s="6"/>
      <c r="S975" s="162"/>
      <c r="T975" s="6"/>
      <c r="U975" s="6"/>
      <c r="V975" s="612"/>
      <c r="W975" s="6"/>
      <c r="X975" s="6"/>
      <c r="Y975" s="6"/>
      <c r="Z975" s="6"/>
      <c r="AA975" s="6"/>
    </row>
    <row r="976" spans="1:27" ht="15.75" customHeight="1" x14ac:dyDescent="0.25">
      <c r="A976" s="6"/>
      <c r="B976" s="6"/>
      <c r="C976" s="6"/>
      <c r="D976" s="6"/>
      <c r="E976" s="6"/>
      <c r="F976" s="6"/>
      <c r="G976" s="6"/>
      <c r="H976" s="6"/>
      <c r="I976" s="6"/>
      <c r="J976" s="6"/>
      <c r="K976" s="6"/>
      <c r="L976" s="6"/>
      <c r="M976" s="6"/>
      <c r="N976" s="6"/>
      <c r="O976" s="6"/>
      <c r="P976" s="6"/>
      <c r="Q976" s="6"/>
      <c r="R976" s="6"/>
      <c r="S976" s="162"/>
      <c r="T976" s="6"/>
      <c r="U976" s="6"/>
      <c r="V976" s="612"/>
      <c r="W976" s="6"/>
      <c r="X976" s="6"/>
      <c r="Y976" s="6"/>
      <c r="Z976" s="6"/>
      <c r="AA976" s="6"/>
    </row>
    <row r="977" spans="1:27" ht="15.75" customHeight="1" x14ac:dyDescent="0.25">
      <c r="A977" s="6"/>
      <c r="B977" s="6"/>
      <c r="C977" s="6"/>
      <c r="D977" s="6"/>
      <c r="E977" s="6"/>
      <c r="F977" s="6"/>
      <c r="G977" s="6"/>
      <c r="H977" s="6"/>
      <c r="I977" s="6"/>
      <c r="J977" s="6"/>
      <c r="K977" s="6"/>
      <c r="L977" s="6"/>
      <c r="M977" s="6"/>
      <c r="N977" s="6"/>
      <c r="O977" s="6"/>
      <c r="P977" s="6"/>
      <c r="Q977" s="6"/>
      <c r="R977" s="6"/>
      <c r="S977" s="162"/>
      <c r="T977" s="6"/>
      <c r="U977" s="6"/>
      <c r="V977" s="612"/>
      <c r="W977" s="6"/>
      <c r="X977" s="6"/>
      <c r="Y977" s="6"/>
      <c r="Z977" s="6"/>
      <c r="AA977" s="6"/>
    </row>
    <row r="978" spans="1:27" ht="15.75" customHeight="1" x14ac:dyDescent="0.25">
      <c r="A978" s="6"/>
      <c r="B978" s="6"/>
      <c r="C978" s="6"/>
      <c r="D978" s="6"/>
      <c r="E978" s="6"/>
      <c r="F978" s="6"/>
      <c r="G978" s="6"/>
      <c r="H978" s="6"/>
      <c r="I978" s="6"/>
      <c r="J978" s="6"/>
      <c r="K978" s="6"/>
      <c r="L978" s="6"/>
      <c r="M978" s="6"/>
      <c r="N978" s="6"/>
      <c r="O978" s="6"/>
      <c r="P978" s="6"/>
      <c r="Q978" s="6"/>
      <c r="R978" s="6"/>
      <c r="S978" s="162"/>
      <c r="T978" s="6"/>
      <c r="U978" s="6"/>
      <c r="V978" s="612"/>
      <c r="W978" s="6"/>
      <c r="X978" s="6"/>
      <c r="Y978" s="6"/>
      <c r="Z978" s="6"/>
      <c r="AA978" s="6"/>
    </row>
    <row r="979" spans="1:27" ht="15.75" customHeight="1" x14ac:dyDescent="0.25">
      <c r="A979" s="6"/>
      <c r="B979" s="6"/>
      <c r="C979" s="6"/>
      <c r="D979" s="6"/>
      <c r="E979" s="6"/>
      <c r="F979" s="6"/>
      <c r="G979" s="6"/>
      <c r="H979" s="6"/>
      <c r="I979" s="6"/>
      <c r="J979" s="6"/>
      <c r="K979" s="6"/>
      <c r="L979" s="6"/>
      <c r="M979" s="6"/>
      <c r="N979" s="6"/>
      <c r="O979" s="6"/>
      <c r="P979" s="6"/>
      <c r="Q979" s="6"/>
      <c r="R979" s="6"/>
      <c r="S979" s="162"/>
      <c r="T979" s="6"/>
      <c r="U979" s="6"/>
      <c r="V979" s="612"/>
      <c r="W979" s="6"/>
      <c r="X979" s="6"/>
      <c r="Y979" s="6"/>
      <c r="Z979" s="6"/>
      <c r="AA979" s="6"/>
    </row>
    <row r="980" spans="1:27" ht="15.75" customHeight="1" x14ac:dyDescent="0.25">
      <c r="A980" s="6"/>
      <c r="B980" s="6"/>
      <c r="C980" s="6"/>
      <c r="D980" s="6"/>
      <c r="E980" s="6"/>
      <c r="F980" s="6"/>
      <c r="G980" s="6"/>
      <c r="H980" s="6"/>
      <c r="I980" s="6"/>
      <c r="J980" s="6"/>
      <c r="K980" s="6"/>
      <c r="L980" s="6"/>
      <c r="M980" s="6"/>
      <c r="N980" s="6"/>
      <c r="O980" s="6"/>
      <c r="P980" s="6"/>
      <c r="Q980" s="6"/>
      <c r="R980" s="6"/>
      <c r="S980" s="162"/>
      <c r="T980" s="6"/>
      <c r="U980" s="6"/>
      <c r="V980" s="612"/>
      <c r="W980" s="6"/>
      <c r="X980" s="6"/>
      <c r="Y980" s="6"/>
      <c r="Z980" s="6"/>
      <c r="AA980" s="6"/>
    </row>
    <row r="981" spans="1:27" ht="15.75" customHeight="1" x14ac:dyDescent="0.25">
      <c r="A981" s="6"/>
      <c r="B981" s="6"/>
      <c r="C981" s="6"/>
      <c r="D981" s="6"/>
      <c r="E981" s="6"/>
      <c r="F981" s="6"/>
      <c r="G981" s="6"/>
      <c r="H981" s="6"/>
      <c r="I981" s="6"/>
      <c r="J981" s="6"/>
      <c r="K981" s="6"/>
      <c r="L981" s="6"/>
      <c r="M981" s="6"/>
      <c r="N981" s="6"/>
      <c r="O981" s="6"/>
      <c r="P981" s="6"/>
      <c r="Q981" s="6"/>
      <c r="R981" s="6"/>
      <c r="S981" s="162"/>
      <c r="T981" s="6"/>
      <c r="U981" s="6"/>
      <c r="V981" s="612"/>
      <c r="W981" s="6"/>
      <c r="X981" s="6"/>
      <c r="Y981" s="6"/>
      <c r="Z981" s="6"/>
      <c r="AA981" s="6"/>
    </row>
    <row r="982" spans="1:27" ht="15.75" customHeight="1" x14ac:dyDescent="0.25">
      <c r="A982" s="6"/>
      <c r="B982" s="6"/>
      <c r="C982" s="6"/>
      <c r="D982" s="6"/>
      <c r="E982" s="6"/>
      <c r="F982" s="6"/>
      <c r="G982" s="6"/>
      <c r="H982" s="6"/>
      <c r="I982" s="6"/>
      <c r="J982" s="6"/>
      <c r="K982" s="6"/>
      <c r="L982" s="6"/>
      <c r="M982" s="6"/>
      <c r="N982" s="6"/>
      <c r="O982" s="6"/>
      <c r="P982" s="6"/>
      <c r="Q982" s="6"/>
      <c r="R982" s="6"/>
      <c r="S982" s="162"/>
      <c r="T982" s="6"/>
      <c r="U982" s="6"/>
      <c r="V982" s="612"/>
      <c r="W982" s="6"/>
      <c r="X982" s="6"/>
      <c r="Y982" s="6"/>
      <c r="Z982" s="6"/>
      <c r="AA982" s="6"/>
    </row>
    <row r="983" spans="1:27" ht="15.75" customHeight="1" x14ac:dyDescent="0.25">
      <c r="A983" s="6"/>
      <c r="B983" s="6"/>
      <c r="C983" s="6"/>
      <c r="D983" s="6"/>
      <c r="E983" s="6"/>
      <c r="F983" s="6"/>
      <c r="G983" s="6"/>
      <c r="H983" s="6"/>
      <c r="I983" s="6"/>
      <c r="J983" s="6"/>
      <c r="K983" s="6"/>
      <c r="L983" s="6"/>
      <c r="M983" s="6"/>
      <c r="N983" s="6"/>
      <c r="O983" s="6"/>
      <c r="P983" s="6"/>
      <c r="Q983" s="6"/>
      <c r="R983" s="6"/>
      <c r="S983" s="162"/>
      <c r="T983" s="6"/>
      <c r="U983" s="6"/>
      <c r="V983" s="612"/>
      <c r="W983" s="6"/>
      <c r="X983" s="6"/>
      <c r="Y983" s="6"/>
      <c r="Z983" s="6"/>
      <c r="AA983" s="6"/>
    </row>
    <row r="984" spans="1:27" ht="15.75" customHeight="1" x14ac:dyDescent="0.25">
      <c r="A984" s="6"/>
      <c r="B984" s="6"/>
      <c r="C984" s="6"/>
      <c r="D984" s="6"/>
      <c r="E984" s="6"/>
      <c r="F984" s="6"/>
      <c r="G984" s="6"/>
      <c r="H984" s="6"/>
      <c r="I984" s="6"/>
      <c r="J984" s="6"/>
      <c r="K984" s="6"/>
      <c r="L984" s="6"/>
      <c r="M984" s="6"/>
      <c r="N984" s="6"/>
      <c r="O984" s="6"/>
      <c r="P984" s="6"/>
      <c r="Q984" s="6"/>
      <c r="R984" s="6"/>
      <c r="S984" s="162"/>
      <c r="T984" s="6"/>
      <c r="U984" s="6"/>
      <c r="V984" s="612"/>
      <c r="W984" s="6"/>
      <c r="X984" s="6"/>
      <c r="Y984" s="6"/>
      <c r="Z984" s="6"/>
      <c r="AA984" s="6"/>
    </row>
    <row r="985" spans="1:27" ht="15.75" customHeight="1" x14ac:dyDescent="0.25">
      <c r="A985" s="6"/>
      <c r="B985" s="6"/>
      <c r="C985" s="6"/>
      <c r="D985" s="6"/>
      <c r="E985" s="6"/>
      <c r="F985" s="6"/>
      <c r="G985" s="6"/>
      <c r="H985" s="6"/>
      <c r="I985" s="6"/>
      <c r="J985" s="6"/>
      <c r="K985" s="6"/>
      <c r="L985" s="6"/>
      <c r="M985" s="6"/>
      <c r="N985" s="6"/>
      <c r="O985" s="6"/>
      <c r="P985" s="6"/>
      <c r="Q985" s="6"/>
      <c r="R985" s="6"/>
      <c r="S985" s="162"/>
      <c r="T985" s="6"/>
      <c r="U985" s="6"/>
      <c r="V985" s="612"/>
      <c r="W985" s="6"/>
      <c r="X985" s="6"/>
      <c r="Y985" s="6"/>
      <c r="Z985" s="6"/>
      <c r="AA985" s="6"/>
    </row>
    <row r="986" spans="1:27" ht="15.75" customHeight="1" x14ac:dyDescent="0.25">
      <c r="A986" s="6"/>
      <c r="B986" s="6"/>
      <c r="C986" s="6"/>
      <c r="D986" s="6"/>
      <c r="E986" s="6"/>
      <c r="F986" s="6"/>
      <c r="G986" s="6"/>
      <c r="H986" s="6"/>
      <c r="I986" s="6"/>
      <c r="J986" s="6"/>
      <c r="K986" s="6"/>
      <c r="L986" s="6"/>
      <c r="M986" s="6"/>
      <c r="N986" s="6"/>
      <c r="O986" s="6"/>
      <c r="P986" s="6"/>
      <c r="Q986" s="6"/>
      <c r="R986" s="6"/>
      <c r="S986" s="162"/>
      <c r="T986" s="6"/>
      <c r="U986" s="6"/>
      <c r="V986" s="612"/>
      <c r="W986" s="6"/>
      <c r="X986" s="6"/>
      <c r="Y986" s="6"/>
      <c r="Z986" s="6"/>
      <c r="AA986" s="6"/>
    </row>
    <row r="987" spans="1:27" ht="15.75" customHeight="1" x14ac:dyDescent="0.25">
      <c r="A987" s="6"/>
      <c r="B987" s="6"/>
      <c r="C987" s="6"/>
      <c r="D987" s="6"/>
      <c r="E987" s="6"/>
      <c r="F987" s="6"/>
      <c r="G987" s="6"/>
      <c r="H987" s="6"/>
      <c r="I987" s="6"/>
      <c r="J987" s="6"/>
      <c r="K987" s="6"/>
      <c r="L987" s="6"/>
      <c r="M987" s="6"/>
      <c r="N987" s="6"/>
      <c r="O987" s="6"/>
      <c r="P987" s="6"/>
      <c r="Q987" s="6"/>
      <c r="R987" s="6"/>
      <c r="S987" s="162"/>
      <c r="T987" s="6"/>
      <c r="U987" s="6"/>
      <c r="V987" s="612"/>
      <c r="W987" s="6"/>
      <c r="X987" s="6"/>
      <c r="Y987" s="6"/>
      <c r="Z987" s="6"/>
      <c r="AA987" s="6"/>
    </row>
    <row r="988" spans="1:27" ht="15.75" customHeight="1" x14ac:dyDescent="0.25">
      <c r="A988" s="6"/>
      <c r="B988" s="6"/>
      <c r="C988" s="6"/>
      <c r="D988" s="6"/>
      <c r="E988" s="6"/>
      <c r="F988" s="6"/>
      <c r="G988" s="6"/>
      <c r="H988" s="6"/>
      <c r="I988" s="6"/>
      <c r="J988" s="6"/>
      <c r="K988" s="6"/>
      <c r="L988" s="6"/>
      <c r="M988" s="6"/>
      <c r="N988" s="6"/>
      <c r="O988" s="6"/>
      <c r="P988" s="6"/>
      <c r="Q988" s="6"/>
      <c r="R988" s="6"/>
      <c r="S988" s="162"/>
      <c r="T988" s="6"/>
      <c r="U988" s="6"/>
      <c r="V988" s="612"/>
      <c r="W988" s="6"/>
      <c r="X988" s="6"/>
      <c r="Y988" s="6"/>
      <c r="Z988" s="6"/>
      <c r="AA988" s="6"/>
    </row>
    <row r="989" spans="1:27" ht="15.75" customHeight="1" x14ac:dyDescent="0.25">
      <c r="A989" s="6"/>
      <c r="B989" s="6"/>
      <c r="C989" s="6"/>
      <c r="D989" s="6"/>
      <c r="E989" s="6"/>
      <c r="F989" s="6"/>
      <c r="G989" s="6"/>
      <c r="H989" s="6"/>
      <c r="I989" s="6"/>
      <c r="J989" s="6"/>
      <c r="K989" s="6"/>
      <c r="L989" s="6"/>
      <c r="M989" s="6"/>
      <c r="N989" s="6"/>
      <c r="O989" s="6"/>
      <c r="P989" s="6"/>
      <c r="Q989" s="6"/>
      <c r="R989" s="6"/>
      <c r="S989" s="162"/>
      <c r="T989" s="6"/>
      <c r="U989" s="6"/>
      <c r="V989" s="612"/>
      <c r="W989" s="6"/>
      <c r="X989" s="6"/>
      <c r="Y989" s="6"/>
      <c r="Z989" s="6"/>
      <c r="AA989" s="6"/>
    </row>
    <row r="990" spans="1:27" ht="15.75" customHeight="1" x14ac:dyDescent="0.25">
      <c r="A990" s="6"/>
      <c r="B990" s="6"/>
      <c r="C990" s="6"/>
      <c r="D990" s="6"/>
      <c r="E990" s="6"/>
      <c r="F990" s="6"/>
      <c r="G990" s="6"/>
      <c r="H990" s="6"/>
      <c r="I990" s="6"/>
      <c r="J990" s="6"/>
      <c r="K990" s="6"/>
      <c r="L990" s="6"/>
      <c r="M990" s="6"/>
      <c r="N990" s="6"/>
      <c r="O990" s="6"/>
      <c r="P990" s="6"/>
      <c r="Q990" s="6"/>
      <c r="R990" s="6"/>
      <c r="S990" s="162"/>
      <c r="T990" s="6"/>
      <c r="U990" s="6"/>
      <c r="V990" s="612"/>
      <c r="W990" s="6"/>
      <c r="X990" s="6"/>
      <c r="Y990" s="6"/>
      <c r="Z990" s="6"/>
      <c r="AA990" s="6"/>
    </row>
    <row r="991" spans="1:27" ht="15.75" customHeight="1" x14ac:dyDescent="0.25">
      <c r="A991" s="6"/>
      <c r="B991" s="6"/>
      <c r="C991" s="6"/>
      <c r="D991" s="6"/>
      <c r="E991" s="6"/>
      <c r="F991" s="6"/>
      <c r="G991" s="6"/>
      <c r="H991" s="6"/>
      <c r="I991" s="6"/>
      <c r="J991" s="6"/>
      <c r="K991" s="6"/>
      <c r="L991" s="6"/>
      <c r="M991" s="6"/>
      <c r="N991" s="6"/>
      <c r="O991" s="6"/>
      <c r="P991" s="6"/>
      <c r="Q991" s="6"/>
      <c r="R991" s="6"/>
      <c r="S991" s="162"/>
      <c r="T991" s="6"/>
      <c r="U991" s="6"/>
      <c r="V991" s="612"/>
      <c r="W991" s="6"/>
      <c r="X991" s="6"/>
      <c r="Y991" s="6"/>
      <c r="Z991" s="6"/>
      <c r="AA991" s="6"/>
    </row>
    <row r="992" spans="1:27" ht="15.75" customHeight="1" x14ac:dyDescent="0.25">
      <c r="A992" s="6"/>
      <c r="B992" s="6"/>
      <c r="C992" s="6"/>
      <c r="D992" s="6"/>
      <c r="E992" s="6"/>
      <c r="F992" s="6"/>
      <c r="G992" s="6"/>
      <c r="H992" s="6"/>
      <c r="I992" s="6"/>
      <c r="J992" s="6"/>
      <c r="K992" s="6"/>
      <c r="L992" s="6"/>
      <c r="M992" s="6"/>
      <c r="N992" s="6"/>
      <c r="O992" s="6"/>
      <c r="P992" s="6"/>
      <c r="Q992" s="6"/>
      <c r="R992" s="6"/>
      <c r="S992" s="162"/>
      <c r="T992" s="6"/>
      <c r="U992" s="6"/>
      <c r="V992" s="612"/>
      <c r="W992" s="6"/>
      <c r="X992" s="6"/>
      <c r="Y992" s="6"/>
      <c r="Z992" s="6"/>
      <c r="AA992" s="6"/>
    </row>
    <row r="993" spans="1:27" ht="15.75" customHeight="1" x14ac:dyDescent="0.25">
      <c r="A993" s="6"/>
      <c r="B993" s="6"/>
      <c r="C993" s="6"/>
      <c r="D993" s="6"/>
      <c r="E993" s="6"/>
      <c r="F993" s="6"/>
      <c r="G993" s="6"/>
      <c r="H993" s="6"/>
      <c r="I993" s="6"/>
      <c r="J993" s="6"/>
      <c r="K993" s="6"/>
      <c r="L993" s="6"/>
      <c r="M993" s="6"/>
      <c r="N993" s="6"/>
      <c r="O993" s="6"/>
      <c r="P993" s="6"/>
      <c r="Q993" s="6"/>
      <c r="R993" s="6"/>
      <c r="S993" s="162"/>
      <c r="T993" s="6"/>
      <c r="U993" s="6"/>
      <c r="V993" s="612"/>
      <c r="W993" s="6"/>
      <c r="X993" s="6"/>
      <c r="Y993" s="6"/>
      <c r="Z993" s="6"/>
      <c r="AA993" s="6"/>
    </row>
    <row r="994" spans="1:27" ht="15.75" customHeight="1" x14ac:dyDescent="0.25">
      <c r="A994" s="6"/>
      <c r="B994" s="6"/>
      <c r="C994" s="6"/>
      <c r="D994" s="6"/>
      <c r="E994" s="6"/>
      <c r="F994" s="6"/>
      <c r="G994" s="6"/>
      <c r="H994" s="6"/>
      <c r="I994" s="6"/>
      <c r="J994" s="6"/>
      <c r="K994" s="6"/>
      <c r="L994" s="6"/>
      <c r="M994" s="6"/>
      <c r="N994" s="6"/>
      <c r="O994" s="6"/>
      <c r="P994" s="6"/>
      <c r="Q994" s="6"/>
      <c r="R994" s="6"/>
      <c r="S994" s="162"/>
      <c r="T994" s="6"/>
      <c r="U994" s="6"/>
      <c r="V994" s="612"/>
      <c r="W994" s="6"/>
      <c r="X994" s="6"/>
      <c r="Y994" s="6"/>
      <c r="Z994" s="6"/>
      <c r="AA994" s="6"/>
    </row>
    <row r="995" spans="1:27" ht="15.75" customHeight="1" x14ac:dyDescent="0.25">
      <c r="A995" s="6"/>
      <c r="B995" s="6"/>
      <c r="C995" s="6"/>
      <c r="D995" s="6"/>
      <c r="E995" s="6"/>
      <c r="F995" s="6"/>
      <c r="G995" s="6"/>
      <c r="H995" s="6"/>
      <c r="I995" s="6"/>
      <c r="J995" s="6"/>
      <c r="K995" s="6"/>
      <c r="L995" s="6"/>
      <c r="M995" s="6"/>
      <c r="N995" s="6"/>
      <c r="O995" s="6"/>
      <c r="P995" s="6"/>
      <c r="Q995" s="6"/>
      <c r="R995" s="6"/>
      <c r="S995" s="162"/>
      <c r="T995" s="6"/>
      <c r="U995" s="6"/>
      <c r="V995" s="612"/>
      <c r="W995" s="6"/>
      <c r="X995" s="6"/>
      <c r="Y995" s="6"/>
      <c r="Z995" s="6"/>
      <c r="AA995" s="6"/>
    </row>
    <row r="996" spans="1:27" ht="15.75" customHeight="1" x14ac:dyDescent="0.25">
      <c r="A996" s="6"/>
      <c r="B996" s="6"/>
      <c r="C996" s="6"/>
      <c r="D996" s="6"/>
      <c r="E996" s="6"/>
      <c r="F996" s="6"/>
      <c r="G996" s="6"/>
      <c r="H996" s="6"/>
      <c r="I996" s="6"/>
      <c r="J996" s="6"/>
      <c r="K996" s="6"/>
      <c r="L996" s="6"/>
      <c r="M996" s="6"/>
      <c r="N996" s="6"/>
      <c r="O996" s="6"/>
      <c r="P996" s="6"/>
      <c r="Q996" s="6"/>
      <c r="R996" s="6"/>
      <c r="S996" s="162"/>
      <c r="T996" s="6"/>
      <c r="U996" s="6"/>
      <c r="V996" s="612"/>
      <c r="W996" s="6"/>
      <c r="X996" s="6"/>
      <c r="Y996" s="6"/>
      <c r="Z996" s="6"/>
      <c r="AA996" s="6"/>
    </row>
    <row r="997" spans="1:27" ht="15.75" customHeight="1" x14ac:dyDescent="0.25">
      <c r="A997" s="6"/>
      <c r="B997" s="6"/>
      <c r="C997" s="6"/>
      <c r="D997" s="6"/>
      <c r="E997" s="6"/>
      <c r="F997" s="6"/>
      <c r="G997" s="6"/>
      <c r="H997" s="6"/>
      <c r="I997" s="6"/>
      <c r="J997" s="6"/>
      <c r="K997" s="6"/>
      <c r="L997" s="6"/>
      <c r="M997" s="6"/>
      <c r="N997" s="6"/>
      <c r="O997" s="6"/>
      <c r="P997" s="6"/>
      <c r="Q997" s="6"/>
      <c r="R997" s="6"/>
      <c r="S997" s="162"/>
      <c r="T997" s="6"/>
      <c r="U997" s="6"/>
      <c r="V997" s="612"/>
      <c r="W997" s="6"/>
      <c r="X997" s="6"/>
      <c r="Y997" s="6"/>
      <c r="Z997" s="6"/>
      <c r="AA997" s="6"/>
    </row>
    <row r="998" spans="1:27" ht="15.75" customHeight="1" x14ac:dyDescent="0.25">
      <c r="A998" s="6"/>
      <c r="B998" s="6"/>
      <c r="C998" s="6"/>
      <c r="D998" s="6"/>
      <c r="E998" s="6"/>
      <c r="F998" s="6"/>
      <c r="G998" s="6"/>
      <c r="H998" s="6"/>
      <c r="I998" s="6"/>
      <c r="J998" s="6"/>
      <c r="K998" s="6"/>
      <c r="L998" s="6"/>
      <c r="M998" s="6"/>
      <c r="N998" s="6"/>
      <c r="O998" s="6"/>
      <c r="P998" s="6"/>
      <c r="Q998" s="6"/>
      <c r="R998" s="6"/>
      <c r="S998" s="162"/>
      <c r="T998" s="6"/>
      <c r="U998" s="6"/>
      <c r="V998" s="612"/>
      <c r="W998" s="6"/>
      <c r="X998" s="6"/>
      <c r="Y998" s="6"/>
      <c r="Z998" s="6"/>
      <c r="AA998" s="6"/>
    </row>
    <row r="999" spans="1:27" ht="15.75" customHeight="1" x14ac:dyDescent="0.25">
      <c r="A999" s="6"/>
      <c r="B999" s="6"/>
      <c r="C999" s="6"/>
      <c r="D999" s="6"/>
      <c r="E999" s="6"/>
      <c r="F999" s="6"/>
      <c r="G999" s="6"/>
      <c r="H999" s="6"/>
      <c r="I999" s="6"/>
      <c r="J999" s="6"/>
      <c r="K999" s="6"/>
      <c r="L999" s="6"/>
      <c r="M999" s="6"/>
      <c r="N999" s="6"/>
      <c r="O999" s="6"/>
      <c r="P999" s="6"/>
      <c r="Q999" s="6"/>
      <c r="R999" s="6"/>
      <c r="S999" s="162"/>
      <c r="T999" s="6"/>
      <c r="U999" s="6"/>
      <c r="V999" s="612"/>
      <c r="W999" s="6"/>
      <c r="X999" s="6"/>
      <c r="Y999" s="6"/>
      <c r="Z999" s="6"/>
      <c r="AA999" s="6"/>
    </row>
  </sheetData>
  <mergeCells count="43">
    <mergeCell ref="M35:M36"/>
    <mergeCell ref="N35:N36"/>
    <mergeCell ref="J37:J38"/>
    <mergeCell ref="K37:K38"/>
    <mergeCell ref="O37:R37"/>
    <mergeCell ref="O38:R38"/>
    <mergeCell ref="O30:R30"/>
    <mergeCell ref="O31:R31"/>
    <mergeCell ref="O32:R32"/>
    <mergeCell ref="O33:R33"/>
    <mergeCell ref="O34:R34"/>
    <mergeCell ref="A35:A36"/>
    <mergeCell ref="B35:B36"/>
    <mergeCell ref="O35:R36"/>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C35:C36"/>
    <mergeCell ref="D35:D36"/>
    <mergeCell ref="E35:E36"/>
    <mergeCell ref="F35:F36"/>
    <mergeCell ref="G35:G36"/>
    <mergeCell ref="H35:H36"/>
    <mergeCell ref="I35:I36"/>
    <mergeCell ref="J35:J36"/>
    <mergeCell ref="K35:K36"/>
    <mergeCell ref="L35:L36"/>
    <mergeCell ref="S35:S36"/>
    <mergeCell ref="T35:T36"/>
    <mergeCell ref="U35:U36"/>
    <mergeCell ref="W35:W36"/>
    <mergeCell ref="X35:X36"/>
  </mergeCells>
  <conditionalFormatting sqref="W31 W33:W34">
    <cfRule type="containsText" dxfId="98" priority="1" stopIfTrue="1" operator="containsText" text="Cerrada">
      <formula>NOT(ISERROR(SEARCH(("Cerrada"),(W31))))</formula>
    </cfRule>
  </conditionalFormatting>
  <conditionalFormatting sqref="W31 W33:W34">
    <cfRule type="containsText" dxfId="97" priority="2" stopIfTrue="1" operator="containsText" text="En ejecución">
      <formula>NOT(ISERROR(SEARCH(("En ejecución"),(W31))))</formula>
    </cfRule>
  </conditionalFormatting>
  <conditionalFormatting sqref="W31 W33:W34">
    <cfRule type="containsText" dxfId="96" priority="3" stopIfTrue="1" operator="containsText" text="Vencida">
      <formula>NOT(ISERROR(SEARCH(("Vencida"),(W31))))</formula>
    </cfRule>
  </conditionalFormatting>
  <conditionalFormatting sqref="W32">
    <cfRule type="containsText" dxfId="95" priority="4" stopIfTrue="1" operator="containsText" text="Cerrada">
      <formula>NOT(ISERROR(SEARCH(("Cerrada"),(W32))))</formula>
    </cfRule>
  </conditionalFormatting>
  <conditionalFormatting sqref="W32">
    <cfRule type="containsText" dxfId="94" priority="5" stopIfTrue="1" operator="containsText" text="En ejecución">
      <formula>NOT(ISERROR(SEARCH(("En ejecución"),(W32))))</formula>
    </cfRule>
  </conditionalFormatting>
  <conditionalFormatting sqref="W32">
    <cfRule type="containsText" dxfId="93" priority="6" stopIfTrue="1" operator="containsText" text="Vencida">
      <formula>NOT(ISERROR(SEARCH(("Vencida"),(W32))))</formula>
    </cfRule>
  </conditionalFormatting>
  <conditionalFormatting sqref="W32">
    <cfRule type="containsText" dxfId="92" priority="7" stopIfTrue="1" operator="containsText" text="Cerrada">
      <formula>NOT(ISERROR(SEARCH(("Cerrada"),(W32))))</formula>
    </cfRule>
  </conditionalFormatting>
  <conditionalFormatting sqref="W32">
    <cfRule type="containsText" dxfId="91" priority="8" stopIfTrue="1" operator="containsText" text="En ejecución">
      <formula>NOT(ISERROR(SEARCH(("En ejecución"),(W32))))</formula>
    </cfRule>
  </conditionalFormatting>
  <conditionalFormatting sqref="W32">
    <cfRule type="containsText" dxfId="90" priority="9" stopIfTrue="1" operator="containsText" text="Vencida">
      <formula>NOT(ISERROR(SEARCH(("Vencida"),(W32))))</formula>
    </cfRule>
  </conditionalFormatting>
  <conditionalFormatting sqref="W33">
    <cfRule type="containsText" dxfId="89" priority="10" stopIfTrue="1" operator="containsText" text="Cerrada">
      <formula>NOT(ISERROR(SEARCH(("Cerrada"),(W33))))</formula>
    </cfRule>
  </conditionalFormatting>
  <conditionalFormatting sqref="W33">
    <cfRule type="containsText" dxfId="88" priority="11" stopIfTrue="1" operator="containsText" text="En ejecución">
      <formula>NOT(ISERROR(SEARCH(("En ejecución"),(W33))))</formula>
    </cfRule>
  </conditionalFormatting>
  <conditionalFormatting sqref="W33">
    <cfRule type="containsText" dxfId="87" priority="12" stopIfTrue="1" operator="containsText" text="Vencida">
      <formula>NOT(ISERROR(SEARCH(("Vencida"),(W33))))</formula>
    </cfRule>
  </conditionalFormatting>
  <conditionalFormatting sqref="W34">
    <cfRule type="containsText" dxfId="86" priority="13" stopIfTrue="1" operator="containsText" text="Cerrada">
      <formula>NOT(ISERROR(SEARCH(("Cerrada"),(W34))))</formula>
    </cfRule>
  </conditionalFormatting>
  <conditionalFormatting sqref="W34">
    <cfRule type="containsText" dxfId="85" priority="14" stopIfTrue="1" operator="containsText" text="En ejecución">
      <formula>NOT(ISERROR(SEARCH(("En ejecución"),(W34))))</formula>
    </cfRule>
  </conditionalFormatting>
  <conditionalFormatting sqref="W34">
    <cfRule type="containsText" dxfId="84" priority="15" stopIfTrue="1" operator="containsText" text="Vencida">
      <formula>NOT(ISERROR(SEARCH(("Vencida"),(W34))))</formula>
    </cfRule>
  </conditionalFormatting>
  <conditionalFormatting sqref="W35 W37">
    <cfRule type="containsText" dxfId="83" priority="16" stopIfTrue="1" operator="containsText" text="Cerrada">
      <formula>NOT(ISERROR(SEARCH(("Cerrada"),(W35))))</formula>
    </cfRule>
  </conditionalFormatting>
  <conditionalFormatting sqref="W35 W37">
    <cfRule type="containsText" dxfId="82" priority="17" stopIfTrue="1" operator="containsText" text="En ejecución">
      <formula>NOT(ISERROR(SEARCH(("En ejecución"),(W35))))</formula>
    </cfRule>
  </conditionalFormatting>
  <conditionalFormatting sqref="W35 W37">
    <cfRule type="containsText" dxfId="81" priority="18" stopIfTrue="1" operator="containsText" text="Vencida">
      <formula>NOT(ISERROR(SEARCH(("Vencida"),(W35))))</formula>
    </cfRule>
  </conditionalFormatting>
  <conditionalFormatting sqref="W35 W37">
    <cfRule type="containsText" dxfId="80" priority="19" stopIfTrue="1" operator="containsText" text="Cerrada">
      <formula>NOT(ISERROR(SEARCH(("Cerrada"),(W35))))</formula>
    </cfRule>
  </conditionalFormatting>
  <conditionalFormatting sqref="W35 W37">
    <cfRule type="containsText" dxfId="79" priority="20" stopIfTrue="1" operator="containsText" text="En ejecución">
      <formula>NOT(ISERROR(SEARCH(("En ejecución"),(W35))))</formula>
    </cfRule>
  </conditionalFormatting>
  <conditionalFormatting sqref="W35 W37">
    <cfRule type="containsText" dxfId="78" priority="21" stopIfTrue="1" operator="containsText" text="Vencida">
      <formula>NOT(ISERROR(SEARCH(("Vencida"),(W35))))</formula>
    </cfRule>
  </conditionalFormatting>
  <conditionalFormatting sqref="W38">
    <cfRule type="containsText" dxfId="77" priority="22" stopIfTrue="1" operator="containsText" text="Cerrada">
      <formula>NOT(ISERROR(SEARCH(("Cerrada"),(W38))))</formula>
    </cfRule>
  </conditionalFormatting>
  <conditionalFormatting sqref="W38">
    <cfRule type="containsText" dxfId="76" priority="23" stopIfTrue="1" operator="containsText" text="En ejecución">
      <formula>NOT(ISERROR(SEARCH(("En ejecución"),(W38))))</formula>
    </cfRule>
  </conditionalFormatting>
  <conditionalFormatting sqref="W38">
    <cfRule type="containsText" dxfId="75" priority="24" stopIfTrue="1" operator="containsText" text="Vencida">
      <formula>NOT(ISERROR(SEARCH(("Vencida"),(W38))))</formula>
    </cfRule>
  </conditionalFormatting>
  <conditionalFormatting sqref="W38">
    <cfRule type="containsText" dxfId="74" priority="25" stopIfTrue="1" operator="containsText" text="Cerrada">
      <formula>NOT(ISERROR(SEARCH(("Cerrada"),(W38))))</formula>
    </cfRule>
  </conditionalFormatting>
  <conditionalFormatting sqref="W38">
    <cfRule type="containsText" dxfId="73" priority="26" stopIfTrue="1" operator="containsText" text="En ejecución">
      <formula>NOT(ISERROR(SEARCH(("En ejecución"),(W38))))</formula>
    </cfRule>
  </conditionalFormatting>
  <conditionalFormatting sqref="W38">
    <cfRule type="containsText" dxfId="72" priority="27" stopIfTrue="1" operator="containsText" text="Vencida">
      <formula>NOT(ISERROR(SEARCH(("Vencida"),(W38))))</formula>
    </cfRule>
  </conditionalFormatting>
  <dataValidations count="5">
    <dataValidation type="list" allowBlank="1" showErrorMessage="1" sqref="B31:B35 B37:B38" xr:uid="{00000000-0002-0000-0A00-000000000000}">
      <formula1>$F$2:$F$6</formula1>
    </dataValidation>
    <dataValidation type="list" allowBlank="1" showErrorMessage="1" sqref="A23" xr:uid="{00000000-0002-0000-0A00-000001000000}">
      <formula1>'GRF-11'!PROCESOS</formula1>
    </dataValidation>
    <dataValidation type="list" allowBlank="1" showErrorMessage="1" sqref="C31:C35 C37:C38" xr:uid="{00000000-0002-0000-0A00-000002000000}">
      <formula1>$D$2:$D$13</formula1>
    </dataValidation>
    <dataValidation type="list" allowBlank="1" showErrorMessage="1" sqref="W31:W35 W37:W38" xr:uid="{00000000-0002-0000-0A00-000003000000}">
      <formula1>$I$2:$I$4</formula1>
    </dataValidation>
    <dataValidation type="list" allowBlank="1" showErrorMessage="1" sqref="V31:V38" xr:uid="{00000000-0002-0000-0A00-000004000000}">
      <formula1>$J$2:$J$4</formula1>
    </dataValidation>
  </dataValidations>
  <hyperlinks>
    <hyperlink ref="U31" r:id="rId1" xr:uid="{00000000-0004-0000-0A00-000000000000}"/>
    <hyperlink ref="U32" r:id="rId2" xr:uid="{00000000-0004-0000-0A00-000001000000}"/>
    <hyperlink ref="U33" r:id="rId3" xr:uid="{00000000-0004-0000-0A00-000002000000}"/>
    <hyperlink ref="S35" r:id="rId4" xr:uid="{00000000-0004-0000-0A00-000003000000}"/>
    <hyperlink ref="U35" r:id="rId5" xr:uid="{00000000-0004-0000-0A00-000004000000}"/>
    <hyperlink ref="U37" r:id="rId6" xr:uid="{00000000-0004-0000-0A00-000005000000}"/>
    <hyperlink ref="S38" r:id="rId7" xr:uid="{00000000-0004-0000-0A00-000006000000}"/>
    <hyperlink ref="U38" r:id="rId8" xr:uid="{00000000-0004-0000-0A00-000007000000}"/>
  </hyperlinks>
  <pageMargins left="0.7" right="0.7" top="0.75" bottom="0.75" header="0" footer="0"/>
  <pageSetup orientation="portrait"/>
  <drawing r:id="rId9"/>
  <legacy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BDD6EE"/>
  </sheetPr>
  <dimension ref="A1:AA1000"/>
  <sheetViews>
    <sheetView showGridLines="0" topLeftCell="A17" workbookViewId="0"/>
  </sheetViews>
  <sheetFormatPr baseColWidth="10" defaultColWidth="14.42578125" defaultRowHeight="15" customHeight="1" x14ac:dyDescent="0.25"/>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x14ac:dyDescent="0.35">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x14ac:dyDescent="0.25">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x14ac:dyDescent="0.25">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x14ac:dyDescent="0.25">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x14ac:dyDescent="0.25">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x14ac:dyDescent="0.25">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x14ac:dyDescent="0.25">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x14ac:dyDescent="0.25">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x14ac:dyDescent="0.25">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x14ac:dyDescent="0.25">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x14ac:dyDescent="0.25">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x14ac:dyDescent="0.25">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x14ac:dyDescent="0.25">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x14ac:dyDescent="0.25">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x14ac:dyDescent="0.25">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x14ac:dyDescent="0.35">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x14ac:dyDescent="0.25">
      <c r="A17" s="839"/>
      <c r="B17" s="840"/>
      <c r="C17" s="841"/>
      <c r="D17" s="847" t="s">
        <v>50</v>
      </c>
      <c r="E17" s="840"/>
      <c r="F17" s="840"/>
      <c r="G17" s="840"/>
      <c r="H17" s="840"/>
      <c r="I17" s="840"/>
      <c r="J17" s="840"/>
      <c r="K17" s="840"/>
      <c r="L17" s="840"/>
      <c r="M17" s="840"/>
      <c r="N17" s="840"/>
      <c r="O17" s="840"/>
      <c r="P17" s="840"/>
      <c r="Q17" s="840"/>
      <c r="R17" s="840"/>
      <c r="S17" s="840"/>
      <c r="T17" s="840"/>
      <c r="U17" s="840"/>
      <c r="V17" s="840"/>
      <c r="W17" s="841"/>
      <c r="X17" s="575" t="s">
        <v>51</v>
      </c>
      <c r="Y17" s="6"/>
      <c r="Z17" s="6"/>
      <c r="AA17" s="6"/>
    </row>
    <row r="18" spans="1:27" ht="27.75" customHeight="1" x14ac:dyDescent="0.25">
      <c r="A18" s="842"/>
      <c r="B18" s="753"/>
      <c r="C18" s="843"/>
      <c r="D18" s="842"/>
      <c r="E18" s="753"/>
      <c r="F18" s="753"/>
      <c r="G18" s="753"/>
      <c r="H18" s="753"/>
      <c r="I18" s="753"/>
      <c r="J18" s="753"/>
      <c r="K18" s="753"/>
      <c r="L18" s="753"/>
      <c r="M18" s="753"/>
      <c r="N18" s="753"/>
      <c r="O18" s="753"/>
      <c r="P18" s="753"/>
      <c r="Q18" s="753"/>
      <c r="R18" s="753"/>
      <c r="S18" s="753"/>
      <c r="T18" s="753"/>
      <c r="U18" s="753"/>
      <c r="V18" s="753"/>
      <c r="W18" s="843"/>
      <c r="X18" s="576" t="s">
        <v>1636</v>
      </c>
      <c r="Y18" s="6"/>
      <c r="Z18" s="6"/>
      <c r="AA18" s="6"/>
    </row>
    <row r="19" spans="1:27" ht="27.75" customHeight="1" x14ac:dyDescent="0.25">
      <c r="A19" s="842"/>
      <c r="B19" s="753"/>
      <c r="C19" s="843"/>
      <c r="D19" s="842"/>
      <c r="E19" s="753"/>
      <c r="F19" s="753"/>
      <c r="G19" s="753"/>
      <c r="H19" s="753"/>
      <c r="I19" s="753"/>
      <c r="J19" s="753"/>
      <c r="K19" s="753"/>
      <c r="L19" s="753"/>
      <c r="M19" s="753"/>
      <c r="N19" s="753"/>
      <c r="O19" s="753"/>
      <c r="P19" s="753"/>
      <c r="Q19" s="753"/>
      <c r="R19" s="753"/>
      <c r="S19" s="753"/>
      <c r="T19" s="753"/>
      <c r="U19" s="753"/>
      <c r="V19" s="753"/>
      <c r="W19" s="843"/>
      <c r="X19" s="577" t="s">
        <v>1637</v>
      </c>
      <c r="Y19" s="6"/>
      <c r="Z19" s="6"/>
      <c r="AA19" s="6"/>
    </row>
    <row r="20" spans="1:27" ht="27.75" customHeight="1" x14ac:dyDescent="0.25">
      <c r="A20" s="844"/>
      <c r="B20" s="845"/>
      <c r="C20" s="846"/>
      <c r="D20" s="844"/>
      <c r="E20" s="845"/>
      <c r="F20" s="845"/>
      <c r="G20" s="845"/>
      <c r="H20" s="845"/>
      <c r="I20" s="845"/>
      <c r="J20" s="845"/>
      <c r="K20" s="845"/>
      <c r="L20" s="845"/>
      <c r="M20" s="845"/>
      <c r="N20" s="845"/>
      <c r="O20" s="845"/>
      <c r="P20" s="845"/>
      <c r="Q20" s="845"/>
      <c r="R20" s="845"/>
      <c r="S20" s="845"/>
      <c r="T20" s="845"/>
      <c r="U20" s="845"/>
      <c r="V20" s="845"/>
      <c r="W20" s="846"/>
      <c r="X20" s="578" t="s">
        <v>54</v>
      </c>
      <c r="Y20" s="6"/>
      <c r="Z20" s="6"/>
      <c r="AA20" s="6"/>
    </row>
    <row r="21" spans="1:27" ht="36.75" customHeight="1" x14ac:dyDescent="0.25">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x14ac:dyDescent="0.25">
      <c r="A22" s="957" t="s">
        <v>1638</v>
      </c>
      <c r="B22" s="884"/>
      <c r="C22" s="885"/>
      <c r="D22" s="550"/>
      <c r="E22" s="958" t="str">
        <f>CONCATENATE("INFORME DE SEGUIMIENTO DEL PROCESO ",A23)</f>
        <v>INFORME DE SEGUIMIENTO DEL PROCESO GESTIÓN JURÍDICA</v>
      </c>
      <c r="F22" s="850"/>
      <c r="G22" s="547"/>
      <c r="H22" s="959" t="s">
        <v>1639</v>
      </c>
      <c r="I22" s="849"/>
      <c r="J22" s="850"/>
      <c r="K22" s="563"/>
      <c r="L22" s="563"/>
      <c r="M22" s="563"/>
      <c r="N22" s="563"/>
      <c r="O22" s="563"/>
      <c r="P22" s="563"/>
      <c r="Q22" s="552"/>
      <c r="R22" s="552"/>
      <c r="S22" s="552"/>
      <c r="T22" s="552"/>
      <c r="U22" s="552"/>
      <c r="V22" s="552"/>
      <c r="W22" s="552"/>
      <c r="X22" s="553"/>
      <c r="Y22" s="6"/>
      <c r="Z22" s="6"/>
      <c r="AA22" s="6"/>
    </row>
    <row r="23" spans="1:27" ht="53.25" customHeight="1" x14ac:dyDescent="0.25">
      <c r="A23" s="962" t="s">
        <v>36</v>
      </c>
      <c r="B23" s="884"/>
      <c r="C23" s="885"/>
      <c r="D23" s="550"/>
      <c r="E23" s="554" t="s">
        <v>1640</v>
      </c>
      <c r="F23" s="555">
        <f>COUNTA(E31:E40)</f>
        <v>0</v>
      </c>
      <c r="G23" s="547"/>
      <c r="H23" s="952" t="s">
        <v>1641</v>
      </c>
      <c r="I23" s="953"/>
      <c r="J23" s="555">
        <f>COUNTIF(I31:I40,"Acción correctiva")</f>
        <v>0</v>
      </c>
      <c r="K23" s="563"/>
      <c r="L23" s="563"/>
      <c r="M23" s="563"/>
      <c r="N23" s="563"/>
      <c r="O23" s="563"/>
      <c r="P23" s="563"/>
      <c r="Q23" s="552"/>
      <c r="R23" s="552"/>
      <c r="S23" s="552"/>
      <c r="T23" s="552"/>
      <c r="U23" s="553"/>
      <c r="V23" s="553"/>
      <c r="W23" s="550"/>
      <c r="X23" s="553"/>
      <c r="Y23" s="6"/>
      <c r="Z23" s="6"/>
      <c r="AA23" s="6"/>
    </row>
    <row r="24" spans="1:27" ht="48.75" customHeight="1" x14ac:dyDescent="0.35">
      <c r="A24" s="557"/>
      <c r="B24" s="550"/>
      <c r="C24" s="550"/>
      <c r="D24" s="558"/>
      <c r="E24" s="559" t="s">
        <v>1561</v>
      </c>
      <c r="F24" s="560">
        <f>COUNTA(H31:H40)</f>
        <v>0</v>
      </c>
      <c r="G24" s="561"/>
      <c r="H24" s="954" t="s">
        <v>1642</v>
      </c>
      <c r="I24" s="955"/>
      <c r="J24" s="556">
        <f>COUNTIF(I31:I40,"Acción Preventiva y/o de mejora")</f>
        <v>0</v>
      </c>
      <c r="K24" s="563"/>
      <c r="L24" s="563"/>
      <c r="M24" s="563"/>
      <c r="N24" s="563"/>
      <c r="O24" s="563"/>
      <c r="P24" s="563"/>
      <c r="Q24" s="552"/>
      <c r="R24" s="548"/>
      <c r="S24" s="548"/>
      <c r="T24" s="548"/>
      <c r="U24" s="553"/>
      <c r="V24" s="553"/>
      <c r="W24" s="550"/>
      <c r="X24" s="553"/>
      <c r="Y24" s="6"/>
      <c r="Z24" s="6"/>
      <c r="AA24" s="6"/>
    </row>
    <row r="25" spans="1:27" ht="53.25" customHeight="1" x14ac:dyDescent="0.35">
      <c r="A25" s="557"/>
      <c r="B25" s="550"/>
      <c r="C25" s="550"/>
      <c r="D25" s="562"/>
      <c r="E25" s="559" t="s">
        <v>1563</v>
      </c>
      <c r="F25" s="560">
        <f>COUNTIF(W31:W35, "Vencida")</f>
        <v>0</v>
      </c>
      <c r="G25" s="561"/>
      <c r="H25" s="956"/>
      <c r="I25" s="796"/>
      <c r="J25" s="563"/>
      <c r="K25" s="563"/>
      <c r="L25" s="563"/>
      <c r="M25" s="563"/>
      <c r="N25" s="563"/>
      <c r="O25" s="563"/>
      <c r="P25" s="563"/>
      <c r="Q25" s="552"/>
      <c r="R25" s="548"/>
      <c r="S25" s="548"/>
      <c r="T25" s="548"/>
      <c r="U25" s="553"/>
      <c r="V25" s="553"/>
      <c r="W25" s="550"/>
      <c r="X25" s="564"/>
      <c r="Y25" s="6"/>
      <c r="Z25" s="6"/>
      <c r="AA25" s="6"/>
    </row>
    <row r="26" spans="1:27" ht="48.75" customHeight="1" x14ac:dyDescent="0.35">
      <c r="A26" s="557"/>
      <c r="B26" s="550"/>
      <c r="C26" s="550"/>
      <c r="D26" s="558"/>
      <c r="E26" s="559" t="s">
        <v>1565</v>
      </c>
      <c r="F26" s="560">
        <f>COUNTIF(W31:W40, "En ejecución")</f>
        <v>0</v>
      </c>
      <c r="G26" s="561"/>
      <c r="H26" s="956"/>
      <c r="I26" s="796"/>
      <c r="J26" s="565"/>
      <c r="K26" s="563"/>
      <c r="L26" s="563"/>
      <c r="M26" s="563"/>
      <c r="N26" s="563"/>
      <c r="O26" s="563"/>
      <c r="P26" s="563"/>
      <c r="Q26" s="552"/>
      <c r="R26" s="548"/>
      <c r="S26" s="548"/>
      <c r="T26" s="548"/>
      <c r="U26" s="553"/>
      <c r="V26" s="553"/>
      <c r="W26" s="550"/>
      <c r="X26" s="564"/>
      <c r="Y26" s="6"/>
      <c r="Z26" s="6"/>
      <c r="AA26" s="6"/>
    </row>
    <row r="27" spans="1:27" ht="51" customHeight="1" x14ac:dyDescent="0.35">
      <c r="A27" s="557"/>
      <c r="B27" s="550"/>
      <c r="C27" s="550"/>
      <c r="D27" s="562"/>
      <c r="E27" s="566" t="s">
        <v>1647</v>
      </c>
      <c r="F27" s="556">
        <f>COUNTIF(W31:W40,"Cerrada")</f>
        <v>0</v>
      </c>
      <c r="G27" s="561"/>
      <c r="H27" s="567"/>
      <c r="I27" s="568"/>
      <c r="J27" s="552"/>
      <c r="K27" s="563"/>
      <c r="L27" s="563"/>
      <c r="M27" s="563"/>
      <c r="N27" s="563"/>
      <c r="O27" s="563"/>
      <c r="P27" s="563"/>
      <c r="Q27" s="552"/>
      <c r="R27" s="548"/>
      <c r="S27" s="548"/>
      <c r="T27" s="548"/>
      <c r="U27" s="553"/>
      <c r="V27" s="553"/>
      <c r="W27" s="550"/>
      <c r="X27" s="564"/>
      <c r="Y27" s="6"/>
      <c r="Z27" s="6"/>
      <c r="AA27" s="6"/>
    </row>
    <row r="28" spans="1:27" ht="41.25" customHeight="1" x14ac:dyDescent="0.35">
      <c r="A28" s="557"/>
      <c r="B28" s="550"/>
      <c r="C28" s="550"/>
      <c r="D28" s="550"/>
      <c r="E28" s="569"/>
      <c r="F28" s="570"/>
      <c r="G28" s="561"/>
      <c r="H28" s="567"/>
      <c r="I28" s="571"/>
      <c r="J28" s="572"/>
      <c r="K28" s="563"/>
      <c r="L28" s="563"/>
      <c r="M28" s="563"/>
      <c r="N28" s="563"/>
      <c r="O28" s="563"/>
      <c r="P28" s="563"/>
      <c r="Q28" s="574"/>
      <c r="R28" s="546"/>
      <c r="S28" s="546"/>
      <c r="T28" s="546"/>
      <c r="U28" s="546"/>
      <c r="V28" s="546"/>
      <c r="W28" s="546"/>
      <c r="X28" s="546"/>
      <c r="Y28" s="6"/>
      <c r="Z28" s="6"/>
      <c r="AA28" s="6"/>
    </row>
    <row r="29" spans="1:27" ht="45" customHeight="1" x14ac:dyDescent="0.25">
      <c r="A29" s="848" t="s">
        <v>56</v>
      </c>
      <c r="B29" s="849"/>
      <c r="C29" s="849"/>
      <c r="D29" s="849"/>
      <c r="E29" s="849"/>
      <c r="F29" s="849"/>
      <c r="G29" s="850"/>
      <c r="H29" s="851" t="s">
        <v>57</v>
      </c>
      <c r="I29" s="849"/>
      <c r="J29" s="849"/>
      <c r="K29" s="849"/>
      <c r="L29" s="849"/>
      <c r="M29" s="849"/>
      <c r="N29" s="850"/>
      <c r="O29" s="852" t="s">
        <v>58</v>
      </c>
      <c r="P29" s="849"/>
      <c r="Q29" s="849"/>
      <c r="R29" s="849"/>
      <c r="S29" s="850"/>
      <c r="T29" s="853" t="s">
        <v>59</v>
      </c>
      <c r="U29" s="849"/>
      <c r="V29" s="849"/>
      <c r="W29" s="849"/>
      <c r="X29" s="850"/>
      <c r="Y29" s="38"/>
      <c r="Z29" s="39"/>
      <c r="AA29" s="40"/>
    </row>
    <row r="30" spans="1:27" ht="63" customHeight="1" x14ac:dyDescent="0.25">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89" t="s">
        <v>72</v>
      </c>
      <c r="P30" s="884"/>
      <c r="Q30" s="884"/>
      <c r="R30" s="890"/>
      <c r="S30" s="46" t="s">
        <v>73</v>
      </c>
      <c r="T30" s="48" t="s">
        <v>72</v>
      </c>
      <c r="U30" s="45" t="s">
        <v>73</v>
      </c>
      <c r="V30" s="45" t="s">
        <v>6</v>
      </c>
      <c r="W30" s="45" t="s">
        <v>74</v>
      </c>
      <c r="X30" s="46" t="s">
        <v>75</v>
      </c>
      <c r="Y30" s="49"/>
      <c r="Z30" s="6"/>
      <c r="AA30" s="6"/>
    </row>
    <row r="31" spans="1:27" ht="37.5" customHeight="1" x14ac:dyDescent="0.25">
      <c r="A31" s="609"/>
      <c r="B31" s="609"/>
      <c r="C31" s="609"/>
      <c r="D31" s="609"/>
      <c r="E31" s="58"/>
      <c r="F31" s="609"/>
      <c r="G31" s="610"/>
      <c r="H31" s="610"/>
      <c r="I31" s="58"/>
      <c r="J31" s="58"/>
      <c r="K31" s="58"/>
      <c r="L31" s="58"/>
      <c r="M31" s="51"/>
      <c r="N31" s="58"/>
      <c r="O31" s="969"/>
      <c r="P31" s="754"/>
      <c r="Q31" s="754"/>
      <c r="R31" s="779"/>
      <c r="S31" s="58"/>
      <c r="T31" s="57"/>
      <c r="U31" s="57"/>
      <c r="V31" s="57"/>
      <c r="W31" s="58"/>
      <c r="X31" s="631"/>
      <c r="Y31" s="59"/>
      <c r="Z31" s="6"/>
      <c r="AA31" s="6"/>
    </row>
    <row r="32" spans="1:27" ht="37.5" customHeight="1" x14ac:dyDescent="0.25">
      <c r="A32" s="430"/>
      <c r="B32" s="219"/>
      <c r="C32" s="219"/>
      <c r="D32" s="430"/>
      <c r="E32" s="438"/>
      <c r="F32" s="219"/>
      <c r="G32" s="200"/>
      <c r="H32" s="200"/>
      <c r="I32" s="76"/>
      <c r="J32" s="438"/>
      <c r="K32" s="438"/>
      <c r="L32" s="438"/>
      <c r="M32" s="128"/>
      <c r="N32" s="438"/>
      <c r="O32" s="970"/>
      <c r="P32" s="744"/>
      <c r="Q32" s="744"/>
      <c r="R32" s="745"/>
      <c r="S32" s="438"/>
      <c r="T32" s="232"/>
      <c r="U32" s="232"/>
      <c r="V32" s="104"/>
      <c r="W32" s="76"/>
      <c r="X32" s="431"/>
      <c r="Y32" s="29"/>
      <c r="Z32" s="6"/>
      <c r="AA32" s="6"/>
    </row>
    <row r="33" spans="1:27" ht="37.5" customHeight="1" x14ac:dyDescent="0.25">
      <c r="A33" s="430"/>
      <c r="B33" s="219"/>
      <c r="C33" s="219"/>
      <c r="D33" s="430"/>
      <c r="E33" s="438"/>
      <c r="F33" s="219"/>
      <c r="G33" s="200"/>
      <c r="H33" s="200"/>
      <c r="I33" s="76"/>
      <c r="J33" s="430"/>
      <c r="K33" s="430"/>
      <c r="L33" s="438"/>
      <c r="M33" s="430"/>
      <c r="N33" s="430"/>
      <c r="O33" s="968"/>
      <c r="P33" s="744"/>
      <c r="Q33" s="744"/>
      <c r="R33" s="745"/>
      <c r="S33" s="430"/>
      <c r="T33" s="232"/>
      <c r="U33" s="232"/>
      <c r="V33" s="104"/>
      <c r="W33" s="76"/>
      <c r="X33" s="431"/>
      <c r="Y33" s="29"/>
      <c r="Z33" s="6"/>
      <c r="AA33" s="6"/>
    </row>
    <row r="34" spans="1:27" ht="15.75" customHeight="1" x14ac:dyDescent="0.25">
      <c r="A34" s="6"/>
      <c r="B34" s="6"/>
      <c r="C34" s="6"/>
      <c r="D34" s="6"/>
      <c r="E34" s="29"/>
      <c r="F34" s="6"/>
      <c r="G34" s="29"/>
      <c r="H34" s="29"/>
      <c r="I34" s="6"/>
      <c r="J34" s="6"/>
      <c r="K34" s="6"/>
      <c r="L34" s="6"/>
      <c r="M34" s="6"/>
      <c r="N34" s="6"/>
      <c r="O34" s="6"/>
      <c r="P34" s="6"/>
      <c r="Q34" s="6"/>
      <c r="R34" s="6"/>
      <c r="S34" s="6"/>
      <c r="T34" s="28"/>
      <c r="U34" s="28"/>
      <c r="V34" s="28"/>
      <c r="W34" s="157"/>
      <c r="X34" s="29"/>
      <c r="Y34" s="6"/>
      <c r="Z34" s="6"/>
      <c r="AA34" s="6"/>
    </row>
    <row r="35" spans="1:27" ht="15.75" customHeight="1" x14ac:dyDescent="0.25">
      <c r="A35" s="6"/>
      <c r="B35" s="6"/>
      <c r="C35" s="6"/>
      <c r="D35" s="6"/>
      <c r="E35" s="29"/>
      <c r="F35" s="6"/>
      <c r="G35" s="29"/>
      <c r="H35" s="29"/>
      <c r="I35" s="6"/>
      <c r="J35" s="6"/>
      <c r="K35" s="6"/>
      <c r="L35" s="6"/>
      <c r="M35" s="6"/>
      <c r="N35" s="6"/>
      <c r="O35" s="6"/>
      <c r="P35" s="6"/>
      <c r="Q35" s="6"/>
      <c r="R35" s="6"/>
      <c r="S35" s="6"/>
      <c r="T35" s="28"/>
      <c r="U35" s="28"/>
      <c r="V35" s="28"/>
      <c r="W35" s="157"/>
      <c r="X35" s="29"/>
      <c r="Y35" s="6"/>
      <c r="Z35" s="6"/>
      <c r="AA35" s="6"/>
    </row>
    <row r="36" spans="1:27" ht="15.75" customHeight="1" x14ac:dyDescent="0.25">
      <c r="A36" s="6"/>
      <c r="B36" s="6"/>
      <c r="C36" s="6"/>
      <c r="D36" s="6"/>
      <c r="E36" s="29"/>
      <c r="F36" s="6"/>
      <c r="G36" s="29"/>
      <c r="H36" s="29"/>
      <c r="I36" s="6"/>
      <c r="J36" s="6"/>
      <c r="K36" s="6"/>
      <c r="L36" s="6"/>
      <c r="M36" s="6"/>
      <c r="N36" s="6"/>
      <c r="O36" s="6"/>
      <c r="P36" s="6"/>
      <c r="Q36" s="6"/>
      <c r="R36" s="6"/>
      <c r="S36" s="6"/>
      <c r="T36" s="28"/>
      <c r="U36" s="28"/>
      <c r="V36" s="28"/>
      <c r="W36" s="157"/>
      <c r="X36" s="29"/>
      <c r="Y36" s="6"/>
      <c r="Z36" s="6"/>
      <c r="AA36" s="6"/>
    </row>
    <row r="37" spans="1:27" ht="15.75" customHeight="1" x14ac:dyDescent="0.25">
      <c r="A37" s="6"/>
      <c r="B37" s="6"/>
      <c r="C37" s="6"/>
      <c r="D37" s="6"/>
      <c r="E37" s="29"/>
      <c r="F37" s="6"/>
      <c r="G37" s="29"/>
      <c r="H37" s="29"/>
      <c r="I37" s="6"/>
      <c r="J37" s="6"/>
      <c r="K37" s="6"/>
      <c r="L37" s="6"/>
      <c r="M37" s="6"/>
      <c r="N37" s="6"/>
      <c r="O37" s="6"/>
      <c r="P37" s="6"/>
      <c r="Q37" s="6"/>
      <c r="R37" s="6"/>
      <c r="S37" s="6"/>
      <c r="T37" s="28"/>
      <c r="U37" s="28"/>
      <c r="V37" s="28"/>
      <c r="W37" s="157"/>
      <c r="X37" s="29"/>
      <c r="Y37" s="6"/>
      <c r="Z37" s="6"/>
      <c r="AA37" s="6"/>
    </row>
    <row r="38" spans="1:27" ht="15.75" customHeight="1" x14ac:dyDescent="0.25">
      <c r="A38" s="6"/>
      <c r="B38" s="6"/>
      <c r="C38" s="6"/>
      <c r="D38" s="6"/>
      <c r="E38" s="29"/>
      <c r="F38" s="6"/>
      <c r="G38" s="29"/>
      <c r="H38" s="29"/>
      <c r="I38" s="6"/>
      <c r="J38" s="6"/>
      <c r="K38" s="6"/>
      <c r="L38" s="6"/>
      <c r="M38" s="6"/>
      <c r="N38" s="6"/>
      <c r="O38" s="6"/>
      <c r="P38" s="6"/>
      <c r="Q38" s="6"/>
      <c r="R38" s="6"/>
      <c r="S38" s="6"/>
      <c r="T38" s="28"/>
      <c r="U38" s="28"/>
      <c r="V38" s="28"/>
      <c r="W38" s="157"/>
      <c r="X38" s="29"/>
      <c r="Y38" s="6"/>
      <c r="Z38" s="6"/>
      <c r="AA38" s="6"/>
    </row>
    <row r="39" spans="1:27" ht="15.75" customHeight="1" x14ac:dyDescent="0.25">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x14ac:dyDescent="0.25">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x14ac:dyDescent="0.25">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x14ac:dyDescent="0.25">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x14ac:dyDescent="0.25">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x14ac:dyDescent="0.25">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x14ac:dyDescent="0.25">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x14ac:dyDescent="0.25">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x14ac:dyDescent="0.25">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x14ac:dyDescent="0.25">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x14ac:dyDescent="0.25">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x14ac:dyDescent="0.25">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x14ac:dyDescent="0.25">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x14ac:dyDescent="0.25">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x14ac:dyDescent="0.25">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x14ac:dyDescent="0.25">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x14ac:dyDescent="0.25">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x14ac:dyDescent="0.25">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x14ac:dyDescent="0.25">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x14ac:dyDescent="0.25">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x14ac:dyDescent="0.25">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x14ac:dyDescent="0.25">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x14ac:dyDescent="0.25">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x14ac:dyDescent="0.25">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x14ac:dyDescent="0.25">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x14ac:dyDescent="0.25">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x14ac:dyDescent="0.25">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x14ac:dyDescent="0.25">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x14ac:dyDescent="0.25">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x14ac:dyDescent="0.25">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x14ac:dyDescent="0.25">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x14ac:dyDescent="0.25">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x14ac:dyDescent="0.25">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x14ac:dyDescent="0.25">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x14ac:dyDescent="0.25">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x14ac:dyDescent="0.25">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x14ac:dyDescent="0.25">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x14ac:dyDescent="0.25">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x14ac:dyDescent="0.25">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x14ac:dyDescent="0.25">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x14ac:dyDescent="0.25">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x14ac:dyDescent="0.25">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x14ac:dyDescent="0.25">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x14ac:dyDescent="0.25">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x14ac:dyDescent="0.25">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x14ac:dyDescent="0.25">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x14ac:dyDescent="0.25">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x14ac:dyDescent="0.25">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x14ac:dyDescent="0.25">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x14ac:dyDescent="0.25">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x14ac:dyDescent="0.25">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x14ac:dyDescent="0.25">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x14ac:dyDescent="0.25">
      <c r="A91" s="6"/>
      <c r="B91" s="6"/>
      <c r="C91" s="6"/>
      <c r="D91" s="6"/>
      <c r="E91" s="29"/>
      <c r="F91" s="6"/>
      <c r="G91" s="29"/>
      <c r="H91" s="29"/>
      <c r="I91" s="6"/>
      <c r="J91" s="6"/>
      <c r="K91" s="6"/>
      <c r="L91" s="6"/>
      <c r="M91" s="6"/>
      <c r="N91" s="6"/>
      <c r="O91" s="6"/>
      <c r="P91" s="6"/>
      <c r="Q91" s="6"/>
      <c r="R91" s="6"/>
      <c r="S91" s="6"/>
      <c r="T91" s="28"/>
      <c r="U91" s="28"/>
      <c r="V91" s="28"/>
      <c r="W91" s="157"/>
      <c r="X91" s="29"/>
      <c r="Y91" s="6"/>
      <c r="Z91" s="6"/>
      <c r="AA91" s="6"/>
    </row>
    <row r="92" spans="1:27" ht="15.75" customHeight="1" x14ac:dyDescent="0.25">
      <c r="A92" s="6"/>
      <c r="B92" s="6"/>
      <c r="C92" s="6"/>
      <c r="D92" s="6"/>
      <c r="E92" s="29"/>
      <c r="F92" s="6"/>
      <c r="G92" s="29"/>
      <c r="H92" s="29"/>
      <c r="I92" s="6"/>
      <c r="J92" s="6"/>
      <c r="K92" s="6"/>
      <c r="L92" s="6"/>
      <c r="M92" s="6"/>
      <c r="N92" s="6"/>
      <c r="O92" s="6"/>
      <c r="P92" s="6"/>
      <c r="Q92" s="6"/>
      <c r="R92" s="6"/>
      <c r="S92" s="6"/>
      <c r="T92" s="28"/>
      <c r="U92" s="28"/>
      <c r="V92" s="28"/>
      <c r="W92" s="157"/>
      <c r="X92" s="29"/>
      <c r="Y92" s="6"/>
      <c r="Z92" s="6"/>
      <c r="AA92" s="6"/>
    </row>
    <row r="93" spans="1:27" ht="15.75" customHeight="1" x14ac:dyDescent="0.25">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x14ac:dyDescent="0.25">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x14ac:dyDescent="0.25">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x14ac:dyDescent="0.25">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x14ac:dyDescent="0.25">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x14ac:dyDescent="0.25">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x14ac:dyDescent="0.25">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8">
    <mergeCell ref="A17:C20"/>
    <mergeCell ref="D17:W20"/>
    <mergeCell ref="A22:C22"/>
    <mergeCell ref="E22:F22"/>
    <mergeCell ref="H22:J22"/>
    <mergeCell ref="A29:G29"/>
    <mergeCell ref="H29:N29"/>
    <mergeCell ref="O29:S29"/>
    <mergeCell ref="A23:C23"/>
    <mergeCell ref="H23:I23"/>
    <mergeCell ref="T29:X29"/>
    <mergeCell ref="O33:R33"/>
    <mergeCell ref="H24:I24"/>
    <mergeCell ref="H25:I25"/>
    <mergeCell ref="H26:I26"/>
    <mergeCell ref="O30:R30"/>
    <mergeCell ref="O31:R31"/>
    <mergeCell ref="O32:R32"/>
  </mergeCells>
  <conditionalFormatting sqref="W31:W33">
    <cfRule type="containsText" dxfId="71" priority="1" stopIfTrue="1" operator="containsText" text="Cerrada">
      <formula>NOT(ISERROR(SEARCH(("Cerrada"),(W31))))</formula>
    </cfRule>
  </conditionalFormatting>
  <conditionalFormatting sqref="W31:W33">
    <cfRule type="containsText" dxfId="70" priority="2" stopIfTrue="1" operator="containsText" text="En ejecución">
      <formula>NOT(ISERROR(SEARCH(("En ejecución"),(W31))))</formula>
    </cfRule>
  </conditionalFormatting>
  <conditionalFormatting sqref="W31:W33">
    <cfRule type="containsText" dxfId="69" priority="3" stopIfTrue="1" operator="containsText" text="Vencida">
      <formula>NOT(ISERROR(SEARCH(("Vencida"),(W31))))</formula>
    </cfRule>
  </conditionalFormatting>
  <dataValidations count="7">
    <dataValidation type="list" allowBlank="1" showErrorMessage="1" sqref="A23" xr:uid="{00000000-0002-0000-0B00-000000000000}">
      <formula1>PROCESOS</formula1>
    </dataValidation>
    <dataValidation type="list" allowBlank="1" showErrorMessage="1" sqref="B31:B33" xr:uid="{00000000-0002-0000-0B00-000001000000}">
      <formula1>$F$2:$F$6</formula1>
    </dataValidation>
    <dataValidation type="list" allowBlank="1" showErrorMessage="1" sqref="I31:I33" xr:uid="{00000000-0002-0000-0B00-000002000000}">
      <formula1>$H$2:$H$3</formula1>
    </dataValidation>
    <dataValidation type="list" allowBlank="1" showErrorMessage="1" sqref="C31:C33" xr:uid="{00000000-0002-0000-0B00-000003000000}">
      <formula1>$D$2:$D$13</formula1>
    </dataValidation>
    <dataValidation type="list" allowBlank="1" showErrorMessage="1" sqref="W31:W33" xr:uid="{00000000-0002-0000-0B00-000004000000}">
      <formula1>$I$2:$I$4</formula1>
    </dataValidation>
    <dataValidation type="list" allowBlank="1" showErrorMessage="1" sqref="V31:V33" xr:uid="{00000000-0002-0000-0B00-000005000000}">
      <formula1>$J$2:$J$4</formula1>
    </dataValidation>
    <dataValidation type="list" allowBlank="1" showErrorMessage="1" sqref="F31:F33" xr:uid="{00000000-0002-0000-0B00-000006000000}">
      <formula1>$G$2:$G$5</formula1>
    </dataValidation>
  </dataValidations>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Z1001"/>
  <sheetViews>
    <sheetView showGridLines="0" topLeftCell="A19" workbookViewId="0"/>
  </sheetViews>
  <sheetFormatPr baseColWidth="10" defaultColWidth="14.42578125" defaultRowHeight="15" customHeight="1" x14ac:dyDescent="0.25"/>
  <cols>
    <col min="1" max="1" width="6.42578125" customWidth="1"/>
    <col min="3" max="3" width="17.42578125" customWidth="1"/>
    <col min="4" max="4" width="14.140625" customWidth="1"/>
    <col min="5" max="5" width="45.5703125" customWidth="1"/>
    <col min="6" max="6" width="15.7109375" customWidth="1"/>
    <col min="7" max="7" width="26.5703125" customWidth="1"/>
    <col min="8" max="8" width="52" customWidth="1"/>
    <col min="9" max="9" width="12.42578125" customWidth="1"/>
    <col min="10" max="10" width="20.28515625" customWidth="1"/>
    <col min="11" max="11" width="26.85546875" customWidth="1"/>
    <col min="12" max="12" width="13.85546875" customWidth="1"/>
    <col min="13" max="13" width="15.42578125" customWidth="1"/>
    <col min="14" max="14" width="19.7109375" customWidth="1"/>
    <col min="15" max="15" width="86" customWidth="1"/>
    <col min="16" max="16" width="0.42578125" hidden="1" customWidth="1"/>
    <col min="17" max="17" width="40.7109375" customWidth="1"/>
    <col min="18" max="18" width="50.28515625" customWidth="1"/>
    <col min="19" max="19" width="51.5703125" customWidth="1"/>
    <col min="20" max="20" width="18.42578125" customWidth="1"/>
    <col min="21" max="21" width="19.42578125" customWidth="1"/>
    <col min="22" max="22" width="57" customWidth="1"/>
    <col min="23" max="23" width="31.140625" customWidth="1"/>
    <col min="25" max="25" width="11" customWidth="1"/>
  </cols>
  <sheetData>
    <row r="1" spans="1:26" ht="38.25" hidden="1" x14ac:dyDescent="0.25">
      <c r="A1" s="17"/>
      <c r="B1" s="632"/>
      <c r="C1" s="633" t="s">
        <v>0</v>
      </c>
      <c r="D1" s="633" t="s">
        <v>1</v>
      </c>
      <c r="E1" s="632"/>
      <c r="F1" s="634" t="s">
        <v>2</v>
      </c>
      <c r="G1" s="634" t="s">
        <v>3</v>
      </c>
      <c r="H1" s="634" t="s">
        <v>4</v>
      </c>
      <c r="I1" s="634" t="s">
        <v>5</v>
      </c>
      <c r="J1" s="634" t="s">
        <v>6</v>
      </c>
      <c r="K1" s="635"/>
      <c r="L1" s="635"/>
      <c r="M1" s="635"/>
      <c r="N1" s="635"/>
      <c r="O1" s="635"/>
      <c r="P1" s="635"/>
      <c r="Q1" s="635"/>
      <c r="R1" s="636"/>
      <c r="S1" s="635"/>
      <c r="T1" s="635"/>
      <c r="U1" s="635"/>
      <c r="V1" s="635"/>
      <c r="W1" s="635"/>
      <c r="X1" s="635"/>
      <c r="Y1" s="635"/>
      <c r="Z1" s="635"/>
    </row>
    <row r="2" spans="1:26" ht="25.5" hidden="1" x14ac:dyDescent="0.25">
      <c r="A2" s="17"/>
      <c r="B2" s="10"/>
      <c r="C2" s="637" t="s">
        <v>7</v>
      </c>
      <c r="D2" s="637" t="s">
        <v>8</v>
      </c>
      <c r="E2" s="12"/>
      <c r="F2" s="638" t="s">
        <v>9</v>
      </c>
      <c r="G2" s="639" t="s">
        <v>10</v>
      </c>
      <c r="H2" s="638" t="s">
        <v>11</v>
      </c>
      <c r="I2" s="15" t="s">
        <v>12</v>
      </c>
      <c r="J2" s="16" t="s">
        <v>13</v>
      </c>
      <c r="K2" s="17"/>
      <c r="L2" s="17"/>
      <c r="M2" s="17"/>
      <c r="N2" s="17"/>
      <c r="O2" s="17"/>
      <c r="P2" s="17"/>
      <c r="Q2" s="17"/>
      <c r="R2" s="640"/>
      <c r="S2" s="17"/>
      <c r="T2" s="17"/>
      <c r="U2" s="17"/>
      <c r="V2" s="17"/>
      <c r="W2" s="17"/>
      <c r="X2" s="17"/>
      <c r="Y2" s="17"/>
      <c r="Z2" s="17"/>
    </row>
    <row r="3" spans="1:26" ht="38.25" hidden="1" x14ac:dyDescent="0.25">
      <c r="A3" s="17"/>
      <c r="B3" s="10"/>
      <c r="C3" s="637" t="s">
        <v>14</v>
      </c>
      <c r="D3" s="637" t="s">
        <v>15</v>
      </c>
      <c r="E3" s="12"/>
      <c r="F3" s="638" t="s">
        <v>16</v>
      </c>
      <c r="G3" s="639" t="s">
        <v>17</v>
      </c>
      <c r="H3" s="639" t="s">
        <v>18</v>
      </c>
      <c r="I3" s="19" t="s">
        <v>19</v>
      </c>
      <c r="J3" s="16" t="s">
        <v>20</v>
      </c>
      <c r="K3" s="17"/>
      <c r="L3" s="17"/>
      <c r="M3" s="17"/>
      <c r="N3" s="17"/>
      <c r="O3" s="17"/>
      <c r="P3" s="17"/>
      <c r="Q3" s="17"/>
      <c r="R3" s="640"/>
      <c r="S3" s="17"/>
      <c r="T3" s="17"/>
      <c r="U3" s="17"/>
      <c r="V3" s="17"/>
      <c r="W3" s="17"/>
      <c r="X3" s="17"/>
      <c r="Y3" s="17"/>
      <c r="Z3" s="17"/>
    </row>
    <row r="4" spans="1:26" ht="51" hidden="1" x14ac:dyDescent="0.25">
      <c r="A4" s="17"/>
      <c r="B4" s="10"/>
      <c r="C4" s="637" t="s">
        <v>21</v>
      </c>
      <c r="D4" s="637" t="s">
        <v>22</v>
      </c>
      <c r="E4" s="12"/>
      <c r="F4" s="638" t="s">
        <v>23</v>
      </c>
      <c r="G4" s="639" t="s">
        <v>24</v>
      </c>
      <c r="H4" s="23"/>
      <c r="I4" s="21" t="s">
        <v>25</v>
      </c>
      <c r="J4" s="16" t="s">
        <v>26</v>
      </c>
      <c r="K4" s="17"/>
      <c r="L4" s="17"/>
      <c r="M4" s="17"/>
      <c r="N4" s="17"/>
      <c r="O4" s="17"/>
      <c r="P4" s="17"/>
      <c r="Q4" s="17"/>
      <c r="R4" s="640"/>
      <c r="S4" s="17"/>
      <c r="T4" s="17"/>
      <c r="U4" s="17"/>
      <c r="V4" s="17"/>
      <c r="W4" s="17"/>
      <c r="X4" s="17"/>
      <c r="Y4" s="17"/>
      <c r="Z4" s="17"/>
    </row>
    <row r="5" spans="1:26" ht="38.25" hidden="1" x14ac:dyDescent="0.25">
      <c r="A5" s="17"/>
      <c r="B5" s="10"/>
      <c r="C5" s="637" t="s">
        <v>27</v>
      </c>
      <c r="D5" s="637" t="s">
        <v>28</v>
      </c>
      <c r="E5" s="12"/>
      <c r="F5" s="639" t="s">
        <v>29</v>
      </c>
      <c r="G5" s="639" t="s">
        <v>30</v>
      </c>
      <c r="H5" s="16"/>
      <c r="I5" s="641" t="s">
        <v>288</v>
      </c>
      <c r="J5" s="16"/>
      <c r="K5" s="17"/>
      <c r="L5" s="17"/>
      <c r="M5" s="17"/>
      <c r="N5" s="17"/>
      <c r="O5" s="17"/>
      <c r="P5" s="17"/>
      <c r="Q5" s="17"/>
      <c r="R5" s="640"/>
      <c r="S5" s="17"/>
      <c r="T5" s="17"/>
      <c r="U5" s="17"/>
      <c r="V5" s="17"/>
      <c r="W5" s="17"/>
      <c r="X5" s="17"/>
      <c r="Y5" s="17"/>
      <c r="Z5" s="17"/>
    </row>
    <row r="6" spans="1:26" ht="51" hidden="1" x14ac:dyDescent="0.25">
      <c r="A6" s="17"/>
      <c r="B6" s="10"/>
      <c r="C6" s="637" t="s">
        <v>31</v>
      </c>
      <c r="D6" s="637" t="s">
        <v>32</v>
      </c>
      <c r="E6" s="17"/>
      <c r="F6" s="639" t="s">
        <v>33</v>
      </c>
      <c r="G6" s="16"/>
      <c r="H6" s="16"/>
      <c r="I6" s="16"/>
      <c r="J6" s="16"/>
      <c r="K6" s="17"/>
      <c r="L6" s="17"/>
      <c r="M6" s="17"/>
      <c r="N6" s="17"/>
      <c r="O6" s="17"/>
      <c r="P6" s="17"/>
      <c r="Q6" s="17"/>
      <c r="R6" s="640"/>
      <c r="S6" s="17"/>
      <c r="T6" s="17"/>
      <c r="U6" s="17"/>
      <c r="V6" s="17"/>
      <c r="W6" s="17"/>
      <c r="X6" s="17"/>
      <c r="Y6" s="17"/>
      <c r="Z6" s="17"/>
    </row>
    <row r="7" spans="1:26" ht="25.5" hidden="1" x14ac:dyDescent="0.25">
      <c r="A7" s="17"/>
      <c r="B7" s="10"/>
      <c r="C7" s="637" t="s">
        <v>34</v>
      </c>
      <c r="D7" s="637" t="s">
        <v>35</v>
      </c>
      <c r="E7" s="12"/>
      <c r="F7" s="23"/>
      <c r="G7" s="16"/>
      <c r="H7" s="16"/>
      <c r="I7" s="23"/>
      <c r="J7" s="23"/>
      <c r="K7" s="17"/>
      <c r="L7" s="17"/>
      <c r="M7" s="17"/>
      <c r="N7" s="17"/>
      <c r="O7" s="17"/>
      <c r="P7" s="17"/>
      <c r="Q7" s="17"/>
      <c r="R7" s="640"/>
      <c r="S7" s="17"/>
      <c r="T7" s="17"/>
      <c r="U7" s="17"/>
      <c r="V7" s="17"/>
      <c r="W7" s="17"/>
      <c r="X7" s="17"/>
      <c r="Y7" s="17"/>
      <c r="Z7" s="17"/>
    </row>
    <row r="8" spans="1:26" ht="25.5" hidden="1" x14ac:dyDescent="0.25">
      <c r="A8" s="17"/>
      <c r="B8" s="10"/>
      <c r="C8" s="637" t="s">
        <v>36</v>
      </c>
      <c r="D8" s="637" t="s">
        <v>37</v>
      </c>
      <c r="E8" s="12"/>
      <c r="F8" s="23"/>
      <c r="G8" s="16"/>
      <c r="H8" s="16"/>
      <c r="I8" s="16"/>
      <c r="J8" s="16"/>
      <c r="K8" s="17"/>
      <c r="L8" s="17"/>
      <c r="M8" s="17"/>
      <c r="N8" s="17"/>
      <c r="O8" s="17"/>
      <c r="P8" s="17"/>
      <c r="Q8" s="17"/>
      <c r="R8" s="640"/>
      <c r="S8" s="17"/>
      <c r="T8" s="17"/>
      <c r="U8" s="17"/>
      <c r="V8" s="17"/>
      <c r="W8" s="17"/>
      <c r="X8" s="17"/>
      <c r="Y8" s="17"/>
      <c r="Z8" s="17"/>
    </row>
    <row r="9" spans="1:26" ht="51" hidden="1" x14ac:dyDescent="0.25">
      <c r="A9" s="17"/>
      <c r="B9" s="10"/>
      <c r="C9" s="637" t="s">
        <v>38</v>
      </c>
      <c r="D9" s="637" t="s">
        <v>39</v>
      </c>
      <c r="E9" s="12"/>
      <c r="F9" s="16"/>
      <c r="G9" s="16"/>
      <c r="H9" s="16"/>
      <c r="I9" s="16"/>
      <c r="J9" s="16"/>
      <c r="K9" s="17"/>
      <c r="L9" s="17"/>
      <c r="M9" s="17"/>
      <c r="N9" s="17"/>
      <c r="O9" s="17"/>
      <c r="P9" s="17"/>
      <c r="Q9" s="17"/>
      <c r="R9" s="640"/>
      <c r="S9" s="17"/>
      <c r="T9" s="17"/>
      <c r="U9" s="17"/>
      <c r="V9" s="17"/>
      <c r="W9" s="17"/>
      <c r="X9" s="17"/>
      <c r="Y9" s="17"/>
      <c r="Z9" s="17"/>
    </row>
    <row r="10" spans="1:26" ht="25.5" hidden="1" x14ac:dyDescent="0.25">
      <c r="A10" s="17"/>
      <c r="B10" s="10"/>
      <c r="C10" s="637" t="s">
        <v>40</v>
      </c>
      <c r="D10" s="637" t="s">
        <v>41</v>
      </c>
      <c r="E10" s="12"/>
      <c r="F10" s="16"/>
      <c r="G10" s="16"/>
      <c r="H10" s="16"/>
      <c r="I10" s="16"/>
      <c r="J10" s="16"/>
      <c r="K10" s="17"/>
      <c r="L10" s="17"/>
      <c r="M10" s="17"/>
      <c r="N10" s="17"/>
      <c r="O10" s="17"/>
      <c r="P10" s="17"/>
      <c r="Q10" s="17"/>
      <c r="R10" s="640"/>
      <c r="S10" s="17"/>
      <c r="T10" s="17"/>
      <c r="U10" s="17"/>
      <c r="V10" s="17"/>
      <c r="W10" s="17"/>
      <c r="X10" s="17"/>
      <c r="Y10" s="17"/>
      <c r="Z10" s="17"/>
    </row>
    <row r="11" spans="1:26" ht="51" hidden="1" x14ac:dyDescent="0.25">
      <c r="A11" s="17"/>
      <c r="B11" s="10"/>
      <c r="C11" s="637" t="s">
        <v>42</v>
      </c>
      <c r="D11" s="637" t="s">
        <v>43</v>
      </c>
      <c r="E11" s="12"/>
      <c r="F11" s="16"/>
      <c r="G11" s="16"/>
      <c r="H11" s="16"/>
      <c r="I11" s="16"/>
      <c r="J11" s="16"/>
      <c r="K11" s="17"/>
      <c r="L11" s="17"/>
      <c r="M11" s="17"/>
      <c r="N11" s="17"/>
      <c r="O11" s="17"/>
      <c r="P11" s="17"/>
      <c r="Q11" s="17"/>
      <c r="R11" s="640"/>
      <c r="S11" s="17"/>
      <c r="T11" s="17"/>
      <c r="U11" s="17"/>
      <c r="V11" s="17"/>
      <c r="W11" s="17"/>
      <c r="X11" s="17"/>
      <c r="Y11" s="17"/>
      <c r="Z11" s="17"/>
    </row>
    <row r="12" spans="1:26" ht="38.25" hidden="1" x14ac:dyDescent="0.25">
      <c r="A12" s="17"/>
      <c r="B12" s="10"/>
      <c r="C12" s="637" t="s">
        <v>44</v>
      </c>
      <c r="D12" s="637" t="s">
        <v>45</v>
      </c>
      <c r="E12" s="12"/>
      <c r="F12" s="10"/>
      <c r="G12" s="10"/>
      <c r="H12" s="10"/>
      <c r="I12" s="10"/>
      <c r="J12" s="17"/>
      <c r="K12" s="17"/>
      <c r="L12" s="17"/>
      <c r="M12" s="17"/>
      <c r="N12" s="17"/>
      <c r="O12" s="17"/>
      <c r="P12" s="17"/>
      <c r="Q12" s="17"/>
      <c r="R12" s="640"/>
      <c r="S12" s="17"/>
      <c r="T12" s="17"/>
      <c r="U12" s="17"/>
      <c r="V12" s="17"/>
      <c r="W12" s="17"/>
      <c r="X12" s="17"/>
      <c r="Y12" s="17"/>
      <c r="Z12" s="17"/>
    </row>
    <row r="13" spans="1:26" ht="38.25" hidden="1" x14ac:dyDescent="0.25">
      <c r="A13" s="17"/>
      <c r="B13" s="10"/>
      <c r="C13" s="637" t="s">
        <v>46</v>
      </c>
      <c r="D13" s="637" t="s">
        <v>47</v>
      </c>
      <c r="E13" s="12"/>
      <c r="F13" s="10"/>
      <c r="G13" s="10"/>
      <c r="H13" s="10"/>
      <c r="I13" s="10"/>
      <c r="J13" s="17"/>
      <c r="K13" s="17"/>
      <c r="L13" s="17"/>
      <c r="M13" s="17"/>
      <c r="N13" s="17"/>
      <c r="O13" s="17"/>
      <c r="P13" s="17"/>
      <c r="Q13" s="17"/>
      <c r="R13" s="640"/>
      <c r="S13" s="17"/>
      <c r="T13" s="17"/>
      <c r="U13" s="17"/>
      <c r="V13" s="17"/>
      <c r="W13" s="17"/>
      <c r="X13" s="17"/>
      <c r="Y13" s="17"/>
      <c r="Z13" s="17"/>
    </row>
    <row r="14" spans="1:26" ht="25.5" hidden="1" x14ac:dyDescent="0.25">
      <c r="A14" s="17"/>
      <c r="B14" s="10"/>
      <c r="C14" s="637" t="s">
        <v>48</v>
      </c>
      <c r="D14" s="642"/>
      <c r="E14" s="12"/>
      <c r="F14" s="10"/>
      <c r="G14" s="10"/>
      <c r="H14" s="10"/>
      <c r="I14" s="10"/>
      <c r="J14" s="17"/>
      <c r="K14" s="17"/>
      <c r="L14" s="17"/>
      <c r="M14" s="17"/>
      <c r="N14" s="17"/>
      <c r="O14" s="17"/>
      <c r="P14" s="17"/>
      <c r="Q14" s="17"/>
      <c r="R14" s="640"/>
      <c r="S14" s="17"/>
      <c r="T14" s="17"/>
      <c r="U14" s="17"/>
      <c r="V14" s="17"/>
      <c r="W14" s="17"/>
      <c r="X14" s="17"/>
      <c r="Y14" s="17"/>
      <c r="Z14" s="17"/>
    </row>
    <row r="15" spans="1:26" ht="38.25" hidden="1" x14ac:dyDescent="0.25">
      <c r="A15" s="17"/>
      <c r="B15" s="10"/>
      <c r="C15" s="66" t="s">
        <v>49</v>
      </c>
      <c r="D15" s="637"/>
      <c r="E15" s="12"/>
      <c r="F15" s="10"/>
      <c r="G15" s="10"/>
      <c r="H15" s="10"/>
      <c r="I15" s="10"/>
      <c r="J15" s="17"/>
      <c r="K15" s="17"/>
      <c r="L15" s="17"/>
      <c r="M15" s="17"/>
      <c r="N15" s="17"/>
      <c r="O15" s="17"/>
      <c r="P15" s="17"/>
      <c r="Q15" s="17"/>
      <c r="R15" s="640"/>
      <c r="S15" s="17"/>
      <c r="T15" s="17"/>
      <c r="U15" s="17"/>
      <c r="V15" s="17"/>
      <c r="W15" s="17"/>
      <c r="X15" s="17"/>
      <c r="Y15" s="17"/>
      <c r="Z15" s="17"/>
    </row>
    <row r="16" spans="1:26" hidden="1" x14ac:dyDescent="0.25">
      <c r="A16" s="17"/>
      <c r="B16" s="635"/>
      <c r="C16" s="635"/>
      <c r="D16" s="635"/>
      <c r="E16" s="17"/>
      <c r="F16" s="635"/>
      <c r="G16" s="635"/>
      <c r="H16" s="635"/>
      <c r="I16" s="635"/>
      <c r="J16" s="635"/>
      <c r="K16" s="635"/>
      <c r="L16" s="635"/>
      <c r="M16" s="635"/>
      <c r="N16" s="635"/>
      <c r="O16" s="635"/>
      <c r="P16" s="635"/>
      <c r="Q16" s="635"/>
      <c r="R16" s="636"/>
      <c r="S16" s="635"/>
      <c r="T16" s="635"/>
      <c r="U16" s="635"/>
      <c r="V16" s="635"/>
      <c r="W16" s="635"/>
      <c r="X16" s="635"/>
      <c r="Y16" s="635"/>
      <c r="Z16" s="635"/>
    </row>
    <row r="17" spans="1:26" hidden="1" x14ac:dyDescent="0.25">
      <c r="A17" s="975"/>
      <c r="B17" s="840"/>
      <c r="C17" s="841"/>
      <c r="D17" s="847" t="s">
        <v>50</v>
      </c>
      <c r="E17" s="840"/>
      <c r="F17" s="840"/>
      <c r="G17" s="840"/>
      <c r="H17" s="840"/>
      <c r="I17" s="840"/>
      <c r="J17" s="840"/>
      <c r="K17" s="840"/>
      <c r="L17" s="840"/>
      <c r="M17" s="840"/>
      <c r="N17" s="840"/>
      <c r="O17" s="840"/>
      <c r="P17" s="840"/>
      <c r="Q17" s="840"/>
      <c r="R17" s="840"/>
      <c r="S17" s="840"/>
      <c r="T17" s="840"/>
      <c r="U17" s="840"/>
      <c r="V17" s="643" t="s">
        <v>51</v>
      </c>
      <c r="W17" s="635"/>
      <c r="X17" s="635"/>
      <c r="Y17" s="635"/>
      <c r="Z17" s="635"/>
    </row>
    <row r="18" spans="1:26" hidden="1" x14ac:dyDescent="0.25">
      <c r="A18" s="842"/>
      <c r="B18" s="753"/>
      <c r="C18" s="843"/>
      <c r="D18" s="842"/>
      <c r="E18" s="753"/>
      <c r="F18" s="753"/>
      <c r="G18" s="753"/>
      <c r="H18" s="753"/>
      <c r="I18" s="753"/>
      <c r="J18" s="753"/>
      <c r="K18" s="753"/>
      <c r="L18" s="753"/>
      <c r="M18" s="753"/>
      <c r="N18" s="753"/>
      <c r="O18" s="753"/>
      <c r="P18" s="753"/>
      <c r="Q18" s="753"/>
      <c r="R18" s="753"/>
      <c r="S18" s="753"/>
      <c r="T18" s="753"/>
      <c r="U18" s="753"/>
      <c r="V18" s="644" t="s">
        <v>1636</v>
      </c>
      <c r="W18" s="635"/>
      <c r="X18" s="635"/>
      <c r="Y18" s="635"/>
      <c r="Z18" s="635"/>
    </row>
    <row r="19" spans="1:26" ht="53.25" customHeight="1" x14ac:dyDescent="0.25">
      <c r="A19" s="842"/>
      <c r="B19" s="753"/>
      <c r="C19" s="843"/>
      <c r="D19" s="842"/>
      <c r="E19" s="753"/>
      <c r="F19" s="753"/>
      <c r="G19" s="753"/>
      <c r="H19" s="753"/>
      <c r="I19" s="753"/>
      <c r="J19" s="753"/>
      <c r="K19" s="753"/>
      <c r="L19" s="753"/>
      <c r="M19" s="753"/>
      <c r="N19" s="753"/>
      <c r="O19" s="753"/>
      <c r="P19" s="753"/>
      <c r="Q19" s="753"/>
      <c r="R19" s="753"/>
      <c r="S19" s="753"/>
      <c r="T19" s="753"/>
      <c r="U19" s="753"/>
      <c r="V19" s="645" t="s">
        <v>1637</v>
      </c>
      <c r="W19" s="635"/>
      <c r="X19" s="635"/>
      <c r="Y19" s="635"/>
      <c r="Z19" s="635"/>
    </row>
    <row r="20" spans="1:26" ht="40.5" customHeight="1" x14ac:dyDescent="0.25">
      <c r="A20" s="844"/>
      <c r="B20" s="845"/>
      <c r="C20" s="846"/>
      <c r="D20" s="844"/>
      <c r="E20" s="845"/>
      <c r="F20" s="845"/>
      <c r="G20" s="845"/>
      <c r="H20" s="845"/>
      <c r="I20" s="845"/>
      <c r="J20" s="845"/>
      <c r="K20" s="845"/>
      <c r="L20" s="845"/>
      <c r="M20" s="845"/>
      <c r="N20" s="845"/>
      <c r="O20" s="845"/>
      <c r="P20" s="845"/>
      <c r="Q20" s="845"/>
      <c r="R20" s="845"/>
      <c r="S20" s="845"/>
      <c r="T20" s="845"/>
      <c r="U20" s="845"/>
      <c r="V20" s="646" t="s">
        <v>54</v>
      </c>
      <c r="W20" s="635"/>
      <c r="X20" s="635"/>
      <c r="Y20" s="635"/>
      <c r="Z20" s="635"/>
    </row>
    <row r="21" spans="1:26" ht="44.25" customHeight="1" x14ac:dyDescent="0.25">
      <c r="A21" s="647"/>
      <c r="B21" s="648"/>
      <c r="C21" s="648"/>
      <c r="D21" s="648"/>
      <c r="E21" s="647"/>
      <c r="F21" s="546"/>
      <c r="G21" s="546"/>
      <c r="H21" s="546"/>
      <c r="I21" s="546"/>
      <c r="J21" s="546"/>
      <c r="K21" s="546"/>
      <c r="L21" s="546"/>
      <c r="M21" s="546"/>
      <c r="N21" s="546"/>
      <c r="O21" s="546"/>
      <c r="P21" s="546"/>
      <c r="Q21" s="546"/>
      <c r="R21" s="649"/>
      <c r="S21" s="546"/>
      <c r="T21" s="546"/>
      <c r="U21" s="546"/>
      <c r="V21" s="546"/>
      <c r="W21" s="635"/>
      <c r="X21" s="635"/>
      <c r="Y21" s="635"/>
      <c r="Z21" s="635"/>
    </row>
    <row r="22" spans="1:26" ht="49.5" customHeight="1" x14ac:dyDescent="0.25">
      <c r="A22" s="957" t="s">
        <v>1638</v>
      </c>
      <c r="B22" s="884"/>
      <c r="C22" s="885"/>
      <c r="D22" s="650"/>
      <c r="E22" s="958" t="str">
        <f>CONCATENATE("INFORME DE SEGUIMIENTO DEL PROCESO ",A23)</f>
        <v>INFORME DE SEGUIMIENTO DEL PROCESO GESTIÓN TECNOLÓGICA</v>
      </c>
      <c r="F22" s="850"/>
      <c r="G22" s="546"/>
      <c r="H22" s="976" t="s">
        <v>1639</v>
      </c>
      <c r="I22" s="940"/>
      <c r="J22" s="929"/>
      <c r="K22" s="568"/>
      <c r="L22" s="651"/>
      <c r="M22" s="651"/>
      <c r="N22" s="651"/>
      <c r="O22" s="651"/>
      <c r="P22" s="651"/>
      <c r="Q22" s="651"/>
      <c r="R22" s="652"/>
      <c r="S22" s="651"/>
      <c r="T22" s="651"/>
      <c r="U22" s="651"/>
      <c r="V22" s="653"/>
      <c r="W22" s="635"/>
      <c r="X22" s="635"/>
      <c r="Y22" s="635"/>
      <c r="Z22" s="635"/>
    </row>
    <row r="23" spans="1:26" ht="45" customHeight="1" x14ac:dyDescent="0.25">
      <c r="A23" s="962" t="s">
        <v>40</v>
      </c>
      <c r="B23" s="884"/>
      <c r="C23" s="885"/>
      <c r="D23" s="650"/>
      <c r="E23" s="77" t="s">
        <v>1640</v>
      </c>
      <c r="F23" s="654">
        <f>COUNTA(E32:E151)</f>
        <v>90</v>
      </c>
      <c r="G23" s="546"/>
      <c r="H23" s="977" t="s">
        <v>1641</v>
      </c>
      <c r="I23" s="745"/>
      <c r="J23" s="560">
        <f>COUNTIF(I32:I133,"Acción Correctiva")</f>
        <v>0</v>
      </c>
      <c r="K23" s="653"/>
      <c r="L23" s="651"/>
      <c r="M23" s="651"/>
      <c r="N23" s="651"/>
      <c r="O23" s="651"/>
      <c r="P23" s="651"/>
      <c r="Q23" s="651"/>
      <c r="R23" s="652"/>
      <c r="S23" s="653"/>
      <c r="T23" s="653"/>
      <c r="U23" s="650"/>
      <c r="V23" s="653"/>
      <c r="W23" s="635"/>
      <c r="X23" s="635"/>
      <c r="Y23" s="635"/>
      <c r="Z23" s="635"/>
    </row>
    <row r="24" spans="1:26" ht="29.25" customHeight="1" x14ac:dyDescent="0.25">
      <c r="A24" s="655"/>
      <c r="B24" s="650"/>
      <c r="C24" s="650"/>
      <c r="D24" s="656"/>
      <c r="E24" s="77" t="s">
        <v>1561</v>
      </c>
      <c r="F24" s="654">
        <f>COUNTA(H32:H201)</f>
        <v>53</v>
      </c>
      <c r="G24" s="650"/>
      <c r="H24" s="977" t="s">
        <v>1642</v>
      </c>
      <c r="I24" s="745"/>
      <c r="J24" s="560">
        <f>COUNTIF(I32:I133,"Acción Preventiva y/o de mejora")</f>
        <v>50</v>
      </c>
      <c r="K24" s="653"/>
      <c r="L24" s="651"/>
      <c r="M24" s="651"/>
      <c r="N24" s="651"/>
      <c r="O24" s="651"/>
      <c r="P24" s="651"/>
      <c r="Q24" s="653"/>
      <c r="R24" s="636"/>
      <c r="S24" s="653"/>
      <c r="T24" s="653"/>
      <c r="U24" s="650"/>
      <c r="V24" s="653"/>
      <c r="W24" s="635"/>
      <c r="X24" s="635"/>
      <c r="Y24" s="635"/>
      <c r="Z24" s="635"/>
    </row>
    <row r="25" spans="1:26" ht="37.5" customHeight="1" x14ac:dyDescent="0.25">
      <c r="A25" s="655"/>
      <c r="B25" s="650"/>
      <c r="C25" s="650"/>
      <c r="D25" s="657"/>
      <c r="E25" s="77" t="s">
        <v>1563</v>
      </c>
      <c r="F25" s="654">
        <f>COUNTIF(U32:U201, "Vencida")</f>
        <v>0</v>
      </c>
      <c r="G25" s="650"/>
      <c r="H25" s="954" t="s">
        <v>1642</v>
      </c>
      <c r="I25" s="955"/>
      <c r="J25" s="556">
        <f>COUNTIF(I32:I134,"hallazgo")</f>
        <v>3</v>
      </c>
      <c r="K25" s="653"/>
      <c r="L25" s="651"/>
      <c r="M25" s="651"/>
      <c r="N25" s="651"/>
      <c r="O25" s="651"/>
      <c r="P25" s="651"/>
      <c r="Q25" s="653"/>
      <c r="R25" s="636"/>
      <c r="S25" s="653"/>
      <c r="T25" s="653"/>
      <c r="U25" s="650"/>
      <c r="V25" s="658"/>
      <c r="W25" s="635"/>
      <c r="X25" s="635"/>
      <c r="Y25" s="635"/>
      <c r="Z25" s="635"/>
    </row>
    <row r="26" spans="1:26" ht="42" customHeight="1" x14ac:dyDescent="0.25">
      <c r="A26" s="655"/>
      <c r="B26" s="650"/>
      <c r="C26" s="650"/>
      <c r="D26" s="656"/>
      <c r="E26" s="77" t="s">
        <v>1565</v>
      </c>
      <c r="F26" s="654">
        <f>COUNTIF(U32:U133, "En ejecución")</f>
        <v>0</v>
      </c>
      <c r="G26" s="650"/>
      <c r="H26" s="978"/>
      <c r="I26" s="796"/>
      <c r="J26" s="659"/>
      <c r="K26" s="660"/>
      <c r="L26" s="651"/>
      <c r="M26" s="651"/>
      <c r="N26" s="651"/>
      <c r="O26" s="651"/>
      <c r="P26" s="651"/>
      <c r="Q26" s="653"/>
      <c r="R26" s="636"/>
      <c r="S26" s="653"/>
      <c r="T26" s="653"/>
      <c r="U26" s="650"/>
      <c r="V26" s="658"/>
      <c r="W26" s="635"/>
      <c r="X26" s="635"/>
      <c r="Y26" s="635"/>
      <c r="Z26" s="635"/>
    </row>
    <row r="27" spans="1:26" ht="30" customHeight="1" x14ac:dyDescent="0.25">
      <c r="A27" s="655"/>
      <c r="B27" s="650"/>
      <c r="C27" s="650"/>
      <c r="D27" s="657"/>
      <c r="E27" s="77" t="s">
        <v>1647</v>
      </c>
      <c r="F27" s="654">
        <f>COUNTIF(U32:U201,"Cerrada")</f>
        <v>53</v>
      </c>
      <c r="G27" s="650"/>
      <c r="H27" s="661"/>
      <c r="I27" s="568"/>
      <c r="J27" s="651"/>
      <c r="K27" s="651"/>
      <c r="L27" s="651"/>
      <c r="M27" s="651"/>
      <c r="N27" s="651"/>
      <c r="O27" s="651"/>
      <c r="P27" s="651"/>
      <c r="Q27" s="653"/>
      <c r="R27" s="636"/>
      <c r="S27" s="653"/>
      <c r="T27" s="653"/>
      <c r="U27" s="650"/>
      <c r="V27" s="658"/>
      <c r="W27" s="635"/>
      <c r="X27" s="635"/>
      <c r="Y27" s="635"/>
      <c r="Z27" s="635"/>
    </row>
    <row r="28" spans="1:26" ht="29.25" customHeight="1" x14ac:dyDescent="0.25">
      <c r="A28" s="655"/>
      <c r="B28" s="650"/>
      <c r="C28" s="650"/>
      <c r="D28" s="657"/>
      <c r="E28" s="77" t="s">
        <v>1630</v>
      </c>
      <c r="F28" s="654">
        <f>COUNTIF(U32:U133,"Eliminada")</f>
        <v>0</v>
      </c>
      <c r="G28" s="650"/>
      <c r="H28" s="661"/>
      <c r="I28" s="568"/>
      <c r="J28" s="651"/>
      <c r="K28" s="651"/>
      <c r="L28" s="651"/>
      <c r="M28" s="651"/>
      <c r="N28" s="651"/>
      <c r="O28" s="651"/>
      <c r="P28" s="651"/>
      <c r="Q28" s="653"/>
      <c r="R28" s="636"/>
      <c r="S28" s="653"/>
      <c r="T28" s="653"/>
      <c r="U28" s="650"/>
      <c r="V28" s="658"/>
      <c r="W28" s="635"/>
      <c r="X28" s="635"/>
      <c r="Y28" s="635"/>
      <c r="Z28" s="635"/>
    </row>
    <row r="29" spans="1:26" ht="70.5" customHeight="1" x14ac:dyDescent="0.25">
      <c r="A29" s="655"/>
      <c r="B29" s="650"/>
      <c r="C29" s="650"/>
      <c r="D29" s="650"/>
      <c r="E29" s="662"/>
      <c r="F29" s="570"/>
      <c r="G29" s="650"/>
      <c r="H29" s="661"/>
      <c r="I29" s="663"/>
      <c r="J29" s="664"/>
      <c r="K29" s="663"/>
      <c r="L29" s="664"/>
      <c r="M29" s="573"/>
      <c r="N29" s="650"/>
      <c r="O29" s="650"/>
      <c r="P29" s="650"/>
      <c r="Q29" s="546"/>
      <c r="R29" s="649"/>
      <c r="S29" s="546"/>
      <c r="T29" s="546"/>
      <c r="U29" s="546"/>
      <c r="V29" s="546"/>
      <c r="W29" s="635"/>
      <c r="X29" s="635"/>
      <c r="Y29" s="635"/>
      <c r="Z29" s="635"/>
    </row>
    <row r="30" spans="1:26" ht="15.75" customHeight="1" x14ac:dyDescent="0.25">
      <c r="A30" s="979" t="s">
        <v>56</v>
      </c>
      <c r="B30" s="849"/>
      <c r="C30" s="849"/>
      <c r="D30" s="849"/>
      <c r="E30" s="849"/>
      <c r="F30" s="849"/>
      <c r="G30" s="850"/>
      <c r="H30" s="980" t="s">
        <v>57</v>
      </c>
      <c r="I30" s="849"/>
      <c r="J30" s="849"/>
      <c r="K30" s="849"/>
      <c r="L30" s="849"/>
      <c r="M30" s="849"/>
      <c r="N30" s="850"/>
      <c r="O30" s="981" t="s">
        <v>58</v>
      </c>
      <c r="P30" s="849"/>
      <c r="Q30" s="850"/>
      <c r="R30" s="982" t="s">
        <v>59</v>
      </c>
      <c r="S30" s="849"/>
      <c r="T30" s="849"/>
      <c r="U30" s="849"/>
      <c r="V30" s="850"/>
      <c r="W30" s="665"/>
      <c r="X30" s="39"/>
      <c r="Y30" s="635"/>
      <c r="Z30" s="635"/>
    </row>
    <row r="31" spans="1:26" ht="63" customHeight="1" x14ac:dyDescent="0.25">
      <c r="A31" s="579" t="s">
        <v>60</v>
      </c>
      <c r="B31" s="580" t="s">
        <v>2</v>
      </c>
      <c r="C31" s="580" t="s">
        <v>61</v>
      </c>
      <c r="D31" s="580" t="s">
        <v>62</v>
      </c>
      <c r="E31" s="580" t="s">
        <v>63</v>
      </c>
      <c r="F31" s="580" t="s">
        <v>64</v>
      </c>
      <c r="G31" s="581" t="s">
        <v>65</v>
      </c>
      <c r="H31" s="582" t="s">
        <v>66</v>
      </c>
      <c r="I31" s="580" t="s">
        <v>4</v>
      </c>
      <c r="J31" s="580" t="s">
        <v>67</v>
      </c>
      <c r="K31" s="583" t="s">
        <v>68</v>
      </c>
      <c r="L31" s="583" t="s">
        <v>69</v>
      </c>
      <c r="M31" s="583" t="s">
        <v>70</v>
      </c>
      <c r="N31" s="584" t="s">
        <v>71</v>
      </c>
      <c r="O31" s="960" t="s">
        <v>72</v>
      </c>
      <c r="P31" s="943"/>
      <c r="Q31" s="584" t="s">
        <v>73</v>
      </c>
      <c r="R31" s="666" t="s">
        <v>72</v>
      </c>
      <c r="S31" s="583" t="s">
        <v>73</v>
      </c>
      <c r="T31" s="583" t="s">
        <v>6</v>
      </c>
      <c r="U31" s="583" t="s">
        <v>74</v>
      </c>
      <c r="V31" s="667" t="s">
        <v>75</v>
      </c>
      <c r="W31" s="17"/>
      <c r="X31" s="635"/>
      <c r="Y31" s="635"/>
      <c r="Z31" s="635"/>
    </row>
    <row r="32" spans="1:26" ht="375" customHeight="1" x14ac:dyDescent="0.25">
      <c r="A32" s="73">
        <v>1</v>
      </c>
      <c r="B32" s="73" t="s">
        <v>29</v>
      </c>
      <c r="C32" s="73" t="s">
        <v>919</v>
      </c>
      <c r="D32" s="74">
        <v>43892</v>
      </c>
      <c r="E32" s="72" t="s">
        <v>920</v>
      </c>
      <c r="F32" s="73" t="s">
        <v>17</v>
      </c>
      <c r="G32" s="73" t="s">
        <v>921</v>
      </c>
      <c r="H32" s="66" t="s">
        <v>929</v>
      </c>
      <c r="I32" s="66" t="s">
        <v>18</v>
      </c>
      <c r="J32" s="66" t="s">
        <v>930</v>
      </c>
      <c r="K32" s="66" t="s">
        <v>924</v>
      </c>
      <c r="L32" s="67">
        <v>43892</v>
      </c>
      <c r="M32" s="67">
        <v>43892</v>
      </c>
      <c r="N32" s="231">
        <v>44377</v>
      </c>
      <c r="O32" s="768" t="s">
        <v>1689</v>
      </c>
      <c r="P32" s="745"/>
      <c r="Q32" s="282" t="s">
        <v>1690</v>
      </c>
      <c r="R32" s="363" t="s">
        <v>1691</v>
      </c>
      <c r="S32" s="602" t="s">
        <v>1692</v>
      </c>
      <c r="T32" s="70" t="s">
        <v>26</v>
      </c>
      <c r="U32" s="76" t="s">
        <v>25</v>
      </c>
      <c r="V32" s="78" t="s">
        <v>1693</v>
      </c>
      <c r="W32" s="17"/>
      <c r="X32" s="17"/>
      <c r="Y32" s="17"/>
      <c r="Z32" s="17"/>
    </row>
    <row r="33" spans="1:26" ht="282.75" customHeight="1" x14ac:dyDescent="0.25">
      <c r="A33" s="73">
        <v>2</v>
      </c>
      <c r="B33" s="73" t="s">
        <v>23</v>
      </c>
      <c r="C33" s="73" t="s">
        <v>919</v>
      </c>
      <c r="D33" s="74" t="s">
        <v>1694</v>
      </c>
      <c r="E33" s="72" t="s">
        <v>1695</v>
      </c>
      <c r="F33" s="73" t="s">
        <v>24</v>
      </c>
      <c r="G33" s="73" t="s">
        <v>1696</v>
      </c>
      <c r="H33" s="66" t="s">
        <v>1697</v>
      </c>
      <c r="I33" s="66" t="s">
        <v>18</v>
      </c>
      <c r="J33" s="66" t="s">
        <v>1698</v>
      </c>
      <c r="K33" s="66" t="s">
        <v>924</v>
      </c>
      <c r="L33" s="67">
        <v>43909</v>
      </c>
      <c r="M33" s="67">
        <v>43953</v>
      </c>
      <c r="N33" s="668">
        <v>44180</v>
      </c>
      <c r="O33" s="771" t="s">
        <v>1699</v>
      </c>
      <c r="P33" s="745"/>
      <c r="Q33" s="669" t="s">
        <v>1700</v>
      </c>
      <c r="R33" s="670" t="s">
        <v>1701</v>
      </c>
      <c r="S33" s="76" t="s">
        <v>402</v>
      </c>
      <c r="T33" s="70" t="s">
        <v>13</v>
      </c>
      <c r="U33" s="76" t="s">
        <v>25</v>
      </c>
      <c r="V33" s="78" t="s">
        <v>1702</v>
      </c>
      <c r="W33" s="17"/>
      <c r="X33" s="17"/>
      <c r="Y33" s="17"/>
      <c r="Z33" s="17"/>
    </row>
    <row r="34" spans="1:26" ht="60" customHeight="1" x14ac:dyDescent="0.25">
      <c r="A34" s="230">
        <v>3</v>
      </c>
      <c r="B34" s="88" t="s">
        <v>9</v>
      </c>
      <c r="C34" s="88" t="s">
        <v>15</v>
      </c>
      <c r="D34" s="105">
        <v>44146</v>
      </c>
      <c r="E34" s="224" t="s">
        <v>1703</v>
      </c>
      <c r="F34" s="88" t="s">
        <v>30</v>
      </c>
      <c r="G34" s="112" t="s">
        <v>1704</v>
      </c>
      <c r="H34" s="112" t="s">
        <v>1705</v>
      </c>
      <c r="I34" s="112" t="s">
        <v>18</v>
      </c>
      <c r="J34" s="112" t="s">
        <v>1706</v>
      </c>
      <c r="K34" s="112" t="s">
        <v>1011</v>
      </c>
      <c r="L34" s="142">
        <v>44146</v>
      </c>
      <c r="M34" s="142">
        <v>44146</v>
      </c>
      <c r="N34" s="142">
        <v>44377</v>
      </c>
      <c r="O34" s="303" t="s">
        <v>1707</v>
      </c>
      <c r="P34" s="304"/>
      <c r="Q34" s="351" t="s">
        <v>1708</v>
      </c>
      <c r="R34" s="72" t="s">
        <v>1709</v>
      </c>
      <c r="S34" s="73" t="s">
        <v>1710</v>
      </c>
      <c r="T34" s="72" t="s">
        <v>13</v>
      </c>
      <c r="U34" s="73" t="s">
        <v>25</v>
      </c>
      <c r="V34" s="73" t="s">
        <v>1711</v>
      </c>
      <c r="W34" s="17"/>
      <c r="X34" s="17"/>
      <c r="Y34" s="17"/>
      <c r="Z34" s="17"/>
    </row>
    <row r="35" spans="1:26" ht="70.5" customHeight="1" x14ac:dyDescent="0.25">
      <c r="A35" s="230">
        <v>4</v>
      </c>
      <c r="B35" s="88" t="s">
        <v>9</v>
      </c>
      <c r="C35" s="88" t="s">
        <v>15</v>
      </c>
      <c r="D35" s="105">
        <v>44146</v>
      </c>
      <c r="E35" s="224" t="s">
        <v>1712</v>
      </c>
      <c r="F35" s="88" t="s">
        <v>30</v>
      </c>
      <c r="G35" s="671"/>
      <c r="H35" s="671"/>
      <c r="I35" s="671"/>
      <c r="J35" s="671"/>
      <c r="K35" s="671"/>
      <c r="L35" s="672"/>
      <c r="M35" s="672"/>
      <c r="N35" s="672"/>
      <c r="O35" s="230"/>
      <c r="P35" s="306"/>
      <c r="Q35" s="673"/>
      <c r="R35" s="60"/>
      <c r="S35" s="61"/>
      <c r="T35" s="60"/>
      <c r="U35" s="61"/>
      <c r="V35" s="674"/>
      <c r="W35" s="17"/>
      <c r="X35" s="17"/>
      <c r="Y35" s="17"/>
      <c r="Z35" s="17"/>
    </row>
    <row r="36" spans="1:26" ht="90" customHeight="1" x14ac:dyDescent="0.25">
      <c r="A36" s="230">
        <v>5</v>
      </c>
      <c r="B36" s="88" t="s">
        <v>9</v>
      </c>
      <c r="C36" s="88" t="s">
        <v>15</v>
      </c>
      <c r="D36" s="105">
        <v>44146</v>
      </c>
      <c r="E36" s="224" t="s">
        <v>1713</v>
      </c>
      <c r="F36" s="88" t="s">
        <v>30</v>
      </c>
      <c r="G36" s="262"/>
      <c r="H36" s="262"/>
      <c r="I36" s="262"/>
      <c r="J36" s="262"/>
      <c r="K36" s="262"/>
      <c r="L36" s="675"/>
      <c r="M36" s="675"/>
      <c r="N36" s="675"/>
      <c r="O36" s="230"/>
      <c r="P36" s="306"/>
      <c r="Q36" s="676"/>
      <c r="R36" s="50"/>
      <c r="S36" s="51"/>
      <c r="T36" s="50"/>
      <c r="U36" s="51"/>
      <c r="V36" s="677"/>
      <c r="W36" s="17"/>
      <c r="X36" s="17"/>
      <c r="Y36" s="17"/>
      <c r="Z36" s="17"/>
    </row>
    <row r="37" spans="1:26" ht="213.75" customHeight="1" x14ac:dyDescent="0.25">
      <c r="A37" s="230">
        <v>6</v>
      </c>
      <c r="B37" s="144" t="s">
        <v>9</v>
      </c>
      <c r="C37" s="144" t="s">
        <v>15</v>
      </c>
      <c r="D37" s="145">
        <v>44146</v>
      </c>
      <c r="E37" s="257" t="s">
        <v>997</v>
      </c>
      <c r="F37" s="144" t="s">
        <v>30</v>
      </c>
      <c r="G37" s="144" t="s">
        <v>998</v>
      </c>
      <c r="H37" s="145" t="s">
        <v>999</v>
      </c>
      <c r="I37" s="144" t="s">
        <v>18</v>
      </c>
      <c r="J37" s="144" t="s">
        <v>1000</v>
      </c>
      <c r="K37" s="144" t="s">
        <v>1001</v>
      </c>
      <c r="L37" s="145">
        <v>44146</v>
      </c>
      <c r="M37" s="105">
        <v>44146</v>
      </c>
      <c r="N37" s="258">
        <v>44346</v>
      </c>
      <c r="O37" s="769" t="s">
        <v>1002</v>
      </c>
      <c r="P37" s="745"/>
      <c r="Q37" s="259" t="s">
        <v>1714</v>
      </c>
      <c r="R37" s="260" t="s">
        <v>1715</v>
      </c>
      <c r="S37" s="261" t="s">
        <v>1005</v>
      </c>
      <c r="T37" s="72" t="s">
        <v>13</v>
      </c>
      <c r="U37" s="66" t="s">
        <v>25</v>
      </c>
      <c r="V37" s="282" t="s">
        <v>1006</v>
      </c>
      <c r="W37" s="17"/>
      <c r="X37" s="17"/>
      <c r="Y37" s="17"/>
      <c r="Z37" s="17"/>
    </row>
    <row r="38" spans="1:26" ht="300" customHeight="1" x14ac:dyDescent="0.25">
      <c r="A38" s="678">
        <v>7</v>
      </c>
      <c r="B38" s="273" t="s">
        <v>9</v>
      </c>
      <c r="C38" s="273" t="s">
        <v>15</v>
      </c>
      <c r="D38" s="278">
        <v>44146</v>
      </c>
      <c r="E38" s="356" t="s">
        <v>1301</v>
      </c>
      <c r="F38" s="289" t="s">
        <v>30</v>
      </c>
      <c r="G38" s="289" t="s">
        <v>1716</v>
      </c>
      <c r="H38" s="273" t="s">
        <v>1717</v>
      </c>
      <c r="I38" s="273" t="s">
        <v>18</v>
      </c>
      <c r="J38" s="273" t="s">
        <v>1718</v>
      </c>
      <c r="K38" s="679" t="s">
        <v>1011</v>
      </c>
      <c r="L38" s="278">
        <v>44146</v>
      </c>
      <c r="M38" s="278">
        <v>44397</v>
      </c>
      <c r="N38" s="279">
        <v>44454</v>
      </c>
      <c r="O38" s="972" t="s">
        <v>1719</v>
      </c>
      <c r="P38" s="794"/>
      <c r="Q38" s="680" t="s">
        <v>1720</v>
      </c>
      <c r="R38" s="428" t="s">
        <v>1721</v>
      </c>
      <c r="S38" s="282" t="s">
        <v>1722</v>
      </c>
      <c r="T38" s="281" t="s">
        <v>13</v>
      </c>
      <c r="U38" s="282" t="s">
        <v>25</v>
      </c>
      <c r="V38" s="282" t="s">
        <v>1723</v>
      </c>
      <c r="W38" s="17"/>
      <c r="X38" s="17"/>
      <c r="Y38" s="17"/>
      <c r="Z38" s="17"/>
    </row>
    <row r="39" spans="1:26" ht="156" customHeight="1" x14ac:dyDescent="0.25">
      <c r="A39" s="61"/>
      <c r="B39" s="88" t="s">
        <v>9</v>
      </c>
      <c r="C39" s="88" t="s">
        <v>15</v>
      </c>
      <c r="D39" s="105">
        <v>44146</v>
      </c>
      <c r="E39" s="681"/>
      <c r="F39" s="671"/>
      <c r="G39" s="671"/>
      <c r="H39" s="88" t="s">
        <v>1724</v>
      </c>
      <c r="I39" s="88" t="s">
        <v>18</v>
      </c>
      <c r="J39" s="88" t="s">
        <v>1725</v>
      </c>
      <c r="K39" s="88" t="s">
        <v>1011</v>
      </c>
      <c r="L39" s="105">
        <v>44146</v>
      </c>
      <c r="M39" s="105">
        <v>44242</v>
      </c>
      <c r="N39" s="258">
        <v>44377</v>
      </c>
      <c r="O39" s="762" t="s">
        <v>1726</v>
      </c>
      <c r="P39" s="745"/>
      <c r="Q39" s="66" t="s">
        <v>1727</v>
      </c>
      <c r="R39" s="66" t="s">
        <v>1728</v>
      </c>
      <c r="S39" s="66"/>
      <c r="T39" s="72" t="s">
        <v>20</v>
      </c>
      <c r="U39" s="66" t="s">
        <v>25</v>
      </c>
      <c r="V39" s="282" t="s">
        <v>1723</v>
      </c>
      <c r="W39" s="17"/>
      <c r="X39" s="17"/>
      <c r="Y39" s="17"/>
      <c r="Z39" s="17"/>
    </row>
    <row r="40" spans="1:26" ht="257.25" customHeight="1" x14ac:dyDescent="0.25">
      <c r="A40" s="61"/>
      <c r="B40" s="144" t="s">
        <v>9</v>
      </c>
      <c r="C40" s="144" t="s">
        <v>15</v>
      </c>
      <c r="D40" s="145">
        <v>44146</v>
      </c>
      <c r="E40" s="682"/>
      <c r="F40" s="308"/>
      <c r="G40" s="308"/>
      <c r="H40" s="144" t="s">
        <v>1302</v>
      </c>
      <c r="I40" s="144" t="s">
        <v>18</v>
      </c>
      <c r="J40" s="144" t="s">
        <v>1303</v>
      </c>
      <c r="K40" s="88" t="s">
        <v>1011</v>
      </c>
      <c r="L40" s="105">
        <v>44146</v>
      </c>
      <c r="M40" s="105">
        <v>44228</v>
      </c>
      <c r="N40" s="258">
        <v>44287</v>
      </c>
      <c r="O40" s="762" t="s">
        <v>1304</v>
      </c>
      <c r="P40" s="745"/>
      <c r="Q40" s="66" t="s">
        <v>1305</v>
      </c>
      <c r="R40" s="66" t="s">
        <v>1306</v>
      </c>
      <c r="S40" s="66"/>
      <c r="T40" s="72" t="s">
        <v>26</v>
      </c>
      <c r="U40" s="66" t="s">
        <v>25</v>
      </c>
      <c r="V40" s="396" t="s">
        <v>1729</v>
      </c>
      <c r="W40" s="17"/>
      <c r="X40" s="17"/>
      <c r="Y40" s="17"/>
      <c r="Z40" s="17"/>
    </row>
    <row r="41" spans="1:26" ht="228" customHeight="1" x14ac:dyDescent="0.25">
      <c r="A41" s="230"/>
      <c r="B41" s="88" t="s">
        <v>9</v>
      </c>
      <c r="C41" s="88" t="s">
        <v>15</v>
      </c>
      <c r="D41" s="105">
        <v>44413</v>
      </c>
      <c r="E41" s="262" t="s">
        <v>1007</v>
      </c>
      <c r="F41" s="262" t="s">
        <v>17</v>
      </c>
      <c r="G41" s="262" t="s">
        <v>1008</v>
      </c>
      <c r="H41" s="88" t="s">
        <v>1009</v>
      </c>
      <c r="I41" s="88" t="s">
        <v>18</v>
      </c>
      <c r="J41" s="88" t="s">
        <v>1010</v>
      </c>
      <c r="K41" s="88" t="s">
        <v>1011</v>
      </c>
      <c r="L41" s="105">
        <v>44413</v>
      </c>
      <c r="M41" s="105">
        <v>44413</v>
      </c>
      <c r="N41" s="258">
        <v>44500</v>
      </c>
      <c r="O41" s="770" t="s">
        <v>1730</v>
      </c>
      <c r="P41" s="745"/>
      <c r="Q41" s="263" t="s">
        <v>1013</v>
      </c>
      <c r="R41" s="67" t="s">
        <v>1014</v>
      </c>
      <c r="S41" s="261" t="s">
        <v>1015</v>
      </c>
      <c r="T41" s="72" t="s">
        <v>13</v>
      </c>
      <c r="U41" s="264" t="s">
        <v>25</v>
      </c>
      <c r="V41" s="282" t="s">
        <v>1016</v>
      </c>
      <c r="W41" s="17"/>
      <c r="X41" s="17"/>
      <c r="Y41" s="17"/>
      <c r="Z41" s="17"/>
    </row>
    <row r="42" spans="1:26" ht="158.25" customHeight="1" x14ac:dyDescent="0.25">
      <c r="A42" s="230">
        <v>8</v>
      </c>
      <c r="B42" s="144" t="s">
        <v>9</v>
      </c>
      <c r="C42" s="144" t="s">
        <v>15</v>
      </c>
      <c r="D42" s="145">
        <v>44146</v>
      </c>
      <c r="E42" s="144" t="s">
        <v>1017</v>
      </c>
      <c r="F42" s="144" t="s">
        <v>30</v>
      </c>
      <c r="G42" s="144" t="s">
        <v>1018</v>
      </c>
      <c r="H42" s="144" t="s">
        <v>1019</v>
      </c>
      <c r="I42" s="144" t="s">
        <v>18</v>
      </c>
      <c r="J42" s="144" t="s">
        <v>1020</v>
      </c>
      <c r="K42" s="266" t="s">
        <v>1011</v>
      </c>
      <c r="L42" s="105">
        <v>44146</v>
      </c>
      <c r="M42" s="105">
        <v>44242</v>
      </c>
      <c r="N42" s="258">
        <v>44469</v>
      </c>
      <c r="O42" s="771" t="s">
        <v>1731</v>
      </c>
      <c r="P42" s="745"/>
      <c r="Q42" s="267" t="s">
        <v>1732</v>
      </c>
      <c r="R42" s="159" t="s">
        <v>1023</v>
      </c>
      <c r="S42" s="261" t="s">
        <v>1024</v>
      </c>
      <c r="T42" s="72" t="s">
        <v>13</v>
      </c>
      <c r="U42" s="66" t="s">
        <v>25</v>
      </c>
      <c r="V42" s="683" t="s">
        <v>1025</v>
      </c>
      <c r="W42" s="17"/>
      <c r="X42" s="17"/>
      <c r="Y42" s="17"/>
      <c r="Z42" s="17"/>
    </row>
    <row r="43" spans="1:26" ht="212.25" customHeight="1" x14ac:dyDescent="0.25">
      <c r="A43" s="230">
        <v>9</v>
      </c>
      <c r="B43" s="88" t="s">
        <v>9</v>
      </c>
      <c r="C43" s="88" t="s">
        <v>15</v>
      </c>
      <c r="D43" s="105">
        <v>44146</v>
      </c>
      <c r="E43" s="88" t="s">
        <v>1733</v>
      </c>
      <c r="F43" s="88" t="s">
        <v>30</v>
      </c>
      <c r="G43" s="88" t="s">
        <v>1734</v>
      </c>
      <c r="H43" s="88" t="s">
        <v>1735</v>
      </c>
      <c r="I43" s="88" t="s">
        <v>18</v>
      </c>
      <c r="J43" s="88" t="s">
        <v>1736</v>
      </c>
      <c r="K43" s="88" t="s">
        <v>1011</v>
      </c>
      <c r="L43" s="105">
        <v>44146</v>
      </c>
      <c r="M43" s="105">
        <v>44256</v>
      </c>
      <c r="N43" s="258">
        <v>44545</v>
      </c>
      <c r="O43" s="762" t="s">
        <v>1737</v>
      </c>
      <c r="P43" s="745"/>
      <c r="Q43" s="143" t="s">
        <v>1738</v>
      </c>
      <c r="R43" s="66" t="s">
        <v>1739</v>
      </c>
      <c r="S43" s="66"/>
      <c r="T43" s="72" t="s">
        <v>13</v>
      </c>
      <c r="U43" s="66" t="s">
        <v>25</v>
      </c>
      <c r="V43" s="282" t="s">
        <v>1723</v>
      </c>
      <c r="W43" s="17"/>
      <c r="X43" s="17"/>
      <c r="Y43" s="17"/>
      <c r="Z43" s="17"/>
    </row>
    <row r="44" spans="1:26" ht="51" customHeight="1" x14ac:dyDescent="0.25">
      <c r="A44" s="230">
        <v>10</v>
      </c>
      <c r="B44" s="88" t="s">
        <v>9</v>
      </c>
      <c r="C44" s="88" t="s">
        <v>15</v>
      </c>
      <c r="D44" s="105">
        <v>44146</v>
      </c>
      <c r="E44" s="88" t="s">
        <v>1740</v>
      </c>
      <c r="F44" s="88" t="s">
        <v>30</v>
      </c>
      <c r="G44" s="112" t="s">
        <v>1741</v>
      </c>
      <c r="H44" s="112" t="s">
        <v>1742</v>
      </c>
      <c r="I44" s="112" t="s">
        <v>18</v>
      </c>
      <c r="J44" s="112" t="s">
        <v>1743</v>
      </c>
      <c r="K44" s="112" t="s">
        <v>1011</v>
      </c>
      <c r="L44" s="142">
        <v>44146</v>
      </c>
      <c r="M44" s="142">
        <v>44301</v>
      </c>
      <c r="N44" s="142">
        <v>44392</v>
      </c>
      <c r="O44" s="303" t="s">
        <v>1744</v>
      </c>
      <c r="P44" s="304"/>
      <c r="Q44" s="319" t="s">
        <v>1745</v>
      </c>
      <c r="R44" s="73" t="s">
        <v>1746</v>
      </c>
      <c r="S44" s="73"/>
      <c r="T44" s="72" t="s">
        <v>20</v>
      </c>
      <c r="U44" s="73" t="s">
        <v>25</v>
      </c>
      <c r="V44" s="396" t="s">
        <v>1723</v>
      </c>
      <c r="W44" s="17"/>
      <c r="X44" s="17"/>
      <c r="Y44" s="17"/>
      <c r="Z44" s="17"/>
    </row>
    <row r="45" spans="1:26" ht="89.25" customHeight="1" x14ac:dyDescent="0.25">
      <c r="A45" s="230">
        <v>11</v>
      </c>
      <c r="B45" s="88" t="s">
        <v>9</v>
      </c>
      <c r="C45" s="88" t="s">
        <v>15</v>
      </c>
      <c r="D45" s="105">
        <v>44146</v>
      </c>
      <c r="E45" s="88" t="s">
        <v>1747</v>
      </c>
      <c r="F45" s="88" t="s">
        <v>30</v>
      </c>
      <c r="G45" s="262"/>
      <c r="H45" s="262"/>
      <c r="I45" s="262"/>
      <c r="J45" s="262"/>
      <c r="K45" s="262"/>
      <c r="L45" s="675"/>
      <c r="M45" s="675"/>
      <c r="N45" s="675"/>
      <c r="O45" s="309"/>
      <c r="P45" s="310"/>
      <c r="Q45" s="684"/>
      <c r="R45" s="51"/>
      <c r="S45" s="51"/>
      <c r="T45" s="50"/>
      <c r="U45" s="51"/>
      <c r="V45" s="683"/>
      <c r="W45" s="17"/>
      <c r="X45" s="17"/>
      <c r="Y45" s="17"/>
      <c r="Z45" s="17"/>
    </row>
    <row r="46" spans="1:26" ht="363.75" customHeight="1" x14ac:dyDescent="0.25">
      <c r="A46" s="230">
        <v>12</v>
      </c>
      <c r="B46" s="144" t="s">
        <v>9</v>
      </c>
      <c r="C46" s="144" t="s">
        <v>15</v>
      </c>
      <c r="D46" s="145">
        <v>44146</v>
      </c>
      <c r="E46" s="144" t="s">
        <v>1026</v>
      </c>
      <c r="F46" s="144" t="s">
        <v>30</v>
      </c>
      <c r="G46" s="144" t="s">
        <v>1027</v>
      </c>
      <c r="H46" s="144" t="s">
        <v>1028</v>
      </c>
      <c r="I46" s="144" t="s">
        <v>18</v>
      </c>
      <c r="J46" s="144" t="s">
        <v>1029</v>
      </c>
      <c r="K46" s="88" t="s">
        <v>1030</v>
      </c>
      <c r="L46" s="105">
        <v>44146</v>
      </c>
      <c r="M46" s="105">
        <v>44228</v>
      </c>
      <c r="N46" s="258">
        <v>44499</v>
      </c>
      <c r="O46" s="761" t="s">
        <v>1748</v>
      </c>
      <c r="P46" s="745"/>
      <c r="Q46" s="269" t="s">
        <v>1749</v>
      </c>
      <c r="R46" s="144" t="s">
        <v>1033</v>
      </c>
      <c r="S46" s="88"/>
      <c r="T46" s="270" t="s">
        <v>13</v>
      </c>
      <c r="U46" s="88" t="s">
        <v>25</v>
      </c>
      <c r="V46" s="396" t="s">
        <v>1025</v>
      </c>
      <c r="W46" s="17"/>
      <c r="X46" s="17"/>
      <c r="Y46" s="17"/>
      <c r="Z46" s="17"/>
    </row>
    <row r="47" spans="1:26" ht="114.75" customHeight="1" x14ac:dyDescent="0.25">
      <c r="A47" s="230">
        <v>13</v>
      </c>
      <c r="B47" s="88" t="s">
        <v>9</v>
      </c>
      <c r="C47" s="88" t="s">
        <v>15</v>
      </c>
      <c r="D47" s="105">
        <v>44146</v>
      </c>
      <c r="E47" s="88" t="s">
        <v>1750</v>
      </c>
      <c r="F47" s="88" t="s">
        <v>30</v>
      </c>
      <c r="G47" s="88" t="s">
        <v>1751</v>
      </c>
      <c r="H47" s="105" t="s">
        <v>1752</v>
      </c>
      <c r="I47" s="88" t="s">
        <v>18</v>
      </c>
      <c r="J47" s="88" t="s">
        <v>1753</v>
      </c>
      <c r="K47" s="88" t="s">
        <v>1011</v>
      </c>
      <c r="L47" s="105">
        <v>44146</v>
      </c>
      <c r="M47" s="105">
        <v>44228</v>
      </c>
      <c r="N47" s="258">
        <v>44530</v>
      </c>
      <c r="O47" s="869" t="s">
        <v>1754</v>
      </c>
      <c r="P47" s="778"/>
      <c r="Q47" s="118" t="s">
        <v>1755</v>
      </c>
      <c r="R47" s="66" t="s">
        <v>1756</v>
      </c>
      <c r="S47" s="66"/>
      <c r="T47" s="72" t="s">
        <v>13</v>
      </c>
      <c r="U47" s="66" t="s">
        <v>25</v>
      </c>
      <c r="V47" s="282" t="s">
        <v>1757</v>
      </c>
      <c r="W47" s="17"/>
      <c r="X47" s="17"/>
      <c r="Y47" s="17"/>
      <c r="Z47" s="17"/>
    </row>
    <row r="48" spans="1:26" ht="408.75" customHeight="1" x14ac:dyDescent="0.25">
      <c r="A48" s="230">
        <v>14</v>
      </c>
      <c r="B48" s="144" t="s">
        <v>9</v>
      </c>
      <c r="C48" s="144" t="s">
        <v>15</v>
      </c>
      <c r="D48" s="145">
        <v>44146</v>
      </c>
      <c r="E48" s="144" t="s">
        <v>1317</v>
      </c>
      <c r="F48" s="144" t="s">
        <v>30</v>
      </c>
      <c r="G48" s="144" t="s">
        <v>1318</v>
      </c>
      <c r="H48" s="145" t="s">
        <v>1319</v>
      </c>
      <c r="I48" s="144" t="s">
        <v>18</v>
      </c>
      <c r="J48" s="144" t="s">
        <v>1320</v>
      </c>
      <c r="K48" s="88" t="s">
        <v>1011</v>
      </c>
      <c r="L48" s="105">
        <v>44146</v>
      </c>
      <c r="M48" s="105">
        <v>44378</v>
      </c>
      <c r="N48" s="258">
        <v>44531</v>
      </c>
      <c r="O48" s="751" t="s">
        <v>1321</v>
      </c>
      <c r="P48" s="745"/>
      <c r="Q48" s="66" t="s">
        <v>1322</v>
      </c>
      <c r="R48" s="355" t="s">
        <v>1758</v>
      </c>
      <c r="S48" s="17" t="s">
        <v>1322</v>
      </c>
      <c r="T48" s="356" t="s">
        <v>13</v>
      </c>
      <c r="U48" s="66" t="s">
        <v>25</v>
      </c>
      <c r="V48" s="282" t="s">
        <v>1171</v>
      </c>
      <c r="W48" s="17"/>
      <c r="X48" s="17"/>
      <c r="Y48" s="17"/>
      <c r="Z48" s="17"/>
    </row>
    <row r="49" spans="1:26" ht="199.5" customHeight="1" x14ac:dyDescent="0.25">
      <c r="A49" s="230">
        <v>15</v>
      </c>
      <c r="B49" s="144" t="s">
        <v>9</v>
      </c>
      <c r="C49" s="144" t="s">
        <v>15</v>
      </c>
      <c r="D49" s="145">
        <v>44146</v>
      </c>
      <c r="E49" s="144" t="s">
        <v>1034</v>
      </c>
      <c r="F49" s="144" t="s">
        <v>10</v>
      </c>
      <c r="G49" s="144" t="s">
        <v>1035</v>
      </c>
      <c r="H49" s="144" t="s">
        <v>1036</v>
      </c>
      <c r="I49" s="144" t="s">
        <v>18</v>
      </c>
      <c r="J49" s="144" t="s">
        <v>1037</v>
      </c>
      <c r="K49" s="88" t="s">
        <v>1011</v>
      </c>
      <c r="L49" s="105">
        <v>44146</v>
      </c>
      <c r="M49" s="105">
        <v>44228</v>
      </c>
      <c r="N49" s="258">
        <v>44561</v>
      </c>
      <c r="O49" s="971" t="s">
        <v>1759</v>
      </c>
      <c r="P49" s="779"/>
      <c r="Q49" s="684" t="s">
        <v>1760</v>
      </c>
      <c r="R49" s="159" t="s">
        <v>1040</v>
      </c>
      <c r="S49" s="261" t="s">
        <v>1761</v>
      </c>
      <c r="T49" s="72" t="s">
        <v>13</v>
      </c>
      <c r="U49" s="66" t="s">
        <v>25</v>
      </c>
      <c r="V49" s="282" t="s">
        <v>1042</v>
      </c>
      <c r="W49" s="17"/>
      <c r="X49" s="17"/>
      <c r="Y49" s="17"/>
      <c r="Z49" s="17"/>
    </row>
    <row r="50" spans="1:26" ht="127.5" customHeight="1" x14ac:dyDescent="0.25">
      <c r="A50" s="230">
        <v>16</v>
      </c>
      <c r="B50" s="144" t="s">
        <v>9</v>
      </c>
      <c r="C50" s="144" t="s">
        <v>15</v>
      </c>
      <c r="D50" s="145">
        <v>44146</v>
      </c>
      <c r="E50" s="144" t="s">
        <v>1043</v>
      </c>
      <c r="F50" s="144" t="s">
        <v>30</v>
      </c>
      <c r="G50" s="144" t="s">
        <v>1044</v>
      </c>
      <c r="H50" s="144" t="s">
        <v>1045</v>
      </c>
      <c r="I50" s="144" t="s">
        <v>18</v>
      </c>
      <c r="J50" s="144" t="s">
        <v>1046</v>
      </c>
      <c r="K50" s="88" t="s">
        <v>1011</v>
      </c>
      <c r="L50" s="105">
        <v>44146</v>
      </c>
      <c r="M50" s="105">
        <v>44287</v>
      </c>
      <c r="N50" s="258">
        <v>44560</v>
      </c>
      <c r="O50" s="772" t="s">
        <v>1762</v>
      </c>
      <c r="P50" s="745"/>
      <c r="Q50" s="261" t="s">
        <v>1048</v>
      </c>
      <c r="R50" s="159" t="s">
        <v>1049</v>
      </c>
      <c r="S50" s="261" t="s">
        <v>1048</v>
      </c>
      <c r="T50" s="72" t="s">
        <v>13</v>
      </c>
      <c r="U50" s="66" t="s">
        <v>25</v>
      </c>
      <c r="V50" s="396" t="s">
        <v>1042</v>
      </c>
      <c r="W50" s="17"/>
      <c r="X50" s="17"/>
      <c r="Y50" s="17"/>
      <c r="Z50" s="17"/>
    </row>
    <row r="51" spans="1:26" ht="140.25" customHeight="1" x14ac:dyDescent="0.25">
      <c r="A51" s="230">
        <v>17</v>
      </c>
      <c r="B51" s="88" t="s">
        <v>9</v>
      </c>
      <c r="C51" s="88" t="s">
        <v>15</v>
      </c>
      <c r="D51" s="105">
        <v>44146</v>
      </c>
      <c r="E51" s="88" t="s">
        <v>1763</v>
      </c>
      <c r="F51" s="88" t="s">
        <v>30</v>
      </c>
      <c r="G51" s="88" t="s">
        <v>1764</v>
      </c>
      <c r="H51" s="88" t="s">
        <v>1765</v>
      </c>
      <c r="I51" s="88" t="s">
        <v>18</v>
      </c>
      <c r="J51" s="88" t="s">
        <v>1766</v>
      </c>
      <c r="K51" s="88" t="s">
        <v>1767</v>
      </c>
      <c r="L51" s="105">
        <v>44146</v>
      </c>
      <c r="M51" s="105">
        <v>44242</v>
      </c>
      <c r="N51" s="258">
        <v>44377</v>
      </c>
      <c r="O51" s="762" t="s">
        <v>1768</v>
      </c>
      <c r="P51" s="745"/>
      <c r="Q51" s="66" t="s">
        <v>1769</v>
      </c>
      <c r="R51" s="66" t="s">
        <v>1770</v>
      </c>
      <c r="S51" s="66" t="s">
        <v>1769</v>
      </c>
      <c r="T51" s="72" t="s">
        <v>20</v>
      </c>
      <c r="U51" s="264" t="s">
        <v>25</v>
      </c>
      <c r="V51" s="282" t="s">
        <v>1771</v>
      </c>
      <c r="W51" s="17"/>
      <c r="X51" s="17"/>
      <c r="Y51" s="17"/>
      <c r="Z51" s="17"/>
    </row>
    <row r="52" spans="1:26" ht="102" customHeight="1" x14ac:dyDescent="0.25">
      <c r="A52" s="230">
        <v>18</v>
      </c>
      <c r="B52" s="88" t="s">
        <v>9</v>
      </c>
      <c r="C52" s="88" t="s">
        <v>15</v>
      </c>
      <c r="D52" s="105">
        <v>44146</v>
      </c>
      <c r="E52" s="88" t="s">
        <v>1772</v>
      </c>
      <c r="F52" s="88" t="s">
        <v>30</v>
      </c>
      <c r="G52" s="88" t="s">
        <v>1773</v>
      </c>
      <c r="H52" s="88" t="s">
        <v>1774</v>
      </c>
      <c r="I52" s="88" t="s">
        <v>18</v>
      </c>
      <c r="J52" s="88" t="s">
        <v>1775</v>
      </c>
      <c r="K52" s="88" t="s">
        <v>1776</v>
      </c>
      <c r="L52" s="105">
        <v>44146</v>
      </c>
      <c r="M52" s="105">
        <v>44242</v>
      </c>
      <c r="N52" s="258">
        <v>44377</v>
      </c>
      <c r="O52" s="762" t="s">
        <v>1777</v>
      </c>
      <c r="P52" s="745"/>
      <c r="Q52" s="66" t="s">
        <v>1778</v>
      </c>
      <c r="R52" s="66" t="s">
        <v>1746</v>
      </c>
      <c r="S52" s="66" t="s">
        <v>1778</v>
      </c>
      <c r="T52" s="72" t="s">
        <v>20</v>
      </c>
      <c r="U52" s="66" t="s">
        <v>25</v>
      </c>
      <c r="V52" s="683" t="s">
        <v>1757</v>
      </c>
      <c r="W52" s="17"/>
      <c r="X52" s="17"/>
      <c r="Y52" s="17"/>
      <c r="Z52" s="17"/>
    </row>
    <row r="53" spans="1:26" ht="255" customHeight="1" x14ac:dyDescent="0.25">
      <c r="A53" s="272">
        <v>19</v>
      </c>
      <c r="B53" s="144" t="s">
        <v>9</v>
      </c>
      <c r="C53" s="144" t="s">
        <v>15</v>
      </c>
      <c r="D53" s="145">
        <v>44146</v>
      </c>
      <c r="E53" s="144" t="s">
        <v>1050</v>
      </c>
      <c r="F53" s="144" t="s">
        <v>30</v>
      </c>
      <c r="G53" s="144" t="s">
        <v>1051</v>
      </c>
      <c r="H53" s="144" t="s">
        <v>1052</v>
      </c>
      <c r="I53" s="144" t="s">
        <v>18</v>
      </c>
      <c r="J53" s="273" t="s">
        <v>1053</v>
      </c>
      <c r="K53" s="144" t="s">
        <v>1054</v>
      </c>
      <c r="L53" s="145">
        <v>44146</v>
      </c>
      <c r="M53" s="105">
        <v>44228</v>
      </c>
      <c r="N53" s="258">
        <v>44499</v>
      </c>
      <c r="O53" s="760" t="s">
        <v>1779</v>
      </c>
      <c r="P53" s="745"/>
      <c r="Q53" s="273" t="s">
        <v>1056</v>
      </c>
      <c r="R53" s="144" t="s">
        <v>1057</v>
      </c>
      <c r="S53" s="273" t="s">
        <v>1056</v>
      </c>
      <c r="T53" s="270" t="s">
        <v>13</v>
      </c>
      <c r="U53" s="88" t="s">
        <v>25</v>
      </c>
      <c r="V53" s="273" t="s">
        <v>990</v>
      </c>
      <c r="W53" s="344"/>
      <c r="X53" s="344"/>
      <c r="Y53" s="344"/>
      <c r="Z53" s="344"/>
    </row>
    <row r="54" spans="1:26" ht="163.5" customHeight="1" x14ac:dyDescent="0.25">
      <c r="A54" s="230">
        <v>20</v>
      </c>
      <c r="B54" s="88" t="s">
        <v>9</v>
      </c>
      <c r="C54" s="88" t="s">
        <v>15</v>
      </c>
      <c r="D54" s="105">
        <v>44146</v>
      </c>
      <c r="E54" s="88" t="s">
        <v>1780</v>
      </c>
      <c r="F54" s="88" t="s">
        <v>30</v>
      </c>
      <c r="G54" s="88" t="s">
        <v>1781</v>
      </c>
      <c r="H54" s="88" t="s">
        <v>1782</v>
      </c>
      <c r="I54" s="88" t="s">
        <v>18</v>
      </c>
      <c r="J54" s="88" t="s">
        <v>1783</v>
      </c>
      <c r="K54" s="88" t="s">
        <v>1011</v>
      </c>
      <c r="L54" s="105">
        <v>44146</v>
      </c>
      <c r="M54" s="105">
        <v>44228</v>
      </c>
      <c r="N54" s="258">
        <v>44392</v>
      </c>
      <c r="O54" s="771" t="s">
        <v>1784</v>
      </c>
      <c r="P54" s="745"/>
      <c r="Q54" s="66" t="s">
        <v>1785</v>
      </c>
      <c r="R54" s="66" t="s">
        <v>1786</v>
      </c>
      <c r="S54" s="66" t="s">
        <v>1785</v>
      </c>
      <c r="T54" s="72" t="s">
        <v>13</v>
      </c>
      <c r="U54" s="66" t="s">
        <v>25</v>
      </c>
      <c r="V54" s="683" t="s">
        <v>1757</v>
      </c>
      <c r="W54" s="17"/>
      <c r="X54" s="17"/>
      <c r="Y54" s="17"/>
      <c r="Z54" s="17"/>
    </row>
    <row r="55" spans="1:26" ht="93" customHeight="1" x14ac:dyDescent="0.25">
      <c r="A55" s="230">
        <v>21</v>
      </c>
      <c r="B55" s="144" t="s">
        <v>9</v>
      </c>
      <c r="C55" s="144" t="s">
        <v>15</v>
      </c>
      <c r="D55" s="145">
        <v>44146</v>
      </c>
      <c r="E55" s="144" t="s">
        <v>1058</v>
      </c>
      <c r="F55" s="144" t="s">
        <v>30</v>
      </c>
      <c r="G55" s="144" t="s">
        <v>1059</v>
      </c>
      <c r="H55" s="144" t="s">
        <v>1060</v>
      </c>
      <c r="I55" s="144" t="s">
        <v>18</v>
      </c>
      <c r="J55" s="144" t="s">
        <v>1061</v>
      </c>
      <c r="K55" s="144" t="s">
        <v>1011</v>
      </c>
      <c r="L55" s="145">
        <v>44146</v>
      </c>
      <c r="M55" s="105">
        <v>44256</v>
      </c>
      <c r="N55" s="258">
        <v>44500</v>
      </c>
      <c r="O55" s="760" t="s">
        <v>1062</v>
      </c>
      <c r="P55" s="745"/>
      <c r="Q55" s="143" t="s">
        <v>1063</v>
      </c>
      <c r="R55" s="159" t="s">
        <v>1064</v>
      </c>
      <c r="S55" s="143" t="s">
        <v>1063</v>
      </c>
      <c r="T55" s="72" t="s">
        <v>13</v>
      </c>
      <c r="U55" s="66" t="s">
        <v>25</v>
      </c>
      <c r="V55" s="282" t="s">
        <v>1065</v>
      </c>
      <c r="W55" s="17"/>
      <c r="X55" s="17"/>
      <c r="Y55" s="17"/>
      <c r="Z55" s="17"/>
    </row>
    <row r="56" spans="1:26" ht="240" customHeight="1" x14ac:dyDescent="0.25">
      <c r="A56" s="272">
        <v>22</v>
      </c>
      <c r="B56" s="144" t="s">
        <v>9</v>
      </c>
      <c r="C56" s="144" t="s">
        <v>15</v>
      </c>
      <c r="D56" s="145">
        <v>44146</v>
      </c>
      <c r="E56" s="273" t="s">
        <v>1066</v>
      </c>
      <c r="F56" s="144" t="s">
        <v>30</v>
      </c>
      <c r="G56" s="144" t="s">
        <v>1067</v>
      </c>
      <c r="H56" s="144" t="s">
        <v>1068</v>
      </c>
      <c r="I56" s="144" t="s">
        <v>18</v>
      </c>
      <c r="J56" s="144" t="s">
        <v>1069</v>
      </c>
      <c r="K56" s="144" t="s">
        <v>1011</v>
      </c>
      <c r="L56" s="145">
        <v>44146</v>
      </c>
      <c r="M56" s="105">
        <v>44409</v>
      </c>
      <c r="N56" s="258">
        <v>44560</v>
      </c>
      <c r="O56" s="761" t="s">
        <v>1070</v>
      </c>
      <c r="P56" s="745"/>
      <c r="Q56" s="273" t="s">
        <v>1071</v>
      </c>
      <c r="R56" s="144" t="s">
        <v>1072</v>
      </c>
      <c r="S56" s="273" t="s">
        <v>1071</v>
      </c>
      <c r="T56" s="270" t="s">
        <v>13</v>
      </c>
      <c r="U56" s="88" t="s">
        <v>25</v>
      </c>
      <c r="V56" s="273" t="s">
        <v>1073</v>
      </c>
      <c r="W56" s="344"/>
      <c r="X56" s="344"/>
      <c r="Y56" s="344"/>
      <c r="Z56" s="344"/>
    </row>
    <row r="57" spans="1:26" ht="113.25" customHeight="1" x14ac:dyDescent="0.25">
      <c r="A57" s="277">
        <v>23</v>
      </c>
      <c r="B57" s="273" t="s">
        <v>9</v>
      </c>
      <c r="C57" s="273" t="s">
        <v>15</v>
      </c>
      <c r="D57" s="278">
        <v>44146</v>
      </c>
      <c r="E57" s="273" t="s">
        <v>1074</v>
      </c>
      <c r="F57" s="273" t="s">
        <v>30</v>
      </c>
      <c r="G57" s="273" t="s">
        <v>1075</v>
      </c>
      <c r="H57" s="273" t="s">
        <v>1076</v>
      </c>
      <c r="I57" s="273" t="s">
        <v>18</v>
      </c>
      <c r="J57" s="273" t="s">
        <v>1077</v>
      </c>
      <c r="K57" s="273" t="s">
        <v>1011</v>
      </c>
      <c r="L57" s="278">
        <v>44146</v>
      </c>
      <c r="M57" s="278">
        <v>44301</v>
      </c>
      <c r="N57" s="279">
        <v>44423</v>
      </c>
      <c r="O57" s="760" t="s">
        <v>1078</v>
      </c>
      <c r="P57" s="745"/>
      <c r="Q57" s="280" t="s">
        <v>1079</v>
      </c>
      <c r="R57" s="159" t="s">
        <v>1080</v>
      </c>
      <c r="S57" s="280" t="s">
        <v>1079</v>
      </c>
      <c r="T57" s="281" t="s">
        <v>13</v>
      </c>
      <c r="U57" s="282" t="s">
        <v>25</v>
      </c>
      <c r="V57" s="282" t="s">
        <v>1073</v>
      </c>
      <c r="W57" s="17"/>
      <c r="X57" s="17"/>
      <c r="Y57" s="17"/>
      <c r="Z57" s="17"/>
    </row>
    <row r="58" spans="1:26" ht="152.25" customHeight="1" x14ac:dyDescent="0.25">
      <c r="A58" s="277">
        <v>24</v>
      </c>
      <c r="B58" s="273" t="s">
        <v>9</v>
      </c>
      <c r="C58" s="273" t="s">
        <v>15</v>
      </c>
      <c r="D58" s="278">
        <v>44146</v>
      </c>
      <c r="E58" s="273" t="s">
        <v>1081</v>
      </c>
      <c r="F58" s="273" t="s">
        <v>30</v>
      </c>
      <c r="G58" s="273" t="s">
        <v>1082</v>
      </c>
      <c r="H58" s="273" t="s">
        <v>1083</v>
      </c>
      <c r="I58" s="273" t="s">
        <v>18</v>
      </c>
      <c r="J58" s="273" t="s">
        <v>1084</v>
      </c>
      <c r="K58" s="273" t="s">
        <v>1011</v>
      </c>
      <c r="L58" s="278">
        <v>44146</v>
      </c>
      <c r="M58" s="278">
        <v>44270</v>
      </c>
      <c r="N58" s="279">
        <v>44423</v>
      </c>
      <c r="O58" s="760" t="s">
        <v>1787</v>
      </c>
      <c r="P58" s="745"/>
      <c r="Q58" s="283" t="s">
        <v>1086</v>
      </c>
      <c r="R58" s="159" t="s">
        <v>1087</v>
      </c>
      <c r="S58" s="283" t="s">
        <v>1086</v>
      </c>
      <c r="T58" s="281" t="s">
        <v>13</v>
      </c>
      <c r="U58" s="282" t="s">
        <v>25</v>
      </c>
      <c r="V58" s="282" t="s">
        <v>1073</v>
      </c>
      <c r="W58" s="17"/>
      <c r="X58" s="17"/>
      <c r="Y58" s="17"/>
      <c r="Z58" s="17"/>
    </row>
    <row r="59" spans="1:26" ht="117.75" customHeight="1" x14ac:dyDescent="0.25">
      <c r="A59" s="230">
        <v>25</v>
      </c>
      <c r="B59" s="88" t="s">
        <v>9</v>
      </c>
      <c r="C59" s="88" t="s">
        <v>15</v>
      </c>
      <c r="D59" s="105">
        <v>44146</v>
      </c>
      <c r="E59" s="88" t="s">
        <v>1788</v>
      </c>
      <c r="F59" s="88" t="s">
        <v>30</v>
      </c>
      <c r="G59" s="88" t="s">
        <v>1789</v>
      </c>
      <c r="H59" s="88" t="s">
        <v>1790</v>
      </c>
      <c r="I59" s="88" t="s">
        <v>18</v>
      </c>
      <c r="J59" s="88" t="s">
        <v>1791</v>
      </c>
      <c r="K59" s="88" t="s">
        <v>1011</v>
      </c>
      <c r="L59" s="105">
        <v>44146</v>
      </c>
      <c r="M59" s="105">
        <v>44256</v>
      </c>
      <c r="N59" s="258">
        <v>44378</v>
      </c>
      <c r="O59" s="771" t="s">
        <v>1792</v>
      </c>
      <c r="P59" s="745"/>
      <c r="Q59" s="685" t="s">
        <v>1048</v>
      </c>
      <c r="R59" s="66" t="s">
        <v>1793</v>
      </c>
      <c r="S59" s="685" t="s">
        <v>1048</v>
      </c>
      <c r="T59" s="72" t="s">
        <v>13</v>
      </c>
      <c r="U59" s="66" t="s">
        <v>25</v>
      </c>
      <c r="V59" s="282" t="s">
        <v>1771</v>
      </c>
      <c r="W59" s="17"/>
      <c r="X59" s="17"/>
      <c r="Y59" s="17"/>
      <c r="Z59" s="17"/>
    </row>
    <row r="60" spans="1:26" ht="124.5" customHeight="1" x14ac:dyDescent="0.25">
      <c r="A60" s="230">
        <v>26</v>
      </c>
      <c r="B60" s="144" t="s">
        <v>9</v>
      </c>
      <c r="C60" s="144" t="s">
        <v>15</v>
      </c>
      <c r="D60" s="145">
        <v>44146</v>
      </c>
      <c r="E60" s="144" t="s">
        <v>1088</v>
      </c>
      <c r="F60" s="144" t="s">
        <v>30</v>
      </c>
      <c r="G60" s="144" t="s">
        <v>1089</v>
      </c>
      <c r="H60" s="144" t="s">
        <v>1090</v>
      </c>
      <c r="I60" s="144" t="s">
        <v>18</v>
      </c>
      <c r="J60" s="144" t="s">
        <v>1091</v>
      </c>
      <c r="K60" s="144" t="s">
        <v>1011</v>
      </c>
      <c r="L60" s="145">
        <v>44146</v>
      </c>
      <c r="M60" s="105">
        <v>44166</v>
      </c>
      <c r="N60" s="258">
        <v>44227</v>
      </c>
      <c r="O60" s="762" t="s">
        <v>1794</v>
      </c>
      <c r="P60" s="745"/>
      <c r="Q60" s="66" t="s">
        <v>1093</v>
      </c>
      <c r="R60" s="284" t="s">
        <v>1094</v>
      </c>
      <c r="S60" s="66" t="s">
        <v>1093</v>
      </c>
      <c r="T60" s="72" t="s">
        <v>13</v>
      </c>
      <c r="U60" s="66" t="s">
        <v>25</v>
      </c>
      <c r="V60" s="282" t="s">
        <v>1095</v>
      </c>
      <c r="W60" s="17"/>
      <c r="X60" s="17"/>
      <c r="Y60" s="17"/>
      <c r="Z60" s="17"/>
    </row>
    <row r="61" spans="1:26" ht="168" customHeight="1" x14ac:dyDescent="0.25">
      <c r="A61" s="230">
        <v>27</v>
      </c>
      <c r="B61" s="144" t="s">
        <v>9</v>
      </c>
      <c r="C61" s="144" t="s">
        <v>15</v>
      </c>
      <c r="D61" s="145">
        <v>44146</v>
      </c>
      <c r="E61" s="144" t="s">
        <v>1096</v>
      </c>
      <c r="F61" s="144" t="s">
        <v>30</v>
      </c>
      <c r="G61" s="144" t="s">
        <v>1097</v>
      </c>
      <c r="H61" s="144" t="s">
        <v>1098</v>
      </c>
      <c r="I61" s="144" t="s">
        <v>18</v>
      </c>
      <c r="J61" s="144" t="s">
        <v>1099</v>
      </c>
      <c r="K61" s="144" t="s">
        <v>1011</v>
      </c>
      <c r="L61" s="145">
        <v>44146</v>
      </c>
      <c r="M61" s="105">
        <v>43891</v>
      </c>
      <c r="N61" s="258">
        <v>44499</v>
      </c>
      <c r="O61" s="760" t="s">
        <v>1795</v>
      </c>
      <c r="P61" s="745"/>
      <c r="Q61" s="66" t="s">
        <v>1101</v>
      </c>
      <c r="R61" s="285" t="s">
        <v>1796</v>
      </c>
      <c r="S61" s="66" t="s">
        <v>1101</v>
      </c>
      <c r="T61" s="72" t="s">
        <v>13</v>
      </c>
      <c r="U61" s="66" t="s">
        <v>25</v>
      </c>
      <c r="V61" s="282" t="s">
        <v>1103</v>
      </c>
      <c r="W61" s="17"/>
      <c r="X61" s="17"/>
      <c r="Y61" s="17"/>
      <c r="Z61" s="17"/>
    </row>
    <row r="62" spans="1:26" ht="181.5" customHeight="1" x14ac:dyDescent="0.25">
      <c r="A62" s="230">
        <v>28</v>
      </c>
      <c r="B62" s="88" t="s">
        <v>9</v>
      </c>
      <c r="C62" s="88" t="s">
        <v>15</v>
      </c>
      <c r="D62" s="105">
        <v>44146</v>
      </c>
      <c r="E62" s="88" t="s">
        <v>1797</v>
      </c>
      <c r="F62" s="88" t="s">
        <v>30</v>
      </c>
      <c r="G62" s="88" t="s">
        <v>1798</v>
      </c>
      <c r="H62" s="105" t="s">
        <v>1799</v>
      </c>
      <c r="I62" s="88" t="s">
        <v>18</v>
      </c>
      <c r="J62" s="88" t="s">
        <v>1800</v>
      </c>
      <c r="K62" s="88" t="s">
        <v>1011</v>
      </c>
      <c r="L62" s="105">
        <v>44146</v>
      </c>
      <c r="M62" s="105">
        <v>44229</v>
      </c>
      <c r="N62" s="258">
        <v>44316</v>
      </c>
      <c r="O62" s="762" t="s">
        <v>1801</v>
      </c>
      <c r="P62" s="745"/>
      <c r="Q62" s="66" t="s">
        <v>1802</v>
      </c>
      <c r="R62" s="66" t="s">
        <v>1803</v>
      </c>
      <c r="S62" s="66" t="s">
        <v>1802</v>
      </c>
      <c r="T62" s="72" t="s">
        <v>26</v>
      </c>
      <c r="U62" s="66" t="s">
        <v>25</v>
      </c>
      <c r="V62" s="282" t="s">
        <v>1771</v>
      </c>
      <c r="W62" s="17"/>
      <c r="X62" s="17"/>
      <c r="Y62" s="17"/>
      <c r="Z62" s="17"/>
    </row>
    <row r="63" spans="1:26" ht="121.5" customHeight="1" x14ac:dyDescent="0.25">
      <c r="A63" s="230">
        <v>29</v>
      </c>
      <c r="B63" s="88" t="s">
        <v>9</v>
      </c>
      <c r="C63" s="88" t="s">
        <v>15</v>
      </c>
      <c r="D63" s="105">
        <v>44146</v>
      </c>
      <c r="E63" s="88" t="s">
        <v>1804</v>
      </c>
      <c r="F63" s="88" t="s">
        <v>30</v>
      </c>
      <c r="G63" s="88" t="s">
        <v>1805</v>
      </c>
      <c r="H63" s="88" t="s">
        <v>1806</v>
      </c>
      <c r="I63" s="88" t="s">
        <v>18</v>
      </c>
      <c r="J63" s="88" t="s">
        <v>1807</v>
      </c>
      <c r="K63" s="88" t="s">
        <v>1011</v>
      </c>
      <c r="L63" s="105">
        <v>44146</v>
      </c>
      <c r="M63" s="105">
        <v>44228</v>
      </c>
      <c r="N63" s="258">
        <v>44287</v>
      </c>
      <c r="O63" s="762" t="s">
        <v>1808</v>
      </c>
      <c r="P63" s="745"/>
      <c r="Q63" s="66" t="s">
        <v>1809</v>
      </c>
      <c r="R63" s="66" t="s">
        <v>1810</v>
      </c>
      <c r="S63" s="66" t="s">
        <v>1809</v>
      </c>
      <c r="T63" s="72" t="s">
        <v>13</v>
      </c>
      <c r="U63" s="66" t="s">
        <v>25</v>
      </c>
      <c r="V63" s="282" t="s">
        <v>1771</v>
      </c>
      <c r="W63" s="17"/>
      <c r="X63" s="17"/>
      <c r="Y63" s="17"/>
      <c r="Z63" s="17"/>
    </row>
    <row r="64" spans="1:26" ht="129.75" customHeight="1" x14ac:dyDescent="0.25">
      <c r="A64" s="230">
        <v>30</v>
      </c>
      <c r="B64" s="144" t="s">
        <v>9</v>
      </c>
      <c r="C64" s="144" t="s">
        <v>15</v>
      </c>
      <c r="D64" s="145">
        <v>44146</v>
      </c>
      <c r="E64" s="144" t="s">
        <v>1104</v>
      </c>
      <c r="F64" s="144" t="s">
        <v>30</v>
      </c>
      <c r="G64" s="144" t="s">
        <v>1105</v>
      </c>
      <c r="H64" s="145" t="s">
        <v>1106</v>
      </c>
      <c r="I64" s="144" t="s">
        <v>18</v>
      </c>
      <c r="J64" s="144" t="s">
        <v>1107</v>
      </c>
      <c r="K64" s="144" t="s">
        <v>1011</v>
      </c>
      <c r="L64" s="145">
        <v>44146</v>
      </c>
      <c r="M64" s="105">
        <v>44287</v>
      </c>
      <c r="N64" s="258">
        <v>44469</v>
      </c>
      <c r="O64" s="762" t="s">
        <v>1811</v>
      </c>
      <c r="P64" s="745"/>
      <c r="Q64" s="143" t="s">
        <v>1048</v>
      </c>
      <c r="R64" s="284" t="s">
        <v>1109</v>
      </c>
      <c r="S64" s="261" t="s">
        <v>1110</v>
      </c>
      <c r="T64" s="72" t="s">
        <v>13</v>
      </c>
      <c r="U64" s="66" t="s">
        <v>25</v>
      </c>
      <c r="V64" s="273" t="s">
        <v>1111</v>
      </c>
      <c r="W64" s="17"/>
      <c r="X64" s="17"/>
      <c r="Y64" s="17"/>
      <c r="Z64" s="17"/>
    </row>
    <row r="65" spans="1:26" ht="215.25" customHeight="1" x14ac:dyDescent="0.25">
      <c r="A65" s="230">
        <v>31</v>
      </c>
      <c r="B65" s="144" t="s">
        <v>9</v>
      </c>
      <c r="C65" s="144" t="s">
        <v>15</v>
      </c>
      <c r="D65" s="145">
        <v>44146</v>
      </c>
      <c r="E65" s="144" t="s">
        <v>1112</v>
      </c>
      <c r="F65" s="144" t="s">
        <v>30</v>
      </c>
      <c r="G65" s="144" t="s">
        <v>1113</v>
      </c>
      <c r="H65" s="144" t="s">
        <v>1114</v>
      </c>
      <c r="I65" s="144" t="s">
        <v>18</v>
      </c>
      <c r="J65" s="286" t="s">
        <v>1812</v>
      </c>
      <c r="K65" s="144" t="s">
        <v>1116</v>
      </c>
      <c r="L65" s="145">
        <v>44146</v>
      </c>
      <c r="M65" s="105">
        <v>44242</v>
      </c>
      <c r="N65" s="279">
        <v>44499</v>
      </c>
      <c r="O65" s="762" t="s">
        <v>1813</v>
      </c>
      <c r="P65" s="745"/>
      <c r="Q65" s="287" t="s">
        <v>1118</v>
      </c>
      <c r="R65" s="284" t="s">
        <v>1119</v>
      </c>
      <c r="S65" s="261" t="s">
        <v>1120</v>
      </c>
      <c r="T65" s="72" t="s">
        <v>13</v>
      </c>
      <c r="U65" s="66" t="s">
        <v>25</v>
      </c>
      <c r="V65" s="273" t="s">
        <v>1111</v>
      </c>
      <c r="W65" s="17"/>
      <c r="X65" s="17"/>
      <c r="Y65" s="17"/>
      <c r="Z65" s="17"/>
    </row>
    <row r="66" spans="1:26" ht="130.5" customHeight="1" x14ac:dyDescent="0.25">
      <c r="A66" s="230">
        <v>32</v>
      </c>
      <c r="B66" s="144" t="s">
        <v>9</v>
      </c>
      <c r="C66" s="144" t="s">
        <v>15</v>
      </c>
      <c r="D66" s="145">
        <v>44146</v>
      </c>
      <c r="E66" s="144" t="s">
        <v>1121</v>
      </c>
      <c r="F66" s="144" t="s">
        <v>30</v>
      </c>
      <c r="G66" s="144" t="s">
        <v>1122</v>
      </c>
      <c r="H66" s="144" t="s">
        <v>1123</v>
      </c>
      <c r="I66" s="144" t="s">
        <v>18</v>
      </c>
      <c r="J66" s="273" t="s">
        <v>1124</v>
      </c>
      <c r="K66" s="273" t="s">
        <v>1011</v>
      </c>
      <c r="L66" s="145">
        <v>44146</v>
      </c>
      <c r="M66" s="105">
        <v>44378</v>
      </c>
      <c r="N66" s="258">
        <v>44469</v>
      </c>
      <c r="O66" s="772" t="s">
        <v>1814</v>
      </c>
      <c r="P66" s="745"/>
      <c r="Q66" s="263" t="s">
        <v>1126</v>
      </c>
      <c r="R66" s="284" t="s">
        <v>1127</v>
      </c>
      <c r="S66" s="263" t="s">
        <v>1126</v>
      </c>
      <c r="T66" s="72" t="s">
        <v>13</v>
      </c>
      <c r="U66" s="66" t="s">
        <v>25</v>
      </c>
      <c r="V66" s="273" t="s">
        <v>1111</v>
      </c>
      <c r="W66" s="17"/>
      <c r="X66" s="17"/>
      <c r="Y66" s="17"/>
      <c r="Z66" s="17"/>
    </row>
    <row r="67" spans="1:26" ht="148.5" customHeight="1" x14ac:dyDescent="0.25">
      <c r="A67" s="230">
        <v>33</v>
      </c>
      <c r="B67" s="144" t="s">
        <v>9</v>
      </c>
      <c r="C67" s="144" t="s">
        <v>15</v>
      </c>
      <c r="D67" s="145">
        <v>44146</v>
      </c>
      <c r="E67" s="144" t="s">
        <v>1128</v>
      </c>
      <c r="F67" s="144" t="s">
        <v>30</v>
      </c>
      <c r="G67" s="144" t="s">
        <v>1129</v>
      </c>
      <c r="H67" s="144" t="s">
        <v>1130</v>
      </c>
      <c r="I67" s="144" t="s">
        <v>18</v>
      </c>
      <c r="J67" s="273" t="s">
        <v>1131</v>
      </c>
      <c r="K67" s="273" t="s">
        <v>1011</v>
      </c>
      <c r="L67" s="145">
        <v>44146</v>
      </c>
      <c r="M67" s="105">
        <v>44242</v>
      </c>
      <c r="N67" s="258">
        <v>44392</v>
      </c>
      <c r="O67" s="865" t="s">
        <v>1815</v>
      </c>
      <c r="P67" s="745"/>
      <c r="Q67" s="263" t="s">
        <v>1126</v>
      </c>
      <c r="R67" s="284" t="s">
        <v>1127</v>
      </c>
      <c r="S67" s="263" t="s">
        <v>1126</v>
      </c>
      <c r="T67" s="72" t="s">
        <v>13</v>
      </c>
      <c r="U67" s="66" t="s">
        <v>25</v>
      </c>
      <c r="V67" s="273" t="s">
        <v>1111</v>
      </c>
      <c r="W67" s="17"/>
      <c r="X67" s="17"/>
      <c r="Y67" s="17"/>
      <c r="Z67" s="17"/>
    </row>
    <row r="68" spans="1:26" ht="200.25" customHeight="1" x14ac:dyDescent="0.25">
      <c r="A68" s="230">
        <v>34</v>
      </c>
      <c r="B68" s="144" t="s">
        <v>9</v>
      </c>
      <c r="C68" s="144" t="s">
        <v>15</v>
      </c>
      <c r="D68" s="145">
        <v>44146</v>
      </c>
      <c r="E68" s="144" t="s">
        <v>1133</v>
      </c>
      <c r="F68" s="144" t="s">
        <v>30</v>
      </c>
      <c r="G68" s="144" t="s">
        <v>1134</v>
      </c>
      <c r="H68" s="144" t="s">
        <v>1135</v>
      </c>
      <c r="I68" s="144" t="s">
        <v>18</v>
      </c>
      <c r="J68" s="144" t="s">
        <v>1136</v>
      </c>
      <c r="K68" s="144" t="s">
        <v>1011</v>
      </c>
      <c r="L68" s="145">
        <v>44146</v>
      </c>
      <c r="M68" s="105">
        <v>44228</v>
      </c>
      <c r="N68" s="258">
        <v>44316</v>
      </c>
      <c r="O68" s="866" t="s">
        <v>1816</v>
      </c>
      <c r="P68" s="745"/>
      <c r="Q68" s="288" t="s">
        <v>1817</v>
      </c>
      <c r="R68" s="165" t="s">
        <v>1818</v>
      </c>
      <c r="S68" s="288" t="s">
        <v>1819</v>
      </c>
      <c r="T68" s="72" t="s">
        <v>26</v>
      </c>
      <c r="U68" s="66" t="s">
        <v>25</v>
      </c>
      <c r="V68" s="686" t="s">
        <v>1820</v>
      </c>
      <c r="W68" s="17"/>
      <c r="X68" s="17"/>
      <c r="Y68" s="17"/>
      <c r="Z68" s="17"/>
    </row>
    <row r="69" spans="1:26" ht="243.75" customHeight="1" x14ac:dyDescent="0.25">
      <c r="A69" s="230">
        <v>35</v>
      </c>
      <c r="B69" s="144" t="s">
        <v>9</v>
      </c>
      <c r="C69" s="144" t="s">
        <v>15</v>
      </c>
      <c r="D69" s="145">
        <v>44146</v>
      </c>
      <c r="E69" s="144" t="s">
        <v>1142</v>
      </c>
      <c r="F69" s="144" t="s">
        <v>30</v>
      </c>
      <c r="G69" s="144" t="s">
        <v>1143</v>
      </c>
      <c r="H69" s="144" t="s">
        <v>1144</v>
      </c>
      <c r="I69" s="144" t="s">
        <v>18</v>
      </c>
      <c r="J69" s="144" t="s">
        <v>1821</v>
      </c>
      <c r="K69" s="144" t="s">
        <v>1011</v>
      </c>
      <c r="L69" s="145">
        <v>44146</v>
      </c>
      <c r="M69" s="105">
        <v>44287</v>
      </c>
      <c r="N69" s="258">
        <v>44560</v>
      </c>
      <c r="O69" s="761" t="s">
        <v>1822</v>
      </c>
      <c r="P69" s="745"/>
      <c r="Q69" s="287" t="s">
        <v>1147</v>
      </c>
      <c r="R69" s="284" t="s">
        <v>1148</v>
      </c>
      <c r="S69" s="287" t="s">
        <v>1147</v>
      </c>
      <c r="T69" s="72" t="s">
        <v>13</v>
      </c>
      <c r="U69" s="66" t="s">
        <v>25</v>
      </c>
      <c r="V69" s="282" t="s">
        <v>1149</v>
      </c>
      <c r="W69" s="17"/>
      <c r="X69" s="17"/>
      <c r="Y69" s="17"/>
      <c r="Z69" s="17"/>
    </row>
    <row r="70" spans="1:26" ht="87.75" customHeight="1" x14ac:dyDescent="0.25">
      <c r="A70" s="230">
        <v>36</v>
      </c>
      <c r="B70" s="88" t="s">
        <v>9</v>
      </c>
      <c r="C70" s="88" t="s">
        <v>15</v>
      </c>
      <c r="D70" s="105">
        <v>44146</v>
      </c>
      <c r="E70" s="88" t="s">
        <v>1823</v>
      </c>
      <c r="F70" s="88" t="s">
        <v>30</v>
      </c>
      <c r="G70" s="88" t="s">
        <v>1824</v>
      </c>
      <c r="H70" s="88" t="s">
        <v>1825</v>
      </c>
      <c r="I70" s="88" t="s">
        <v>18</v>
      </c>
      <c r="J70" s="88" t="s">
        <v>1826</v>
      </c>
      <c r="K70" s="88" t="s">
        <v>1011</v>
      </c>
      <c r="L70" s="105">
        <v>44146</v>
      </c>
      <c r="M70" s="105">
        <v>44242</v>
      </c>
      <c r="N70" s="258">
        <v>44561</v>
      </c>
      <c r="O70" s="964" t="s">
        <v>1827</v>
      </c>
      <c r="P70" s="745"/>
      <c r="Q70" s="78" t="s">
        <v>1828</v>
      </c>
      <c r="R70" s="165" t="s">
        <v>1829</v>
      </c>
      <c r="S70" s="78" t="s">
        <v>1828</v>
      </c>
      <c r="T70" s="72" t="s">
        <v>13</v>
      </c>
      <c r="U70" s="66" t="s">
        <v>25</v>
      </c>
      <c r="V70" s="282" t="s">
        <v>1771</v>
      </c>
      <c r="W70" s="17"/>
      <c r="X70" s="17"/>
      <c r="Y70" s="17"/>
      <c r="Z70" s="17"/>
    </row>
    <row r="71" spans="1:26" ht="199.5" customHeight="1" x14ac:dyDescent="0.25">
      <c r="A71" s="230">
        <v>37</v>
      </c>
      <c r="B71" s="144" t="s">
        <v>9</v>
      </c>
      <c r="C71" s="144" t="s">
        <v>15</v>
      </c>
      <c r="D71" s="145">
        <v>44146</v>
      </c>
      <c r="E71" s="144" t="s">
        <v>1150</v>
      </c>
      <c r="F71" s="144" t="s">
        <v>30</v>
      </c>
      <c r="G71" s="144" t="s">
        <v>1151</v>
      </c>
      <c r="H71" s="144" t="s">
        <v>1152</v>
      </c>
      <c r="I71" s="144" t="s">
        <v>18</v>
      </c>
      <c r="J71" s="144" t="s">
        <v>1153</v>
      </c>
      <c r="K71" s="144" t="s">
        <v>1011</v>
      </c>
      <c r="L71" s="145">
        <v>44146</v>
      </c>
      <c r="M71" s="105">
        <v>44607</v>
      </c>
      <c r="N71" s="258">
        <v>44910</v>
      </c>
      <c r="O71" s="761" t="s">
        <v>1830</v>
      </c>
      <c r="P71" s="745"/>
      <c r="Q71" s="143" t="s">
        <v>1155</v>
      </c>
      <c r="R71" s="284" t="s">
        <v>1156</v>
      </c>
      <c r="S71" s="261" t="s">
        <v>1048</v>
      </c>
      <c r="T71" s="72" t="s">
        <v>13</v>
      </c>
      <c r="U71" s="66" t="s">
        <v>25</v>
      </c>
      <c r="V71" s="273" t="s">
        <v>1016</v>
      </c>
      <c r="W71" s="17"/>
      <c r="X71" s="17"/>
      <c r="Y71" s="17"/>
      <c r="Z71" s="17"/>
    </row>
    <row r="72" spans="1:26" ht="108.75" customHeight="1" x14ac:dyDescent="0.25">
      <c r="A72" s="230">
        <v>38</v>
      </c>
      <c r="B72" s="144" t="s">
        <v>9</v>
      </c>
      <c r="C72" s="144" t="s">
        <v>15</v>
      </c>
      <c r="D72" s="145">
        <v>44146</v>
      </c>
      <c r="E72" s="144" t="s">
        <v>1157</v>
      </c>
      <c r="F72" s="144" t="s">
        <v>30</v>
      </c>
      <c r="G72" s="290" t="s">
        <v>1158</v>
      </c>
      <c r="H72" s="290" t="s">
        <v>1159</v>
      </c>
      <c r="I72" s="290" t="s">
        <v>18</v>
      </c>
      <c r="J72" s="289" t="s">
        <v>1131</v>
      </c>
      <c r="K72" s="290" t="s">
        <v>1160</v>
      </c>
      <c r="L72" s="292">
        <v>44146</v>
      </c>
      <c r="M72" s="142">
        <v>44621</v>
      </c>
      <c r="N72" s="369">
        <v>44926</v>
      </c>
      <c r="O72" s="908" t="s">
        <v>1831</v>
      </c>
      <c r="P72" s="778"/>
      <c r="Q72" s="687" t="s">
        <v>1126</v>
      </c>
      <c r="R72" s="305" t="s">
        <v>1162</v>
      </c>
      <c r="S72" s="73" t="s">
        <v>1126</v>
      </c>
      <c r="T72" s="72" t="s">
        <v>13</v>
      </c>
      <c r="U72" s="66" t="s">
        <v>25</v>
      </c>
      <c r="V72" s="282" t="s">
        <v>1163</v>
      </c>
      <c r="W72" s="17"/>
      <c r="X72" s="17"/>
      <c r="Y72" s="17"/>
      <c r="Z72" s="17"/>
    </row>
    <row r="73" spans="1:26" ht="198.75" customHeight="1" x14ac:dyDescent="0.25">
      <c r="A73" s="230">
        <v>39</v>
      </c>
      <c r="B73" s="144" t="s">
        <v>9</v>
      </c>
      <c r="C73" s="144" t="s">
        <v>15</v>
      </c>
      <c r="D73" s="145">
        <v>44146</v>
      </c>
      <c r="E73" s="144" t="s">
        <v>1164</v>
      </c>
      <c r="F73" s="323" t="s">
        <v>30</v>
      </c>
      <c r="G73" s="282" t="s">
        <v>1165</v>
      </c>
      <c r="H73" s="273" t="s">
        <v>1166</v>
      </c>
      <c r="I73" s="144" t="s">
        <v>18</v>
      </c>
      <c r="J73" s="273" t="s">
        <v>1832</v>
      </c>
      <c r="K73" s="688" t="s">
        <v>1011</v>
      </c>
      <c r="L73" s="145">
        <v>44146</v>
      </c>
      <c r="M73" s="145">
        <v>44256</v>
      </c>
      <c r="N73" s="145">
        <v>44561</v>
      </c>
      <c r="O73" s="689" t="s">
        <v>1833</v>
      </c>
      <c r="P73" s="689"/>
      <c r="Q73" s="66" t="s">
        <v>1169</v>
      </c>
      <c r="R73" s="165" t="s">
        <v>1170</v>
      </c>
      <c r="S73" s="66" t="s">
        <v>1169</v>
      </c>
      <c r="T73" s="77" t="s">
        <v>13</v>
      </c>
      <c r="U73" s="304" t="s">
        <v>25</v>
      </c>
      <c r="V73" s="396" t="s">
        <v>1171</v>
      </c>
      <c r="W73" s="230"/>
      <c r="X73" s="17"/>
      <c r="Y73" s="17"/>
      <c r="Z73" s="17"/>
    </row>
    <row r="74" spans="1:26" ht="218.25" customHeight="1" x14ac:dyDescent="0.25">
      <c r="A74" s="230">
        <v>40</v>
      </c>
      <c r="B74" s="144" t="s">
        <v>9</v>
      </c>
      <c r="C74" s="144" t="s">
        <v>15</v>
      </c>
      <c r="D74" s="145">
        <v>44146</v>
      </c>
      <c r="E74" s="144" t="s">
        <v>1172</v>
      </c>
      <c r="F74" s="144" t="s">
        <v>30</v>
      </c>
      <c r="G74" s="308" t="s">
        <v>1165</v>
      </c>
      <c r="H74" s="297"/>
      <c r="I74" s="298"/>
      <c r="J74" s="297"/>
      <c r="K74" s="298"/>
      <c r="L74" s="299"/>
      <c r="M74" s="299"/>
      <c r="N74" s="299"/>
      <c r="O74" s="300"/>
      <c r="P74" s="301"/>
      <c r="Q74" s="61"/>
      <c r="R74" s="302"/>
      <c r="S74" s="61"/>
      <c r="T74" s="60"/>
      <c r="U74" s="61"/>
      <c r="V74" s="678"/>
      <c r="W74" s="230"/>
      <c r="X74" s="17"/>
      <c r="Y74" s="17"/>
      <c r="Z74" s="17"/>
    </row>
    <row r="75" spans="1:26" ht="186.75" customHeight="1" x14ac:dyDescent="0.25">
      <c r="A75" s="230">
        <v>41</v>
      </c>
      <c r="B75" s="144" t="s">
        <v>9</v>
      </c>
      <c r="C75" s="144" t="s">
        <v>15</v>
      </c>
      <c r="D75" s="145">
        <v>44146</v>
      </c>
      <c r="E75" s="144" t="s">
        <v>1834</v>
      </c>
      <c r="F75" s="144" t="s">
        <v>30</v>
      </c>
      <c r="G75" s="144" t="s">
        <v>1835</v>
      </c>
      <c r="H75" s="690"/>
      <c r="I75" s="308"/>
      <c r="J75" s="690"/>
      <c r="K75" s="308"/>
      <c r="L75" s="307"/>
      <c r="M75" s="307"/>
      <c r="N75" s="307"/>
      <c r="O75" s="691"/>
      <c r="P75" s="692"/>
      <c r="Q75" s="51"/>
      <c r="R75" s="317"/>
      <c r="S75" s="51"/>
      <c r="T75" s="50"/>
      <c r="U75" s="51"/>
      <c r="V75" s="683"/>
      <c r="W75" s="230"/>
      <c r="X75" s="17"/>
      <c r="Y75" s="17"/>
      <c r="Z75" s="17"/>
    </row>
    <row r="76" spans="1:26" ht="96" customHeight="1" x14ac:dyDescent="0.25">
      <c r="A76" s="230">
        <v>42</v>
      </c>
      <c r="B76" s="144" t="s">
        <v>9</v>
      </c>
      <c r="C76" s="144" t="s">
        <v>15</v>
      </c>
      <c r="D76" s="145">
        <v>44146</v>
      </c>
      <c r="E76" s="144" t="s">
        <v>1173</v>
      </c>
      <c r="F76" s="144" t="s">
        <v>30</v>
      </c>
      <c r="G76" s="144" t="s">
        <v>1174</v>
      </c>
      <c r="H76" s="292" t="s">
        <v>1175</v>
      </c>
      <c r="I76" s="290" t="s">
        <v>18</v>
      </c>
      <c r="J76" s="290" t="s">
        <v>1176</v>
      </c>
      <c r="K76" s="290" t="s">
        <v>1177</v>
      </c>
      <c r="L76" s="292">
        <v>44146</v>
      </c>
      <c r="M76" s="292">
        <v>44206</v>
      </c>
      <c r="N76" s="292">
        <v>44255</v>
      </c>
      <c r="O76" s="303" t="s">
        <v>1178</v>
      </c>
      <c r="P76" s="304"/>
      <c r="Q76" s="73" t="s">
        <v>1179</v>
      </c>
      <c r="R76" s="305" t="s">
        <v>1180</v>
      </c>
      <c r="S76" s="73" t="s">
        <v>1179</v>
      </c>
      <c r="T76" s="72" t="s">
        <v>13</v>
      </c>
      <c r="U76" s="73" t="s">
        <v>25</v>
      </c>
      <c r="V76" s="396" t="s">
        <v>1181</v>
      </c>
      <c r="W76" s="17"/>
      <c r="X76" s="17"/>
      <c r="Y76" s="17"/>
      <c r="Z76" s="17"/>
    </row>
    <row r="77" spans="1:26" ht="79.5" customHeight="1" x14ac:dyDescent="0.25">
      <c r="A77" s="230">
        <v>43</v>
      </c>
      <c r="B77" s="144" t="s">
        <v>9</v>
      </c>
      <c r="C77" s="144" t="s">
        <v>15</v>
      </c>
      <c r="D77" s="145">
        <v>44146</v>
      </c>
      <c r="E77" s="144" t="s">
        <v>1182</v>
      </c>
      <c r="F77" s="144" t="s">
        <v>30</v>
      </c>
      <c r="G77" s="144" t="s">
        <v>1183</v>
      </c>
      <c r="H77" s="299"/>
      <c r="I77" s="298"/>
      <c r="J77" s="298"/>
      <c r="K77" s="298"/>
      <c r="L77" s="299"/>
      <c r="M77" s="299"/>
      <c r="N77" s="299"/>
      <c r="O77" s="230"/>
      <c r="P77" s="306"/>
      <c r="Q77" s="61"/>
      <c r="R77" s="61"/>
      <c r="S77" s="61"/>
      <c r="T77" s="60"/>
      <c r="U77" s="61"/>
      <c r="V77" s="678"/>
      <c r="W77" s="17"/>
      <c r="X77" s="17"/>
      <c r="Y77" s="17"/>
      <c r="Z77" s="17"/>
    </row>
    <row r="78" spans="1:26" ht="84" customHeight="1" x14ac:dyDescent="0.25">
      <c r="A78" s="230">
        <v>44</v>
      </c>
      <c r="B78" s="144" t="s">
        <v>9</v>
      </c>
      <c r="C78" s="144" t="s">
        <v>15</v>
      </c>
      <c r="D78" s="145">
        <v>44146</v>
      </c>
      <c r="E78" s="144" t="s">
        <v>1184</v>
      </c>
      <c r="F78" s="144" t="s">
        <v>30</v>
      </c>
      <c r="G78" s="144" t="s">
        <v>1185</v>
      </c>
      <c r="H78" s="307"/>
      <c r="I78" s="308"/>
      <c r="J78" s="308"/>
      <c r="K78" s="308"/>
      <c r="L78" s="307"/>
      <c r="M78" s="307"/>
      <c r="N78" s="307"/>
      <c r="O78" s="309"/>
      <c r="P78" s="310"/>
      <c r="Q78" s="51"/>
      <c r="R78" s="51"/>
      <c r="S78" s="51"/>
      <c r="T78" s="50"/>
      <c r="U78" s="51"/>
      <c r="V78" s="683"/>
      <c r="W78" s="17"/>
      <c r="X78" s="17"/>
      <c r="Y78" s="17"/>
      <c r="Z78" s="17"/>
    </row>
    <row r="79" spans="1:26" ht="254.25" customHeight="1" x14ac:dyDescent="0.25">
      <c r="A79" s="230">
        <v>45</v>
      </c>
      <c r="B79" s="144" t="s">
        <v>9</v>
      </c>
      <c r="C79" s="144" t="s">
        <v>15</v>
      </c>
      <c r="D79" s="145">
        <v>44146</v>
      </c>
      <c r="E79" s="144" t="s">
        <v>1186</v>
      </c>
      <c r="F79" s="144" t="s">
        <v>30</v>
      </c>
      <c r="G79" s="290" t="s">
        <v>1187</v>
      </c>
      <c r="H79" s="290" t="s">
        <v>1188</v>
      </c>
      <c r="I79" s="290" t="s">
        <v>18</v>
      </c>
      <c r="J79" s="290" t="s">
        <v>1189</v>
      </c>
      <c r="K79" s="290" t="s">
        <v>1011</v>
      </c>
      <c r="L79" s="292">
        <v>44146</v>
      </c>
      <c r="M79" s="292">
        <v>44211</v>
      </c>
      <c r="N79" s="292">
        <v>44545</v>
      </c>
      <c r="O79" s="311" t="s">
        <v>1836</v>
      </c>
      <c r="P79" s="312"/>
      <c r="Q79" s="313" t="s">
        <v>1191</v>
      </c>
      <c r="R79" s="314" t="s">
        <v>1192</v>
      </c>
      <c r="S79" s="313" t="s">
        <v>1191</v>
      </c>
      <c r="T79" s="72" t="s">
        <v>13</v>
      </c>
      <c r="U79" s="73" t="s">
        <v>25</v>
      </c>
      <c r="V79" s="396" t="s">
        <v>1181</v>
      </c>
      <c r="W79" s="17"/>
      <c r="X79" s="17"/>
      <c r="Y79" s="17"/>
      <c r="Z79" s="17"/>
    </row>
    <row r="80" spans="1:26" ht="59.25" customHeight="1" x14ac:dyDescent="0.25">
      <c r="A80" s="230">
        <v>46</v>
      </c>
      <c r="B80" s="144" t="s">
        <v>9</v>
      </c>
      <c r="C80" s="144" t="s">
        <v>15</v>
      </c>
      <c r="D80" s="145">
        <v>44146</v>
      </c>
      <c r="E80" s="144" t="s">
        <v>1193</v>
      </c>
      <c r="F80" s="144" t="s">
        <v>30</v>
      </c>
      <c r="G80" s="308"/>
      <c r="H80" s="308"/>
      <c r="I80" s="308"/>
      <c r="J80" s="308"/>
      <c r="K80" s="308"/>
      <c r="L80" s="307"/>
      <c r="M80" s="307"/>
      <c r="N80" s="307"/>
      <c r="O80" s="315"/>
      <c r="P80" s="316"/>
      <c r="Q80" s="51"/>
      <c r="R80" s="317"/>
      <c r="S80" s="51"/>
      <c r="T80" s="50"/>
      <c r="U80" s="51"/>
      <c r="V80" s="683"/>
      <c r="W80" s="17"/>
      <c r="X80" s="17"/>
      <c r="Y80" s="17"/>
      <c r="Z80" s="17"/>
    </row>
    <row r="81" spans="1:26" ht="306" x14ac:dyDescent="0.25">
      <c r="A81" s="230">
        <v>48</v>
      </c>
      <c r="B81" s="144" t="s">
        <v>9</v>
      </c>
      <c r="C81" s="144" t="s">
        <v>15</v>
      </c>
      <c r="D81" s="145">
        <v>44146</v>
      </c>
      <c r="E81" s="144" t="s">
        <v>1194</v>
      </c>
      <c r="F81" s="144" t="s">
        <v>30</v>
      </c>
      <c r="G81" s="290" t="s">
        <v>1195</v>
      </c>
      <c r="H81" s="290" t="s">
        <v>1196</v>
      </c>
      <c r="I81" s="290" t="s">
        <v>18</v>
      </c>
      <c r="J81" s="290" t="s">
        <v>1197</v>
      </c>
      <c r="K81" s="290" t="s">
        <v>1011</v>
      </c>
      <c r="L81" s="292">
        <v>44146</v>
      </c>
      <c r="M81" s="292">
        <v>44287</v>
      </c>
      <c r="N81" s="292">
        <v>44377</v>
      </c>
      <c r="O81" s="226" t="s">
        <v>1198</v>
      </c>
      <c r="P81" s="318"/>
      <c r="Q81" s="313" t="s">
        <v>1199</v>
      </c>
      <c r="R81" s="305" t="s">
        <v>1200</v>
      </c>
      <c r="S81" s="319" t="s">
        <v>1201</v>
      </c>
      <c r="T81" s="72" t="s">
        <v>13</v>
      </c>
      <c r="U81" s="73" t="s">
        <v>25</v>
      </c>
      <c r="V81" s="693" t="s">
        <v>1202</v>
      </c>
      <c r="W81" s="17"/>
      <c r="X81" s="17"/>
      <c r="Y81" s="17"/>
      <c r="Z81" s="17"/>
    </row>
    <row r="82" spans="1:26" ht="114.75" x14ac:dyDescent="0.25">
      <c r="A82" s="230">
        <v>49</v>
      </c>
      <c r="B82" s="144" t="s">
        <v>9</v>
      </c>
      <c r="C82" s="144" t="s">
        <v>15</v>
      </c>
      <c r="D82" s="145">
        <v>44146</v>
      </c>
      <c r="E82" s="144" t="s">
        <v>1203</v>
      </c>
      <c r="F82" s="144" t="s">
        <v>30</v>
      </c>
      <c r="G82" s="308"/>
      <c r="H82" s="308"/>
      <c r="I82" s="308"/>
      <c r="J82" s="308"/>
      <c r="K82" s="308"/>
      <c r="L82" s="307"/>
      <c r="M82" s="307"/>
      <c r="N82" s="307"/>
      <c r="O82" s="320"/>
      <c r="P82" s="321"/>
      <c r="Q82" s="322"/>
      <c r="R82" s="51"/>
      <c r="S82" s="51"/>
      <c r="T82" s="50"/>
      <c r="U82" s="51"/>
      <c r="V82" s="694"/>
      <c r="W82" s="17"/>
      <c r="X82" s="17"/>
      <c r="Y82" s="17"/>
      <c r="Z82" s="17"/>
    </row>
    <row r="83" spans="1:26" ht="395.25" x14ac:dyDescent="0.25">
      <c r="A83" s="230">
        <v>50</v>
      </c>
      <c r="B83" s="144" t="s">
        <v>9</v>
      </c>
      <c r="C83" s="144" t="s">
        <v>15</v>
      </c>
      <c r="D83" s="145">
        <v>44146</v>
      </c>
      <c r="E83" s="144" t="s">
        <v>1204</v>
      </c>
      <c r="F83" s="144" t="s">
        <v>30</v>
      </c>
      <c r="G83" s="290" t="s">
        <v>1205</v>
      </c>
      <c r="H83" s="290" t="s">
        <v>1206</v>
      </c>
      <c r="I83" s="290" t="s">
        <v>18</v>
      </c>
      <c r="J83" s="290" t="s">
        <v>1207</v>
      </c>
      <c r="K83" s="290" t="s">
        <v>1011</v>
      </c>
      <c r="L83" s="292">
        <v>44146</v>
      </c>
      <c r="M83" s="292">
        <v>44287</v>
      </c>
      <c r="N83" s="292">
        <v>44347</v>
      </c>
      <c r="O83" s="311" t="s">
        <v>1837</v>
      </c>
      <c r="P83" s="312"/>
      <c r="Q83" s="313" t="s">
        <v>1199</v>
      </c>
      <c r="R83" s="305" t="s">
        <v>1209</v>
      </c>
      <c r="S83" s="319" t="s">
        <v>1201</v>
      </c>
      <c r="T83" s="72" t="s">
        <v>13</v>
      </c>
      <c r="U83" s="73" t="s">
        <v>25</v>
      </c>
      <c r="V83" s="695" t="s">
        <v>1181</v>
      </c>
      <c r="W83" s="17"/>
      <c r="X83" s="17"/>
      <c r="Y83" s="17"/>
      <c r="Z83" s="17"/>
    </row>
    <row r="84" spans="1:26" ht="38.25" x14ac:dyDescent="0.25">
      <c r="A84" s="230">
        <v>51</v>
      </c>
      <c r="B84" s="144" t="s">
        <v>9</v>
      </c>
      <c r="C84" s="144" t="s">
        <v>15</v>
      </c>
      <c r="D84" s="145">
        <v>44146</v>
      </c>
      <c r="E84" s="144" t="s">
        <v>1210</v>
      </c>
      <c r="F84" s="144" t="s">
        <v>30</v>
      </c>
      <c r="G84" s="298"/>
      <c r="H84" s="298"/>
      <c r="I84" s="298"/>
      <c r="J84" s="298"/>
      <c r="K84" s="308"/>
      <c r="L84" s="307"/>
      <c r="M84" s="307"/>
      <c r="N84" s="307"/>
      <c r="O84" s="315"/>
      <c r="P84" s="316"/>
      <c r="Q84" s="322"/>
      <c r="R84" s="51"/>
      <c r="S84" s="51"/>
      <c r="T84" s="50"/>
      <c r="U84" s="51"/>
      <c r="V84" s="696"/>
      <c r="W84" s="17"/>
      <c r="X84" s="17"/>
      <c r="Y84" s="17"/>
      <c r="Z84" s="17"/>
    </row>
    <row r="85" spans="1:26" ht="82.5" customHeight="1" x14ac:dyDescent="0.25">
      <c r="A85" s="230">
        <v>52</v>
      </c>
      <c r="B85" s="144" t="s">
        <v>9</v>
      </c>
      <c r="C85" s="144" t="s">
        <v>15</v>
      </c>
      <c r="D85" s="145">
        <v>44146</v>
      </c>
      <c r="E85" s="144" t="s">
        <v>1211</v>
      </c>
      <c r="F85" s="323" t="s">
        <v>30</v>
      </c>
      <c r="G85" s="144" t="s">
        <v>1212</v>
      </c>
      <c r="H85" s="144" t="s">
        <v>1213</v>
      </c>
      <c r="I85" s="144" t="s">
        <v>18</v>
      </c>
      <c r="J85" s="144" t="s">
        <v>1214</v>
      </c>
      <c r="K85" s="144" t="s">
        <v>1215</v>
      </c>
      <c r="L85" s="145">
        <v>44146</v>
      </c>
      <c r="M85" s="105">
        <v>44228</v>
      </c>
      <c r="N85" s="105">
        <v>44561</v>
      </c>
      <c r="O85" s="88" t="s">
        <v>1838</v>
      </c>
      <c r="P85" s="88"/>
      <c r="Q85" s="66" t="s">
        <v>1217</v>
      </c>
      <c r="R85" s="305" t="s">
        <v>1218</v>
      </c>
      <c r="S85" s="66" t="s">
        <v>1217</v>
      </c>
      <c r="T85" s="77" t="s">
        <v>13</v>
      </c>
      <c r="U85" s="66" t="s">
        <v>25</v>
      </c>
      <c r="V85" s="282" t="s">
        <v>1181</v>
      </c>
      <c r="W85" s="17"/>
      <c r="X85" s="17"/>
      <c r="Y85" s="17"/>
      <c r="Z85" s="17"/>
    </row>
    <row r="86" spans="1:26" ht="99" customHeight="1" x14ac:dyDescent="0.25">
      <c r="A86" s="230">
        <v>47</v>
      </c>
      <c r="B86" s="144" t="s">
        <v>9</v>
      </c>
      <c r="C86" s="144" t="s">
        <v>15</v>
      </c>
      <c r="D86" s="145">
        <v>44146</v>
      </c>
      <c r="E86" s="144" t="s">
        <v>1839</v>
      </c>
      <c r="F86" s="323" t="s">
        <v>30</v>
      </c>
      <c r="G86" s="144"/>
      <c r="H86" s="144"/>
      <c r="I86" s="144"/>
      <c r="J86" s="298"/>
      <c r="K86" s="298"/>
      <c r="L86" s="299"/>
      <c r="M86" s="672"/>
      <c r="N86" s="672"/>
      <c r="O86" s="272"/>
      <c r="P86" s="697"/>
      <c r="Q86" s="61"/>
      <c r="R86" s="61"/>
      <c r="S86" s="61"/>
      <c r="T86" s="60"/>
      <c r="U86" s="61"/>
      <c r="V86" s="678"/>
      <c r="W86" s="17"/>
      <c r="X86" s="17"/>
      <c r="Y86" s="17"/>
      <c r="Z86" s="17"/>
    </row>
    <row r="87" spans="1:26" ht="54" customHeight="1" x14ac:dyDescent="0.25">
      <c r="A87" s="230">
        <v>53</v>
      </c>
      <c r="B87" s="144" t="s">
        <v>9</v>
      </c>
      <c r="C87" s="144" t="s">
        <v>15</v>
      </c>
      <c r="D87" s="145">
        <v>44146</v>
      </c>
      <c r="E87" s="144" t="s">
        <v>1840</v>
      </c>
      <c r="F87" s="323" t="s">
        <v>30</v>
      </c>
      <c r="G87" s="144" t="s">
        <v>1841</v>
      </c>
      <c r="H87" s="144"/>
      <c r="I87" s="144"/>
      <c r="J87" s="308"/>
      <c r="K87" s="308"/>
      <c r="L87" s="307"/>
      <c r="M87" s="675"/>
      <c r="N87" s="675"/>
      <c r="O87" s="320"/>
      <c r="P87" s="321"/>
      <c r="Q87" s="51"/>
      <c r="R87" s="51"/>
      <c r="S87" s="51"/>
      <c r="T87" s="50"/>
      <c r="U87" s="51"/>
      <c r="V87" s="678"/>
      <c r="W87" s="17"/>
      <c r="X87" s="17"/>
      <c r="Y87" s="17"/>
      <c r="Z87" s="17"/>
    </row>
    <row r="88" spans="1:26" ht="298.5" customHeight="1" x14ac:dyDescent="0.25">
      <c r="A88" s="230">
        <v>54</v>
      </c>
      <c r="B88" s="144" t="s">
        <v>9</v>
      </c>
      <c r="C88" s="144" t="s">
        <v>15</v>
      </c>
      <c r="D88" s="145">
        <v>44146</v>
      </c>
      <c r="E88" s="144" t="s">
        <v>1842</v>
      </c>
      <c r="F88" s="144" t="s">
        <v>30</v>
      </c>
      <c r="G88" s="290" t="s">
        <v>1843</v>
      </c>
      <c r="H88" s="289" t="s">
        <v>1844</v>
      </c>
      <c r="I88" s="290" t="s">
        <v>18</v>
      </c>
      <c r="J88" s="290" t="s">
        <v>1845</v>
      </c>
      <c r="K88" s="290" t="s">
        <v>1011</v>
      </c>
      <c r="L88" s="292">
        <v>44146</v>
      </c>
      <c r="M88" s="142">
        <v>44256</v>
      </c>
      <c r="N88" s="142">
        <v>44561</v>
      </c>
      <c r="O88" s="226" t="s">
        <v>1846</v>
      </c>
      <c r="P88" s="318"/>
      <c r="Q88" s="73" t="s">
        <v>1847</v>
      </c>
      <c r="R88" s="73" t="s">
        <v>1848</v>
      </c>
      <c r="S88" s="73" t="s">
        <v>1847</v>
      </c>
      <c r="T88" s="72" t="s">
        <v>13</v>
      </c>
      <c r="U88" s="303" t="s">
        <v>25</v>
      </c>
      <c r="V88" s="282" t="s">
        <v>1849</v>
      </c>
      <c r="W88" s="17"/>
      <c r="X88" s="17"/>
      <c r="Y88" s="17"/>
      <c r="Z88" s="17"/>
    </row>
    <row r="89" spans="1:26" ht="30" customHeight="1" x14ac:dyDescent="0.25">
      <c r="A89" s="230">
        <v>55</v>
      </c>
      <c r="B89" s="144" t="s">
        <v>9</v>
      </c>
      <c r="C89" s="144" t="s">
        <v>15</v>
      </c>
      <c r="D89" s="145">
        <v>44146</v>
      </c>
      <c r="E89" s="144" t="s">
        <v>1850</v>
      </c>
      <c r="F89" s="144" t="s">
        <v>30</v>
      </c>
      <c r="G89" s="298"/>
      <c r="H89" s="297"/>
      <c r="I89" s="298"/>
      <c r="J89" s="298"/>
      <c r="K89" s="298"/>
      <c r="L89" s="299"/>
      <c r="M89" s="672"/>
      <c r="N89" s="672"/>
      <c r="O89" s="272"/>
      <c r="P89" s="697"/>
      <c r="Q89" s="61"/>
      <c r="R89" s="61"/>
      <c r="S89" s="61"/>
      <c r="T89" s="60"/>
      <c r="U89" s="61"/>
      <c r="V89" s="678"/>
      <c r="W89" s="17"/>
      <c r="X89" s="17"/>
      <c r="Y89" s="17"/>
      <c r="Z89" s="17"/>
    </row>
    <row r="90" spans="1:26" ht="79.5" customHeight="1" x14ac:dyDescent="0.25">
      <c r="A90" s="230">
        <v>56</v>
      </c>
      <c r="B90" s="144" t="s">
        <v>9</v>
      </c>
      <c r="C90" s="144" t="s">
        <v>15</v>
      </c>
      <c r="D90" s="145">
        <v>44146</v>
      </c>
      <c r="E90" s="144" t="s">
        <v>1851</v>
      </c>
      <c r="F90" s="144" t="s">
        <v>30</v>
      </c>
      <c r="G90" s="298"/>
      <c r="H90" s="297"/>
      <c r="I90" s="298"/>
      <c r="J90" s="298"/>
      <c r="K90" s="298"/>
      <c r="L90" s="299"/>
      <c r="M90" s="672"/>
      <c r="N90" s="672"/>
      <c r="O90" s="272"/>
      <c r="P90" s="697"/>
      <c r="Q90" s="61"/>
      <c r="R90" s="61"/>
      <c r="S90" s="61"/>
      <c r="T90" s="60"/>
      <c r="U90" s="61"/>
      <c r="V90" s="678"/>
      <c r="W90" s="17"/>
      <c r="X90" s="17"/>
      <c r="Y90" s="17"/>
      <c r="Z90" s="17"/>
    </row>
    <row r="91" spans="1:26" ht="216.75" x14ac:dyDescent="0.25">
      <c r="A91" s="230">
        <v>57</v>
      </c>
      <c r="B91" s="144" t="s">
        <v>9</v>
      </c>
      <c r="C91" s="144" t="s">
        <v>15</v>
      </c>
      <c r="D91" s="145">
        <v>44146</v>
      </c>
      <c r="E91" s="290" t="s">
        <v>1852</v>
      </c>
      <c r="F91" s="290" t="s">
        <v>30</v>
      </c>
      <c r="G91" s="298"/>
      <c r="H91" s="297"/>
      <c r="I91" s="298"/>
      <c r="J91" s="298"/>
      <c r="K91" s="298"/>
      <c r="L91" s="299"/>
      <c r="M91" s="672"/>
      <c r="N91" s="672"/>
      <c r="O91" s="272"/>
      <c r="P91" s="697"/>
      <c r="Q91" s="61"/>
      <c r="R91" s="61"/>
      <c r="S91" s="61"/>
      <c r="T91" s="60"/>
      <c r="U91" s="61"/>
      <c r="V91" s="678"/>
      <c r="W91" s="17"/>
      <c r="X91" s="17"/>
      <c r="Y91" s="17"/>
      <c r="Z91" s="17"/>
    </row>
    <row r="92" spans="1:26" ht="272.25" customHeight="1" x14ac:dyDescent="0.25">
      <c r="A92" s="272">
        <v>58</v>
      </c>
      <c r="B92" s="144" t="s">
        <v>9</v>
      </c>
      <c r="C92" s="144" t="s">
        <v>15</v>
      </c>
      <c r="D92" s="350">
        <v>44146</v>
      </c>
      <c r="E92" s="323" t="s">
        <v>1308</v>
      </c>
      <c r="F92" s="144" t="s">
        <v>30</v>
      </c>
      <c r="G92" s="749" t="s">
        <v>1309</v>
      </c>
      <c r="H92" s="746" t="s">
        <v>1310</v>
      </c>
      <c r="I92" s="749" t="s">
        <v>18</v>
      </c>
      <c r="J92" s="749" t="s">
        <v>1311</v>
      </c>
      <c r="K92" s="749" t="s">
        <v>1011</v>
      </c>
      <c r="L92" s="750">
        <v>44146</v>
      </c>
      <c r="M92" s="105">
        <v>44317</v>
      </c>
      <c r="N92" s="105">
        <v>44484</v>
      </c>
      <c r="O92" s="746" t="s">
        <v>1312</v>
      </c>
      <c r="P92" s="88"/>
      <c r="Q92" s="763" t="s">
        <v>1313</v>
      </c>
      <c r="R92" s="273" t="s">
        <v>1314</v>
      </c>
      <c r="S92" s="288" t="s">
        <v>1313</v>
      </c>
      <c r="T92" s="352" t="s">
        <v>13</v>
      </c>
      <c r="U92" s="353" t="s">
        <v>25</v>
      </c>
      <c r="V92" s="698" t="s">
        <v>1181</v>
      </c>
      <c r="W92" s="344"/>
      <c r="X92" s="344"/>
      <c r="Y92" s="344"/>
      <c r="Z92" s="344"/>
    </row>
    <row r="93" spans="1:26" ht="114.75" x14ac:dyDescent="0.25">
      <c r="A93" s="230">
        <v>59</v>
      </c>
      <c r="B93" s="144" t="s">
        <v>9</v>
      </c>
      <c r="C93" s="144" t="s">
        <v>15</v>
      </c>
      <c r="D93" s="145">
        <v>44146</v>
      </c>
      <c r="E93" s="354" t="s">
        <v>1315</v>
      </c>
      <c r="F93" s="144" t="s">
        <v>30</v>
      </c>
      <c r="G93" s="747"/>
      <c r="H93" s="747"/>
      <c r="I93" s="747"/>
      <c r="J93" s="747"/>
      <c r="K93" s="747"/>
      <c r="L93" s="747"/>
      <c r="M93" s="105"/>
      <c r="N93" s="105"/>
      <c r="O93" s="747"/>
      <c r="P93" s="88"/>
      <c r="Q93" s="747"/>
      <c r="R93" s="273"/>
      <c r="S93" s="288"/>
      <c r="T93" s="699"/>
      <c r="U93" s="344"/>
      <c r="V93" s="700"/>
      <c r="W93" s="17"/>
      <c r="X93" s="17"/>
      <c r="Y93" s="17"/>
      <c r="Z93" s="17"/>
    </row>
    <row r="94" spans="1:26" ht="52.5" customHeight="1" x14ac:dyDescent="0.25">
      <c r="A94" s="230">
        <v>60</v>
      </c>
      <c r="B94" s="144" t="s">
        <v>9</v>
      </c>
      <c r="C94" s="144" t="s">
        <v>15</v>
      </c>
      <c r="D94" s="145">
        <v>44146</v>
      </c>
      <c r="E94" s="323" t="s">
        <v>1316</v>
      </c>
      <c r="F94" s="144" t="s">
        <v>30</v>
      </c>
      <c r="G94" s="748"/>
      <c r="H94" s="748"/>
      <c r="I94" s="748"/>
      <c r="J94" s="748"/>
      <c r="K94" s="748"/>
      <c r="L94" s="748"/>
      <c r="M94" s="105"/>
      <c r="N94" s="105"/>
      <c r="O94" s="748"/>
      <c r="P94" s="88"/>
      <c r="Q94" s="748"/>
      <c r="R94" s="273"/>
      <c r="S94" s="288"/>
      <c r="T94" s="701"/>
      <c r="U94" s="702"/>
      <c r="V94" s="703"/>
      <c r="W94" s="17"/>
      <c r="X94" s="17"/>
      <c r="Y94" s="17"/>
      <c r="Z94" s="17"/>
    </row>
    <row r="95" spans="1:26" ht="176.25" customHeight="1" x14ac:dyDescent="0.25">
      <c r="A95" s="230">
        <v>61</v>
      </c>
      <c r="B95" s="144" t="s">
        <v>9</v>
      </c>
      <c r="C95" s="144" t="s">
        <v>15</v>
      </c>
      <c r="D95" s="145">
        <v>44146</v>
      </c>
      <c r="E95" s="144" t="s">
        <v>1219</v>
      </c>
      <c r="F95" s="308" t="s">
        <v>30</v>
      </c>
      <c r="G95" s="983" t="s">
        <v>1220</v>
      </c>
      <c r="H95" s="983" t="s">
        <v>1221</v>
      </c>
      <c r="I95" s="983" t="s">
        <v>18</v>
      </c>
      <c r="J95" s="983" t="s">
        <v>1222</v>
      </c>
      <c r="K95" s="983" t="s">
        <v>1011</v>
      </c>
      <c r="L95" s="973">
        <v>44146</v>
      </c>
      <c r="M95" s="974">
        <v>44256</v>
      </c>
      <c r="N95" s="974">
        <v>44550</v>
      </c>
      <c r="O95" s="790" t="s">
        <v>1853</v>
      </c>
      <c r="P95" s="51"/>
      <c r="Q95" s="984" t="s">
        <v>1854</v>
      </c>
      <c r="R95" s="298" t="s">
        <v>1855</v>
      </c>
      <c r="S95" s="704" t="s">
        <v>1856</v>
      </c>
      <c r="T95" s="72" t="s">
        <v>13</v>
      </c>
      <c r="U95" s="73" t="s">
        <v>25</v>
      </c>
      <c r="V95" s="396" t="s">
        <v>1181</v>
      </c>
      <c r="W95" s="17"/>
      <c r="X95" s="17"/>
      <c r="Y95" s="17"/>
      <c r="Z95" s="17"/>
    </row>
    <row r="96" spans="1:26" ht="51" x14ac:dyDescent="0.25">
      <c r="A96" s="230">
        <v>62</v>
      </c>
      <c r="B96" s="144" t="s">
        <v>9</v>
      </c>
      <c r="C96" s="144" t="s">
        <v>15</v>
      </c>
      <c r="D96" s="145">
        <v>44146</v>
      </c>
      <c r="E96" s="144" t="s">
        <v>1227</v>
      </c>
      <c r="F96" s="144" t="s">
        <v>30</v>
      </c>
      <c r="G96" s="747"/>
      <c r="H96" s="747"/>
      <c r="I96" s="747"/>
      <c r="J96" s="747"/>
      <c r="K96" s="747"/>
      <c r="L96" s="747"/>
      <c r="M96" s="747"/>
      <c r="N96" s="747"/>
      <c r="O96" s="766"/>
      <c r="P96" s="306"/>
      <c r="Q96" s="747"/>
      <c r="R96" s="298"/>
      <c r="S96" s="704"/>
      <c r="T96" s="60"/>
      <c r="U96" s="61"/>
      <c r="V96" s="678"/>
      <c r="W96" s="17"/>
      <c r="X96" s="17"/>
      <c r="Y96" s="17"/>
      <c r="Z96" s="17"/>
    </row>
    <row r="97" spans="1:26" ht="35.25" customHeight="1" x14ac:dyDescent="0.25">
      <c r="A97" s="230">
        <v>63</v>
      </c>
      <c r="B97" s="144" t="s">
        <v>9</v>
      </c>
      <c r="C97" s="144" t="s">
        <v>15</v>
      </c>
      <c r="D97" s="145">
        <v>44146</v>
      </c>
      <c r="E97" s="144" t="s">
        <v>1228</v>
      </c>
      <c r="F97" s="144" t="s">
        <v>30</v>
      </c>
      <c r="G97" s="748"/>
      <c r="H97" s="748"/>
      <c r="I97" s="748"/>
      <c r="J97" s="748"/>
      <c r="K97" s="748"/>
      <c r="L97" s="748"/>
      <c r="M97" s="748"/>
      <c r="N97" s="748"/>
      <c r="O97" s="767"/>
      <c r="P97" s="310"/>
      <c r="Q97" s="748"/>
      <c r="R97" s="308"/>
      <c r="S97" s="684"/>
      <c r="T97" s="50"/>
      <c r="U97" s="51"/>
      <c r="V97" s="683"/>
      <c r="W97" s="17"/>
      <c r="X97" s="17"/>
      <c r="Y97" s="17"/>
      <c r="Z97" s="17"/>
    </row>
    <row r="98" spans="1:26" ht="102.75" customHeight="1" x14ac:dyDescent="0.25">
      <c r="A98" s="230">
        <v>64</v>
      </c>
      <c r="B98" s="144" t="s">
        <v>9</v>
      </c>
      <c r="C98" s="144" t="s">
        <v>15</v>
      </c>
      <c r="D98" s="145">
        <v>44146</v>
      </c>
      <c r="E98" s="144" t="s">
        <v>1229</v>
      </c>
      <c r="F98" s="144" t="s">
        <v>30</v>
      </c>
      <c r="G98" s="859" t="s">
        <v>1230</v>
      </c>
      <c r="H98" s="860" t="s">
        <v>1231</v>
      </c>
      <c r="I98" s="749" t="s">
        <v>18</v>
      </c>
      <c r="J98" s="749" t="s">
        <v>1232</v>
      </c>
      <c r="K98" s="749" t="s">
        <v>1011</v>
      </c>
      <c r="L98" s="290">
        <v>44146</v>
      </c>
      <c r="M98" s="290">
        <v>44287</v>
      </c>
      <c r="N98" s="290">
        <v>44742</v>
      </c>
      <c r="O98" s="871" t="s">
        <v>1857</v>
      </c>
      <c r="P98" s="324"/>
      <c r="Q98" s="873" t="s">
        <v>1126</v>
      </c>
      <c r="R98" s="290" t="s">
        <v>1858</v>
      </c>
      <c r="S98" s="313" t="s">
        <v>1126</v>
      </c>
      <c r="T98" s="73" t="s">
        <v>13</v>
      </c>
      <c r="U98" s="73" t="s">
        <v>25</v>
      </c>
      <c r="V98" s="705" t="s">
        <v>1181</v>
      </c>
      <c r="W98" s="17"/>
      <c r="X98" s="17"/>
      <c r="Y98" s="17"/>
      <c r="Z98" s="17"/>
    </row>
    <row r="99" spans="1:26" ht="48" customHeight="1" x14ac:dyDescent="0.25">
      <c r="A99" s="230">
        <v>65</v>
      </c>
      <c r="B99" s="144" t="s">
        <v>9</v>
      </c>
      <c r="C99" s="144" t="s">
        <v>15</v>
      </c>
      <c r="D99" s="145">
        <v>44146</v>
      </c>
      <c r="E99" s="144" t="s">
        <v>1235</v>
      </c>
      <c r="F99" s="144" t="s">
        <v>30</v>
      </c>
      <c r="G99" s="747"/>
      <c r="H99" s="747"/>
      <c r="I99" s="747"/>
      <c r="J99" s="747"/>
      <c r="K99" s="747"/>
      <c r="L99" s="144"/>
      <c r="M99" s="144"/>
      <c r="N99" s="144"/>
      <c r="O99" s="872"/>
      <c r="P99" s="241"/>
      <c r="Q99" s="747"/>
      <c r="R99" s="298"/>
      <c r="S99" s="706"/>
      <c r="T99" s="66" t="s">
        <v>13</v>
      </c>
      <c r="U99" s="66"/>
      <c r="V99" s="282"/>
      <c r="W99" s="17"/>
      <c r="X99" s="17"/>
      <c r="Y99" s="17"/>
      <c r="Z99" s="17"/>
    </row>
    <row r="100" spans="1:26" ht="49.5" customHeight="1" x14ac:dyDescent="0.25">
      <c r="A100" s="230">
        <v>66</v>
      </c>
      <c r="B100" s="144" t="s">
        <v>9</v>
      </c>
      <c r="C100" s="144" t="s">
        <v>15</v>
      </c>
      <c r="D100" s="145">
        <v>44146</v>
      </c>
      <c r="E100" s="144" t="s">
        <v>1236</v>
      </c>
      <c r="F100" s="144" t="s">
        <v>30</v>
      </c>
      <c r="G100" s="747"/>
      <c r="H100" s="747"/>
      <c r="I100" s="747"/>
      <c r="J100" s="747"/>
      <c r="K100" s="747"/>
      <c r="L100" s="144"/>
      <c r="M100" s="144"/>
      <c r="N100" s="144"/>
      <c r="O100" s="872"/>
      <c r="P100" s="241"/>
      <c r="Q100" s="747"/>
      <c r="R100" s="298"/>
      <c r="S100" s="706"/>
      <c r="T100" s="66" t="s">
        <v>13</v>
      </c>
      <c r="U100" s="66"/>
      <c r="V100" s="282"/>
      <c r="W100" s="17"/>
      <c r="X100" s="17"/>
      <c r="Y100" s="17"/>
      <c r="Z100" s="17"/>
    </row>
    <row r="101" spans="1:26" ht="81" customHeight="1" x14ac:dyDescent="0.25">
      <c r="A101" s="230">
        <v>67</v>
      </c>
      <c r="B101" s="144" t="s">
        <v>9</v>
      </c>
      <c r="C101" s="144" t="s">
        <v>15</v>
      </c>
      <c r="D101" s="145">
        <v>44146</v>
      </c>
      <c r="E101" s="144" t="s">
        <v>1237</v>
      </c>
      <c r="F101" s="144" t="s">
        <v>30</v>
      </c>
      <c r="G101" s="747"/>
      <c r="H101" s="747"/>
      <c r="I101" s="747"/>
      <c r="J101" s="747"/>
      <c r="K101" s="747"/>
      <c r="L101" s="144"/>
      <c r="M101" s="144"/>
      <c r="N101" s="144"/>
      <c r="O101" s="872"/>
      <c r="P101" s="241"/>
      <c r="Q101" s="747"/>
      <c r="R101" s="298"/>
      <c r="S101" s="706"/>
      <c r="T101" s="66" t="s">
        <v>13</v>
      </c>
      <c r="U101" s="66"/>
      <c r="V101" s="282"/>
      <c r="W101" s="17"/>
      <c r="X101" s="17"/>
      <c r="Y101" s="17"/>
      <c r="Z101" s="17"/>
    </row>
    <row r="102" spans="1:26" ht="35.25" customHeight="1" x14ac:dyDescent="0.25">
      <c r="A102" s="230">
        <v>68</v>
      </c>
      <c r="B102" s="144" t="s">
        <v>9</v>
      </c>
      <c r="C102" s="144" t="s">
        <v>15</v>
      </c>
      <c r="D102" s="145">
        <v>44146</v>
      </c>
      <c r="E102" s="144" t="s">
        <v>1238</v>
      </c>
      <c r="F102" s="144" t="s">
        <v>30</v>
      </c>
      <c r="G102" s="747"/>
      <c r="H102" s="747"/>
      <c r="I102" s="747"/>
      <c r="J102" s="747"/>
      <c r="K102" s="747"/>
      <c r="L102" s="144"/>
      <c r="M102" s="144"/>
      <c r="N102" s="144"/>
      <c r="O102" s="872"/>
      <c r="P102" s="241"/>
      <c r="Q102" s="747"/>
      <c r="R102" s="298"/>
      <c r="S102" s="706"/>
      <c r="T102" s="66" t="s">
        <v>13</v>
      </c>
      <c r="U102" s="66"/>
      <c r="V102" s="282"/>
      <c r="W102" s="17"/>
      <c r="X102" s="17"/>
      <c r="Y102" s="17"/>
      <c r="Z102" s="17"/>
    </row>
    <row r="103" spans="1:26" ht="76.5" x14ac:dyDescent="0.25">
      <c r="A103" s="230">
        <v>69</v>
      </c>
      <c r="B103" s="144" t="s">
        <v>9</v>
      </c>
      <c r="C103" s="144" t="s">
        <v>15</v>
      </c>
      <c r="D103" s="145">
        <v>44146</v>
      </c>
      <c r="E103" s="144" t="s">
        <v>1239</v>
      </c>
      <c r="F103" s="144" t="s">
        <v>30</v>
      </c>
      <c r="G103" s="747"/>
      <c r="H103" s="747"/>
      <c r="I103" s="747"/>
      <c r="J103" s="747"/>
      <c r="K103" s="747"/>
      <c r="L103" s="298"/>
      <c r="M103" s="298"/>
      <c r="N103" s="298"/>
      <c r="O103" s="872"/>
      <c r="P103" s="326"/>
      <c r="Q103" s="747"/>
      <c r="R103" s="298"/>
      <c r="S103" s="706"/>
      <c r="T103" s="61" t="s">
        <v>13</v>
      </c>
      <c r="U103" s="61"/>
      <c r="V103" s="678"/>
      <c r="W103" s="17"/>
      <c r="X103" s="17"/>
      <c r="Y103" s="17"/>
      <c r="Z103" s="17"/>
    </row>
    <row r="104" spans="1:26" ht="57" customHeight="1" x14ac:dyDescent="0.25">
      <c r="A104" s="230">
        <v>70</v>
      </c>
      <c r="B104" s="144" t="s">
        <v>9</v>
      </c>
      <c r="C104" s="144" t="s">
        <v>15</v>
      </c>
      <c r="D104" s="145">
        <v>44146</v>
      </c>
      <c r="E104" s="144" t="s">
        <v>1240</v>
      </c>
      <c r="F104" s="144" t="s">
        <v>30</v>
      </c>
      <c r="G104" s="747"/>
      <c r="H104" s="747"/>
      <c r="I104" s="747"/>
      <c r="J104" s="747"/>
      <c r="K104" s="747"/>
      <c r="L104" s="298"/>
      <c r="M104" s="298"/>
      <c r="N104" s="298"/>
      <c r="O104" s="872"/>
      <c r="P104" s="326"/>
      <c r="Q104" s="747"/>
      <c r="R104" s="298"/>
      <c r="S104" s="706"/>
      <c r="T104" s="61" t="s">
        <v>13</v>
      </c>
      <c r="U104" s="61"/>
      <c r="V104" s="678"/>
      <c r="W104" s="17"/>
      <c r="X104" s="17"/>
      <c r="Y104" s="17"/>
      <c r="Z104" s="17"/>
    </row>
    <row r="105" spans="1:26" ht="62.25" customHeight="1" x14ac:dyDescent="0.25">
      <c r="A105" s="230">
        <v>71</v>
      </c>
      <c r="B105" s="144" t="s">
        <v>9</v>
      </c>
      <c r="C105" s="144" t="s">
        <v>15</v>
      </c>
      <c r="D105" s="145">
        <v>44146</v>
      </c>
      <c r="E105" s="144" t="s">
        <v>1241</v>
      </c>
      <c r="F105" s="144" t="s">
        <v>30</v>
      </c>
      <c r="G105" s="748"/>
      <c r="H105" s="748"/>
      <c r="I105" s="748"/>
      <c r="J105" s="748"/>
      <c r="K105" s="748"/>
      <c r="L105" s="308"/>
      <c r="M105" s="308"/>
      <c r="N105" s="308"/>
      <c r="O105" s="822"/>
      <c r="P105" s="327"/>
      <c r="Q105" s="748"/>
      <c r="R105" s="308"/>
      <c r="S105" s="322"/>
      <c r="T105" s="51" t="s">
        <v>13</v>
      </c>
      <c r="U105" s="51"/>
      <c r="V105" s="683"/>
      <c r="W105" s="17"/>
      <c r="X105" s="17"/>
      <c r="Y105" s="17"/>
      <c r="Z105" s="17"/>
    </row>
    <row r="106" spans="1:26" ht="409.5" x14ac:dyDescent="0.25">
      <c r="A106" s="230">
        <v>72</v>
      </c>
      <c r="B106" s="144" t="s">
        <v>9</v>
      </c>
      <c r="C106" s="144" t="s">
        <v>15</v>
      </c>
      <c r="D106" s="145">
        <v>44146</v>
      </c>
      <c r="E106" s="144" t="s">
        <v>1242</v>
      </c>
      <c r="F106" s="144" t="s">
        <v>30</v>
      </c>
      <c r="G106" s="292" t="s">
        <v>1243</v>
      </c>
      <c r="H106" s="328" t="s">
        <v>1244</v>
      </c>
      <c r="I106" s="292" t="s">
        <v>18</v>
      </c>
      <c r="J106" s="292" t="s">
        <v>1245</v>
      </c>
      <c r="K106" s="292" t="s">
        <v>1011</v>
      </c>
      <c r="L106" s="292">
        <v>44146</v>
      </c>
      <c r="M106" s="292">
        <v>44317</v>
      </c>
      <c r="N106" s="292">
        <v>44865</v>
      </c>
      <c r="O106" s="329" t="s">
        <v>1859</v>
      </c>
      <c r="P106" s="330"/>
      <c r="Q106" s="73" t="s">
        <v>1247</v>
      </c>
      <c r="R106" s="73" t="s">
        <v>1248</v>
      </c>
      <c r="S106" s="73" t="s">
        <v>1247</v>
      </c>
      <c r="T106" s="72" t="s">
        <v>13</v>
      </c>
      <c r="U106" s="73" t="s">
        <v>25</v>
      </c>
      <c r="V106" s="396" t="s">
        <v>1171</v>
      </c>
      <c r="W106" s="17"/>
      <c r="X106" s="17"/>
      <c r="Y106" s="17"/>
      <c r="Z106" s="17"/>
    </row>
    <row r="107" spans="1:26" ht="165.75" x14ac:dyDescent="0.25">
      <c r="A107" s="230">
        <v>73</v>
      </c>
      <c r="B107" s="144" t="s">
        <v>9</v>
      </c>
      <c r="C107" s="144" t="s">
        <v>15</v>
      </c>
      <c r="D107" s="145">
        <v>44146</v>
      </c>
      <c r="E107" s="257" t="s">
        <v>1860</v>
      </c>
      <c r="F107" s="144" t="s">
        <v>30</v>
      </c>
      <c r="G107" s="299"/>
      <c r="H107" s="707"/>
      <c r="I107" s="299"/>
      <c r="J107" s="299"/>
      <c r="K107" s="299"/>
      <c r="L107" s="299"/>
      <c r="M107" s="299"/>
      <c r="N107" s="299"/>
      <c r="O107" s="708"/>
      <c r="P107" s="709"/>
      <c r="Q107" s="61"/>
      <c r="R107" s="61"/>
      <c r="S107" s="61"/>
      <c r="T107" s="60"/>
      <c r="U107" s="61"/>
      <c r="V107" s="678"/>
      <c r="W107" s="17"/>
      <c r="X107" s="17"/>
      <c r="Y107" s="17"/>
      <c r="Z107" s="17"/>
    </row>
    <row r="108" spans="1:26" ht="25.5" x14ac:dyDescent="0.25">
      <c r="A108" s="230">
        <v>74</v>
      </c>
      <c r="B108" s="144" t="s">
        <v>9</v>
      </c>
      <c r="C108" s="144" t="s">
        <v>15</v>
      </c>
      <c r="D108" s="145">
        <v>44147</v>
      </c>
      <c r="E108" s="257" t="s">
        <v>1861</v>
      </c>
      <c r="F108" s="144" t="s">
        <v>30</v>
      </c>
      <c r="G108" s="299"/>
      <c r="H108" s="707"/>
      <c r="I108" s="299"/>
      <c r="J108" s="299"/>
      <c r="K108" s="299"/>
      <c r="L108" s="299"/>
      <c r="M108" s="299"/>
      <c r="N108" s="299"/>
      <c r="O108" s="708"/>
      <c r="P108" s="709"/>
      <c r="Q108" s="61"/>
      <c r="R108" s="61"/>
      <c r="S108" s="61"/>
      <c r="T108" s="60"/>
      <c r="U108" s="61"/>
      <c r="V108" s="678"/>
      <c r="W108" s="17"/>
      <c r="X108" s="17"/>
      <c r="Y108" s="17"/>
      <c r="Z108" s="17"/>
    </row>
    <row r="109" spans="1:26" ht="51" customHeight="1" x14ac:dyDescent="0.25">
      <c r="A109" s="230">
        <v>75</v>
      </c>
      <c r="B109" s="144" t="s">
        <v>9</v>
      </c>
      <c r="C109" s="144" t="s">
        <v>15</v>
      </c>
      <c r="D109" s="145">
        <v>44148</v>
      </c>
      <c r="E109" s="257" t="s">
        <v>1862</v>
      </c>
      <c r="F109" s="144" t="s">
        <v>30</v>
      </c>
      <c r="G109" s="299"/>
      <c r="H109" s="707"/>
      <c r="I109" s="299"/>
      <c r="J109" s="299"/>
      <c r="K109" s="299"/>
      <c r="L109" s="299"/>
      <c r="M109" s="299"/>
      <c r="N109" s="299"/>
      <c r="O109" s="708"/>
      <c r="P109" s="709"/>
      <c r="Q109" s="61"/>
      <c r="R109" s="61"/>
      <c r="S109" s="61"/>
      <c r="T109" s="60"/>
      <c r="U109" s="61"/>
      <c r="V109" s="678"/>
      <c r="W109" s="17"/>
      <c r="X109" s="17"/>
      <c r="Y109" s="17"/>
      <c r="Z109" s="17"/>
    </row>
    <row r="110" spans="1:26" ht="51" customHeight="1" x14ac:dyDescent="0.25">
      <c r="A110" s="230">
        <v>76</v>
      </c>
      <c r="B110" s="144" t="s">
        <v>9</v>
      </c>
      <c r="C110" s="144" t="s">
        <v>15</v>
      </c>
      <c r="D110" s="145">
        <v>44149</v>
      </c>
      <c r="E110" s="257" t="s">
        <v>1863</v>
      </c>
      <c r="F110" s="144" t="s">
        <v>30</v>
      </c>
      <c r="G110" s="299"/>
      <c r="H110" s="707"/>
      <c r="I110" s="299"/>
      <c r="J110" s="299"/>
      <c r="K110" s="299"/>
      <c r="L110" s="299"/>
      <c r="M110" s="299"/>
      <c r="N110" s="299"/>
      <c r="O110" s="708"/>
      <c r="P110" s="709"/>
      <c r="Q110" s="61"/>
      <c r="R110" s="61"/>
      <c r="S110" s="61"/>
      <c r="T110" s="60"/>
      <c r="U110" s="61"/>
      <c r="V110" s="678"/>
      <c r="W110" s="17"/>
      <c r="X110" s="17"/>
      <c r="Y110" s="17"/>
      <c r="Z110" s="17"/>
    </row>
    <row r="111" spans="1:26" ht="102" x14ac:dyDescent="0.25">
      <c r="A111" s="230">
        <v>77</v>
      </c>
      <c r="B111" s="144" t="s">
        <v>9</v>
      </c>
      <c r="C111" s="144" t="s">
        <v>15</v>
      </c>
      <c r="D111" s="145">
        <v>44150</v>
      </c>
      <c r="E111" s="257" t="s">
        <v>1864</v>
      </c>
      <c r="F111" s="144" t="s">
        <v>30</v>
      </c>
      <c r="G111" s="299"/>
      <c r="H111" s="707"/>
      <c r="I111" s="299"/>
      <c r="J111" s="299"/>
      <c r="K111" s="299"/>
      <c r="L111" s="299"/>
      <c r="M111" s="299"/>
      <c r="N111" s="299"/>
      <c r="O111" s="708"/>
      <c r="P111" s="709"/>
      <c r="Q111" s="61"/>
      <c r="R111" s="61"/>
      <c r="S111" s="61"/>
      <c r="T111" s="60"/>
      <c r="U111" s="61"/>
      <c r="V111" s="678"/>
      <c r="W111" s="17"/>
      <c r="X111" s="17"/>
      <c r="Y111" s="17"/>
      <c r="Z111" s="17"/>
    </row>
    <row r="112" spans="1:26" ht="29.25" customHeight="1" x14ac:dyDescent="0.25">
      <c r="A112" s="230">
        <v>78</v>
      </c>
      <c r="B112" s="144" t="s">
        <v>9</v>
      </c>
      <c r="C112" s="144" t="s">
        <v>15</v>
      </c>
      <c r="D112" s="145">
        <v>44151</v>
      </c>
      <c r="E112" s="257" t="s">
        <v>1865</v>
      </c>
      <c r="F112" s="144" t="s">
        <v>30</v>
      </c>
      <c r="G112" s="299"/>
      <c r="H112" s="707"/>
      <c r="I112" s="299"/>
      <c r="J112" s="299"/>
      <c r="K112" s="299"/>
      <c r="L112" s="299"/>
      <c r="M112" s="299"/>
      <c r="N112" s="299"/>
      <c r="O112" s="708"/>
      <c r="P112" s="709"/>
      <c r="Q112" s="61"/>
      <c r="R112" s="61"/>
      <c r="S112" s="61"/>
      <c r="T112" s="60"/>
      <c r="U112" s="61"/>
      <c r="V112" s="678"/>
      <c r="W112" s="17"/>
      <c r="X112" s="17"/>
      <c r="Y112" s="17"/>
      <c r="Z112" s="17"/>
    </row>
    <row r="113" spans="1:26" ht="191.25" customHeight="1" x14ac:dyDescent="0.25">
      <c r="A113" s="230">
        <v>79</v>
      </c>
      <c r="B113" s="144" t="s">
        <v>9</v>
      </c>
      <c r="C113" s="144" t="s">
        <v>15</v>
      </c>
      <c r="D113" s="145">
        <v>44152</v>
      </c>
      <c r="E113" s="257" t="s">
        <v>1866</v>
      </c>
      <c r="F113" s="144" t="s">
        <v>30</v>
      </c>
      <c r="G113" s="299"/>
      <c r="H113" s="707"/>
      <c r="I113" s="299"/>
      <c r="J113" s="299"/>
      <c r="K113" s="299"/>
      <c r="L113" s="299"/>
      <c r="M113" s="299"/>
      <c r="N113" s="299"/>
      <c r="O113" s="708"/>
      <c r="P113" s="709"/>
      <c r="Q113" s="61"/>
      <c r="R113" s="61"/>
      <c r="S113" s="61"/>
      <c r="T113" s="60"/>
      <c r="U113" s="61"/>
      <c r="V113" s="678"/>
      <c r="W113" s="17"/>
      <c r="X113" s="17"/>
      <c r="Y113" s="17"/>
      <c r="Z113" s="17"/>
    </row>
    <row r="114" spans="1:26" ht="51" x14ac:dyDescent="0.25">
      <c r="A114" s="230">
        <v>80</v>
      </c>
      <c r="B114" s="144" t="s">
        <v>9</v>
      </c>
      <c r="C114" s="144" t="s">
        <v>15</v>
      </c>
      <c r="D114" s="145">
        <v>44153</v>
      </c>
      <c r="E114" s="257" t="s">
        <v>1867</v>
      </c>
      <c r="F114" s="144" t="s">
        <v>30</v>
      </c>
      <c r="G114" s="299"/>
      <c r="H114" s="707"/>
      <c r="I114" s="299"/>
      <c r="J114" s="299"/>
      <c r="K114" s="299"/>
      <c r="L114" s="299"/>
      <c r="M114" s="299"/>
      <c r="N114" s="299"/>
      <c r="O114" s="708"/>
      <c r="P114" s="709"/>
      <c r="Q114" s="61"/>
      <c r="R114" s="61"/>
      <c r="S114" s="61"/>
      <c r="T114" s="60"/>
      <c r="U114" s="61"/>
      <c r="V114" s="678"/>
      <c r="W114" s="17"/>
      <c r="X114" s="17"/>
      <c r="Y114" s="17"/>
      <c r="Z114" s="17"/>
    </row>
    <row r="115" spans="1:26" ht="63.75" customHeight="1" x14ac:dyDescent="0.25">
      <c r="A115" s="230">
        <v>81</v>
      </c>
      <c r="B115" s="144" t="s">
        <v>9</v>
      </c>
      <c r="C115" s="144" t="s">
        <v>15</v>
      </c>
      <c r="D115" s="145">
        <v>44154</v>
      </c>
      <c r="E115" s="257" t="s">
        <v>1868</v>
      </c>
      <c r="F115" s="144" t="s">
        <v>30</v>
      </c>
      <c r="G115" s="299"/>
      <c r="H115" s="707"/>
      <c r="I115" s="299"/>
      <c r="J115" s="299"/>
      <c r="K115" s="299"/>
      <c r="L115" s="299"/>
      <c r="M115" s="299"/>
      <c r="N115" s="299"/>
      <c r="O115" s="708"/>
      <c r="P115" s="709"/>
      <c r="Q115" s="61"/>
      <c r="R115" s="61"/>
      <c r="S115" s="61"/>
      <c r="T115" s="60"/>
      <c r="U115" s="61"/>
      <c r="V115" s="678"/>
      <c r="W115" s="17"/>
      <c r="X115" s="17"/>
      <c r="Y115" s="17"/>
      <c r="Z115" s="17"/>
    </row>
    <row r="116" spans="1:26" ht="78.75" customHeight="1" x14ac:dyDescent="0.25">
      <c r="A116" s="230">
        <v>82</v>
      </c>
      <c r="B116" s="144" t="s">
        <v>9</v>
      </c>
      <c r="C116" s="144" t="s">
        <v>15</v>
      </c>
      <c r="D116" s="145">
        <v>44155</v>
      </c>
      <c r="E116" s="257" t="s">
        <v>1869</v>
      </c>
      <c r="F116" s="144" t="s">
        <v>30</v>
      </c>
      <c r="G116" s="299"/>
      <c r="H116" s="707"/>
      <c r="I116" s="299"/>
      <c r="J116" s="299"/>
      <c r="K116" s="299"/>
      <c r="L116" s="299"/>
      <c r="M116" s="299"/>
      <c r="N116" s="299"/>
      <c r="O116" s="708"/>
      <c r="P116" s="709"/>
      <c r="Q116" s="61"/>
      <c r="R116" s="61"/>
      <c r="S116" s="61"/>
      <c r="T116" s="60"/>
      <c r="U116" s="61"/>
      <c r="V116" s="678"/>
      <c r="W116" s="17"/>
      <c r="X116" s="17"/>
      <c r="Y116" s="17"/>
      <c r="Z116" s="17"/>
    </row>
    <row r="117" spans="1:26" ht="38.25" x14ac:dyDescent="0.25">
      <c r="A117" s="230">
        <v>83</v>
      </c>
      <c r="B117" s="144" t="s">
        <v>9</v>
      </c>
      <c r="C117" s="144" t="s">
        <v>15</v>
      </c>
      <c r="D117" s="145">
        <v>44156</v>
      </c>
      <c r="E117" s="257" t="s">
        <v>1870</v>
      </c>
      <c r="F117" s="144" t="s">
        <v>30</v>
      </c>
      <c r="G117" s="299"/>
      <c r="H117" s="707"/>
      <c r="I117" s="299"/>
      <c r="J117" s="299"/>
      <c r="K117" s="299"/>
      <c r="L117" s="299"/>
      <c r="M117" s="299"/>
      <c r="N117" s="299"/>
      <c r="O117" s="708"/>
      <c r="P117" s="709"/>
      <c r="Q117" s="61"/>
      <c r="R117" s="61"/>
      <c r="S117" s="61"/>
      <c r="T117" s="60"/>
      <c r="U117" s="61"/>
      <c r="V117" s="678"/>
      <c r="W117" s="17"/>
      <c r="X117" s="17"/>
      <c r="Y117" s="17"/>
      <c r="Z117" s="17"/>
    </row>
    <row r="118" spans="1:26" ht="54.75" customHeight="1" x14ac:dyDescent="0.25">
      <c r="A118" s="230">
        <v>84</v>
      </c>
      <c r="B118" s="144" t="s">
        <v>9</v>
      </c>
      <c r="C118" s="144" t="s">
        <v>15</v>
      </c>
      <c r="D118" s="145">
        <v>44157</v>
      </c>
      <c r="E118" s="257" t="s">
        <v>1871</v>
      </c>
      <c r="F118" s="144" t="s">
        <v>30</v>
      </c>
      <c r="G118" s="299"/>
      <c r="H118" s="707"/>
      <c r="I118" s="299"/>
      <c r="J118" s="299"/>
      <c r="K118" s="299"/>
      <c r="L118" s="299"/>
      <c r="M118" s="299"/>
      <c r="N118" s="299"/>
      <c r="O118" s="708"/>
      <c r="P118" s="709"/>
      <c r="Q118" s="61"/>
      <c r="R118" s="61"/>
      <c r="S118" s="61"/>
      <c r="T118" s="60"/>
      <c r="U118" s="61"/>
      <c r="V118" s="678"/>
      <c r="W118" s="17"/>
      <c r="X118" s="17"/>
      <c r="Y118" s="17"/>
      <c r="Z118" s="17"/>
    </row>
    <row r="119" spans="1:26" ht="82.5" customHeight="1" x14ac:dyDescent="0.25">
      <c r="A119" s="230">
        <v>85</v>
      </c>
      <c r="B119" s="144" t="s">
        <v>9</v>
      </c>
      <c r="C119" s="144" t="s">
        <v>15</v>
      </c>
      <c r="D119" s="145">
        <v>44158</v>
      </c>
      <c r="E119" s="257" t="s">
        <v>1872</v>
      </c>
      <c r="F119" s="144" t="s">
        <v>30</v>
      </c>
      <c r="G119" s="299"/>
      <c r="H119" s="707"/>
      <c r="I119" s="299"/>
      <c r="J119" s="299"/>
      <c r="K119" s="299"/>
      <c r="L119" s="299"/>
      <c r="M119" s="299"/>
      <c r="N119" s="299"/>
      <c r="O119" s="708"/>
      <c r="P119" s="709"/>
      <c r="Q119" s="61"/>
      <c r="R119" s="61"/>
      <c r="S119" s="61"/>
      <c r="T119" s="60"/>
      <c r="U119" s="61"/>
      <c r="V119" s="678"/>
      <c r="W119" s="17"/>
      <c r="X119" s="17"/>
      <c r="Y119" s="17"/>
      <c r="Z119" s="17"/>
    </row>
    <row r="120" spans="1:26" ht="78" customHeight="1" x14ac:dyDescent="0.25">
      <c r="A120" s="230">
        <v>86</v>
      </c>
      <c r="B120" s="144" t="s">
        <v>9</v>
      </c>
      <c r="C120" s="144" t="s">
        <v>15</v>
      </c>
      <c r="D120" s="145">
        <v>44159</v>
      </c>
      <c r="E120" s="257" t="s">
        <v>1873</v>
      </c>
      <c r="F120" s="144" t="s">
        <v>30</v>
      </c>
      <c r="G120" s="299"/>
      <c r="H120" s="707"/>
      <c r="I120" s="299"/>
      <c r="J120" s="299"/>
      <c r="K120" s="299"/>
      <c r="L120" s="299"/>
      <c r="M120" s="299"/>
      <c r="N120" s="299"/>
      <c r="O120" s="708"/>
      <c r="P120" s="709"/>
      <c r="Q120" s="61"/>
      <c r="R120" s="61"/>
      <c r="S120" s="61"/>
      <c r="T120" s="60"/>
      <c r="U120" s="61"/>
      <c r="V120" s="678"/>
      <c r="W120" s="17"/>
      <c r="X120" s="17"/>
      <c r="Y120" s="17"/>
      <c r="Z120" s="17"/>
    </row>
    <row r="121" spans="1:26" ht="51" x14ac:dyDescent="0.25">
      <c r="A121" s="309">
        <v>87</v>
      </c>
      <c r="B121" s="144" t="s">
        <v>9</v>
      </c>
      <c r="C121" s="144" t="s">
        <v>15</v>
      </c>
      <c r="D121" s="145">
        <v>44160</v>
      </c>
      <c r="E121" s="257" t="s">
        <v>1874</v>
      </c>
      <c r="F121" s="144" t="s">
        <v>30</v>
      </c>
      <c r="G121" s="307"/>
      <c r="H121" s="710"/>
      <c r="I121" s="307"/>
      <c r="J121" s="307"/>
      <c r="K121" s="307"/>
      <c r="L121" s="307"/>
      <c r="M121" s="307"/>
      <c r="N121" s="307"/>
      <c r="O121" s="711"/>
      <c r="P121" s="712"/>
      <c r="Q121" s="51"/>
      <c r="R121" s="51"/>
      <c r="S121" s="51"/>
      <c r="T121" s="50"/>
      <c r="U121" s="51"/>
      <c r="V121" s="683"/>
      <c r="W121" s="17"/>
      <c r="X121" s="17"/>
      <c r="Y121" s="17"/>
      <c r="Z121" s="17"/>
    </row>
    <row r="122" spans="1:26" ht="275.25" customHeight="1" x14ac:dyDescent="0.25">
      <c r="A122" s="17">
        <v>88</v>
      </c>
      <c r="B122" s="144" t="s">
        <v>9</v>
      </c>
      <c r="C122" s="144" t="s">
        <v>15</v>
      </c>
      <c r="D122" s="145">
        <v>44431</v>
      </c>
      <c r="E122" s="128" t="s">
        <v>1249</v>
      </c>
      <c r="F122" s="144" t="s">
        <v>10</v>
      </c>
      <c r="G122" s="212" t="s">
        <v>1250</v>
      </c>
      <c r="H122" s="145" t="s">
        <v>1251</v>
      </c>
      <c r="I122" s="144" t="s">
        <v>18</v>
      </c>
      <c r="J122" s="144" t="s">
        <v>1252</v>
      </c>
      <c r="K122" s="144" t="s">
        <v>1253</v>
      </c>
      <c r="L122" s="145">
        <v>44431</v>
      </c>
      <c r="M122" s="105">
        <v>44431</v>
      </c>
      <c r="N122" s="258">
        <v>44489</v>
      </c>
      <c r="O122" s="772" t="s">
        <v>1254</v>
      </c>
      <c r="P122" s="745"/>
      <c r="Q122" s="332" t="s">
        <v>1255</v>
      </c>
      <c r="R122" s="159" t="s">
        <v>1256</v>
      </c>
      <c r="S122" s="66" t="s">
        <v>1255</v>
      </c>
      <c r="T122" s="72" t="s">
        <v>13</v>
      </c>
      <c r="U122" s="66" t="s">
        <v>25</v>
      </c>
      <c r="V122" s="282" t="s">
        <v>1181</v>
      </c>
      <c r="W122" s="17"/>
      <c r="X122" s="17"/>
      <c r="Y122" s="17"/>
      <c r="Z122" s="17"/>
    </row>
    <row r="123" spans="1:26" ht="129.75" customHeight="1" x14ac:dyDescent="0.25">
      <c r="A123" s="306">
        <v>89</v>
      </c>
      <c r="B123" s="290" t="s">
        <v>9</v>
      </c>
      <c r="C123" s="290" t="s">
        <v>15</v>
      </c>
      <c r="D123" s="292">
        <v>44431</v>
      </c>
      <c r="E123" s="334" t="s">
        <v>1257</v>
      </c>
      <c r="F123" s="290" t="s">
        <v>10</v>
      </c>
      <c r="G123" s="239" t="s">
        <v>1258</v>
      </c>
      <c r="H123" s="292" t="s">
        <v>1259</v>
      </c>
      <c r="I123" s="290" t="s">
        <v>10</v>
      </c>
      <c r="J123" s="144" t="s">
        <v>1260</v>
      </c>
      <c r="K123" s="144" t="s">
        <v>1253</v>
      </c>
      <c r="L123" s="145">
        <v>44431</v>
      </c>
      <c r="M123" s="105">
        <v>44431</v>
      </c>
      <c r="N123" s="258">
        <v>44489</v>
      </c>
      <c r="O123" s="858" t="s">
        <v>1875</v>
      </c>
      <c r="P123" s="745"/>
      <c r="Q123" s="143" t="s">
        <v>1262</v>
      </c>
      <c r="R123" s="159" t="s">
        <v>1263</v>
      </c>
      <c r="S123" s="143" t="s">
        <v>1262</v>
      </c>
      <c r="T123" s="66"/>
      <c r="U123" s="66" t="s">
        <v>25</v>
      </c>
      <c r="V123" s="325" t="s">
        <v>1181</v>
      </c>
      <c r="W123" s="17"/>
      <c r="X123" s="17"/>
      <c r="Y123" s="17"/>
      <c r="Z123" s="17"/>
    </row>
    <row r="124" spans="1:26" ht="129.75" customHeight="1" x14ac:dyDescent="0.25">
      <c r="A124" s="35"/>
      <c r="B124" s="336"/>
      <c r="C124" s="336"/>
      <c r="D124" s="336"/>
      <c r="E124" s="336"/>
      <c r="F124" s="336"/>
      <c r="G124" s="336"/>
      <c r="H124" s="145" t="s">
        <v>1264</v>
      </c>
      <c r="I124" s="144" t="s">
        <v>10</v>
      </c>
      <c r="J124" s="337" t="s">
        <v>1265</v>
      </c>
      <c r="K124" s="144" t="s">
        <v>1253</v>
      </c>
      <c r="L124" s="145">
        <v>44431</v>
      </c>
      <c r="M124" s="105">
        <v>44431</v>
      </c>
      <c r="N124" s="258">
        <v>44489</v>
      </c>
      <c r="O124" s="772" t="s">
        <v>1266</v>
      </c>
      <c r="P124" s="745"/>
      <c r="Q124" s="143" t="s">
        <v>1267</v>
      </c>
      <c r="R124" s="159" t="s">
        <v>1268</v>
      </c>
      <c r="S124" s="66" t="s">
        <v>1048</v>
      </c>
      <c r="T124" s="72" t="s">
        <v>13</v>
      </c>
      <c r="U124" s="264" t="s">
        <v>25</v>
      </c>
      <c r="V124" s="338" t="s">
        <v>1171</v>
      </c>
      <c r="W124" s="17"/>
      <c r="X124" s="17"/>
      <c r="Y124" s="17"/>
      <c r="Z124" s="17"/>
    </row>
    <row r="125" spans="1:26" ht="145.5" customHeight="1" x14ac:dyDescent="0.25">
      <c r="A125" s="339"/>
      <c r="B125" s="340"/>
      <c r="C125" s="340"/>
      <c r="D125" s="340"/>
      <c r="E125" s="341"/>
      <c r="F125" s="340"/>
      <c r="G125" s="340"/>
      <c r="H125" s="307" t="s">
        <v>1269</v>
      </c>
      <c r="I125" s="308" t="s">
        <v>10</v>
      </c>
      <c r="J125" s="144" t="s">
        <v>1270</v>
      </c>
      <c r="K125" s="144" t="s">
        <v>1253</v>
      </c>
      <c r="L125" s="145">
        <v>44431</v>
      </c>
      <c r="M125" s="105">
        <v>44431</v>
      </c>
      <c r="N125" s="258">
        <v>44489</v>
      </c>
      <c r="O125" s="769" t="s">
        <v>1002</v>
      </c>
      <c r="P125" s="745"/>
      <c r="Q125" s="342" t="s">
        <v>1271</v>
      </c>
      <c r="R125" s="159" t="s">
        <v>1272</v>
      </c>
      <c r="S125" s="66" t="s">
        <v>1271</v>
      </c>
      <c r="T125" s="66"/>
      <c r="U125" s="66" t="s">
        <v>25</v>
      </c>
      <c r="V125" s="343" t="s">
        <v>1181</v>
      </c>
      <c r="W125" s="17"/>
      <c r="X125" s="17"/>
      <c r="Y125" s="17"/>
      <c r="Z125" s="17"/>
    </row>
    <row r="126" spans="1:26" ht="15.75" customHeight="1" x14ac:dyDescent="0.25">
      <c r="A126" s="17"/>
      <c r="B126" s="635"/>
      <c r="C126" s="635"/>
      <c r="D126" s="635"/>
      <c r="E126" s="17"/>
      <c r="F126" s="635"/>
      <c r="G126" s="635"/>
      <c r="H126" s="635"/>
      <c r="I126" s="635"/>
      <c r="J126" s="635"/>
      <c r="K126" s="635"/>
      <c r="L126" s="635"/>
      <c r="M126" s="635"/>
      <c r="N126" s="635"/>
      <c r="O126" s="635"/>
      <c r="P126" s="635"/>
      <c r="Q126" s="635"/>
      <c r="R126" s="713"/>
      <c r="S126" s="635"/>
      <c r="T126" s="635"/>
      <c r="U126" s="635"/>
      <c r="V126" s="635"/>
      <c r="W126" s="635"/>
      <c r="X126" s="635"/>
      <c r="Y126" s="635"/>
      <c r="Z126" s="635"/>
    </row>
    <row r="127" spans="1:26" ht="15.75" customHeight="1" x14ac:dyDescent="0.25">
      <c r="A127" s="17"/>
      <c r="B127" s="635"/>
      <c r="C127" s="635"/>
      <c r="D127" s="635"/>
      <c r="E127" s="17"/>
      <c r="F127" s="635"/>
      <c r="G127" s="635"/>
      <c r="H127" s="635"/>
      <c r="I127" s="635"/>
      <c r="J127" s="635"/>
      <c r="K127" s="635"/>
      <c r="L127" s="635"/>
      <c r="M127" s="635"/>
      <c r="N127" s="635"/>
      <c r="O127" s="635"/>
      <c r="P127" s="635"/>
      <c r="Q127" s="635"/>
      <c r="R127" s="713"/>
      <c r="S127" s="635"/>
      <c r="T127" s="635"/>
      <c r="U127" s="635"/>
      <c r="V127" s="635"/>
      <c r="W127" s="635"/>
      <c r="X127" s="635"/>
      <c r="Y127" s="635"/>
      <c r="Z127" s="635"/>
    </row>
    <row r="128" spans="1:26" ht="15.75" customHeight="1" x14ac:dyDescent="0.25">
      <c r="A128" s="17"/>
      <c r="B128" s="635"/>
      <c r="C128" s="635"/>
      <c r="D128" s="635"/>
      <c r="E128" s="17"/>
      <c r="F128" s="635"/>
      <c r="G128" s="635"/>
      <c r="H128" s="635"/>
      <c r="I128" s="635"/>
      <c r="J128" s="635"/>
      <c r="K128" s="635"/>
      <c r="L128" s="635"/>
      <c r="M128" s="635"/>
      <c r="N128" s="635"/>
      <c r="O128" s="635"/>
      <c r="P128" s="635"/>
      <c r="Q128" s="635"/>
      <c r="R128" s="713"/>
      <c r="S128" s="635"/>
      <c r="T128" s="635"/>
      <c r="U128" s="635"/>
      <c r="V128" s="635"/>
      <c r="W128" s="635"/>
      <c r="X128" s="635"/>
      <c r="Y128" s="635"/>
      <c r="Z128" s="635"/>
    </row>
    <row r="129" spans="1:26" ht="15.75" customHeight="1" x14ac:dyDescent="0.25">
      <c r="A129" s="17"/>
      <c r="B129" s="635"/>
      <c r="C129" s="635"/>
      <c r="D129" s="635"/>
      <c r="E129" s="17"/>
      <c r="F129" s="635"/>
      <c r="G129" s="635"/>
      <c r="H129" s="635"/>
      <c r="I129" s="635"/>
      <c r="J129" s="635"/>
      <c r="K129" s="635"/>
      <c r="L129" s="635"/>
      <c r="M129" s="635"/>
      <c r="N129" s="635"/>
      <c r="O129" s="635"/>
      <c r="P129" s="635"/>
      <c r="Q129" s="635"/>
      <c r="R129" s="713"/>
      <c r="S129" s="635"/>
      <c r="T129" s="635"/>
      <c r="U129" s="635"/>
      <c r="V129" s="635"/>
      <c r="W129" s="635"/>
      <c r="X129" s="635"/>
      <c r="Y129" s="635"/>
      <c r="Z129" s="635"/>
    </row>
    <row r="130" spans="1:26" ht="15.75" customHeight="1" x14ac:dyDescent="0.25">
      <c r="A130" s="17"/>
      <c r="B130" s="635"/>
      <c r="C130" s="635"/>
      <c r="D130" s="635"/>
      <c r="E130" s="17"/>
      <c r="F130" s="635"/>
      <c r="G130" s="635"/>
      <c r="H130" s="635"/>
      <c r="I130" s="635"/>
      <c r="J130" s="635"/>
      <c r="K130" s="635"/>
      <c r="L130" s="635"/>
      <c r="M130" s="635"/>
      <c r="N130" s="635"/>
      <c r="O130" s="635"/>
      <c r="P130" s="635"/>
      <c r="Q130" s="635"/>
      <c r="R130" s="713"/>
      <c r="S130" s="635"/>
      <c r="T130" s="635"/>
      <c r="U130" s="635"/>
      <c r="V130" s="635"/>
      <c r="W130" s="635"/>
      <c r="X130" s="635"/>
      <c r="Y130" s="635"/>
      <c r="Z130" s="635"/>
    </row>
    <row r="131" spans="1:26" ht="15.75" customHeight="1" x14ac:dyDescent="0.25">
      <c r="A131" s="17"/>
      <c r="B131" s="635"/>
      <c r="C131" s="635"/>
      <c r="D131" s="635"/>
      <c r="E131" s="17"/>
      <c r="F131" s="635"/>
      <c r="G131" s="635"/>
      <c r="H131" s="635"/>
      <c r="I131" s="635"/>
      <c r="J131" s="635"/>
      <c r="K131" s="635"/>
      <c r="L131" s="635"/>
      <c r="M131" s="635"/>
      <c r="N131" s="635"/>
      <c r="O131" s="635"/>
      <c r="P131" s="635"/>
      <c r="Q131" s="635"/>
      <c r="R131" s="713"/>
      <c r="S131" s="635"/>
      <c r="T131" s="635"/>
      <c r="U131" s="635"/>
      <c r="V131" s="635"/>
      <c r="W131" s="635"/>
      <c r="X131" s="635"/>
      <c r="Y131" s="635"/>
      <c r="Z131" s="635"/>
    </row>
    <row r="132" spans="1:26" ht="15.75" customHeight="1" x14ac:dyDescent="0.25">
      <c r="A132" s="17"/>
      <c r="B132" s="635"/>
      <c r="C132" s="635"/>
      <c r="D132" s="635"/>
      <c r="E132" s="17"/>
      <c r="F132" s="635"/>
      <c r="G132" s="635"/>
      <c r="H132" s="635"/>
      <c r="I132" s="635"/>
      <c r="J132" s="635"/>
      <c r="K132" s="635"/>
      <c r="L132" s="635"/>
      <c r="M132" s="635"/>
      <c r="N132" s="635"/>
      <c r="O132" s="635"/>
      <c r="P132" s="635"/>
      <c r="Q132" s="635"/>
      <c r="R132" s="713"/>
      <c r="S132" s="635"/>
      <c r="T132" s="635"/>
      <c r="U132" s="635"/>
      <c r="V132" s="635"/>
      <c r="W132" s="635"/>
      <c r="X132" s="635"/>
      <c r="Y132" s="635"/>
      <c r="Z132" s="635"/>
    </row>
    <row r="133" spans="1:26" ht="15.75" customHeight="1" x14ac:dyDescent="0.25">
      <c r="A133" s="17"/>
      <c r="B133" s="635"/>
      <c r="C133" s="635"/>
      <c r="D133" s="635"/>
      <c r="E133" s="17"/>
      <c r="F133" s="635"/>
      <c r="G133" s="635"/>
      <c r="H133" s="635"/>
      <c r="I133" s="635"/>
      <c r="J133" s="635"/>
      <c r="K133" s="635"/>
      <c r="L133" s="635"/>
      <c r="M133" s="635"/>
      <c r="N133" s="635"/>
      <c r="O133" s="635"/>
      <c r="P133" s="635"/>
      <c r="Q133" s="635"/>
      <c r="R133" s="713"/>
      <c r="S133" s="635"/>
      <c r="T133" s="635"/>
      <c r="U133" s="635"/>
      <c r="V133" s="635"/>
      <c r="W133" s="635"/>
      <c r="X133" s="635"/>
      <c r="Y133" s="635"/>
      <c r="Z133" s="635"/>
    </row>
    <row r="134" spans="1:26" ht="15.75" customHeight="1" x14ac:dyDescent="0.25">
      <c r="A134" s="17"/>
      <c r="B134" s="635"/>
      <c r="C134" s="635"/>
      <c r="D134" s="635"/>
      <c r="E134" s="17"/>
      <c r="F134" s="635"/>
      <c r="G134" s="635"/>
      <c r="H134" s="635"/>
      <c r="I134" s="635"/>
      <c r="J134" s="635"/>
      <c r="K134" s="635"/>
      <c r="L134" s="635"/>
      <c r="M134" s="635"/>
      <c r="N134" s="635"/>
      <c r="O134" s="635"/>
      <c r="P134" s="635"/>
      <c r="Q134" s="635"/>
      <c r="R134" s="713"/>
      <c r="S134" s="635"/>
      <c r="T134" s="635"/>
      <c r="U134" s="635"/>
      <c r="V134" s="635"/>
      <c r="W134" s="635"/>
      <c r="X134" s="635"/>
      <c r="Y134" s="635"/>
      <c r="Z134" s="635"/>
    </row>
    <row r="135" spans="1:26" ht="15.75" customHeight="1" x14ac:dyDescent="0.25">
      <c r="A135" s="17"/>
      <c r="B135" s="635"/>
      <c r="C135" s="635"/>
      <c r="D135" s="635"/>
      <c r="E135" s="17"/>
      <c r="F135" s="635"/>
      <c r="G135" s="635"/>
      <c r="H135" s="635"/>
      <c r="I135" s="635"/>
      <c r="J135" s="635"/>
      <c r="K135" s="635"/>
      <c r="L135" s="635"/>
      <c r="M135" s="635"/>
      <c r="N135" s="635"/>
      <c r="O135" s="635"/>
      <c r="P135" s="635"/>
      <c r="Q135" s="635"/>
      <c r="R135" s="713"/>
      <c r="S135" s="635"/>
      <c r="T135" s="635"/>
      <c r="U135" s="635"/>
      <c r="V135" s="635"/>
      <c r="W135" s="635"/>
      <c r="X135" s="635"/>
      <c r="Y135" s="635"/>
      <c r="Z135" s="635"/>
    </row>
    <row r="136" spans="1:26" ht="15.75" customHeight="1" x14ac:dyDescent="0.25">
      <c r="A136" s="17"/>
      <c r="B136" s="635"/>
      <c r="C136" s="635"/>
      <c r="D136" s="635"/>
      <c r="E136" s="17"/>
      <c r="F136" s="635"/>
      <c r="G136" s="635"/>
      <c r="H136" s="635"/>
      <c r="I136" s="635"/>
      <c r="J136" s="635"/>
      <c r="K136" s="635"/>
      <c r="L136" s="635"/>
      <c r="M136" s="635"/>
      <c r="N136" s="635"/>
      <c r="O136" s="635"/>
      <c r="P136" s="635"/>
      <c r="Q136" s="635"/>
      <c r="R136" s="636"/>
      <c r="S136" s="635"/>
      <c r="T136" s="635"/>
      <c r="U136" s="635"/>
      <c r="V136" s="635"/>
      <c r="W136" s="635"/>
      <c r="X136" s="635"/>
      <c r="Y136" s="635"/>
      <c r="Z136" s="635"/>
    </row>
    <row r="137" spans="1:26" ht="15.75" customHeight="1" x14ac:dyDescent="0.25">
      <c r="A137" s="17"/>
      <c r="B137" s="635"/>
      <c r="C137" s="635"/>
      <c r="D137" s="635"/>
      <c r="E137" s="17"/>
      <c r="F137" s="635"/>
      <c r="G137" s="635"/>
      <c r="H137" s="635"/>
      <c r="I137" s="635"/>
      <c r="J137" s="635"/>
      <c r="K137" s="635"/>
      <c r="L137" s="635"/>
      <c r="M137" s="635"/>
      <c r="N137" s="635"/>
      <c r="O137" s="635"/>
      <c r="P137" s="635"/>
      <c r="Q137" s="635"/>
      <c r="R137" s="636"/>
      <c r="S137" s="635"/>
      <c r="T137" s="635"/>
      <c r="U137" s="635"/>
      <c r="V137" s="635"/>
      <c r="W137" s="635"/>
      <c r="X137" s="635"/>
      <c r="Y137" s="635"/>
      <c r="Z137" s="635"/>
    </row>
    <row r="138" spans="1:26" ht="15.75" customHeight="1" x14ac:dyDescent="0.25">
      <c r="A138" s="17"/>
      <c r="B138" s="635"/>
      <c r="C138" s="635"/>
      <c r="D138" s="635"/>
      <c r="E138" s="17"/>
      <c r="F138" s="635"/>
      <c r="G138" s="635"/>
      <c r="H138" s="635"/>
      <c r="I138" s="635"/>
      <c r="J138" s="635"/>
      <c r="K138" s="635"/>
      <c r="L138" s="635"/>
      <c r="M138" s="635"/>
      <c r="N138" s="635"/>
      <c r="O138" s="635"/>
      <c r="P138" s="635"/>
      <c r="Q138" s="635"/>
      <c r="R138" s="636"/>
      <c r="S138" s="635"/>
      <c r="T138" s="635"/>
      <c r="U138" s="635"/>
      <c r="V138" s="635"/>
      <c r="W138" s="635"/>
      <c r="X138" s="635"/>
      <c r="Y138" s="635"/>
      <c r="Z138" s="635"/>
    </row>
    <row r="139" spans="1:26" ht="15.75" customHeight="1" x14ac:dyDescent="0.25">
      <c r="A139" s="17"/>
      <c r="B139" s="635"/>
      <c r="C139" s="635"/>
      <c r="D139" s="635"/>
      <c r="E139" s="17"/>
      <c r="F139" s="635"/>
      <c r="G139" s="635"/>
      <c r="H139" s="635"/>
      <c r="I139" s="635"/>
      <c r="J139" s="635"/>
      <c r="K139" s="635"/>
      <c r="L139" s="635"/>
      <c r="M139" s="635"/>
      <c r="N139" s="635"/>
      <c r="O139" s="635"/>
      <c r="P139" s="635"/>
      <c r="Q139" s="635"/>
      <c r="R139" s="636"/>
      <c r="S139" s="635"/>
      <c r="T139" s="635"/>
      <c r="U139" s="635"/>
      <c r="V139" s="635"/>
      <c r="W139" s="635"/>
      <c r="X139" s="635"/>
      <c r="Y139" s="635"/>
      <c r="Z139" s="635"/>
    </row>
    <row r="140" spans="1:26" ht="15.75" customHeight="1" x14ac:dyDescent="0.25">
      <c r="A140" s="17"/>
      <c r="B140" s="635"/>
      <c r="C140" s="635"/>
      <c r="D140" s="635"/>
      <c r="E140" s="17"/>
      <c r="F140" s="635"/>
      <c r="G140" s="635"/>
      <c r="H140" s="635"/>
      <c r="I140" s="635"/>
      <c r="J140" s="635"/>
      <c r="K140" s="635"/>
      <c r="L140" s="635"/>
      <c r="M140" s="635"/>
      <c r="N140" s="635"/>
      <c r="O140" s="635"/>
      <c r="P140" s="635"/>
      <c r="Q140" s="635"/>
      <c r="R140" s="636"/>
      <c r="S140" s="635"/>
      <c r="T140" s="635"/>
      <c r="U140" s="635"/>
      <c r="V140" s="635"/>
      <c r="W140" s="635"/>
      <c r="X140" s="635"/>
      <c r="Y140" s="635"/>
      <c r="Z140" s="635"/>
    </row>
    <row r="141" spans="1:26" ht="15.75" customHeight="1" x14ac:dyDescent="0.25">
      <c r="A141" s="17"/>
      <c r="B141" s="635"/>
      <c r="C141" s="635"/>
      <c r="D141" s="635"/>
      <c r="E141" s="17"/>
      <c r="F141" s="635"/>
      <c r="G141" s="635"/>
      <c r="H141" s="635"/>
      <c r="I141" s="635"/>
      <c r="J141" s="635"/>
      <c r="K141" s="635"/>
      <c r="L141" s="635"/>
      <c r="M141" s="635"/>
      <c r="N141" s="635"/>
      <c r="O141" s="635"/>
      <c r="P141" s="635"/>
      <c r="Q141" s="635"/>
      <c r="R141" s="636"/>
      <c r="S141" s="635"/>
      <c r="T141" s="635"/>
      <c r="U141" s="635"/>
      <c r="V141" s="635"/>
      <c r="W141" s="635"/>
      <c r="X141" s="635"/>
      <c r="Y141" s="635"/>
      <c r="Z141" s="635"/>
    </row>
    <row r="142" spans="1:26" ht="15.75" customHeight="1" x14ac:dyDescent="0.25">
      <c r="A142" s="17"/>
      <c r="B142" s="635"/>
      <c r="C142" s="635"/>
      <c r="D142" s="635"/>
      <c r="E142" s="17"/>
      <c r="F142" s="635"/>
      <c r="G142" s="635"/>
      <c r="H142" s="635"/>
      <c r="I142" s="635"/>
      <c r="J142" s="635"/>
      <c r="K142" s="635"/>
      <c r="L142" s="635"/>
      <c r="M142" s="635"/>
      <c r="N142" s="635"/>
      <c r="O142" s="635"/>
      <c r="P142" s="635"/>
      <c r="Q142" s="635"/>
      <c r="R142" s="636"/>
      <c r="S142" s="635"/>
      <c r="T142" s="635"/>
      <c r="U142" s="635"/>
      <c r="V142" s="635"/>
      <c r="W142" s="635"/>
      <c r="X142" s="635"/>
      <c r="Y142" s="635"/>
      <c r="Z142" s="635"/>
    </row>
    <row r="143" spans="1:26" ht="15.75" customHeight="1" x14ac:dyDescent="0.25">
      <c r="A143" s="17"/>
      <c r="B143" s="635"/>
      <c r="C143" s="635"/>
      <c r="D143" s="635"/>
      <c r="E143" s="17"/>
      <c r="F143" s="635"/>
      <c r="G143" s="635"/>
      <c r="H143" s="635"/>
      <c r="I143" s="635"/>
      <c r="J143" s="635"/>
      <c r="K143" s="635"/>
      <c r="L143" s="635"/>
      <c r="M143" s="635"/>
      <c r="N143" s="635"/>
      <c r="O143" s="635"/>
      <c r="P143" s="635"/>
      <c r="Q143" s="635"/>
      <c r="R143" s="636"/>
      <c r="S143" s="635"/>
      <c r="T143" s="635"/>
      <c r="U143" s="635"/>
      <c r="V143" s="635"/>
      <c r="W143" s="635"/>
      <c r="X143" s="635"/>
      <c r="Y143" s="635"/>
      <c r="Z143" s="635"/>
    </row>
    <row r="144" spans="1:26" ht="15.75" customHeight="1" x14ac:dyDescent="0.25">
      <c r="A144" s="17"/>
      <c r="B144" s="635"/>
      <c r="C144" s="635"/>
      <c r="D144" s="635"/>
      <c r="E144" s="17"/>
      <c r="F144" s="635"/>
      <c r="G144" s="635"/>
      <c r="H144" s="635"/>
      <c r="I144" s="635"/>
      <c r="J144" s="635"/>
      <c r="K144" s="635"/>
      <c r="L144" s="635"/>
      <c r="M144" s="635"/>
      <c r="N144" s="635"/>
      <c r="O144" s="635"/>
      <c r="P144" s="635"/>
      <c r="Q144" s="635"/>
      <c r="R144" s="636"/>
      <c r="S144" s="635"/>
      <c r="T144" s="635"/>
      <c r="U144" s="635"/>
      <c r="V144" s="635"/>
      <c r="W144" s="635"/>
      <c r="X144" s="635"/>
      <c r="Y144" s="635"/>
      <c r="Z144" s="635"/>
    </row>
    <row r="145" spans="1:26" ht="15.75" customHeight="1" x14ac:dyDescent="0.25">
      <c r="A145" s="17"/>
      <c r="B145" s="635"/>
      <c r="C145" s="635"/>
      <c r="D145" s="635"/>
      <c r="E145" s="17"/>
      <c r="F145" s="635"/>
      <c r="G145" s="635"/>
      <c r="H145" s="635"/>
      <c r="I145" s="635"/>
      <c r="J145" s="635"/>
      <c r="K145" s="635"/>
      <c r="L145" s="635"/>
      <c r="M145" s="635"/>
      <c r="N145" s="635"/>
      <c r="O145" s="635"/>
      <c r="P145" s="635"/>
      <c r="Q145" s="635"/>
      <c r="R145" s="636"/>
      <c r="S145" s="635"/>
      <c r="T145" s="635"/>
      <c r="U145" s="635"/>
      <c r="V145" s="635"/>
      <c r="W145" s="635"/>
      <c r="X145" s="635"/>
      <c r="Y145" s="635"/>
      <c r="Z145" s="635"/>
    </row>
    <row r="146" spans="1:26" ht="15.75" customHeight="1" x14ac:dyDescent="0.25">
      <c r="A146" s="17"/>
      <c r="B146" s="635"/>
      <c r="C146" s="635"/>
      <c r="D146" s="635"/>
      <c r="E146" s="17"/>
      <c r="F146" s="635"/>
      <c r="G146" s="635"/>
      <c r="H146" s="635"/>
      <c r="I146" s="635"/>
      <c r="J146" s="635"/>
      <c r="K146" s="635"/>
      <c r="L146" s="635"/>
      <c r="M146" s="635"/>
      <c r="N146" s="635"/>
      <c r="O146" s="635"/>
      <c r="P146" s="635"/>
      <c r="Q146" s="635"/>
      <c r="R146" s="636"/>
      <c r="S146" s="635"/>
      <c r="T146" s="635"/>
      <c r="U146" s="635"/>
      <c r="V146" s="635"/>
      <c r="W146" s="635"/>
      <c r="X146" s="635"/>
      <c r="Y146" s="635"/>
      <c r="Z146" s="635"/>
    </row>
    <row r="147" spans="1:26" ht="15.75" customHeight="1" x14ac:dyDescent="0.25">
      <c r="A147" s="17"/>
      <c r="B147" s="635"/>
      <c r="C147" s="635"/>
      <c r="D147" s="635"/>
      <c r="E147" s="17"/>
      <c r="F147" s="635"/>
      <c r="G147" s="635"/>
      <c r="H147" s="635"/>
      <c r="I147" s="635"/>
      <c r="J147" s="635"/>
      <c r="K147" s="635"/>
      <c r="L147" s="635"/>
      <c r="M147" s="635"/>
      <c r="N147" s="635"/>
      <c r="O147" s="635"/>
      <c r="P147" s="635"/>
      <c r="Q147" s="635"/>
      <c r="R147" s="636"/>
      <c r="S147" s="635"/>
      <c r="T147" s="635"/>
      <c r="U147" s="635"/>
      <c r="V147" s="635"/>
      <c r="W147" s="635"/>
      <c r="X147" s="635"/>
      <c r="Y147" s="635"/>
      <c r="Z147" s="635"/>
    </row>
    <row r="148" spans="1:26" ht="15.75" customHeight="1" x14ac:dyDescent="0.25">
      <c r="A148" s="17"/>
      <c r="B148" s="635"/>
      <c r="C148" s="635"/>
      <c r="D148" s="635"/>
      <c r="E148" s="17"/>
      <c r="F148" s="635"/>
      <c r="G148" s="635"/>
      <c r="H148" s="635"/>
      <c r="I148" s="635"/>
      <c r="J148" s="635"/>
      <c r="K148" s="635"/>
      <c r="L148" s="635"/>
      <c r="M148" s="635"/>
      <c r="N148" s="635"/>
      <c r="O148" s="635"/>
      <c r="P148" s="635"/>
      <c r="Q148" s="635"/>
      <c r="R148" s="636"/>
      <c r="S148" s="635"/>
      <c r="T148" s="635"/>
      <c r="U148" s="635"/>
      <c r="V148" s="635"/>
      <c r="W148" s="635"/>
      <c r="X148" s="635"/>
      <c r="Y148" s="635"/>
      <c r="Z148" s="635"/>
    </row>
    <row r="149" spans="1:26" ht="15.75" customHeight="1" x14ac:dyDescent="0.25">
      <c r="A149" s="17"/>
      <c r="B149" s="635"/>
      <c r="C149" s="635"/>
      <c r="D149" s="635"/>
      <c r="E149" s="17"/>
      <c r="F149" s="635"/>
      <c r="G149" s="635"/>
      <c r="H149" s="635"/>
      <c r="I149" s="635"/>
      <c r="J149" s="635"/>
      <c r="K149" s="635"/>
      <c r="L149" s="635"/>
      <c r="M149" s="635"/>
      <c r="N149" s="635"/>
      <c r="O149" s="635"/>
      <c r="P149" s="635"/>
      <c r="Q149" s="635"/>
      <c r="R149" s="636"/>
      <c r="S149" s="635"/>
      <c r="T149" s="635"/>
      <c r="U149" s="635"/>
      <c r="V149" s="635"/>
      <c r="W149" s="635"/>
      <c r="X149" s="635"/>
      <c r="Y149" s="635"/>
      <c r="Z149" s="635"/>
    </row>
    <row r="150" spans="1:26" ht="15.75" customHeight="1" x14ac:dyDescent="0.25">
      <c r="A150" s="17"/>
      <c r="B150" s="635"/>
      <c r="C150" s="635"/>
      <c r="D150" s="635"/>
      <c r="E150" s="17"/>
      <c r="F150" s="635"/>
      <c r="G150" s="635"/>
      <c r="H150" s="635"/>
      <c r="I150" s="635"/>
      <c r="J150" s="635"/>
      <c r="K150" s="635"/>
      <c r="L150" s="635"/>
      <c r="M150" s="635"/>
      <c r="N150" s="635"/>
      <c r="O150" s="635"/>
      <c r="P150" s="635"/>
      <c r="Q150" s="635"/>
      <c r="R150" s="636"/>
      <c r="S150" s="635"/>
      <c r="T150" s="635"/>
      <c r="U150" s="635"/>
      <c r="V150" s="635"/>
      <c r="W150" s="635"/>
      <c r="X150" s="635"/>
      <c r="Y150" s="635"/>
      <c r="Z150" s="635"/>
    </row>
    <row r="151" spans="1:26" ht="15.75" customHeight="1" x14ac:dyDescent="0.25">
      <c r="A151" s="17"/>
      <c r="B151" s="635"/>
      <c r="C151" s="635"/>
      <c r="D151" s="635"/>
      <c r="E151" s="17"/>
      <c r="F151" s="635"/>
      <c r="G151" s="635"/>
      <c r="H151" s="635"/>
      <c r="I151" s="635"/>
      <c r="J151" s="635"/>
      <c r="K151" s="635"/>
      <c r="L151" s="635"/>
      <c r="M151" s="635"/>
      <c r="N151" s="635"/>
      <c r="O151" s="635"/>
      <c r="P151" s="635"/>
      <c r="Q151" s="635"/>
      <c r="R151" s="636"/>
      <c r="S151" s="635"/>
      <c r="T151" s="635"/>
      <c r="U151" s="635"/>
      <c r="V151" s="635"/>
      <c r="W151" s="635"/>
      <c r="X151" s="635"/>
      <c r="Y151" s="635"/>
      <c r="Z151" s="635"/>
    </row>
    <row r="152" spans="1:26" ht="15.75" customHeight="1" x14ac:dyDescent="0.25">
      <c r="A152" s="17"/>
      <c r="B152" s="635"/>
      <c r="C152" s="635"/>
      <c r="D152" s="635"/>
      <c r="E152" s="17"/>
      <c r="F152" s="635"/>
      <c r="G152" s="635"/>
      <c r="H152" s="635"/>
      <c r="I152" s="635"/>
      <c r="J152" s="635"/>
      <c r="K152" s="635"/>
      <c r="L152" s="635"/>
      <c r="M152" s="635"/>
      <c r="N152" s="635"/>
      <c r="O152" s="635"/>
      <c r="P152" s="635"/>
      <c r="Q152" s="635"/>
      <c r="R152" s="636"/>
      <c r="S152" s="635"/>
      <c r="T152" s="635"/>
      <c r="U152" s="635"/>
      <c r="V152" s="635"/>
      <c r="W152" s="635"/>
      <c r="X152" s="635"/>
      <c r="Y152" s="635"/>
      <c r="Z152" s="635"/>
    </row>
    <row r="153" spans="1:26" ht="15.75" customHeight="1" x14ac:dyDescent="0.25">
      <c r="A153" s="17"/>
      <c r="B153" s="635"/>
      <c r="C153" s="635"/>
      <c r="D153" s="635"/>
      <c r="E153" s="17"/>
      <c r="F153" s="635"/>
      <c r="G153" s="635"/>
      <c r="H153" s="635"/>
      <c r="I153" s="635"/>
      <c r="J153" s="635"/>
      <c r="K153" s="635"/>
      <c r="L153" s="635"/>
      <c r="M153" s="635"/>
      <c r="N153" s="635"/>
      <c r="O153" s="635"/>
      <c r="P153" s="635"/>
      <c r="Q153" s="635"/>
      <c r="R153" s="636"/>
      <c r="S153" s="635"/>
      <c r="T153" s="635"/>
      <c r="U153" s="635"/>
      <c r="V153" s="635"/>
      <c r="W153" s="635"/>
      <c r="X153" s="635"/>
      <c r="Y153" s="635"/>
      <c r="Z153" s="635"/>
    </row>
    <row r="154" spans="1:26" ht="15.75" customHeight="1" x14ac:dyDescent="0.25">
      <c r="A154" s="17"/>
      <c r="B154" s="635"/>
      <c r="C154" s="635"/>
      <c r="D154" s="635"/>
      <c r="E154" s="17"/>
      <c r="F154" s="635"/>
      <c r="G154" s="635"/>
      <c r="H154" s="635"/>
      <c r="I154" s="635"/>
      <c r="J154" s="635"/>
      <c r="K154" s="635"/>
      <c r="L154" s="635"/>
      <c r="M154" s="635"/>
      <c r="N154" s="635"/>
      <c r="O154" s="635"/>
      <c r="P154" s="635"/>
      <c r="Q154" s="635"/>
      <c r="R154" s="636"/>
      <c r="S154" s="635"/>
      <c r="T154" s="635"/>
      <c r="U154" s="635"/>
      <c r="V154" s="635"/>
      <c r="W154" s="635"/>
      <c r="X154" s="635"/>
      <c r="Y154" s="635"/>
      <c r="Z154" s="635"/>
    </row>
    <row r="155" spans="1:26" ht="15.75" customHeight="1" x14ac:dyDescent="0.25">
      <c r="A155" s="17"/>
      <c r="B155" s="635"/>
      <c r="C155" s="635"/>
      <c r="D155" s="635"/>
      <c r="E155" s="17"/>
      <c r="F155" s="635"/>
      <c r="G155" s="635"/>
      <c r="H155" s="635"/>
      <c r="I155" s="635"/>
      <c r="J155" s="635"/>
      <c r="K155" s="635"/>
      <c r="L155" s="635"/>
      <c r="M155" s="635"/>
      <c r="N155" s="635"/>
      <c r="O155" s="635"/>
      <c r="P155" s="635"/>
      <c r="Q155" s="635"/>
      <c r="R155" s="636"/>
      <c r="S155" s="635"/>
      <c r="T155" s="635"/>
      <c r="U155" s="635"/>
      <c r="V155" s="635"/>
      <c r="W155" s="635"/>
      <c r="X155" s="635"/>
      <c r="Y155" s="635"/>
      <c r="Z155" s="635"/>
    </row>
    <row r="156" spans="1:26" ht="15.75" customHeight="1" x14ac:dyDescent="0.25">
      <c r="A156" s="17"/>
      <c r="B156" s="635"/>
      <c r="C156" s="635"/>
      <c r="D156" s="635"/>
      <c r="E156" s="17"/>
      <c r="F156" s="635"/>
      <c r="G156" s="635"/>
      <c r="H156" s="635"/>
      <c r="I156" s="635"/>
      <c r="J156" s="635"/>
      <c r="K156" s="635"/>
      <c r="L156" s="635"/>
      <c r="M156" s="635"/>
      <c r="N156" s="635"/>
      <c r="O156" s="635"/>
      <c r="P156" s="635"/>
      <c r="Q156" s="635"/>
      <c r="R156" s="636"/>
      <c r="S156" s="635"/>
      <c r="T156" s="635"/>
      <c r="U156" s="635"/>
      <c r="V156" s="635"/>
      <c r="W156" s="635"/>
      <c r="X156" s="635"/>
      <c r="Y156" s="635"/>
      <c r="Z156" s="635"/>
    </row>
    <row r="157" spans="1:26" ht="15.75" customHeight="1" x14ac:dyDescent="0.25">
      <c r="A157" s="17"/>
      <c r="B157" s="635"/>
      <c r="C157" s="635"/>
      <c r="D157" s="635"/>
      <c r="E157" s="17"/>
      <c r="F157" s="635"/>
      <c r="G157" s="635"/>
      <c r="H157" s="635"/>
      <c r="I157" s="635"/>
      <c r="J157" s="635"/>
      <c r="K157" s="635"/>
      <c r="L157" s="635"/>
      <c r="M157" s="635"/>
      <c r="N157" s="635"/>
      <c r="O157" s="635"/>
      <c r="P157" s="635"/>
      <c r="Q157" s="635"/>
      <c r="R157" s="636"/>
      <c r="S157" s="635"/>
      <c r="T157" s="635"/>
      <c r="U157" s="635"/>
      <c r="V157" s="635"/>
      <c r="W157" s="635"/>
      <c r="X157" s="635"/>
      <c r="Y157" s="635"/>
      <c r="Z157" s="635"/>
    </row>
    <row r="158" spans="1:26" ht="15.75" customHeight="1" x14ac:dyDescent="0.25">
      <c r="A158" s="17"/>
      <c r="B158" s="635"/>
      <c r="C158" s="635"/>
      <c r="D158" s="635"/>
      <c r="E158" s="17"/>
      <c r="F158" s="635"/>
      <c r="G158" s="635"/>
      <c r="H158" s="635"/>
      <c r="I158" s="635"/>
      <c r="J158" s="635"/>
      <c r="K158" s="635"/>
      <c r="L158" s="635"/>
      <c r="M158" s="635"/>
      <c r="N158" s="635"/>
      <c r="O158" s="635"/>
      <c r="P158" s="635"/>
      <c r="Q158" s="635"/>
      <c r="R158" s="636"/>
      <c r="S158" s="635"/>
      <c r="T158" s="635"/>
      <c r="U158" s="635"/>
      <c r="V158" s="635"/>
      <c r="W158" s="635"/>
      <c r="X158" s="635"/>
      <c r="Y158" s="635"/>
      <c r="Z158" s="635"/>
    </row>
    <row r="159" spans="1:26" ht="15.75" customHeight="1" x14ac:dyDescent="0.25">
      <c r="A159" s="17"/>
      <c r="B159" s="635"/>
      <c r="C159" s="635"/>
      <c r="D159" s="635"/>
      <c r="E159" s="17"/>
      <c r="F159" s="635"/>
      <c r="G159" s="635"/>
      <c r="H159" s="635"/>
      <c r="I159" s="635"/>
      <c r="J159" s="635"/>
      <c r="K159" s="635"/>
      <c r="L159" s="635"/>
      <c r="M159" s="635"/>
      <c r="N159" s="635"/>
      <c r="O159" s="635"/>
      <c r="P159" s="635"/>
      <c r="Q159" s="635"/>
      <c r="R159" s="636"/>
      <c r="S159" s="635"/>
      <c r="T159" s="635"/>
      <c r="U159" s="635"/>
      <c r="V159" s="635"/>
      <c r="W159" s="635"/>
      <c r="X159" s="635"/>
      <c r="Y159" s="635"/>
      <c r="Z159" s="635"/>
    </row>
    <row r="160" spans="1:26" ht="15.75" customHeight="1" x14ac:dyDescent="0.25">
      <c r="A160" s="17"/>
      <c r="B160" s="635"/>
      <c r="C160" s="635"/>
      <c r="D160" s="635"/>
      <c r="E160" s="17"/>
      <c r="F160" s="635"/>
      <c r="G160" s="635"/>
      <c r="H160" s="635"/>
      <c r="I160" s="635"/>
      <c r="J160" s="635"/>
      <c r="K160" s="635"/>
      <c r="L160" s="635"/>
      <c r="M160" s="635"/>
      <c r="N160" s="635"/>
      <c r="O160" s="635"/>
      <c r="P160" s="635"/>
      <c r="Q160" s="635"/>
      <c r="R160" s="636"/>
      <c r="S160" s="635"/>
      <c r="T160" s="635"/>
      <c r="U160" s="635"/>
      <c r="V160" s="635"/>
      <c r="W160" s="635"/>
      <c r="X160" s="635"/>
      <c r="Y160" s="635"/>
      <c r="Z160" s="635"/>
    </row>
    <row r="161" spans="1:26" ht="15.75" customHeight="1" x14ac:dyDescent="0.25">
      <c r="A161" s="17"/>
      <c r="B161" s="635"/>
      <c r="C161" s="635"/>
      <c r="D161" s="635"/>
      <c r="E161" s="17"/>
      <c r="F161" s="635"/>
      <c r="G161" s="635"/>
      <c r="H161" s="635"/>
      <c r="I161" s="635"/>
      <c r="J161" s="635"/>
      <c r="K161" s="635"/>
      <c r="L161" s="635"/>
      <c r="M161" s="635"/>
      <c r="N161" s="635"/>
      <c r="O161" s="635"/>
      <c r="P161" s="635"/>
      <c r="Q161" s="635"/>
      <c r="R161" s="636"/>
      <c r="S161" s="635"/>
      <c r="T161" s="635"/>
      <c r="U161" s="635"/>
      <c r="V161" s="635"/>
      <c r="W161" s="635"/>
      <c r="X161" s="635"/>
      <c r="Y161" s="635"/>
      <c r="Z161" s="635"/>
    </row>
    <row r="162" spans="1:26" ht="15.75" customHeight="1" x14ac:dyDescent="0.25">
      <c r="A162" s="17"/>
      <c r="B162" s="635"/>
      <c r="C162" s="635"/>
      <c r="D162" s="635"/>
      <c r="E162" s="17"/>
      <c r="F162" s="635"/>
      <c r="G162" s="635"/>
      <c r="H162" s="635"/>
      <c r="I162" s="635"/>
      <c r="J162" s="635"/>
      <c r="K162" s="635"/>
      <c r="L162" s="635"/>
      <c r="M162" s="635"/>
      <c r="N162" s="635"/>
      <c r="O162" s="635"/>
      <c r="P162" s="635"/>
      <c r="Q162" s="635"/>
      <c r="R162" s="636"/>
      <c r="S162" s="635"/>
      <c r="T162" s="635"/>
      <c r="U162" s="635"/>
      <c r="V162" s="635"/>
      <c r="W162" s="635"/>
      <c r="X162" s="635"/>
      <c r="Y162" s="635"/>
      <c r="Z162" s="635"/>
    </row>
    <row r="163" spans="1:26" ht="15.75" customHeight="1" x14ac:dyDescent="0.25">
      <c r="A163" s="17"/>
      <c r="B163" s="635"/>
      <c r="C163" s="635"/>
      <c r="D163" s="635"/>
      <c r="E163" s="17"/>
      <c r="F163" s="635"/>
      <c r="G163" s="635"/>
      <c r="H163" s="635"/>
      <c r="I163" s="635"/>
      <c r="J163" s="635"/>
      <c r="K163" s="635"/>
      <c r="L163" s="635"/>
      <c r="M163" s="635"/>
      <c r="N163" s="635"/>
      <c r="O163" s="635"/>
      <c r="P163" s="635"/>
      <c r="Q163" s="635"/>
      <c r="R163" s="636"/>
      <c r="S163" s="635"/>
      <c r="T163" s="635"/>
      <c r="U163" s="635"/>
      <c r="V163" s="635"/>
      <c r="W163" s="635"/>
      <c r="X163" s="635"/>
      <c r="Y163" s="635"/>
      <c r="Z163" s="635"/>
    </row>
    <row r="164" spans="1:26" ht="15.75" customHeight="1" x14ac:dyDescent="0.25">
      <c r="A164" s="17"/>
      <c r="B164" s="635"/>
      <c r="C164" s="635"/>
      <c r="D164" s="635"/>
      <c r="E164" s="17"/>
      <c r="F164" s="635"/>
      <c r="G164" s="635"/>
      <c r="H164" s="635"/>
      <c r="I164" s="635"/>
      <c r="J164" s="635"/>
      <c r="K164" s="635"/>
      <c r="L164" s="635"/>
      <c r="M164" s="635"/>
      <c r="N164" s="635"/>
      <c r="O164" s="635"/>
      <c r="P164" s="635"/>
      <c r="Q164" s="635"/>
      <c r="R164" s="636"/>
      <c r="S164" s="635"/>
      <c r="T164" s="635"/>
      <c r="U164" s="635"/>
      <c r="V164" s="635"/>
      <c r="W164" s="635"/>
      <c r="X164" s="635"/>
      <c r="Y164" s="635"/>
      <c r="Z164" s="635"/>
    </row>
    <row r="165" spans="1:26" ht="15.75" customHeight="1" x14ac:dyDescent="0.25">
      <c r="A165" s="17"/>
      <c r="B165" s="635"/>
      <c r="C165" s="635"/>
      <c r="D165" s="635"/>
      <c r="E165" s="17"/>
      <c r="F165" s="635"/>
      <c r="G165" s="635"/>
      <c r="H165" s="635"/>
      <c r="I165" s="635"/>
      <c r="J165" s="635"/>
      <c r="K165" s="635"/>
      <c r="L165" s="635"/>
      <c r="M165" s="635"/>
      <c r="N165" s="635"/>
      <c r="O165" s="635"/>
      <c r="P165" s="635"/>
      <c r="Q165" s="635"/>
      <c r="R165" s="636"/>
      <c r="S165" s="635"/>
      <c r="T165" s="635"/>
      <c r="U165" s="635"/>
      <c r="V165" s="635"/>
      <c r="W165" s="635"/>
      <c r="X165" s="635"/>
      <c r="Y165" s="635"/>
      <c r="Z165" s="635"/>
    </row>
    <row r="166" spans="1:26" ht="15.75" customHeight="1" x14ac:dyDescent="0.25">
      <c r="A166" s="17"/>
      <c r="B166" s="635"/>
      <c r="C166" s="635"/>
      <c r="D166" s="635"/>
      <c r="E166" s="17"/>
      <c r="F166" s="635"/>
      <c r="G166" s="635"/>
      <c r="H166" s="635"/>
      <c r="I166" s="635"/>
      <c r="J166" s="635"/>
      <c r="K166" s="635"/>
      <c r="L166" s="635"/>
      <c r="M166" s="635"/>
      <c r="N166" s="635"/>
      <c r="O166" s="635"/>
      <c r="P166" s="635"/>
      <c r="Q166" s="635"/>
      <c r="R166" s="636"/>
      <c r="S166" s="635"/>
      <c r="T166" s="635"/>
      <c r="U166" s="635"/>
      <c r="V166" s="635"/>
      <c r="W166" s="635"/>
      <c r="X166" s="635"/>
      <c r="Y166" s="635"/>
      <c r="Z166" s="635"/>
    </row>
    <row r="167" spans="1:26" ht="15.75" customHeight="1" x14ac:dyDescent="0.25">
      <c r="A167" s="17"/>
      <c r="B167" s="635"/>
      <c r="C167" s="635"/>
      <c r="D167" s="635"/>
      <c r="E167" s="17"/>
      <c r="F167" s="635"/>
      <c r="G167" s="635"/>
      <c r="H167" s="635"/>
      <c r="I167" s="635"/>
      <c r="J167" s="635"/>
      <c r="K167" s="635"/>
      <c r="L167" s="635"/>
      <c r="M167" s="635"/>
      <c r="N167" s="635"/>
      <c r="O167" s="635"/>
      <c r="P167" s="635"/>
      <c r="Q167" s="635"/>
      <c r="R167" s="636"/>
      <c r="S167" s="635"/>
      <c r="T167" s="635"/>
      <c r="U167" s="635"/>
      <c r="V167" s="635"/>
      <c r="W167" s="635"/>
      <c r="X167" s="635"/>
      <c r="Y167" s="635"/>
      <c r="Z167" s="635"/>
    </row>
    <row r="168" spans="1:26" ht="15.75" customHeight="1" x14ac:dyDescent="0.25">
      <c r="A168" s="17"/>
      <c r="B168" s="635"/>
      <c r="C168" s="635"/>
      <c r="D168" s="635"/>
      <c r="E168" s="17"/>
      <c r="F168" s="635"/>
      <c r="G168" s="635"/>
      <c r="H168" s="635"/>
      <c r="I168" s="635"/>
      <c r="J168" s="635"/>
      <c r="K168" s="635"/>
      <c r="L168" s="635"/>
      <c r="M168" s="635"/>
      <c r="N168" s="635"/>
      <c r="O168" s="635"/>
      <c r="P168" s="635"/>
      <c r="Q168" s="635"/>
      <c r="R168" s="636"/>
      <c r="S168" s="635"/>
      <c r="T168" s="635"/>
      <c r="U168" s="635"/>
      <c r="V168" s="635"/>
      <c r="W168" s="635"/>
      <c r="X168" s="635"/>
      <c r="Y168" s="635"/>
      <c r="Z168" s="635"/>
    </row>
    <row r="169" spans="1:26" ht="15.75" customHeight="1" x14ac:dyDescent="0.25">
      <c r="A169" s="17"/>
      <c r="B169" s="635"/>
      <c r="C169" s="635"/>
      <c r="D169" s="635"/>
      <c r="E169" s="17"/>
      <c r="F169" s="635"/>
      <c r="G169" s="635"/>
      <c r="H169" s="635"/>
      <c r="I169" s="635"/>
      <c r="J169" s="635"/>
      <c r="K169" s="635"/>
      <c r="L169" s="635"/>
      <c r="M169" s="635"/>
      <c r="N169" s="635"/>
      <c r="O169" s="635"/>
      <c r="P169" s="635"/>
      <c r="Q169" s="635"/>
      <c r="R169" s="636"/>
      <c r="S169" s="635"/>
      <c r="T169" s="635"/>
      <c r="U169" s="635"/>
      <c r="V169" s="635"/>
      <c r="W169" s="635"/>
      <c r="X169" s="635"/>
      <c r="Y169" s="635"/>
      <c r="Z169" s="635"/>
    </row>
    <row r="170" spans="1:26" ht="15.75" customHeight="1" x14ac:dyDescent="0.25">
      <c r="A170" s="17"/>
      <c r="B170" s="635"/>
      <c r="C170" s="635"/>
      <c r="D170" s="635"/>
      <c r="E170" s="17"/>
      <c r="F170" s="635"/>
      <c r="G170" s="635"/>
      <c r="H170" s="635"/>
      <c r="I170" s="635"/>
      <c r="J170" s="635"/>
      <c r="K170" s="635"/>
      <c r="L170" s="635"/>
      <c r="M170" s="635"/>
      <c r="N170" s="635"/>
      <c r="O170" s="635"/>
      <c r="P170" s="635"/>
      <c r="Q170" s="635"/>
      <c r="R170" s="636"/>
      <c r="S170" s="635"/>
      <c r="T170" s="635"/>
      <c r="U170" s="635"/>
      <c r="V170" s="635"/>
      <c r="W170" s="635"/>
      <c r="X170" s="635"/>
      <c r="Y170" s="635"/>
      <c r="Z170" s="635"/>
    </row>
    <row r="171" spans="1:26" ht="15.75" customHeight="1" x14ac:dyDescent="0.25">
      <c r="A171" s="17"/>
      <c r="B171" s="635"/>
      <c r="C171" s="635"/>
      <c r="D171" s="635"/>
      <c r="E171" s="17"/>
      <c r="F171" s="635"/>
      <c r="G171" s="635"/>
      <c r="H171" s="635"/>
      <c r="I171" s="635"/>
      <c r="J171" s="635"/>
      <c r="K171" s="635"/>
      <c r="L171" s="635"/>
      <c r="M171" s="635"/>
      <c r="N171" s="635"/>
      <c r="O171" s="635"/>
      <c r="P171" s="635"/>
      <c r="Q171" s="635"/>
      <c r="R171" s="636"/>
      <c r="S171" s="635"/>
      <c r="T171" s="635"/>
      <c r="U171" s="635"/>
      <c r="V171" s="635"/>
      <c r="W171" s="635"/>
      <c r="X171" s="635"/>
      <c r="Y171" s="635"/>
      <c r="Z171" s="635"/>
    </row>
    <row r="172" spans="1:26" ht="15.75" customHeight="1" x14ac:dyDescent="0.25">
      <c r="A172" s="17"/>
      <c r="B172" s="635"/>
      <c r="C172" s="635"/>
      <c r="D172" s="635"/>
      <c r="E172" s="17"/>
      <c r="F172" s="635"/>
      <c r="G172" s="635"/>
      <c r="H172" s="635"/>
      <c r="I172" s="635"/>
      <c r="J172" s="635"/>
      <c r="K172" s="635"/>
      <c r="L172" s="635"/>
      <c r="M172" s="635"/>
      <c r="N172" s="635"/>
      <c r="O172" s="635"/>
      <c r="P172" s="635"/>
      <c r="Q172" s="635"/>
      <c r="R172" s="636"/>
      <c r="S172" s="635"/>
      <c r="T172" s="635"/>
      <c r="U172" s="635"/>
      <c r="V172" s="635"/>
      <c r="W172" s="635"/>
      <c r="X172" s="635"/>
      <c r="Y172" s="635"/>
      <c r="Z172" s="635"/>
    </row>
    <row r="173" spans="1:26" ht="15.75" customHeight="1" x14ac:dyDescent="0.25">
      <c r="A173" s="17"/>
      <c r="B173" s="635"/>
      <c r="C173" s="635"/>
      <c r="D173" s="635"/>
      <c r="E173" s="17"/>
      <c r="F173" s="635"/>
      <c r="G173" s="635"/>
      <c r="H173" s="635"/>
      <c r="I173" s="635"/>
      <c r="J173" s="635"/>
      <c r="K173" s="635"/>
      <c r="L173" s="635"/>
      <c r="M173" s="635"/>
      <c r="N173" s="635"/>
      <c r="O173" s="635"/>
      <c r="P173" s="635"/>
      <c r="Q173" s="635"/>
      <c r="R173" s="636"/>
      <c r="S173" s="635"/>
      <c r="T173" s="635"/>
      <c r="U173" s="635"/>
      <c r="V173" s="635"/>
      <c r="W173" s="635"/>
      <c r="X173" s="635"/>
      <c r="Y173" s="635"/>
      <c r="Z173" s="635"/>
    </row>
    <row r="174" spans="1:26" ht="15.75" customHeight="1" x14ac:dyDescent="0.25">
      <c r="A174" s="17"/>
      <c r="B174" s="635"/>
      <c r="C174" s="635"/>
      <c r="D174" s="635"/>
      <c r="E174" s="17"/>
      <c r="F174" s="635"/>
      <c r="G174" s="635"/>
      <c r="H174" s="635"/>
      <c r="I174" s="635"/>
      <c r="J174" s="635"/>
      <c r="K174" s="635"/>
      <c r="L174" s="635"/>
      <c r="M174" s="635"/>
      <c r="N174" s="635"/>
      <c r="O174" s="635"/>
      <c r="P174" s="635"/>
      <c r="Q174" s="635"/>
      <c r="R174" s="636"/>
      <c r="S174" s="635"/>
      <c r="T174" s="635"/>
      <c r="U174" s="635"/>
      <c r="V174" s="635"/>
      <c r="W174" s="635"/>
      <c r="X174" s="635"/>
      <c r="Y174" s="635"/>
      <c r="Z174" s="635"/>
    </row>
    <row r="175" spans="1:26" ht="15.75" customHeight="1" x14ac:dyDescent="0.25">
      <c r="A175" s="17"/>
      <c r="B175" s="635"/>
      <c r="C175" s="635"/>
      <c r="D175" s="635"/>
      <c r="E175" s="17"/>
      <c r="F175" s="635"/>
      <c r="G175" s="635"/>
      <c r="H175" s="635"/>
      <c r="I175" s="635"/>
      <c r="J175" s="635"/>
      <c r="K175" s="635"/>
      <c r="L175" s="635"/>
      <c r="M175" s="635"/>
      <c r="N175" s="635"/>
      <c r="O175" s="635"/>
      <c r="P175" s="635"/>
      <c r="Q175" s="635"/>
      <c r="R175" s="636"/>
      <c r="S175" s="635"/>
      <c r="T175" s="635"/>
      <c r="U175" s="635"/>
      <c r="V175" s="635"/>
      <c r="W175" s="635"/>
      <c r="X175" s="635"/>
      <c r="Y175" s="635"/>
      <c r="Z175" s="635"/>
    </row>
    <row r="176" spans="1:26" ht="15.75" customHeight="1" x14ac:dyDescent="0.25">
      <c r="A176" s="17"/>
      <c r="B176" s="635"/>
      <c r="C176" s="635"/>
      <c r="D176" s="635"/>
      <c r="E176" s="17"/>
      <c r="F176" s="635"/>
      <c r="G176" s="635"/>
      <c r="H176" s="635"/>
      <c r="I176" s="635"/>
      <c r="J176" s="635"/>
      <c r="K176" s="635"/>
      <c r="L176" s="635"/>
      <c r="M176" s="635"/>
      <c r="N176" s="635"/>
      <c r="O176" s="635"/>
      <c r="P176" s="635"/>
      <c r="Q176" s="635"/>
      <c r="R176" s="636"/>
      <c r="S176" s="635"/>
      <c r="T176" s="635"/>
      <c r="U176" s="635"/>
      <c r="V176" s="635"/>
      <c r="W176" s="635"/>
      <c r="X176" s="635"/>
      <c r="Y176" s="635"/>
      <c r="Z176" s="635"/>
    </row>
    <row r="177" spans="1:26" ht="15.75" customHeight="1" x14ac:dyDescent="0.25">
      <c r="A177" s="17"/>
      <c r="B177" s="635"/>
      <c r="C177" s="635"/>
      <c r="D177" s="635"/>
      <c r="E177" s="17"/>
      <c r="F177" s="635"/>
      <c r="G177" s="635"/>
      <c r="H177" s="635"/>
      <c r="I177" s="635"/>
      <c r="J177" s="635"/>
      <c r="K177" s="635"/>
      <c r="L177" s="635"/>
      <c r="M177" s="635"/>
      <c r="N177" s="635"/>
      <c r="O177" s="635"/>
      <c r="P177" s="635"/>
      <c r="Q177" s="635"/>
      <c r="R177" s="636"/>
      <c r="S177" s="635"/>
      <c r="T177" s="635"/>
      <c r="U177" s="635"/>
      <c r="V177" s="635"/>
      <c r="W177" s="635"/>
      <c r="X177" s="635"/>
      <c r="Y177" s="635"/>
      <c r="Z177" s="635"/>
    </row>
    <row r="178" spans="1:26" ht="15.75" customHeight="1" x14ac:dyDescent="0.25">
      <c r="A178" s="17"/>
      <c r="B178" s="635"/>
      <c r="C178" s="635"/>
      <c r="D178" s="635"/>
      <c r="E178" s="17"/>
      <c r="F178" s="635"/>
      <c r="G178" s="635"/>
      <c r="H178" s="635"/>
      <c r="I178" s="635"/>
      <c r="J178" s="635"/>
      <c r="K178" s="635"/>
      <c r="L178" s="635"/>
      <c r="M178" s="635"/>
      <c r="N178" s="635"/>
      <c r="O178" s="635"/>
      <c r="P178" s="635"/>
      <c r="Q178" s="635"/>
      <c r="R178" s="636"/>
      <c r="S178" s="635"/>
      <c r="T178" s="635"/>
      <c r="U178" s="635"/>
      <c r="V178" s="635"/>
      <c r="W178" s="635"/>
      <c r="X178" s="635"/>
      <c r="Y178" s="635"/>
      <c r="Z178" s="635"/>
    </row>
    <row r="179" spans="1:26" ht="15.75" customHeight="1" x14ac:dyDescent="0.25">
      <c r="A179" s="17"/>
      <c r="B179" s="635"/>
      <c r="C179" s="635"/>
      <c r="D179" s="635"/>
      <c r="E179" s="17"/>
      <c r="F179" s="635"/>
      <c r="G179" s="635"/>
      <c r="H179" s="635"/>
      <c r="I179" s="635"/>
      <c r="J179" s="635"/>
      <c r="K179" s="635"/>
      <c r="L179" s="635"/>
      <c r="M179" s="635"/>
      <c r="N179" s="635"/>
      <c r="O179" s="635"/>
      <c r="P179" s="635"/>
      <c r="Q179" s="635"/>
      <c r="R179" s="636"/>
      <c r="S179" s="635"/>
      <c r="T179" s="635"/>
      <c r="U179" s="635"/>
      <c r="V179" s="635"/>
      <c r="W179" s="635"/>
      <c r="X179" s="635"/>
      <c r="Y179" s="635"/>
      <c r="Z179" s="635"/>
    </row>
    <row r="180" spans="1:26" ht="15.75" customHeight="1" x14ac:dyDescent="0.25">
      <c r="A180" s="17"/>
      <c r="B180" s="635"/>
      <c r="C180" s="635"/>
      <c r="D180" s="635"/>
      <c r="E180" s="17"/>
      <c r="F180" s="635"/>
      <c r="G180" s="635"/>
      <c r="H180" s="635"/>
      <c r="I180" s="635"/>
      <c r="J180" s="635"/>
      <c r="K180" s="635"/>
      <c r="L180" s="635"/>
      <c r="M180" s="635"/>
      <c r="N180" s="635"/>
      <c r="O180" s="635"/>
      <c r="P180" s="635"/>
      <c r="Q180" s="635"/>
      <c r="R180" s="636"/>
      <c r="S180" s="635"/>
      <c r="T180" s="635"/>
      <c r="U180" s="635"/>
      <c r="V180" s="635"/>
      <c r="W180" s="635"/>
      <c r="X180" s="635"/>
      <c r="Y180" s="635"/>
      <c r="Z180" s="635"/>
    </row>
    <row r="181" spans="1:26" ht="15.75" customHeight="1" x14ac:dyDescent="0.25">
      <c r="A181" s="17"/>
      <c r="B181" s="635"/>
      <c r="C181" s="635"/>
      <c r="D181" s="635"/>
      <c r="E181" s="17"/>
      <c r="F181" s="635"/>
      <c r="G181" s="635"/>
      <c r="H181" s="635"/>
      <c r="I181" s="635"/>
      <c r="J181" s="635"/>
      <c r="K181" s="635"/>
      <c r="L181" s="635"/>
      <c r="M181" s="635"/>
      <c r="N181" s="635"/>
      <c r="O181" s="635"/>
      <c r="P181" s="635"/>
      <c r="Q181" s="635"/>
      <c r="R181" s="636"/>
      <c r="S181" s="635"/>
      <c r="T181" s="635"/>
      <c r="U181" s="635"/>
      <c r="V181" s="635"/>
      <c r="W181" s="635"/>
      <c r="X181" s="635"/>
      <c r="Y181" s="635"/>
      <c r="Z181" s="635"/>
    </row>
    <row r="182" spans="1:26" ht="15.75" customHeight="1" x14ac:dyDescent="0.25">
      <c r="A182" s="17"/>
      <c r="B182" s="635"/>
      <c r="C182" s="635"/>
      <c r="D182" s="635"/>
      <c r="E182" s="17"/>
      <c r="F182" s="635"/>
      <c r="G182" s="635"/>
      <c r="H182" s="635"/>
      <c r="I182" s="635"/>
      <c r="J182" s="635"/>
      <c r="K182" s="635"/>
      <c r="L182" s="635"/>
      <c r="M182" s="635"/>
      <c r="N182" s="635"/>
      <c r="O182" s="635"/>
      <c r="P182" s="635"/>
      <c r="Q182" s="635"/>
      <c r="R182" s="636"/>
      <c r="S182" s="635"/>
      <c r="T182" s="635"/>
      <c r="U182" s="635"/>
      <c r="V182" s="635"/>
      <c r="W182" s="635"/>
      <c r="X182" s="635"/>
      <c r="Y182" s="635"/>
      <c r="Z182" s="635"/>
    </row>
    <row r="183" spans="1:26" ht="15.75" customHeight="1" x14ac:dyDescent="0.25">
      <c r="A183" s="17"/>
      <c r="B183" s="635"/>
      <c r="C183" s="635"/>
      <c r="D183" s="635"/>
      <c r="E183" s="17"/>
      <c r="F183" s="635"/>
      <c r="G183" s="635"/>
      <c r="H183" s="635"/>
      <c r="I183" s="635"/>
      <c r="J183" s="635"/>
      <c r="K183" s="635"/>
      <c r="L183" s="635"/>
      <c r="M183" s="635"/>
      <c r="N183" s="635"/>
      <c r="O183" s="635"/>
      <c r="P183" s="635"/>
      <c r="Q183" s="635"/>
      <c r="R183" s="636"/>
      <c r="S183" s="635"/>
      <c r="T183" s="635"/>
      <c r="U183" s="635"/>
      <c r="V183" s="635"/>
      <c r="W183" s="635"/>
      <c r="X183" s="635"/>
      <c r="Y183" s="635"/>
      <c r="Z183" s="635"/>
    </row>
    <row r="184" spans="1:26" ht="15.75" customHeight="1" x14ac:dyDescent="0.25">
      <c r="A184" s="17"/>
      <c r="B184" s="635"/>
      <c r="C184" s="635"/>
      <c r="D184" s="635"/>
      <c r="E184" s="17"/>
      <c r="F184" s="635"/>
      <c r="G184" s="635"/>
      <c r="H184" s="635"/>
      <c r="I184" s="635"/>
      <c r="J184" s="635"/>
      <c r="K184" s="635"/>
      <c r="L184" s="635"/>
      <c r="M184" s="635"/>
      <c r="N184" s="635"/>
      <c r="O184" s="635"/>
      <c r="P184" s="635"/>
      <c r="Q184" s="635"/>
      <c r="R184" s="636"/>
      <c r="S184" s="635"/>
      <c r="T184" s="635"/>
      <c r="U184" s="635"/>
      <c r="V184" s="635"/>
      <c r="W184" s="635"/>
      <c r="X184" s="635"/>
      <c r="Y184" s="635"/>
      <c r="Z184" s="635"/>
    </row>
    <row r="185" spans="1:26" ht="15.75" customHeight="1" x14ac:dyDescent="0.25">
      <c r="A185" s="17"/>
      <c r="B185" s="635"/>
      <c r="C185" s="635"/>
      <c r="D185" s="635"/>
      <c r="E185" s="17"/>
      <c r="F185" s="635"/>
      <c r="G185" s="635"/>
      <c r="H185" s="635"/>
      <c r="I185" s="635"/>
      <c r="J185" s="635"/>
      <c r="K185" s="635"/>
      <c r="L185" s="635"/>
      <c r="M185" s="635"/>
      <c r="N185" s="635"/>
      <c r="O185" s="635"/>
      <c r="P185" s="635"/>
      <c r="Q185" s="635"/>
      <c r="R185" s="636"/>
      <c r="S185" s="635"/>
      <c r="T185" s="635"/>
      <c r="U185" s="635"/>
      <c r="V185" s="635"/>
      <c r="W185" s="635"/>
      <c r="X185" s="635"/>
      <c r="Y185" s="635"/>
      <c r="Z185" s="635"/>
    </row>
    <row r="186" spans="1:26" ht="15.75" customHeight="1" x14ac:dyDescent="0.25">
      <c r="A186" s="17"/>
      <c r="B186" s="635"/>
      <c r="C186" s="635"/>
      <c r="D186" s="635"/>
      <c r="E186" s="17"/>
      <c r="F186" s="635"/>
      <c r="G186" s="635"/>
      <c r="H186" s="635"/>
      <c r="I186" s="635"/>
      <c r="J186" s="635"/>
      <c r="K186" s="635"/>
      <c r="L186" s="635"/>
      <c r="M186" s="635"/>
      <c r="N186" s="635"/>
      <c r="O186" s="635"/>
      <c r="P186" s="635"/>
      <c r="Q186" s="635"/>
      <c r="R186" s="636"/>
      <c r="S186" s="635"/>
      <c r="T186" s="635"/>
      <c r="U186" s="635"/>
      <c r="V186" s="635"/>
      <c r="W186" s="635"/>
      <c r="X186" s="635"/>
      <c r="Y186" s="635"/>
      <c r="Z186" s="635"/>
    </row>
    <row r="187" spans="1:26" ht="15.75" customHeight="1" x14ac:dyDescent="0.25">
      <c r="A187" s="17"/>
      <c r="B187" s="635"/>
      <c r="C187" s="635"/>
      <c r="D187" s="635"/>
      <c r="E187" s="17"/>
      <c r="F187" s="635"/>
      <c r="G187" s="635"/>
      <c r="H187" s="635"/>
      <c r="I187" s="635"/>
      <c r="J187" s="635"/>
      <c r="K187" s="635"/>
      <c r="L187" s="635"/>
      <c r="M187" s="635"/>
      <c r="N187" s="635"/>
      <c r="O187" s="635"/>
      <c r="P187" s="635"/>
      <c r="Q187" s="635"/>
      <c r="R187" s="636"/>
      <c r="S187" s="635"/>
      <c r="T187" s="635"/>
      <c r="U187" s="635"/>
      <c r="V187" s="635"/>
      <c r="W187" s="635"/>
      <c r="X187" s="635"/>
      <c r="Y187" s="635"/>
      <c r="Z187" s="635"/>
    </row>
    <row r="188" spans="1:26" ht="15.75" customHeight="1" x14ac:dyDescent="0.25">
      <c r="A188" s="17"/>
      <c r="B188" s="635"/>
      <c r="C188" s="635"/>
      <c r="D188" s="635"/>
      <c r="E188" s="17"/>
      <c r="F188" s="635"/>
      <c r="G188" s="635"/>
      <c r="H188" s="635"/>
      <c r="I188" s="635"/>
      <c r="J188" s="635"/>
      <c r="K188" s="635"/>
      <c r="L188" s="635"/>
      <c r="M188" s="635"/>
      <c r="N188" s="635"/>
      <c r="O188" s="635"/>
      <c r="P188" s="635"/>
      <c r="Q188" s="635"/>
      <c r="R188" s="636"/>
      <c r="S188" s="635"/>
      <c r="T188" s="635"/>
      <c r="U188" s="635"/>
      <c r="V188" s="635"/>
      <c r="W188" s="635"/>
      <c r="X188" s="635"/>
      <c r="Y188" s="635"/>
      <c r="Z188" s="635"/>
    </row>
    <row r="189" spans="1:26" ht="15.75" customHeight="1" x14ac:dyDescent="0.25">
      <c r="A189" s="17"/>
      <c r="B189" s="635"/>
      <c r="C189" s="635"/>
      <c r="D189" s="635"/>
      <c r="E189" s="17"/>
      <c r="F189" s="635"/>
      <c r="G189" s="635"/>
      <c r="H189" s="635"/>
      <c r="I189" s="635"/>
      <c r="J189" s="635"/>
      <c r="K189" s="635"/>
      <c r="L189" s="635"/>
      <c r="M189" s="635"/>
      <c r="N189" s="635"/>
      <c r="O189" s="635"/>
      <c r="P189" s="635"/>
      <c r="Q189" s="635"/>
      <c r="R189" s="636"/>
      <c r="S189" s="635"/>
      <c r="T189" s="635"/>
      <c r="U189" s="635"/>
      <c r="V189" s="635"/>
      <c r="W189" s="635"/>
      <c r="X189" s="635"/>
      <c r="Y189" s="635"/>
      <c r="Z189" s="635"/>
    </row>
    <row r="190" spans="1:26" ht="15.75" customHeight="1" x14ac:dyDescent="0.25">
      <c r="A190" s="17"/>
      <c r="B190" s="635"/>
      <c r="C190" s="635"/>
      <c r="D190" s="635"/>
      <c r="E190" s="17"/>
      <c r="F190" s="635"/>
      <c r="G190" s="635"/>
      <c r="H190" s="635"/>
      <c r="I190" s="635"/>
      <c r="J190" s="635"/>
      <c r="K190" s="635"/>
      <c r="L190" s="635"/>
      <c r="M190" s="635"/>
      <c r="N190" s="635"/>
      <c r="O190" s="635"/>
      <c r="P190" s="635"/>
      <c r="Q190" s="635"/>
      <c r="R190" s="636"/>
      <c r="S190" s="635"/>
      <c r="T190" s="635"/>
      <c r="U190" s="635"/>
      <c r="V190" s="635"/>
      <c r="W190" s="635"/>
      <c r="X190" s="635"/>
      <c r="Y190" s="635"/>
      <c r="Z190" s="635"/>
    </row>
    <row r="191" spans="1:26" ht="15.75" customHeight="1" x14ac:dyDescent="0.25">
      <c r="A191" s="17"/>
      <c r="B191" s="635"/>
      <c r="C191" s="635"/>
      <c r="D191" s="635"/>
      <c r="E191" s="17"/>
      <c r="F191" s="635"/>
      <c r="G191" s="635"/>
      <c r="H191" s="635"/>
      <c r="I191" s="635"/>
      <c r="J191" s="635"/>
      <c r="K191" s="635"/>
      <c r="L191" s="635"/>
      <c r="M191" s="635"/>
      <c r="N191" s="635"/>
      <c r="O191" s="635"/>
      <c r="P191" s="635"/>
      <c r="Q191" s="635"/>
      <c r="R191" s="636"/>
      <c r="S191" s="635"/>
      <c r="T191" s="635"/>
      <c r="U191" s="635"/>
      <c r="V191" s="635"/>
      <c r="W191" s="635"/>
      <c r="X191" s="635"/>
      <c r="Y191" s="635"/>
      <c r="Z191" s="635"/>
    </row>
    <row r="192" spans="1:26" ht="15.75" customHeight="1" x14ac:dyDescent="0.25">
      <c r="A192" s="17"/>
      <c r="B192" s="635"/>
      <c r="C192" s="635"/>
      <c r="D192" s="635"/>
      <c r="E192" s="17"/>
      <c r="F192" s="635"/>
      <c r="G192" s="635"/>
      <c r="H192" s="635"/>
      <c r="I192" s="635"/>
      <c r="J192" s="635"/>
      <c r="K192" s="635"/>
      <c r="L192" s="635"/>
      <c r="M192" s="635"/>
      <c r="N192" s="635"/>
      <c r="O192" s="635"/>
      <c r="P192" s="635"/>
      <c r="Q192" s="635"/>
      <c r="R192" s="636"/>
      <c r="S192" s="635"/>
      <c r="T192" s="635"/>
      <c r="U192" s="635"/>
      <c r="V192" s="635"/>
      <c r="W192" s="635"/>
      <c r="X192" s="635"/>
      <c r="Y192" s="635"/>
      <c r="Z192" s="635"/>
    </row>
    <row r="193" spans="1:26" ht="15.75" customHeight="1" x14ac:dyDescent="0.25">
      <c r="A193" s="17"/>
      <c r="B193" s="635"/>
      <c r="C193" s="635"/>
      <c r="D193" s="635"/>
      <c r="E193" s="17"/>
      <c r="F193" s="635"/>
      <c r="G193" s="635"/>
      <c r="H193" s="635"/>
      <c r="I193" s="635"/>
      <c r="J193" s="635"/>
      <c r="K193" s="635"/>
      <c r="L193" s="635"/>
      <c r="M193" s="635"/>
      <c r="N193" s="635"/>
      <c r="O193" s="635"/>
      <c r="P193" s="635"/>
      <c r="Q193" s="635"/>
      <c r="R193" s="636"/>
      <c r="S193" s="635"/>
      <c r="T193" s="635"/>
      <c r="U193" s="635"/>
      <c r="V193" s="635"/>
      <c r="W193" s="635"/>
      <c r="X193" s="635"/>
      <c r="Y193" s="635"/>
      <c r="Z193" s="635"/>
    </row>
    <row r="194" spans="1:26" ht="15.75" customHeight="1" x14ac:dyDescent="0.25">
      <c r="A194" s="17"/>
      <c r="B194" s="635"/>
      <c r="C194" s="635"/>
      <c r="D194" s="635"/>
      <c r="E194" s="17"/>
      <c r="F194" s="635"/>
      <c r="G194" s="635"/>
      <c r="H194" s="635"/>
      <c r="I194" s="635"/>
      <c r="J194" s="635"/>
      <c r="K194" s="635"/>
      <c r="L194" s="635"/>
      <c r="M194" s="635"/>
      <c r="N194" s="635"/>
      <c r="O194" s="635"/>
      <c r="P194" s="635"/>
      <c r="Q194" s="635"/>
      <c r="R194" s="636"/>
      <c r="S194" s="635"/>
      <c r="T194" s="635"/>
      <c r="U194" s="635"/>
      <c r="V194" s="635"/>
      <c r="W194" s="635"/>
      <c r="X194" s="635"/>
      <c r="Y194" s="635"/>
      <c r="Z194" s="635"/>
    </row>
    <row r="195" spans="1:26" ht="15.75" customHeight="1" x14ac:dyDescent="0.25">
      <c r="A195" s="17"/>
      <c r="B195" s="635"/>
      <c r="C195" s="635"/>
      <c r="D195" s="635"/>
      <c r="E195" s="17"/>
      <c r="F195" s="635"/>
      <c r="G195" s="635"/>
      <c r="H195" s="635"/>
      <c r="I195" s="635"/>
      <c r="J195" s="635"/>
      <c r="K195" s="635"/>
      <c r="L195" s="635"/>
      <c r="M195" s="635"/>
      <c r="N195" s="635"/>
      <c r="O195" s="635"/>
      <c r="P195" s="635"/>
      <c r="Q195" s="635"/>
      <c r="R195" s="636"/>
      <c r="S195" s="635"/>
      <c r="T195" s="635"/>
      <c r="U195" s="635"/>
      <c r="V195" s="635"/>
      <c r="W195" s="635"/>
      <c r="X195" s="635"/>
      <c r="Y195" s="635"/>
      <c r="Z195" s="635"/>
    </row>
    <row r="196" spans="1:26" ht="15.75" customHeight="1" x14ac:dyDescent="0.25">
      <c r="A196" s="17"/>
      <c r="B196" s="635"/>
      <c r="C196" s="635"/>
      <c r="D196" s="635"/>
      <c r="E196" s="17"/>
      <c r="F196" s="635"/>
      <c r="G196" s="635"/>
      <c r="H196" s="635"/>
      <c r="I196" s="635"/>
      <c r="J196" s="635"/>
      <c r="K196" s="635"/>
      <c r="L196" s="635"/>
      <c r="M196" s="635"/>
      <c r="N196" s="635"/>
      <c r="O196" s="635"/>
      <c r="P196" s="635"/>
      <c r="Q196" s="635"/>
      <c r="R196" s="636"/>
      <c r="S196" s="635"/>
      <c r="T196" s="635"/>
      <c r="U196" s="635"/>
      <c r="V196" s="635"/>
      <c r="W196" s="635"/>
      <c r="X196" s="635"/>
      <c r="Y196" s="635"/>
      <c r="Z196" s="635"/>
    </row>
    <row r="197" spans="1:26" ht="15.75" customHeight="1" x14ac:dyDescent="0.25">
      <c r="A197" s="17"/>
      <c r="B197" s="635"/>
      <c r="C197" s="635"/>
      <c r="D197" s="635"/>
      <c r="E197" s="17"/>
      <c r="F197" s="635"/>
      <c r="G197" s="635"/>
      <c r="H197" s="635"/>
      <c r="I197" s="635"/>
      <c r="J197" s="635"/>
      <c r="K197" s="635"/>
      <c r="L197" s="635"/>
      <c r="M197" s="635"/>
      <c r="N197" s="635"/>
      <c r="O197" s="635"/>
      <c r="P197" s="635"/>
      <c r="Q197" s="635"/>
      <c r="R197" s="636"/>
      <c r="S197" s="635"/>
      <c r="T197" s="635"/>
      <c r="U197" s="635"/>
      <c r="V197" s="635"/>
      <c r="W197" s="635"/>
      <c r="X197" s="635"/>
      <c r="Y197" s="635"/>
      <c r="Z197" s="635"/>
    </row>
    <row r="198" spans="1:26" ht="15.75" customHeight="1" x14ac:dyDescent="0.25">
      <c r="A198" s="17"/>
      <c r="B198" s="635"/>
      <c r="C198" s="635"/>
      <c r="D198" s="635"/>
      <c r="E198" s="17"/>
      <c r="F198" s="635"/>
      <c r="G198" s="635"/>
      <c r="H198" s="635"/>
      <c r="I198" s="635"/>
      <c r="J198" s="635"/>
      <c r="K198" s="635"/>
      <c r="L198" s="635"/>
      <c r="M198" s="635"/>
      <c r="N198" s="635"/>
      <c r="O198" s="635"/>
      <c r="P198" s="635"/>
      <c r="Q198" s="635"/>
      <c r="R198" s="636"/>
      <c r="S198" s="635"/>
      <c r="T198" s="635"/>
      <c r="U198" s="635"/>
      <c r="V198" s="635"/>
      <c r="W198" s="635"/>
      <c r="X198" s="635"/>
      <c r="Y198" s="635"/>
      <c r="Z198" s="635"/>
    </row>
    <row r="199" spans="1:26" ht="15.75" customHeight="1" x14ac:dyDescent="0.25">
      <c r="A199" s="17"/>
      <c r="B199" s="635"/>
      <c r="C199" s="635"/>
      <c r="D199" s="635"/>
      <c r="E199" s="17"/>
      <c r="F199" s="635"/>
      <c r="G199" s="635"/>
      <c r="H199" s="635"/>
      <c r="I199" s="635"/>
      <c r="J199" s="635"/>
      <c r="K199" s="635"/>
      <c r="L199" s="635"/>
      <c r="M199" s="635"/>
      <c r="N199" s="635"/>
      <c r="O199" s="635"/>
      <c r="P199" s="635"/>
      <c r="Q199" s="635"/>
      <c r="R199" s="636"/>
      <c r="S199" s="635"/>
      <c r="T199" s="635"/>
      <c r="U199" s="635"/>
      <c r="V199" s="635"/>
      <c r="W199" s="635"/>
      <c r="X199" s="635"/>
      <c r="Y199" s="635"/>
      <c r="Z199" s="635"/>
    </row>
    <row r="200" spans="1:26" ht="15.75" customHeight="1" x14ac:dyDescent="0.25">
      <c r="A200" s="17"/>
      <c r="B200" s="635"/>
      <c r="C200" s="635"/>
      <c r="D200" s="635"/>
      <c r="E200" s="17"/>
      <c r="F200" s="635"/>
      <c r="G200" s="635"/>
      <c r="H200" s="635"/>
      <c r="I200" s="635"/>
      <c r="J200" s="635"/>
      <c r="K200" s="635"/>
      <c r="L200" s="635"/>
      <c r="M200" s="635"/>
      <c r="N200" s="635"/>
      <c r="O200" s="635"/>
      <c r="P200" s="635"/>
      <c r="Q200" s="635"/>
      <c r="R200" s="636"/>
      <c r="S200" s="635"/>
      <c r="T200" s="635"/>
      <c r="U200" s="635"/>
      <c r="V200" s="635"/>
      <c r="W200" s="635"/>
      <c r="X200" s="635"/>
      <c r="Y200" s="635"/>
      <c r="Z200" s="635"/>
    </row>
    <row r="201" spans="1:26" ht="15.75" customHeight="1" x14ac:dyDescent="0.25">
      <c r="A201" s="17"/>
      <c r="B201" s="635"/>
      <c r="C201" s="635"/>
      <c r="D201" s="635"/>
      <c r="E201" s="17"/>
      <c r="F201" s="635"/>
      <c r="G201" s="635"/>
      <c r="H201" s="635"/>
      <c r="I201" s="635"/>
      <c r="J201" s="635"/>
      <c r="K201" s="635"/>
      <c r="L201" s="635"/>
      <c r="M201" s="635"/>
      <c r="N201" s="635"/>
      <c r="O201" s="635"/>
      <c r="P201" s="635"/>
      <c r="Q201" s="635"/>
      <c r="R201" s="636"/>
      <c r="S201" s="635"/>
      <c r="T201" s="635"/>
      <c r="U201" s="635"/>
      <c r="V201" s="635"/>
      <c r="W201" s="635"/>
      <c r="X201" s="635"/>
      <c r="Y201" s="635"/>
      <c r="Z201" s="635"/>
    </row>
    <row r="202" spans="1:26" ht="15.75" customHeight="1" x14ac:dyDescent="0.25">
      <c r="A202" s="17"/>
      <c r="B202" s="635"/>
      <c r="C202" s="635"/>
      <c r="D202" s="635"/>
      <c r="E202" s="17"/>
      <c r="F202" s="635"/>
      <c r="G202" s="635"/>
      <c r="H202" s="635"/>
      <c r="I202" s="635"/>
      <c r="J202" s="635"/>
      <c r="K202" s="635"/>
      <c r="L202" s="635"/>
      <c r="M202" s="635"/>
      <c r="N202" s="635"/>
      <c r="O202" s="635"/>
      <c r="P202" s="635"/>
      <c r="Q202" s="635"/>
      <c r="R202" s="636"/>
      <c r="S202" s="635"/>
      <c r="T202" s="635"/>
      <c r="U202" s="635"/>
      <c r="V202" s="635"/>
      <c r="W202" s="635"/>
      <c r="X202" s="635"/>
      <c r="Y202" s="635"/>
      <c r="Z202" s="635"/>
    </row>
    <row r="203" spans="1:26" ht="15.75" customHeight="1" x14ac:dyDescent="0.25">
      <c r="A203" s="17"/>
      <c r="B203" s="635"/>
      <c r="C203" s="635"/>
      <c r="D203" s="635"/>
      <c r="E203" s="17"/>
      <c r="F203" s="635"/>
      <c r="G203" s="635"/>
      <c r="H203" s="635"/>
      <c r="I203" s="635"/>
      <c r="J203" s="635"/>
      <c r="K203" s="635"/>
      <c r="L203" s="635"/>
      <c r="M203" s="635"/>
      <c r="N203" s="635"/>
      <c r="O203" s="635"/>
      <c r="P203" s="635"/>
      <c r="Q203" s="635"/>
      <c r="R203" s="636"/>
      <c r="S203" s="635"/>
      <c r="T203" s="635"/>
      <c r="U203" s="635"/>
      <c r="V203" s="635"/>
      <c r="W203" s="635"/>
      <c r="X203" s="635"/>
      <c r="Y203" s="635"/>
      <c r="Z203" s="635"/>
    </row>
    <row r="204" spans="1:26" ht="15.75" customHeight="1" x14ac:dyDescent="0.25">
      <c r="A204" s="17"/>
      <c r="B204" s="635"/>
      <c r="C204" s="635"/>
      <c r="D204" s="635"/>
      <c r="E204" s="17"/>
      <c r="F204" s="635"/>
      <c r="G204" s="635"/>
      <c r="H204" s="635"/>
      <c r="I204" s="635"/>
      <c r="J204" s="635"/>
      <c r="K204" s="635"/>
      <c r="L204" s="635"/>
      <c r="M204" s="635"/>
      <c r="N204" s="635"/>
      <c r="O204" s="635"/>
      <c r="P204" s="635"/>
      <c r="Q204" s="635"/>
      <c r="R204" s="636"/>
      <c r="S204" s="635"/>
      <c r="T204" s="635"/>
      <c r="U204" s="635"/>
      <c r="V204" s="635"/>
      <c r="W204" s="635"/>
      <c r="X204" s="635"/>
      <c r="Y204" s="635"/>
      <c r="Z204" s="635"/>
    </row>
    <row r="205" spans="1:26" ht="15.75" customHeight="1" x14ac:dyDescent="0.25">
      <c r="A205" s="17"/>
      <c r="B205" s="635"/>
      <c r="C205" s="635"/>
      <c r="D205" s="635"/>
      <c r="E205" s="17"/>
      <c r="F205" s="635"/>
      <c r="G205" s="635"/>
      <c r="H205" s="635"/>
      <c r="I205" s="635"/>
      <c r="J205" s="635"/>
      <c r="K205" s="635"/>
      <c r="L205" s="635"/>
      <c r="M205" s="635"/>
      <c r="N205" s="635"/>
      <c r="O205" s="635"/>
      <c r="P205" s="635"/>
      <c r="Q205" s="635"/>
      <c r="R205" s="636"/>
      <c r="S205" s="635"/>
      <c r="T205" s="635"/>
      <c r="U205" s="635"/>
      <c r="V205" s="635"/>
      <c r="W205" s="635"/>
      <c r="X205" s="635"/>
      <c r="Y205" s="635"/>
      <c r="Z205" s="635"/>
    </row>
    <row r="206" spans="1:26" ht="15.75" customHeight="1" x14ac:dyDescent="0.25">
      <c r="A206" s="17"/>
      <c r="B206" s="635"/>
      <c r="C206" s="635"/>
      <c r="D206" s="635"/>
      <c r="E206" s="17"/>
      <c r="F206" s="635"/>
      <c r="G206" s="635"/>
      <c r="H206" s="635"/>
      <c r="I206" s="635"/>
      <c r="J206" s="635"/>
      <c r="K206" s="635"/>
      <c r="L206" s="635"/>
      <c r="M206" s="635"/>
      <c r="N206" s="635"/>
      <c r="O206" s="635"/>
      <c r="P206" s="635"/>
      <c r="Q206" s="635"/>
      <c r="R206" s="636"/>
      <c r="S206" s="635"/>
      <c r="T206" s="635"/>
      <c r="U206" s="635"/>
      <c r="V206" s="635"/>
      <c r="W206" s="635"/>
      <c r="X206" s="635"/>
      <c r="Y206" s="635"/>
      <c r="Z206" s="635"/>
    </row>
    <row r="207" spans="1:26" ht="15.75" customHeight="1" x14ac:dyDescent="0.25">
      <c r="A207" s="17"/>
      <c r="B207" s="635"/>
      <c r="C207" s="635"/>
      <c r="D207" s="635"/>
      <c r="E207" s="17"/>
      <c r="F207" s="635"/>
      <c r="G207" s="635"/>
      <c r="H207" s="635"/>
      <c r="I207" s="635"/>
      <c r="J207" s="635"/>
      <c r="K207" s="635"/>
      <c r="L207" s="635"/>
      <c r="M207" s="635"/>
      <c r="N207" s="635"/>
      <c r="O207" s="635"/>
      <c r="P207" s="635"/>
      <c r="Q207" s="635"/>
      <c r="R207" s="636"/>
      <c r="S207" s="635"/>
      <c r="T207" s="635"/>
      <c r="U207" s="635"/>
      <c r="V207" s="635"/>
      <c r="W207" s="635"/>
      <c r="X207" s="635"/>
      <c r="Y207" s="635"/>
      <c r="Z207" s="635"/>
    </row>
    <row r="208" spans="1:26" ht="15.75" customHeight="1" x14ac:dyDescent="0.25">
      <c r="A208" s="17"/>
      <c r="B208" s="635"/>
      <c r="C208" s="635"/>
      <c r="D208" s="635"/>
      <c r="E208" s="17"/>
      <c r="F208" s="635"/>
      <c r="G208" s="635"/>
      <c r="H208" s="635"/>
      <c r="I208" s="635"/>
      <c r="J208" s="635"/>
      <c r="K208" s="635"/>
      <c r="L208" s="635"/>
      <c r="M208" s="635"/>
      <c r="N208" s="635"/>
      <c r="O208" s="635"/>
      <c r="P208" s="635"/>
      <c r="Q208" s="635"/>
      <c r="R208" s="636"/>
      <c r="S208" s="635"/>
      <c r="T208" s="635"/>
      <c r="U208" s="635"/>
      <c r="V208" s="635"/>
      <c r="W208" s="635"/>
      <c r="X208" s="635"/>
      <c r="Y208" s="635"/>
      <c r="Z208" s="635"/>
    </row>
    <row r="209" spans="1:26" ht="15.75" customHeight="1" x14ac:dyDescent="0.25">
      <c r="A209" s="17"/>
      <c r="B209" s="635"/>
      <c r="C209" s="635"/>
      <c r="D209" s="635"/>
      <c r="E209" s="17"/>
      <c r="F209" s="635"/>
      <c r="G209" s="635"/>
      <c r="H209" s="635"/>
      <c r="I209" s="635"/>
      <c r="J209" s="635"/>
      <c r="K209" s="635"/>
      <c r="L209" s="635"/>
      <c r="M209" s="635"/>
      <c r="N209" s="635"/>
      <c r="O209" s="635"/>
      <c r="P209" s="635"/>
      <c r="Q209" s="635"/>
      <c r="R209" s="636"/>
      <c r="S209" s="635"/>
      <c r="T209" s="635"/>
      <c r="U209" s="635"/>
      <c r="V209" s="635"/>
      <c r="W209" s="635"/>
      <c r="X209" s="635"/>
      <c r="Y209" s="635"/>
      <c r="Z209" s="635"/>
    </row>
    <row r="210" spans="1:26" ht="15.75" customHeight="1" x14ac:dyDescent="0.25">
      <c r="A210" s="17"/>
      <c r="B210" s="635"/>
      <c r="C210" s="635"/>
      <c r="D210" s="635"/>
      <c r="E210" s="17"/>
      <c r="F210" s="635"/>
      <c r="G210" s="635"/>
      <c r="H210" s="635"/>
      <c r="I210" s="635"/>
      <c r="J210" s="635"/>
      <c r="K210" s="635"/>
      <c r="L210" s="635"/>
      <c r="M210" s="635"/>
      <c r="N210" s="635"/>
      <c r="O210" s="635"/>
      <c r="P210" s="635"/>
      <c r="Q210" s="635"/>
      <c r="R210" s="636"/>
      <c r="S210" s="635"/>
      <c r="T210" s="635"/>
      <c r="U210" s="635"/>
      <c r="V210" s="635"/>
      <c r="W210" s="635"/>
      <c r="X210" s="635"/>
      <c r="Y210" s="635"/>
      <c r="Z210" s="635"/>
    </row>
    <row r="211" spans="1:26" ht="15.75" customHeight="1" x14ac:dyDescent="0.25">
      <c r="A211" s="17"/>
      <c r="B211" s="635"/>
      <c r="C211" s="635"/>
      <c r="D211" s="635"/>
      <c r="E211" s="17"/>
      <c r="F211" s="635"/>
      <c r="G211" s="635"/>
      <c r="H211" s="635"/>
      <c r="I211" s="635"/>
      <c r="J211" s="635"/>
      <c r="K211" s="635"/>
      <c r="L211" s="635"/>
      <c r="M211" s="635"/>
      <c r="N211" s="635"/>
      <c r="O211" s="635"/>
      <c r="P211" s="635"/>
      <c r="Q211" s="635"/>
      <c r="R211" s="636"/>
      <c r="S211" s="635"/>
      <c r="T211" s="635"/>
      <c r="U211" s="635"/>
      <c r="V211" s="635"/>
      <c r="W211" s="635"/>
      <c r="X211" s="635"/>
      <c r="Y211" s="635"/>
      <c r="Z211" s="635"/>
    </row>
    <row r="212" spans="1:26" ht="15.75" customHeight="1" x14ac:dyDescent="0.25">
      <c r="A212" s="17"/>
      <c r="B212" s="635"/>
      <c r="C212" s="635"/>
      <c r="D212" s="635"/>
      <c r="E212" s="17"/>
      <c r="F212" s="635"/>
      <c r="G212" s="635"/>
      <c r="H212" s="635"/>
      <c r="I212" s="635"/>
      <c r="J212" s="635"/>
      <c r="K212" s="635"/>
      <c r="L212" s="635"/>
      <c r="M212" s="635"/>
      <c r="N212" s="635"/>
      <c r="O212" s="635"/>
      <c r="P212" s="635"/>
      <c r="Q212" s="635"/>
      <c r="R212" s="636"/>
      <c r="S212" s="635"/>
      <c r="T212" s="635"/>
      <c r="U212" s="635"/>
      <c r="V212" s="635"/>
      <c r="W212" s="635"/>
      <c r="X212" s="635"/>
      <c r="Y212" s="635"/>
      <c r="Z212" s="635"/>
    </row>
    <row r="213" spans="1:26" ht="15.75" customHeight="1" x14ac:dyDescent="0.25">
      <c r="A213" s="17"/>
      <c r="B213" s="635"/>
      <c r="C213" s="635"/>
      <c r="D213" s="635"/>
      <c r="E213" s="17"/>
      <c r="F213" s="635"/>
      <c r="G213" s="635"/>
      <c r="H213" s="635"/>
      <c r="I213" s="635"/>
      <c r="J213" s="635"/>
      <c r="K213" s="635"/>
      <c r="L213" s="635"/>
      <c r="M213" s="635"/>
      <c r="N213" s="635"/>
      <c r="O213" s="635"/>
      <c r="P213" s="635"/>
      <c r="Q213" s="635"/>
      <c r="R213" s="636"/>
      <c r="S213" s="635"/>
      <c r="T213" s="635"/>
      <c r="U213" s="635"/>
      <c r="V213" s="635"/>
      <c r="W213" s="635"/>
      <c r="X213" s="635"/>
      <c r="Y213" s="635"/>
      <c r="Z213" s="635"/>
    </row>
    <row r="214" spans="1:26" ht="15.75" customHeight="1" x14ac:dyDescent="0.25">
      <c r="A214" s="17"/>
      <c r="B214" s="635"/>
      <c r="C214" s="635"/>
      <c r="D214" s="635"/>
      <c r="E214" s="17"/>
      <c r="F214" s="635"/>
      <c r="G214" s="635"/>
      <c r="H214" s="635"/>
      <c r="I214" s="635"/>
      <c r="J214" s="635"/>
      <c r="K214" s="635"/>
      <c r="L214" s="635"/>
      <c r="M214" s="635"/>
      <c r="N214" s="635"/>
      <c r="O214" s="635"/>
      <c r="P214" s="635"/>
      <c r="Q214" s="635"/>
      <c r="R214" s="636"/>
      <c r="S214" s="635"/>
      <c r="T214" s="635"/>
      <c r="U214" s="635"/>
      <c r="V214" s="635"/>
      <c r="W214" s="635"/>
      <c r="X214" s="635"/>
      <c r="Y214" s="635"/>
      <c r="Z214" s="635"/>
    </row>
    <row r="215" spans="1:26" ht="15.75" customHeight="1" x14ac:dyDescent="0.25">
      <c r="A215" s="17"/>
      <c r="B215" s="635"/>
      <c r="C215" s="635"/>
      <c r="D215" s="635"/>
      <c r="E215" s="17"/>
      <c r="F215" s="635"/>
      <c r="G215" s="635"/>
      <c r="H215" s="635"/>
      <c r="I215" s="635"/>
      <c r="J215" s="635"/>
      <c r="K215" s="635"/>
      <c r="L215" s="635"/>
      <c r="M215" s="635"/>
      <c r="N215" s="635"/>
      <c r="O215" s="635"/>
      <c r="P215" s="635"/>
      <c r="Q215" s="635"/>
      <c r="R215" s="636"/>
      <c r="S215" s="635"/>
      <c r="T215" s="635"/>
      <c r="U215" s="635"/>
      <c r="V215" s="635"/>
      <c r="W215" s="635"/>
      <c r="X215" s="635"/>
      <c r="Y215" s="635"/>
      <c r="Z215" s="635"/>
    </row>
    <row r="216" spans="1:26" ht="15.75" customHeight="1" x14ac:dyDescent="0.25">
      <c r="A216" s="17"/>
      <c r="B216" s="635"/>
      <c r="C216" s="635"/>
      <c r="D216" s="635"/>
      <c r="E216" s="17"/>
      <c r="F216" s="635"/>
      <c r="G216" s="635"/>
      <c r="H216" s="635"/>
      <c r="I216" s="635"/>
      <c r="J216" s="635"/>
      <c r="K216" s="635"/>
      <c r="L216" s="635"/>
      <c r="M216" s="635"/>
      <c r="N216" s="635"/>
      <c r="O216" s="635"/>
      <c r="P216" s="635"/>
      <c r="Q216" s="635"/>
      <c r="R216" s="636"/>
      <c r="S216" s="635"/>
      <c r="T216" s="635"/>
      <c r="U216" s="635"/>
      <c r="V216" s="635"/>
      <c r="W216" s="635"/>
      <c r="X216" s="635"/>
      <c r="Y216" s="635"/>
      <c r="Z216" s="635"/>
    </row>
    <row r="217" spans="1:26" ht="15.75" customHeight="1" x14ac:dyDescent="0.25">
      <c r="A217" s="17"/>
      <c r="B217" s="635"/>
      <c r="C217" s="635"/>
      <c r="D217" s="635"/>
      <c r="E217" s="17"/>
      <c r="F217" s="635"/>
      <c r="G217" s="635"/>
      <c r="H217" s="635"/>
      <c r="I217" s="635"/>
      <c r="J217" s="635"/>
      <c r="K217" s="635"/>
      <c r="L217" s="635"/>
      <c r="M217" s="635"/>
      <c r="N217" s="635"/>
      <c r="O217" s="635"/>
      <c r="P217" s="635"/>
      <c r="Q217" s="635"/>
      <c r="R217" s="636"/>
      <c r="S217" s="635"/>
      <c r="T217" s="635"/>
      <c r="U217" s="635"/>
      <c r="V217" s="635"/>
      <c r="W217" s="635"/>
      <c r="X217" s="635"/>
      <c r="Y217" s="635"/>
      <c r="Z217" s="635"/>
    </row>
    <row r="218" spans="1:26" ht="15.75" customHeight="1" x14ac:dyDescent="0.25">
      <c r="A218" s="17"/>
      <c r="B218" s="635"/>
      <c r="C218" s="635"/>
      <c r="D218" s="635"/>
      <c r="E218" s="17"/>
      <c r="F218" s="635"/>
      <c r="G218" s="635"/>
      <c r="H218" s="635"/>
      <c r="I218" s="635"/>
      <c r="J218" s="635"/>
      <c r="K218" s="635"/>
      <c r="L218" s="635"/>
      <c r="M218" s="635"/>
      <c r="N218" s="635"/>
      <c r="O218" s="635"/>
      <c r="P218" s="635"/>
      <c r="Q218" s="635"/>
      <c r="R218" s="636"/>
      <c r="S218" s="635"/>
      <c r="T218" s="635"/>
      <c r="U218" s="635"/>
      <c r="V218" s="635"/>
      <c r="W218" s="635"/>
      <c r="X218" s="635"/>
      <c r="Y218" s="635"/>
      <c r="Z218" s="635"/>
    </row>
    <row r="219" spans="1:26" ht="15.75" customHeight="1" x14ac:dyDescent="0.25">
      <c r="A219" s="17"/>
      <c r="B219" s="635"/>
      <c r="C219" s="635"/>
      <c r="D219" s="635"/>
      <c r="E219" s="17"/>
      <c r="F219" s="635"/>
      <c r="G219" s="635"/>
      <c r="H219" s="635"/>
      <c r="I219" s="635"/>
      <c r="J219" s="635"/>
      <c r="K219" s="635"/>
      <c r="L219" s="635"/>
      <c r="M219" s="635"/>
      <c r="N219" s="635"/>
      <c r="O219" s="635"/>
      <c r="P219" s="635"/>
      <c r="Q219" s="635"/>
      <c r="R219" s="636"/>
      <c r="S219" s="635"/>
      <c r="T219" s="635"/>
      <c r="U219" s="635"/>
      <c r="V219" s="635"/>
      <c r="W219" s="635"/>
      <c r="X219" s="635"/>
      <c r="Y219" s="635"/>
      <c r="Z219" s="635"/>
    </row>
    <row r="220" spans="1:26" ht="15.75" customHeight="1" x14ac:dyDescent="0.25">
      <c r="A220" s="17"/>
      <c r="B220" s="635"/>
      <c r="C220" s="635"/>
      <c r="D220" s="635"/>
      <c r="E220" s="17"/>
      <c r="F220" s="635"/>
      <c r="G220" s="635"/>
      <c r="H220" s="635"/>
      <c r="I220" s="635"/>
      <c r="J220" s="635"/>
      <c r="K220" s="635"/>
      <c r="L220" s="635"/>
      <c r="M220" s="635"/>
      <c r="N220" s="635"/>
      <c r="O220" s="635"/>
      <c r="P220" s="635"/>
      <c r="Q220" s="635"/>
      <c r="R220" s="636"/>
      <c r="S220" s="635"/>
      <c r="T220" s="635"/>
      <c r="U220" s="635"/>
      <c r="V220" s="635"/>
      <c r="W220" s="635"/>
      <c r="X220" s="635"/>
      <c r="Y220" s="635"/>
      <c r="Z220" s="635"/>
    </row>
    <row r="221" spans="1:26" ht="15.75" customHeight="1" x14ac:dyDescent="0.25">
      <c r="A221" s="17"/>
      <c r="B221" s="635"/>
      <c r="C221" s="635"/>
      <c r="D221" s="635"/>
      <c r="E221" s="17"/>
      <c r="F221" s="635"/>
      <c r="G221" s="635"/>
      <c r="H221" s="635"/>
      <c r="I221" s="635"/>
      <c r="J221" s="635"/>
      <c r="K221" s="635"/>
      <c r="L221" s="635"/>
      <c r="M221" s="635"/>
      <c r="N221" s="635"/>
      <c r="O221" s="635"/>
      <c r="P221" s="635"/>
      <c r="Q221" s="635"/>
      <c r="R221" s="636"/>
      <c r="S221" s="635"/>
      <c r="T221" s="635"/>
      <c r="U221" s="635"/>
      <c r="V221" s="635"/>
      <c r="W221" s="635"/>
      <c r="X221" s="635"/>
      <c r="Y221" s="635"/>
      <c r="Z221" s="635"/>
    </row>
    <row r="222" spans="1:26" ht="15.75" customHeight="1" x14ac:dyDescent="0.25">
      <c r="A222" s="17"/>
      <c r="B222" s="635"/>
      <c r="C222" s="635"/>
      <c r="D222" s="635"/>
      <c r="E222" s="17"/>
      <c r="F222" s="635"/>
      <c r="G222" s="635"/>
      <c r="H222" s="635"/>
      <c r="I222" s="635"/>
      <c r="J222" s="635"/>
      <c r="K222" s="635"/>
      <c r="L222" s="635"/>
      <c r="M222" s="635"/>
      <c r="N222" s="635"/>
      <c r="O222" s="635"/>
      <c r="P222" s="635"/>
      <c r="Q222" s="635"/>
      <c r="R222" s="636"/>
      <c r="S222" s="635"/>
      <c r="T222" s="635"/>
      <c r="U222" s="635"/>
      <c r="V222" s="635"/>
      <c r="W222" s="635"/>
      <c r="X222" s="635"/>
      <c r="Y222" s="635"/>
      <c r="Z222" s="635"/>
    </row>
    <row r="223" spans="1:26" ht="15.75" customHeight="1" x14ac:dyDescent="0.25">
      <c r="A223" s="17"/>
      <c r="B223" s="635"/>
      <c r="C223" s="635"/>
      <c r="D223" s="635"/>
      <c r="E223" s="17"/>
      <c r="F223" s="635"/>
      <c r="G223" s="635"/>
      <c r="H223" s="635"/>
      <c r="I223" s="635"/>
      <c r="J223" s="635"/>
      <c r="K223" s="635"/>
      <c r="L223" s="635"/>
      <c r="M223" s="635"/>
      <c r="N223" s="635"/>
      <c r="O223" s="635"/>
      <c r="P223" s="635"/>
      <c r="Q223" s="635"/>
      <c r="R223" s="636"/>
      <c r="S223" s="635"/>
      <c r="T223" s="635"/>
      <c r="U223" s="635"/>
      <c r="V223" s="635"/>
      <c r="W223" s="635"/>
      <c r="X223" s="635"/>
      <c r="Y223" s="635"/>
      <c r="Z223" s="635"/>
    </row>
    <row r="224" spans="1:26" ht="15.75" customHeight="1" x14ac:dyDescent="0.25">
      <c r="A224" s="17"/>
      <c r="B224" s="635"/>
      <c r="C224" s="635"/>
      <c r="D224" s="635"/>
      <c r="E224" s="17"/>
      <c r="F224" s="635"/>
      <c r="G224" s="635"/>
      <c r="H224" s="635"/>
      <c r="I224" s="635"/>
      <c r="J224" s="635"/>
      <c r="K224" s="635"/>
      <c r="L224" s="635"/>
      <c r="M224" s="635"/>
      <c r="N224" s="635"/>
      <c r="O224" s="635"/>
      <c r="P224" s="635"/>
      <c r="Q224" s="635"/>
      <c r="R224" s="636"/>
      <c r="S224" s="635"/>
      <c r="T224" s="635"/>
      <c r="U224" s="635"/>
      <c r="V224" s="635"/>
      <c r="W224" s="635"/>
      <c r="X224" s="635"/>
      <c r="Y224" s="635"/>
      <c r="Z224" s="635"/>
    </row>
    <row r="225" spans="1:26" ht="15.75" customHeight="1" x14ac:dyDescent="0.25">
      <c r="A225" s="17"/>
      <c r="B225" s="635"/>
      <c r="C225" s="635"/>
      <c r="D225" s="635"/>
      <c r="E225" s="17"/>
      <c r="F225" s="635"/>
      <c r="G225" s="635"/>
      <c r="H225" s="635"/>
      <c r="I225" s="635"/>
      <c r="J225" s="635"/>
      <c r="K225" s="635"/>
      <c r="L225" s="635"/>
      <c r="M225" s="635"/>
      <c r="N225" s="635"/>
      <c r="O225" s="635"/>
      <c r="P225" s="635"/>
      <c r="Q225" s="635"/>
      <c r="R225" s="636"/>
      <c r="S225" s="635"/>
      <c r="T225" s="635"/>
      <c r="U225" s="635"/>
      <c r="V225" s="635"/>
      <c r="W225" s="635"/>
      <c r="X225" s="635"/>
      <c r="Y225" s="635"/>
      <c r="Z225" s="635"/>
    </row>
    <row r="226" spans="1:26" ht="15.75" customHeight="1" x14ac:dyDescent="0.25">
      <c r="A226" s="17"/>
      <c r="B226" s="635"/>
      <c r="C226" s="635"/>
      <c r="D226" s="635"/>
      <c r="E226" s="17"/>
      <c r="F226" s="635"/>
      <c r="G226" s="635"/>
      <c r="H226" s="635"/>
      <c r="I226" s="635"/>
      <c r="J226" s="635"/>
      <c r="K226" s="635"/>
      <c r="L226" s="635"/>
      <c r="M226" s="635"/>
      <c r="N226" s="635"/>
      <c r="O226" s="635"/>
      <c r="P226" s="635"/>
      <c r="Q226" s="635"/>
      <c r="R226" s="636"/>
      <c r="S226" s="635"/>
      <c r="T226" s="635"/>
      <c r="U226" s="635"/>
      <c r="V226" s="635"/>
      <c r="W226" s="635"/>
      <c r="X226" s="635"/>
      <c r="Y226" s="635"/>
      <c r="Z226" s="635"/>
    </row>
    <row r="227" spans="1:26" ht="15.75" customHeight="1" x14ac:dyDescent="0.25">
      <c r="A227" s="17"/>
      <c r="B227" s="635"/>
      <c r="C227" s="635"/>
      <c r="D227" s="635"/>
      <c r="E227" s="17"/>
      <c r="F227" s="635"/>
      <c r="G227" s="635"/>
      <c r="H227" s="635"/>
      <c r="I227" s="635"/>
      <c r="J227" s="635"/>
      <c r="K227" s="635"/>
      <c r="L227" s="635"/>
      <c r="M227" s="635"/>
      <c r="N227" s="635"/>
      <c r="O227" s="635"/>
      <c r="P227" s="635"/>
      <c r="Q227" s="635"/>
      <c r="R227" s="636"/>
      <c r="S227" s="635"/>
      <c r="T227" s="635"/>
      <c r="U227" s="635"/>
      <c r="V227" s="635"/>
      <c r="W227" s="635"/>
      <c r="X227" s="635"/>
      <c r="Y227" s="635"/>
      <c r="Z227" s="635"/>
    </row>
    <row r="228" spans="1:26" ht="15.75" customHeight="1" x14ac:dyDescent="0.25">
      <c r="A228" s="17"/>
      <c r="B228" s="635"/>
      <c r="C228" s="635"/>
      <c r="D228" s="635"/>
      <c r="E228" s="17"/>
      <c r="F228" s="635"/>
      <c r="G228" s="635"/>
      <c r="H228" s="635"/>
      <c r="I228" s="635"/>
      <c r="J228" s="635"/>
      <c r="K228" s="635"/>
      <c r="L228" s="635"/>
      <c r="M228" s="635"/>
      <c r="N228" s="635"/>
      <c r="O228" s="635"/>
      <c r="P228" s="635"/>
      <c r="Q228" s="635"/>
      <c r="R228" s="636"/>
      <c r="S228" s="635"/>
      <c r="T228" s="635"/>
      <c r="U228" s="635"/>
      <c r="V228" s="635"/>
      <c r="W228" s="635"/>
      <c r="X228" s="635"/>
      <c r="Y228" s="635"/>
      <c r="Z228" s="635"/>
    </row>
    <row r="229" spans="1:26" ht="15.75" customHeight="1" x14ac:dyDescent="0.25">
      <c r="A229" s="17"/>
      <c r="B229" s="635"/>
      <c r="C229" s="635"/>
      <c r="D229" s="635"/>
      <c r="E229" s="17"/>
      <c r="F229" s="635"/>
      <c r="G229" s="635"/>
      <c r="H229" s="635"/>
      <c r="I229" s="635"/>
      <c r="J229" s="635"/>
      <c r="K229" s="635"/>
      <c r="L229" s="635"/>
      <c r="M229" s="635"/>
      <c r="N229" s="635"/>
      <c r="O229" s="635"/>
      <c r="P229" s="635"/>
      <c r="Q229" s="635"/>
      <c r="R229" s="636"/>
      <c r="S229" s="635"/>
      <c r="T229" s="635"/>
      <c r="U229" s="635"/>
      <c r="V229" s="635"/>
      <c r="W229" s="635"/>
      <c r="X229" s="635"/>
      <c r="Y229" s="635"/>
      <c r="Z229" s="635"/>
    </row>
    <row r="230" spans="1:26" ht="15.75" customHeight="1" x14ac:dyDescent="0.25">
      <c r="A230" s="17"/>
      <c r="B230" s="635"/>
      <c r="C230" s="635"/>
      <c r="D230" s="635"/>
      <c r="E230" s="17"/>
      <c r="F230" s="635"/>
      <c r="G230" s="635"/>
      <c r="H230" s="635"/>
      <c r="I230" s="635"/>
      <c r="J230" s="635"/>
      <c r="K230" s="635"/>
      <c r="L230" s="635"/>
      <c r="M230" s="635"/>
      <c r="N230" s="635"/>
      <c r="O230" s="635"/>
      <c r="P230" s="635"/>
      <c r="Q230" s="635"/>
      <c r="R230" s="636"/>
      <c r="S230" s="635"/>
      <c r="T230" s="635"/>
      <c r="U230" s="635"/>
      <c r="V230" s="635"/>
      <c r="W230" s="635"/>
      <c r="X230" s="635"/>
      <c r="Y230" s="635"/>
      <c r="Z230" s="635"/>
    </row>
    <row r="231" spans="1:26" ht="15.75" customHeight="1" x14ac:dyDescent="0.25">
      <c r="A231" s="17"/>
      <c r="B231" s="635"/>
      <c r="C231" s="635"/>
      <c r="D231" s="635"/>
      <c r="E231" s="17"/>
      <c r="F231" s="635"/>
      <c r="G231" s="635"/>
      <c r="H231" s="635"/>
      <c r="I231" s="635"/>
      <c r="J231" s="635"/>
      <c r="K231" s="635"/>
      <c r="L231" s="635"/>
      <c r="M231" s="635"/>
      <c r="N231" s="635"/>
      <c r="O231" s="635"/>
      <c r="P231" s="635"/>
      <c r="Q231" s="635"/>
      <c r="R231" s="636"/>
      <c r="S231" s="635"/>
      <c r="T231" s="635"/>
      <c r="U231" s="635"/>
      <c r="V231" s="635"/>
      <c r="W231" s="635"/>
      <c r="X231" s="635"/>
      <c r="Y231" s="635"/>
      <c r="Z231" s="635"/>
    </row>
    <row r="232" spans="1:26" ht="15.75" customHeight="1" x14ac:dyDescent="0.25">
      <c r="A232" s="17"/>
      <c r="B232" s="635"/>
      <c r="C232" s="635"/>
      <c r="D232" s="635"/>
      <c r="E232" s="17"/>
      <c r="F232" s="635"/>
      <c r="G232" s="635"/>
      <c r="H232" s="635"/>
      <c r="I232" s="635"/>
      <c r="J232" s="635"/>
      <c r="K232" s="635"/>
      <c r="L232" s="635"/>
      <c r="M232" s="635"/>
      <c r="N232" s="635"/>
      <c r="O232" s="635"/>
      <c r="P232" s="635"/>
      <c r="Q232" s="635"/>
      <c r="R232" s="636"/>
      <c r="S232" s="635"/>
      <c r="T232" s="635"/>
      <c r="U232" s="635"/>
      <c r="V232" s="635"/>
      <c r="W232" s="635"/>
      <c r="X232" s="635"/>
      <c r="Y232" s="635"/>
      <c r="Z232" s="635"/>
    </row>
    <row r="233" spans="1:26" ht="15.75" customHeight="1" x14ac:dyDescent="0.25">
      <c r="A233" s="17"/>
      <c r="B233" s="635"/>
      <c r="C233" s="635"/>
      <c r="D233" s="635"/>
      <c r="E233" s="17"/>
      <c r="F233" s="635"/>
      <c r="G233" s="635"/>
      <c r="H233" s="635"/>
      <c r="I233" s="635"/>
      <c r="J233" s="635"/>
      <c r="K233" s="635"/>
      <c r="L233" s="635"/>
      <c r="M233" s="635"/>
      <c r="N233" s="635"/>
      <c r="O233" s="635"/>
      <c r="P233" s="635"/>
      <c r="Q233" s="635"/>
      <c r="R233" s="636"/>
      <c r="S233" s="635"/>
      <c r="T233" s="635"/>
      <c r="U233" s="635"/>
      <c r="V233" s="635"/>
      <c r="W233" s="635"/>
      <c r="X233" s="635"/>
      <c r="Y233" s="635"/>
      <c r="Z233" s="635"/>
    </row>
    <row r="234" spans="1:26" ht="15.75" customHeight="1" x14ac:dyDescent="0.25">
      <c r="A234" s="17"/>
      <c r="B234" s="635"/>
      <c r="C234" s="635"/>
      <c r="D234" s="635"/>
      <c r="E234" s="17"/>
      <c r="F234" s="635"/>
      <c r="G234" s="635"/>
      <c r="H234" s="635"/>
      <c r="I234" s="635"/>
      <c r="J234" s="635"/>
      <c r="K234" s="635"/>
      <c r="L234" s="635"/>
      <c r="M234" s="635"/>
      <c r="N234" s="635"/>
      <c r="O234" s="635"/>
      <c r="P234" s="635"/>
      <c r="Q234" s="635"/>
      <c r="R234" s="636"/>
      <c r="S234" s="635"/>
      <c r="T234" s="635"/>
      <c r="U234" s="635"/>
      <c r="V234" s="635"/>
      <c r="W234" s="635"/>
      <c r="X234" s="635"/>
      <c r="Y234" s="635"/>
      <c r="Z234" s="635"/>
    </row>
    <row r="235" spans="1:26" ht="15.75" customHeight="1" x14ac:dyDescent="0.25">
      <c r="A235" s="17"/>
      <c r="B235" s="635"/>
      <c r="C235" s="635"/>
      <c r="D235" s="635"/>
      <c r="E235" s="17"/>
      <c r="F235" s="635"/>
      <c r="G235" s="635"/>
      <c r="H235" s="635"/>
      <c r="I235" s="635"/>
      <c r="J235" s="635"/>
      <c r="K235" s="635"/>
      <c r="L235" s="635"/>
      <c r="M235" s="635"/>
      <c r="N235" s="635"/>
      <c r="O235" s="635"/>
      <c r="P235" s="635"/>
      <c r="Q235" s="635"/>
      <c r="R235" s="636"/>
      <c r="S235" s="635"/>
      <c r="T235" s="635"/>
      <c r="U235" s="635"/>
      <c r="V235" s="635"/>
      <c r="W235" s="635"/>
      <c r="X235" s="635"/>
      <c r="Y235" s="635"/>
      <c r="Z235" s="635"/>
    </row>
    <row r="236" spans="1:26" ht="15.75" customHeight="1" x14ac:dyDescent="0.25">
      <c r="A236" s="17"/>
      <c r="B236" s="635"/>
      <c r="C236" s="635"/>
      <c r="D236" s="635"/>
      <c r="E236" s="17"/>
      <c r="F236" s="635"/>
      <c r="G236" s="635"/>
      <c r="H236" s="635"/>
      <c r="I236" s="635"/>
      <c r="J236" s="635"/>
      <c r="K236" s="635"/>
      <c r="L236" s="635"/>
      <c r="M236" s="635"/>
      <c r="N236" s="635"/>
      <c r="O236" s="635"/>
      <c r="P236" s="635"/>
      <c r="Q236" s="635"/>
      <c r="R236" s="636"/>
      <c r="S236" s="635"/>
      <c r="T236" s="635"/>
      <c r="U236" s="635"/>
      <c r="V236" s="635"/>
      <c r="W236" s="635"/>
      <c r="X236" s="635"/>
      <c r="Y236" s="635"/>
      <c r="Z236" s="635"/>
    </row>
    <row r="237" spans="1:26" ht="15.75" customHeight="1" x14ac:dyDescent="0.25">
      <c r="A237" s="17"/>
      <c r="B237" s="635"/>
      <c r="C237" s="635"/>
      <c r="D237" s="635"/>
      <c r="E237" s="17"/>
      <c r="F237" s="635"/>
      <c r="G237" s="635"/>
      <c r="H237" s="635"/>
      <c r="I237" s="635"/>
      <c r="J237" s="635"/>
      <c r="K237" s="635"/>
      <c r="L237" s="635"/>
      <c r="M237" s="635"/>
      <c r="N237" s="635"/>
      <c r="O237" s="635"/>
      <c r="P237" s="635"/>
      <c r="Q237" s="635"/>
      <c r="R237" s="636"/>
      <c r="S237" s="635"/>
      <c r="T237" s="635"/>
      <c r="U237" s="635"/>
      <c r="V237" s="635"/>
      <c r="W237" s="635"/>
      <c r="X237" s="635"/>
      <c r="Y237" s="635"/>
      <c r="Z237" s="635"/>
    </row>
    <row r="238" spans="1:26" ht="15.75" customHeight="1" x14ac:dyDescent="0.25">
      <c r="A238" s="17"/>
      <c r="B238" s="635"/>
      <c r="C238" s="635"/>
      <c r="D238" s="635"/>
      <c r="E238" s="17"/>
      <c r="F238" s="635"/>
      <c r="G238" s="635"/>
      <c r="H238" s="635"/>
      <c r="I238" s="635"/>
      <c r="J238" s="635"/>
      <c r="K238" s="635"/>
      <c r="L238" s="635"/>
      <c r="M238" s="635"/>
      <c r="N238" s="635"/>
      <c r="O238" s="635"/>
      <c r="P238" s="635"/>
      <c r="Q238" s="635"/>
      <c r="R238" s="636"/>
      <c r="S238" s="635"/>
      <c r="T238" s="635"/>
      <c r="U238" s="635"/>
      <c r="V238" s="635"/>
      <c r="W238" s="635"/>
      <c r="X238" s="635"/>
      <c r="Y238" s="635"/>
      <c r="Z238" s="635"/>
    </row>
    <row r="239" spans="1:26" ht="15.75" customHeight="1" x14ac:dyDescent="0.25">
      <c r="A239" s="17"/>
      <c r="B239" s="635"/>
      <c r="C239" s="635"/>
      <c r="D239" s="635"/>
      <c r="E239" s="17"/>
      <c r="F239" s="635"/>
      <c r="G239" s="635"/>
      <c r="H239" s="635"/>
      <c r="I239" s="635"/>
      <c r="J239" s="635"/>
      <c r="K239" s="635"/>
      <c r="L239" s="635"/>
      <c r="M239" s="635"/>
      <c r="N239" s="635"/>
      <c r="O239" s="635"/>
      <c r="P239" s="635"/>
      <c r="Q239" s="635"/>
      <c r="R239" s="636"/>
      <c r="S239" s="635"/>
      <c r="T239" s="635"/>
      <c r="U239" s="635"/>
      <c r="V239" s="635"/>
      <c r="W239" s="635"/>
      <c r="X239" s="635"/>
      <c r="Y239" s="635"/>
      <c r="Z239" s="635"/>
    </row>
    <row r="240" spans="1:26" ht="15.75" customHeight="1" x14ac:dyDescent="0.25">
      <c r="A240" s="17"/>
      <c r="B240" s="635"/>
      <c r="C240" s="635"/>
      <c r="D240" s="635"/>
      <c r="E240" s="17"/>
      <c r="F240" s="635"/>
      <c r="G240" s="635"/>
      <c r="H240" s="635"/>
      <c r="I240" s="635"/>
      <c r="J240" s="635"/>
      <c r="K240" s="635"/>
      <c r="L240" s="635"/>
      <c r="M240" s="635"/>
      <c r="N240" s="635"/>
      <c r="O240" s="635"/>
      <c r="P240" s="635"/>
      <c r="Q240" s="635"/>
      <c r="R240" s="636"/>
      <c r="S240" s="635"/>
      <c r="T240" s="635"/>
      <c r="U240" s="635"/>
      <c r="V240" s="635"/>
      <c r="W240" s="635"/>
      <c r="X240" s="635"/>
      <c r="Y240" s="635"/>
      <c r="Z240" s="635"/>
    </row>
    <row r="241" spans="1:26" ht="15.75" customHeight="1" x14ac:dyDescent="0.25">
      <c r="A241" s="17"/>
      <c r="B241" s="635"/>
      <c r="C241" s="635"/>
      <c r="D241" s="635"/>
      <c r="E241" s="17"/>
      <c r="F241" s="635"/>
      <c r="G241" s="635"/>
      <c r="H241" s="635"/>
      <c r="I241" s="635"/>
      <c r="J241" s="635"/>
      <c r="K241" s="635"/>
      <c r="L241" s="635"/>
      <c r="M241" s="635"/>
      <c r="N241" s="635"/>
      <c r="O241" s="635"/>
      <c r="P241" s="635"/>
      <c r="Q241" s="635"/>
      <c r="R241" s="636"/>
      <c r="S241" s="635"/>
      <c r="T241" s="635"/>
      <c r="U241" s="635"/>
      <c r="V241" s="635"/>
      <c r="W241" s="635"/>
      <c r="X241" s="635"/>
      <c r="Y241" s="635"/>
      <c r="Z241" s="635"/>
    </row>
    <row r="242" spans="1:26" ht="15.75" customHeight="1" x14ac:dyDescent="0.25">
      <c r="A242" s="17"/>
      <c r="B242" s="635"/>
      <c r="C242" s="635"/>
      <c r="D242" s="635"/>
      <c r="E242" s="17"/>
      <c r="F242" s="635"/>
      <c r="G242" s="635"/>
      <c r="H242" s="635"/>
      <c r="I242" s="635"/>
      <c r="J242" s="635"/>
      <c r="K242" s="635"/>
      <c r="L242" s="635"/>
      <c r="M242" s="635"/>
      <c r="N242" s="635"/>
      <c r="O242" s="635"/>
      <c r="P242" s="635"/>
      <c r="Q242" s="635"/>
      <c r="R242" s="636"/>
      <c r="S242" s="635"/>
      <c r="T242" s="635"/>
      <c r="U242" s="635"/>
      <c r="V242" s="635"/>
      <c r="W242" s="635"/>
      <c r="X242" s="635"/>
      <c r="Y242" s="635"/>
      <c r="Z242" s="635"/>
    </row>
    <row r="243" spans="1:26" ht="15.75" customHeight="1" x14ac:dyDescent="0.25">
      <c r="A243" s="17"/>
      <c r="B243" s="635"/>
      <c r="C243" s="635"/>
      <c r="D243" s="635"/>
      <c r="E243" s="17"/>
      <c r="F243" s="635"/>
      <c r="G243" s="635"/>
      <c r="H243" s="635"/>
      <c r="I243" s="635"/>
      <c r="J243" s="635"/>
      <c r="K243" s="635"/>
      <c r="L243" s="635"/>
      <c r="M243" s="635"/>
      <c r="N243" s="635"/>
      <c r="O243" s="635"/>
      <c r="P243" s="635"/>
      <c r="Q243" s="635"/>
      <c r="R243" s="636"/>
      <c r="S243" s="635"/>
      <c r="T243" s="635"/>
      <c r="U243" s="635"/>
      <c r="V243" s="635"/>
      <c r="W243" s="635"/>
      <c r="X243" s="635"/>
      <c r="Y243" s="635"/>
      <c r="Z243" s="635"/>
    </row>
    <row r="244" spans="1:26" ht="15.75" customHeight="1" x14ac:dyDescent="0.25">
      <c r="A244" s="17"/>
      <c r="B244" s="635"/>
      <c r="C244" s="635"/>
      <c r="D244" s="635"/>
      <c r="E244" s="17"/>
      <c r="F244" s="635"/>
      <c r="G244" s="635"/>
      <c r="H244" s="635"/>
      <c r="I244" s="635"/>
      <c r="J244" s="635"/>
      <c r="K244" s="635"/>
      <c r="L244" s="635"/>
      <c r="M244" s="635"/>
      <c r="N244" s="635"/>
      <c r="O244" s="635"/>
      <c r="P244" s="635"/>
      <c r="Q244" s="635"/>
      <c r="R244" s="636"/>
      <c r="S244" s="635"/>
      <c r="T244" s="635"/>
      <c r="U244" s="635"/>
      <c r="V244" s="635"/>
      <c r="W244" s="635"/>
      <c r="X244" s="635"/>
      <c r="Y244" s="635"/>
      <c r="Z244" s="635"/>
    </row>
    <row r="245" spans="1:26" ht="15.75" customHeight="1" x14ac:dyDescent="0.25">
      <c r="A245" s="17"/>
      <c r="B245" s="635"/>
      <c r="C245" s="635"/>
      <c r="D245" s="635"/>
      <c r="E245" s="17"/>
      <c r="F245" s="635"/>
      <c r="G245" s="635"/>
      <c r="H245" s="635"/>
      <c r="I245" s="635"/>
      <c r="J245" s="635"/>
      <c r="K245" s="635"/>
      <c r="L245" s="635"/>
      <c r="M245" s="635"/>
      <c r="N245" s="635"/>
      <c r="O245" s="635"/>
      <c r="P245" s="635"/>
      <c r="Q245" s="635"/>
      <c r="R245" s="636"/>
      <c r="S245" s="635"/>
      <c r="T245" s="635"/>
      <c r="U245" s="635"/>
      <c r="V245" s="635"/>
      <c r="W245" s="635"/>
      <c r="X245" s="635"/>
      <c r="Y245" s="635"/>
      <c r="Z245" s="635"/>
    </row>
    <row r="246" spans="1:26" ht="15.75" customHeight="1" x14ac:dyDescent="0.25">
      <c r="A246" s="17"/>
      <c r="B246" s="635"/>
      <c r="C246" s="635"/>
      <c r="D246" s="635"/>
      <c r="E246" s="17"/>
      <c r="F246" s="635"/>
      <c r="G246" s="635"/>
      <c r="H246" s="635"/>
      <c r="I246" s="635"/>
      <c r="J246" s="635"/>
      <c r="K246" s="635"/>
      <c r="L246" s="635"/>
      <c r="M246" s="635"/>
      <c r="N246" s="635"/>
      <c r="O246" s="635"/>
      <c r="P246" s="635"/>
      <c r="Q246" s="635"/>
      <c r="R246" s="636"/>
      <c r="S246" s="635"/>
      <c r="T246" s="635"/>
      <c r="U246" s="635"/>
      <c r="V246" s="635"/>
      <c r="W246" s="635"/>
      <c r="X246" s="635"/>
      <c r="Y246" s="635"/>
      <c r="Z246" s="635"/>
    </row>
    <row r="247" spans="1:26" ht="15.75" customHeight="1" x14ac:dyDescent="0.25">
      <c r="A247" s="17"/>
      <c r="B247" s="635"/>
      <c r="C247" s="635"/>
      <c r="D247" s="635"/>
      <c r="E247" s="17"/>
      <c r="F247" s="635"/>
      <c r="G247" s="635"/>
      <c r="H247" s="635"/>
      <c r="I247" s="635"/>
      <c r="J247" s="635"/>
      <c r="K247" s="635"/>
      <c r="L247" s="635"/>
      <c r="M247" s="635"/>
      <c r="N247" s="635"/>
      <c r="O247" s="635"/>
      <c r="P247" s="635"/>
      <c r="Q247" s="635"/>
      <c r="R247" s="636"/>
      <c r="S247" s="635"/>
      <c r="T247" s="635"/>
      <c r="U247" s="635"/>
      <c r="V247" s="635"/>
      <c r="W247" s="635"/>
      <c r="X247" s="635"/>
      <c r="Y247" s="635"/>
      <c r="Z247" s="635"/>
    </row>
    <row r="248" spans="1:26" ht="15.75" customHeight="1" x14ac:dyDescent="0.25">
      <c r="A248" s="17"/>
      <c r="B248" s="635"/>
      <c r="C248" s="635"/>
      <c r="D248" s="635"/>
      <c r="E248" s="17"/>
      <c r="F248" s="635"/>
      <c r="G248" s="635"/>
      <c r="H248" s="635"/>
      <c r="I248" s="635"/>
      <c r="J248" s="635"/>
      <c r="K248" s="635"/>
      <c r="L248" s="635"/>
      <c r="M248" s="635"/>
      <c r="N248" s="635"/>
      <c r="O248" s="635"/>
      <c r="P248" s="635"/>
      <c r="Q248" s="635"/>
      <c r="R248" s="636"/>
      <c r="S248" s="635"/>
      <c r="T248" s="635"/>
      <c r="U248" s="635"/>
      <c r="V248" s="635"/>
      <c r="W248" s="635"/>
      <c r="X248" s="635"/>
      <c r="Y248" s="635"/>
      <c r="Z248" s="635"/>
    </row>
    <row r="249" spans="1:26" ht="15.75" customHeight="1" x14ac:dyDescent="0.25">
      <c r="A249" s="17"/>
      <c r="B249" s="635"/>
      <c r="C249" s="635"/>
      <c r="D249" s="635"/>
      <c r="E249" s="17"/>
      <c r="F249" s="635"/>
      <c r="G249" s="635"/>
      <c r="H249" s="635"/>
      <c r="I249" s="635"/>
      <c r="J249" s="635"/>
      <c r="K249" s="635"/>
      <c r="L249" s="635"/>
      <c r="M249" s="635"/>
      <c r="N249" s="635"/>
      <c r="O249" s="635"/>
      <c r="P249" s="635"/>
      <c r="Q249" s="635"/>
      <c r="R249" s="636"/>
      <c r="S249" s="635"/>
      <c r="T249" s="635"/>
      <c r="U249" s="635"/>
      <c r="V249" s="635"/>
      <c r="W249" s="635"/>
      <c r="X249" s="635"/>
      <c r="Y249" s="635"/>
      <c r="Z249" s="635"/>
    </row>
    <row r="250" spans="1:26" ht="15.75" customHeight="1" x14ac:dyDescent="0.25">
      <c r="A250" s="17"/>
      <c r="B250" s="635"/>
      <c r="C250" s="635"/>
      <c r="D250" s="635"/>
      <c r="E250" s="17"/>
      <c r="F250" s="635"/>
      <c r="G250" s="635"/>
      <c r="H250" s="635"/>
      <c r="I250" s="635"/>
      <c r="J250" s="635"/>
      <c r="K250" s="635"/>
      <c r="L250" s="635"/>
      <c r="M250" s="635"/>
      <c r="N250" s="635"/>
      <c r="O250" s="635"/>
      <c r="P250" s="635"/>
      <c r="Q250" s="635"/>
      <c r="R250" s="636"/>
      <c r="S250" s="635"/>
      <c r="T250" s="635"/>
      <c r="U250" s="635"/>
      <c r="V250" s="635"/>
      <c r="W250" s="635"/>
      <c r="X250" s="635"/>
      <c r="Y250" s="635"/>
      <c r="Z250" s="635"/>
    </row>
    <row r="251" spans="1:26" ht="15.75" customHeight="1" x14ac:dyDescent="0.25">
      <c r="A251" s="17"/>
      <c r="B251" s="635"/>
      <c r="C251" s="635"/>
      <c r="D251" s="635"/>
      <c r="E251" s="17"/>
      <c r="F251" s="635"/>
      <c r="G251" s="635"/>
      <c r="H251" s="635"/>
      <c r="I251" s="635"/>
      <c r="J251" s="635"/>
      <c r="K251" s="635"/>
      <c r="L251" s="635"/>
      <c r="M251" s="635"/>
      <c r="N251" s="635"/>
      <c r="O251" s="635"/>
      <c r="P251" s="635"/>
      <c r="Q251" s="635"/>
      <c r="R251" s="636"/>
      <c r="S251" s="635"/>
      <c r="T251" s="635"/>
      <c r="U251" s="635"/>
      <c r="V251" s="635"/>
      <c r="W251" s="635"/>
      <c r="X251" s="635"/>
      <c r="Y251" s="635"/>
      <c r="Z251" s="635"/>
    </row>
    <row r="252" spans="1:26" ht="15.75" customHeight="1" x14ac:dyDescent="0.25">
      <c r="A252" s="17"/>
      <c r="B252" s="635"/>
      <c r="C252" s="635"/>
      <c r="D252" s="635"/>
      <c r="E252" s="17"/>
      <c r="F252" s="635"/>
      <c r="G252" s="635"/>
      <c r="H252" s="635"/>
      <c r="I252" s="635"/>
      <c r="J252" s="635"/>
      <c r="K252" s="635"/>
      <c r="L252" s="635"/>
      <c r="M252" s="635"/>
      <c r="N252" s="635"/>
      <c r="O252" s="635"/>
      <c r="P252" s="635"/>
      <c r="Q252" s="635"/>
      <c r="R252" s="636"/>
      <c r="S252" s="635"/>
      <c r="T252" s="635"/>
      <c r="U252" s="635"/>
      <c r="V252" s="635"/>
      <c r="W252" s="635"/>
      <c r="X252" s="635"/>
      <c r="Y252" s="635"/>
      <c r="Z252" s="635"/>
    </row>
    <row r="253" spans="1:26" ht="15.75" customHeight="1" x14ac:dyDescent="0.25">
      <c r="A253" s="17"/>
      <c r="B253" s="635"/>
      <c r="C253" s="635"/>
      <c r="D253" s="635"/>
      <c r="E253" s="17"/>
      <c r="F253" s="635"/>
      <c r="G253" s="635"/>
      <c r="H253" s="635"/>
      <c r="I253" s="635"/>
      <c r="J253" s="635"/>
      <c r="K253" s="635"/>
      <c r="L253" s="635"/>
      <c r="M253" s="635"/>
      <c r="N253" s="635"/>
      <c r="O253" s="635"/>
      <c r="P253" s="635"/>
      <c r="Q253" s="635"/>
      <c r="R253" s="636"/>
      <c r="S253" s="635"/>
      <c r="T253" s="635"/>
      <c r="U253" s="635"/>
      <c r="V253" s="635"/>
      <c r="W253" s="635"/>
      <c r="X253" s="635"/>
      <c r="Y253" s="635"/>
      <c r="Z253" s="635"/>
    </row>
    <row r="254" spans="1:26" ht="15.75" customHeight="1" x14ac:dyDescent="0.25">
      <c r="A254" s="17"/>
      <c r="B254" s="635"/>
      <c r="C254" s="635"/>
      <c r="D254" s="635"/>
      <c r="E254" s="17"/>
      <c r="F254" s="635"/>
      <c r="G254" s="635"/>
      <c r="H254" s="635"/>
      <c r="I254" s="635"/>
      <c r="J254" s="635"/>
      <c r="K254" s="635"/>
      <c r="L254" s="635"/>
      <c r="M254" s="635"/>
      <c r="N254" s="635"/>
      <c r="O254" s="635"/>
      <c r="P254" s="635"/>
      <c r="Q254" s="635"/>
      <c r="R254" s="636"/>
      <c r="S254" s="635"/>
      <c r="T254" s="635"/>
      <c r="U254" s="635"/>
      <c r="V254" s="635"/>
      <c r="W254" s="635"/>
      <c r="X254" s="635"/>
      <c r="Y254" s="635"/>
      <c r="Z254" s="635"/>
    </row>
    <row r="255" spans="1:26" ht="15.75" customHeight="1" x14ac:dyDescent="0.25">
      <c r="A255" s="17"/>
      <c r="B255" s="635"/>
      <c r="C255" s="635"/>
      <c r="D255" s="635"/>
      <c r="E255" s="17"/>
      <c r="F255" s="635"/>
      <c r="G255" s="635"/>
      <c r="H255" s="635"/>
      <c r="I255" s="635"/>
      <c r="J255" s="635"/>
      <c r="K255" s="635"/>
      <c r="L255" s="635"/>
      <c r="M255" s="635"/>
      <c r="N255" s="635"/>
      <c r="O255" s="635"/>
      <c r="P255" s="635"/>
      <c r="Q255" s="635"/>
      <c r="R255" s="636"/>
      <c r="S255" s="635"/>
      <c r="T255" s="635"/>
      <c r="U255" s="635"/>
      <c r="V255" s="635"/>
      <c r="W255" s="635"/>
      <c r="X255" s="635"/>
      <c r="Y255" s="635"/>
      <c r="Z255" s="635"/>
    </row>
    <row r="256" spans="1:26" ht="15.75" customHeight="1" x14ac:dyDescent="0.25">
      <c r="A256" s="17"/>
      <c r="B256" s="635"/>
      <c r="C256" s="635"/>
      <c r="D256" s="635"/>
      <c r="E256" s="17"/>
      <c r="F256" s="635"/>
      <c r="G256" s="635"/>
      <c r="H256" s="635"/>
      <c r="I256" s="635"/>
      <c r="J256" s="635"/>
      <c r="K256" s="635"/>
      <c r="L256" s="635"/>
      <c r="M256" s="635"/>
      <c r="N256" s="635"/>
      <c r="O256" s="635"/>
      <c r="P256" s="635"/>
      <c r="Q256" s="635"/>
      <c r="R256" s="636"/>
      <c r="S256" s="635"/>
      <c r="T256" s="635"/>
      <c r="U256" s="635"/>
      <c r="V256" s="635"/>
      <c r="W256" s="635"/>
      <c r="X256" s="635"/>
      <c r="Y256" s="635"/>
      <c r="Z256" s="635"/>
    </row>
    <row r="257" spans="1:26" ht="15.75" customHeight="1" x14ac:dyDescent="0.25">
      <c r="A257" s="17"/>
      <c r="B257" s="635"/>
      <c r="C257" s="635"/>
      <c r="D257" s="635"/>
      <c r="E257" s="17"/>
      <c r="F257" s="635"/>
      <c r="G257" s="635"/>
      <c r="H257" s="635"/>
      <c r="I257" s="635"/>
      <c r="J257" s="635"/>
      <c r="K257" s="635"/>
      <c r="L257" s="635"/>
      <c r="M257" s="635"/>
      <c r="N257" s="635"/>
      <c r="O257" s="635"/>
      <c r="P257" s="635"/>
      <c r="Q257" s="635"/>
      <c r="R257" s="636"/>
      <c r="S257" s="635"/>
      <c r="T257" s="635"/>
      <c r="U257" s="635"/>
      <c r="V257" s="635"/>
      <c r="W257" s="635"/>
      <c r="X257" s="635"/>
      <c r="Y257" s="635"/>
      <c r="Z257" s="635"/>
    </row>
    <row r="258" spans="1:26" ht="15.75" customHeight="1" x14ac:dyDescent="0.25">
      <c r="A258" s="17"/>
      <c r="B258" s="635"/>
      <c r="C258" s="635"/>
      <c r="D258" s="635"/>
      <c r="E258" s="17"/>
      <c r="F258" s="635"/>
      <c r="G258" s="635"/>
      <c r="H258" s="635"/>
      <c r="I258" s="635"/>
      <c r="J258" s="635"/>
      <c r="K258" s="635"/>
      <c r="L258" s="635"/>
      <c r="M258" s="635"/>
      <c r="N258" s="635"/>
      <c r="O258" s="635"/>
      <c r="P258" s="635"/>
      <c r="Q258" s="635"/>
      <c r="R258" s="636"/>
      <c r="S258" s="635"/>
      <c r="T258" s="635"/>
      <c r="U258" s="635"/>
      <c r="V258" s="635"/>
      <c r="W258" s="635"/>
      <c r="X258" s="635"/>
      <c r="Y258" s="635"/>
      <c r="Z258" s="635"/>
    </row>
    <row r="259" spans="1:26" ht="15.75" customHeight="1" x14ac:dyDescent="0.25">
      <c r="A259" s="17"/>
      <c r="B259" s="635"/>
      <c r="C259" s="635"/>
      <c r="D259" s="635"/>
      <c r="E259" s="17"/>
      <c r="F259" s="635"/>
      <c r="G259" s="635"/>
      <c r="H259" s="635"/>
      <c r="I259" s="635"/>
      <c r="J259" s="635"/>
      <c r="K259" s="635"/>
      <c r="L259" s="635"/>
      <c r="M259" s="635"/>
      <c r="N259" s="635"/>
      <c r="O259" s="635"/>
      <c r="P259" s="635"/>
      <c r="Q259" s="635"/>
      <c r="R259" s="636"/>
      <c r="S259" s="635"/>
      <c r="T259" s="635"/>
      <c r="U259" s="635"/>
      <c r="V259" s="635"/>
      <c r="W259" s="635"/>
      <c r="X259" s="635"/>
      <c r="Y259" s="635"/>
      <c r="Z259" s="635"/>
    </row>
    <row r="260" spans="1:26" ht="15.75" customHeight="1" x14ac:dyDescent="0.25">
      <c r="A260" s="17"/>
      <c r="B260" s="635"/>
      <c r="C260" s="635"/>
      <c r="D260" s="635"/>
      <c r="E260" s="17"/>
      <c r="F260" s="635"/>
      <c r="G260" s="635"/>
      <c r="H260" s="635"/>
      <c r="I260" s="635"/>
      <c r="J260" s="635"/>
      <c r="K260" s="635"/>
      <c r="L260" s="635"/>
      <c r="M260" s="635"/>
      <c r="N260" s="635"/>
      <c r="O260" s="635"/>
      <c r="P260" s="635"/>
      <c r="Q260" s="635"/>
      <c r="R260" s="636"/>
      <c r="S260" s="635"/>
      <c r="T260" s="635"/>
      <c r="U260" s="635"/>
      <c r="V260" s="635"/>
      <c r="W260" s="635"/>
      <c r="X260" s="635"/>
      <c r="Y260" s="635"/>
      <c r="Z260" s="635"/>
    </row>
    <row r="261" spans="1:26" ht="15.75" customHeight="1" x14ac:dyDescent="0.25">
      <c r="A261" s="17"/>
      <c r="B261" s="635"/>
      <c r="C261" s="635"/>
      <c r="D261" s="635"/>
      <c r="E261" s="17"/>
      <c r="F261" s="635"/>
      <c r="G261" s="635"/>
      <c r="H261" s="635"/>
      <c r="I261" s="635"/>
      <c r="J261" s="635"/>
      <c r="K261" s="635"/>
      <c r="L261" s="635"/>
      <c r="M261" s="635"/>
      <c r="N261" s="635"/>
      <c r="O261" s="635"/>
      <c r="P261" s="635"/>
      <c r="Q261" s="635"/>
      <c r="R261" s="636"/>
      <c r="S261" s="635"/>
      <c r="T261" s="635"/>
      <c r="U261" s="635"/>
      <c r="V261" s="635"/>
      <c r="W261" s="635"/>
      <c r="X261" s="635"/>
      <c r="Y261" s="635"/>
      <c r="Z261" s="635"/>
    </row>
    <row r="262" spans="1:26" ht="15.75" customHeight="1" x14ac:dyDescent="0.25">
      <c r="A262" s="17"/>
      <c r="B262" s="635"/>
      <c r="C262" s="635"/>
      <c r="D262" s="635"/>
      <c r="E262" s="17"/>
      <c r="F262" s="635"/>
      <c r="G262" s="635"/>
      <c r="H262" s="635"/>
      <c r="I262" s="635"/>
      <c r="J262" s="635"/>
      <c r="K262" s="635"/>
      <c r="L262" s="635"/>
      <c r="M262" s="635"/>
      <c r="N262" s="635"/>
      <c r="O262" s="635"/>
      <c r="P262" s="635"/>
      <c r="Q262" s="635"/>
      <c r="R262" s="636"/>
      <c r="S262" s="635"/>
      <c r="T262" s="635"/>
      <c r="U262" s="635"/>
      <c r="V262" s="635"/>
      <c r="W262" s="635"/>
      <c r="X262" s="635"/>
      <c r="Y262" s="635"/>
      <c r="Z262" s="635"/>
    </row>
    <row r="263" spans="1:26" ht="15.75" customHeight="1" x14ac:dyDescent="0.25">
      <c r="A263" s="17"/>
      <c r="B263" s="635"/>
      <c r="C263" s="635"/>
      <c r="D263" s="635"/>
      <c r="E263" s="17"/>
      <c r="F263" s="635"/>
      <c r="G263" s="635"/>
      <c r="H263" s="635"/>
      <c r="I263" s="635"/>
      <c r="J263" s="635"/>
      <c r="K263" s="635"/>
      <c r="L263" s="635"/>
      <c r="M263" s="635"/>
      <c r="N263" s="635"/>
      <c r="O263" s="635"/>
      <c r="P263" s="635"/>
      <c r="Q263" s="635"/>
      <c r="R263" s="636"/>
      <c r="S263" s="635"/>
      <c r="T263" s="635"/>
      <c r="U263" s="635"/>
      <c r="V263" s="635"/>
      <c r="W263" s="635"/>
      <c r="X263" s="635"/>
      <c r="Y263" s="635"/>
      <c r="Z263" s="635"/>
    </row>
    <row r="264" spans="1:26" ht="15.75" customHeight="1" x14ac:dyDescent="0.25">
      <c r="A264" s="17"/>
      <c r="B264" s="635"/>
      <c r="C264" s="635"/>
      <c r="D264" s="635"/>
      <c r="E264" s="17"/>
      <c r="F264" s="635"/>
      <c r="G264" s="635"/>
      <c r="H264" s="635"/>
      <c r="I264" s="635"/>
      <c r="J264" s="635"/>
      <c r="K264" s="635"/>
      <c r="L264" s="635"/>
      <c r="M264" s="635"/>
      <c r="N264" s="635"/>
      <c r="O264" s="635"/>
      <c r="P264" s="635"/>
      <c r="Q264" s="635"/>
      <c r="R264" s="636"/>
      <c r="S264" s="635"/>
      <c r="T264" s="635"/>
      <c r="U264" s="635"/>
      <c r="V264" s="635"/>
      <c r="W264" s="635"/>
      <c r="X264" s="635"/>
      <c r="Y264" s="635"/>
      <c r="Z264" s="635"/>
    </row>
    <row r="265" spans="1:26" ht="15.75" customHeight="1" x14ac:dyDescent="0.25">
      <c r="A265" s="17"/>
      <c r="B265" s="635"/>
      <c r="C265" s="635"/>
      <c r="D265" s="635"/>
      <c r="E265" s="17"/>
      <c r="F265" s="635"/>
      <c r="G265" s="635"/>
      <c r="H265" s="635"/>
      <c r="I265" s="635"/>
      <c r="J265" s="635"/>
      <c r="K265" s="635"/>
      <c r="L265" s="635"/>
      <c r="M265" s="635"/>
      <c r="N265" s="635"/>
      <c r="O265" s="635"/>
      <c r="P265" s="635"/>
      <c r="Q265" s="635"/>
      <c r="R265" s="636"/>
      <c r="S265" s="635"/>
      <c r="T265" s="635"/>
      <c r="U265" s="635"/>
      <c r="V265" s="635"/>
      <c r="W265" s="635"/>
      <c r="X265" s="635"/>
      <c r="Y265" s="635"/>
      <c r="Z265" s="635"/>
    </row>
    <row r="266" spans="1:26" ht="15.75" customHeight="1" x14ac:dyDescent="0.25">
      <c r="A266" s="17"/>
      <c r="B266" s="635"/>
      <c r="C266" s="635"/>
      <c r="D266" s="635"/>
      <c r="E266" s="17"/>
      <c r="F266" s="635"/>
      <c r="G266" s="635"/>
      <c r="H266" s="635"/>
      <c r="I266" s="635"/>
      <c r="J266" s="635"/>
      <c r="K266" s="635"/>
      <c r="L266" s="635"/>
      <c r="M266" s="635"/>
      <c r="N266" s="635"/>
      <c r="O266" s="635"/>
      <c r="P266" s="635"/>
      <c r="Q266" s="635"/>
      <c r="R266" s="636"/>
      <c r="S266" s="635"/>
      <c r="T266" s="635"/>
      <c r="U266" s="635"/>
      <c r="V266" s="635"/>
      <c r="W266" s="635"/>
      <c r="X266" s="635"/>
      <c r="Y266" s="635"/>
      <c r="Z266" s="635"/>
    </row>
    <row r="267" spans="1:26" ht="15.75" customHeight="1" x14ac:dyDescent="0.25">
      <c r="A267" s="17"/>
      <c r="B267" s="635"/>
      <c r="C267" s="635"/>
      <c r="D267" s="635"/>
      <c r="E267" s="17"/>
      <c r="F267" s="635"/>
      <c r="G267" s="635"/>
      <c r="H267" s="635"/>
      <c r="I267" s="635"/>
      <c r="J267" s="635"/>
      <c r="K267" s="635"/>
      <c r="L267" s="635"/>
      <c r="M267" s="635"/>
      <c r="N267" s="635"/>
      <c r="O267" s="635"/>
      <c r="P267" s="635"/>
      <c r="Q267" s="635"/>
      <c r="R267" s="636"/>
      <c r="S267" s="635"/>
      <c r="T267" s="635"/>
      <c r="U267" s="635"/>
      <c r="V267" s="635"/>
      <c r="W267" s="635"/>
      <c r="X267" s="635"/>
      <c r="Y267" s="635"/>
      <c r="Z267" s="635"/>
    </row>
    <row r="268" spans="1:26" ht="15.75" customHeight="1" x14ac:dyDescent="0.25">
      <c r="A268" s="17"/>
      <c r="B268" s="635"/>
      <c r="C268" s="635"/>
      <c r="D268" s="635"/>
      <c r="E268" s="17"/>
      <c r="F268" s="635"/>
      <c r="G268" s="635"/>
      <c r="H268" s="635"/>
      <c r="I268" s="635"/>
      <c r="J268" s="635"/>
      <c r="K268" s="635"/>
      <c r="L268" s="635"/>
      <c r="M268" s="635"/>
      <c r="N268" s="635"/>
      <c r="O268" s="635"/>
      <c r="P268" s="635"/>
      <c r="Q268" s="635"/>
      <c r="R268" s="636"/>
      <c r="S268" s="635"/>
      <c r="T268" s="635"/>
      <c r="U268" s="635"/>
      <c r="V268" s="635"/>
      <c r="W268" s="635"/>
      <c r="X268" s="635"/>
      <c r="Y268" s="635"/>
      <c r="Z268" s="635"/>
    </row>
    <row r="269" spans="1:26" ht="15.75" customHeight="1" x14ac:dyDescent="0.25">
      <c r="A269" s="17"/>
      <c r="B269" s="635"/>
      <c r="C269" s="635"/>
      <c r="D269" s="635"/>
      <c r="E269" s="17"/>
      <c r="F269" s="635"/>
      <c r="G269" s="635"/>
      <c r="H269" s="635"/>
      <c r="I269" s="635"/>
      <c r="J269" s="635"/>
      <c r="K269" s="635"/>
      <c r="L269" s="635"/>
      <c r="M269" s="635"/>
      <c r="N269" s="635"/>
      <c r="O269" s="635"/>
      <c r="P269" s="635"/>
      <c r="Q269" s="635"/>
      <c r="R269" s="636"/>
      <c r="S269" s="635"/>
      <c r="T269" s="635"/>
      <c r="U269" s="635"/>
      <c r="V269" s="635"/>
      <c r="W269" s="635"/>
      <c r="X269" s="635"/>
      <c r="Y269" s="635"/>
      <c r="Z269" s="635"/>
    </row>
    <row r="270" spans="1:26" ht="15.75" customHeight="1" x14ac:dyDescent="0.25">
      <c r="A270" s="17"/>
      <c r="B270" s="635"/>
      <c r="C270" s="635"/>
      <c r="D270" s="635"/>
      <c r="E270" s="17"/>
      <c r="F270" s="635"/>
      <c r="G270" s="635"/>
      <c r="H270" s="635"/>
      <c r="I270" s="635"/>
      <c r="J270" s="635"/>
      <c r="K270" s="635"/>
      <c r="L270" s="635"/>
      <c r="M270" s="635"/>
      <c r="N270" s="635"/>
      <c r="O270" s="635"/>
      <c r="P270" s="635"/>
      <c r="Q270" s="635"/>
      <c r="R270" s="636"/>
      <c r="S270" s="635"/>
      <c r="T270" s="635"/>
      <c r="U270" s="635"/>
      <c r="V270" s="635"/>
      <c r="W270" s="635"/>
      <c r="X270" s="635"/>
      <c r="Y270" s="635"/>
      <c r="Z270" s="635"/>
    </row>
    <row r="271" spans="1:26" ht="15.75" customHeight="1" x14ac:dyDescent="0.25">
      <c r="A271" s="17"/>
      <c r="B271" s="635"/>
      <c r="C271" s="635"/>
      <c r="D271" s="635"/>
      <c r="E271" s="17"/>
      <c r="F271" s="635"/>
      <c r="G271" s="635"/>
      <c r="H271" s="635"/>
      <c r="I271" s="635"/>
      <c r="J271" s="635"/>
      <c r="K271" s="635"/>
      <c r="L271" s="635"/>
      <c r="M271" s="635"/>
      <c r="N271" s="635"/>
      <c r="O271" s="635"/>
      <c r="P271" s="635"/>
      <c r="Q271" s="635"/>
      <c r="R271" s="636"/>
      <c r="S271" s="635"/>
      <c r="T271" s="635"/>
      <c r="U271" s="635"/>
      <c r="V271" s="635"/>
      <c r="W271" s="635"/>
      <c r="X271" s="635"/>
      <c r="Y271" s="635"/>
      <c r="Z271" s="635"/>
    </row>
    <row r="272" spans="1:26" ht="15.75" customHeight="1" x14ac:dyDescent="0.25">
      <c r="A272" s="17"/>
      <c r="B272" s="635"/>
      <c r="C272" s="635"/>
      <c r="D272" s="635"/>
      <c r="E272" s="17"/>
      <c r="F272" s="635"/>
      <c r="G272" s="635"/>
      <c r="H272" s="635"/>
      <c r="I272" s="635"/>
      <c r="J272" s="635"/>
      <c r="K272" s="635"/>
      <c r="L272" s="635"/>
      <c r="M272" s="635"/>
      <c r="N272" s="635"/>
      <c r="O272" s="635"/>
      <c r="P272" s="635"/>
      <c r="Q272" s="635"/>
      <c r="R272" s="636"/>
      <c r="S272" s="635"/>
      <c r="T272" s="635"/>
      <c r="U272" s="635"/>
      <c r="V272" s="635"/>
      <c r="W272" s="635"/>
      <c r="X272" s="635"/>
      <c r="Y272" s="635"/>
      <c r="Z272" s="635"/>
    </row>
    <row r="273" spans="1:26" ht="15.75" customHeight="1" x14ac:dyDescent="0.25">
      <c r="A273" s="17"/>
      <c r="B273" s="635"/>
      <c r="C273" s="635"/>
      <c r="D273" s="635"/>
      <c r="E273" s="17"/>
      <c r="F273" s="635"/>
      <c r="G273" s="635"/>
      <c r="H273" s="635"/>
      <c r="I273" s="635"/>
      <c r="J273" s="635"/>
      <c r="K273" s="635"/>
      <c r="L273" s="635"/>
      <c r="M273" s="635"/>
      <c r="N273" s="635"/>
      <c r="O273" s="635"/>
      <c r="P273" s="635"/>
      <c r="Q273" s="635"/>
      <c r="R273" s="636"/>
      <c r="S273" s="635"/>
      <c r="T273" s="635"/>
      <c r="U273" s="635"/>
      <c r="V273" s="635"/>
      <c r="W273" s="635"/>
      <c r="X273" s="635"/>
      <c r="Y273" s="635"/>
      <c r="Z273" s="635"/>
    </row>
    <row r="274" spans="1:26" ht="15.75" customHeight="1" x14ac:dyDescent="0.25">
      <c r="A274" s="17"/>
      <c r="B274" s="635"/>
      <c r="C274" s="635"/>
      <c r="D274" s="635"/>
      <c r="E274" s="17"/>
      <c r="F274" s="635"/>
      <c r="G274" s="635"/>
      <c r="H274" s="635"/>
      <c r="I274" s="635"/>
      <c r="J274" s="635"/>
      <c r="K274" s="635"/>
      <c r="L274" s="635"/>
      <c r="M274" s="635"/>
      <c r="N274" s="635"/>
      <c r="O274" s="635"/>
      <c r="P274" s="635"/>
      <c r="Q274" s="635"/>
      <c r="R274" s="636"/>
      <c r="S274" s="635"/>
      <c r="T274" s="635"/>
      <c r="U274" s="635"/>
      <c r="V274" s="635"/>
      <c r="W274" s="635"/>
      <c r="X274" s="635"/>
      <c r="Y274" s="635"/>
      <c r="Z274" s="635"/>
    </row>
    <row r="275" spans="1:26" ht="15.75" customHeight="1" x14ac:dyDescent="0.25">
      <c r="A275" s="17"/>
      <c r="B275" s="635"/>
      <c r="C275" s="635"/>
      <c r="D275" s="635"/>
      <c r="E275" s="17"/>
      <c r="F275" s="635"/>
      <c r="G275" s="635"/>
      <c r="H275" s="635"/>
      <c r="I275" s="635"/>
      <c r="J275" s="635"/>
      <c r="K275" s="635"/>
      <c r="L275" s="635"/>
      <c r="M275" s="635"/>
      <c r="N275" s="635"/>
      <c r="O275" s="635"/>
      <c r="P275" s="635"/>
      <c r="Q275" s="635"/>
      <c r="R275" s="636"/>
      <c r="S275" s="635"/>
      <c r="T275" s="635"/>
      <c r="U275" s="635"/>
      <c r="V275" s="635"/>
      <c r="W275" s="635"/>
      <c r="X275" s="635"/>
      <c r="Y275" s="635"/>
      <c r="Z275" s="635"/>
    </row>
    <row r="276" spans="1:26" ht="15.75" customHeight="1" x14ac:dyDescent="0.25">
      <c r="A276" s="17"/>
      <c r="B276" s="635"/>
      <c r="C276" s="635"/>
      <c r="D276" s="635"/>
      <c r="E276" s="17"/>
      <c r="F276" s="635"/>
      <c r="G276" s="635"/>
      <c r="H276" s="635"/>
      <c r="I276" s="635"/>
      <c r="J276" s="635"/>
      <c r="K276" s="635"/>
      <c r="L276" s="635"/>
      <c r="M276" s="635"/>
      <c r="N276" s="635"/>
      <c r="O276" s="635"/>
      <c r="P276" s="635"/>
      <c r="Q276" s="635"/>
      <c r="R276" s="636"/>
      <c r="S276" s="635"/>
      <c r="T276" s="635"/>
      <c r="U276" s="635"/>
      <c r="V276" s="635"/>
      <c r="W276" s="635"/>
      <c r="X276" s="635"/>
      <c r="Y276" s="635"/>
      <c r="Z276" s="635"/>
    </row>
    <row r="277" spans="1:26" ht="15.75" customHeight="1" x14ac:dyDescent="0.25">
      <c r="A277" s="17"/>
      <c r="B277" s="635"/>
      <c r="C277" s="635"/>
      <c r="D277" s="635"/>
      <c r="E277" s="17"/>
      <c r="F277" s="635"/>
      <c r="G277" s="635"/>
      <c r="H277" s="635"/>
      <c r="I277" s="635"/>
      <c r="J277" s="635"/>
      <c r="K277" s="635"/>
      <c r="L277" s="635"/>
      <c r="M277" s="635"/>
      <c r="N277" s="635"/>
      <c r="O277" s="635"/>
      <c r="P277" s="635"/>
      <c r="Q277" s="635"/>
      <c r="R277" s="636"/>
      <c r="S277" s="635"/>
      <c r="T277" s="635"/>
      <c r="U277" s="635"/>
      <c r="V277" s="635"/>
      <c r="W277" s="635"/>
      <c r="X277" s="635"/>
      <c r="Y277" s="635"/>
      <c r="Z277" s="635"/>
    </row>
    <row r="278" spans="1:26" ht="15.75" customHeight="1" x14ac:dyDescent="0.25">
      <c r="A278" s="17"/>
      <c r="B278" s="635"/>
      <c r="C278" s="635"/>
      <c r="D278" s="635"/>
      <c r="E278" s="17"/>
      <c r="F278" s="635"/>
      <c r="G278" s="635"/>
      <c r="H278" s="635"/>
      <c r="I278" s="635"/>
      <c r="J278" s="635"/>
      <c r="K278" s="635"/>
      <c r="L278" s="635"/>
      <c r="M278" s="635"/>
      <c r="N278" s="635"/>
      <c r="O278" s="635"/>
      <c r="P278" s="635"/>
      <c r="Q278" s="635"/>
      <c r="R278" s="636"/>
      <c r="S278" s="635"/>
      <c r="T278" s="635"/>
      <c r="U278" s="635"/>
      <c r="V278" s="635"/>
      <c r="W278" s="635"/>
      <c r="X278" s="635"/>
      <c r="Y278" s="635"/>
      <c r="Z278" s="635"/>
    </row>
    <row r="279" spans="1:26" ht="15.75" customHeight="1" x14ac:dyDescent="0.25">
      <c r="A279" s="17"/>
      <c r="B279" s="635"/>
      <c r="C279" s="635"/>
      <c r="D279" s="635"/>
      <c r="E279" s="17"/>
      <c r="F279" s="635"/>
      <c r="G279" s="635"/>
      <c r="H279" s="635"/>
      <c r="I279" s="635"/>
      <c r="J279" s="635"/>
      <c r="K279" s="635"/>
      <c r="L279" s="635"/>
      <c r="M279" s="635"/>
      <c r="N279" s="635"/>
      <c r="O279" s="635"/>
      <c r="P279" s="635"/>
      <c r="Q279" s="635"/>
      <c r="R279" s="636"/>
      <c r="S279" s="635"/>
      <c r="T279" s="635"/>
      <c r="U279" s="635"/>
      <c r="V279" s="635"/>
      <c r="W279" s="635"/>
      <c r="X279" s="635"/>
      <c r="Y279" s="635"/>
      <c r="Z279" s="635"/>
    </row>
    <row r="280" spans="1:26" ht="15.75" customHeight="1" x14ac:dyDescent="0.25">
      <c r="A280" s="17"/>
      <c r="B280" s="635"/>
      <c r="C280" s="635"/>
      <c r="D280" s="635"/>
      <c r="E280" s="17"/>
      <c r="F280" s="635"/>
      <c r="G280" s="635"/>
      <c r="H280" s="635"/>
      <c r="I280" s="635"/>
      <c r="J280" s="635"/>
      <c r="K280" s="635"/>
      <c r="L280" s="635"/>
      <c r="M280" s="635"/>
      <c r="N280" s="635"/>
      <c r="O280" s="635"/>
      <c r="P280" s="635"/>
      <c r="Q280" s="635"/>
      <c r="R280" s="636"/>
      <c r="S280" s="635"/>
      <c r="T280" s="635"/>
      <c r="U280" s="635"/>
      <c r="V280" s="635"/>
      <c r="W280" s="635"/>
      <c r="X280" s="635"/>
      <c r="Y280" s="635"/>
      <c r="Z280" s="635"/>
    </row>
    <row r="281" spans="1:26" ht="15.75" customHeight="1" x14ac:dyDescent="0.25">
      <c r="A281" s="17"/>
      <c r="B281" s="635"/>
      <c r="C281" s="635"/>
      <c r="D281" s="635"/>
      <c r="E281" s="17"/>
      <c r="F281" s="635"/>
      <c r="G281" s="635"/>
      <c r="H281" s="635"/>
      <c r="I281" s="635"/>
      <c r="J281" s="635"/>
      <c r="K281" s="635"/>
      <c r="L281" s="635"/>
      <c r="M281" s="635"/>
      <c r="N281" s="635"/>
      <c r="O281" s="635"/>
      <c r="P281" s="635"/>
      <c r="Q281" s="635"/>
      <c r="R281" s="636"/>
      <c r="S281" s="635"/>
      <c r="T281" s="635"/>
      <c r="U281" s="635"/>
      <c r="V281" s="635"/>
      <c r="W281" s="635"/>
      <c r="X281" s="635"/>
      <c r="Y281" s="635"/>
      <c r="Z281" s="635"/>
    </row>
    <row r="282" spans="1:26" ht="15.75" customHeight="1" x14ac:dyDescent="0.25">
      <c r="A282" s="17"/>
      <c r="B282" s="635"/>
      <c r="C282" s="635"/>
      <c r="D282" s="635"/>
      <c r="E282" s="17"/>
      <c r="F282" s="635"/>
      <c r="G282" s="635"/>
      <c r="H282" s="635"/>
      <c r="I282" s="635"/>
      <c r="J282" s="635"/>
      <c r="K282" s="635"/>
      <c r="L282" s="635"/>
      <c r="M282" s="635"/>
      <c r="N282" s="635"/>
      <c r="O282" s="635"/>
      <c r="P282" s="635"/>
      <c r="Q282" s="635"/>
      <c r="R282" s="636"/>
      <c r="S282" s="635"/>
      <c r="T282" s="635"/>
      <c r="U282" s="635"/>
      <c r="V282" s="635"/>
      <c r="W282" s="635"/>
      <c r="X282" s="635"/>
      <c r="Y282" s="635"/>
      <c r="Z282" s="635"/>
    </row>
    <row r="283" spans="1:26" ht="15.75" customHeight="1" x14ac:dyDescent="0.25">
      <c r="A283" s="17"/>
      <c r="B283" s="635"/>
      <c r="C283" s="635"/>
      <c r="D283" s="635"/>
      <c r="E283" s="17"/>
      <c r="F283" s="635"/>
      <c r="G283" s="635"/>
      <c r="H283" s="635"/>
      <c r="I283" s="635"/>
      <c r="J283" s="635"/>
      <c r="K283" s="635"/>
      <c r="L283" s="635"/>
      <c r="M283" s="635"/>
      <c r="N283" s="635"/>
      <c r="O283" s="635"/>
      <c r="P283" s="635"/>
      <c r="Q283" s="635"/>
      <c r="R283" s="636"/>
      <c r="S283" s="635"/>
      <c r="T283" s="635"/>
      <c r="U283" s="635"/>
      <c r="V283" s="635"/>
      <c r="W283" s="635"/>
      <c r="X283" s="635"/>
      <c r="Y283" s="635"/>
      <c r="Z283" s="635"/>
    </row>
    <row r="284" spans="1:26" ht="15.75" customHeight="1" x14ac:dyDescent="0.25">
      <c r="A284" s="17"/>
      <c r="B284" s="635"/>
      <c r="C284" s="635"/>
      <c r="D284" s="635"/>
      <c r="E284" s="17"/>
      <c r="F284" s="635"/>
      <c r="G284" s="635"/>
      <c r="H284" s="635"/>
      <c r="I284" s="635"/>
      <c r="J284" s="635"/>
      <c r="K284" s="635"/>
      <c r="L284" s="635"/>
      <c r="M284" s="635"/>
      <c r="N284" s="635"/>
      <c r="O284" s="635"/>
      <c r="P284" s="635"/>
      <c r="Q284" s="635"/>
      <c r="R284" s="636"/>
      <c r="S284" s="635"/>
      <c r="T284" s="635"/>
      <c r="U284" s="635"/>
      <c r="V284" s="635"/>
      <c r="W284" s="635"/>
      <c r="X284" s="635"/>
      <c r="Y284" s="635"/>
      <c r="Z284" s="635"/>
    </row>
    <row r="285" spans="1:26" ht="15.75" customHeight="1" x14ac:dyDescent="0.25">
      <c r="A285" s="17"/>
      <c r="B285" s="635"/>
      <c r="C285" s="635"/>
      <c r="D285" s="635"/>
      <c r="E285" s="17"/>
      <c r="F285" s="635"/>
      <c r="G285" s="635"/>
      <c r="H285" s="635"/>
      <c r="I285" s="635"/>
      <c r="J285" s="635"/>
      <c r="K285" s="635"/>
      <c r="L285" s="635"/>
      <c r="M285" s="635"/>
      <c r="N285" s="635"/>
      <c r="O285" s="635"/>
      <c r="P285" s="635"/>
      <c r="Q285" s="635"/>
      <c r="R285" s="636"/>
      <c r="S285" s="635"/>
      <c r="T285" s="635"/>
      <c r="U285" s="635"/>
      <c r="V285" s="635"/>
      <c r="W285" s="635"/>
      <c r="X285" s="635"/>
      <c r="Y285" s="635"/>
      <c r="Z285" s="635"/>
    </row>
    <row r="286" spans="1:26" ht="15.75" customHeight="1" x14ac:dyDescent="0.25">
      <c r="A286" s="17"/>
      <c r="B286" s="635"/>
      <c r="C286" s="635"/>
      <c r="D286" s="635"/>
      <c r="E286" s="17"/>
      <c r="F286" s="635"/>
      <c r="G286" s="635"/>
      <c r="H286" s="635"/>
      <c r="I286" s="635"/>
      <c r="J286" s="635"/>
      <c r="K286" s="635"/>
      <c r="L286" s="635"/>
      <c r="M286" s="635"/>
      <c r="N286" s="635"/>
      <c r="O286" s="635"/>
      <c r="P286" s="635"/>
      <c r="Q286" s="635"/>
      <c r="R286" s="636"/>
      <c r="S286" s="635"/>
      <c r="T286" s="635"/>
      <c r="U286" s="635"/>
      <c r="V286" s="635"/>
      <c r="W286" s="635"/>
      <c r="X286" s="635"/>
      <c r="Y286" s="635"/>
      <c r="Z286" s="635"/>
    </row>
    <row r="287" spans="1:26" ht="15.75" customHeight="1" x14ac:dyDescent="0.25">
      <c r="A287" s="17"/>
      <c r="B287" s="635"/>
      <c r="C287" s="635"/>
      <c r="D287" s="635"/>
      <c r="E287" s="17"/>
      <c r="F287" s="635"/>
      <c r="G287" s="635"/>
      <c r="H287" s="635"/>
      <c r="I287" s="635"/>
      <c r="J287" s="635"/>
      <c r="K287" s="635"/>
      <c r="L287" s="635"/>
      <c r="M287" s="635"/>
      <c r="N287" s="635"/>
      <c r="O287" s="635"/>
      <c r="P287" s="635"/>
      <c r="Q287" s="635"/>
      <c r="R287" s="636"/>
      <c r="S287" s="635"/>
      <c r="T287" s="635"/>
      <c r="U287" s="635"/>
      <c r="V287" s="635"/>
      <c r="W287" s="635"/>
      <c r="X287" s="635"/>
      <c r="Y287" s="635"/>
      <c r="Z287" s="635"/>
    </row>
    <row r="288" spans="1:26" ht="15.75" customHeight="1" x14ac:dyDescent="0.25">
      <c r="A288" s="17"/>
      <c r="B288" s="635"/>
      <c r="C288" s="635"/>
      <c r="D288" s="635"/>
      <c r="E288" s="17"/>
      <c r="F288" s="635"/>
      <c r="G288" s="635"/>
      <c r="H288" s="635"/>
      <c r="I288" s="635"/>
      <c r="J288" s="635"/>
      <c r="K288" s="635"/>
      <c r="L288" s="635"/>
      <c r="M288" s="635"/>
      <c r="N288" s="635"/>
      <c r="O288" s="635"/>
      <c r="P288" s="635"/>
      <c r="Q288" s="635"/>
      <c r="R288" s="636"/>
      <c r="S288" s="635"/>
      <c r="T288" s="635"/>
      <c r="U288" s="635"/>
      <c r="V288" s="635"/>
      <c r="W288" s="635"/>
      <c r="X288" s="635"/>
      <c r="Y288" s="635"/>
      <c r="Z288" s="635"/>
    </row>
    <row r="289" spans="1:26" ht="15.75" customHeight="1" x14ac:dyDescent="0.25">
      <c r="A289" s="17"/>
      <c r="B289" s="635"/>
      <c r="C289" s="635"/>
      <c r="D289" s="635"/>
      <c r="E289" s="17"/>
      <c r="F289" s="635"/>
      <c r="G289" s="635"/>
      <c r="H289" s="635"/>
      <c r="I289" s="635"/>
      <c r="J289" s="635"/>
      <c r="K289" s="635"/>
      <c r="L289" s="635"/>
      <c r="M289" s="635"/>
      <c r="N289" s="635"/>
      <c r="O289" s="635"/>
      <c r="P289" s="635"/>
      <c r="Q289" s="635"/>
      <c r="R289" s="636"/>
      <c r="S289" s="635"/>
      <c r="T289" s="635"/>
      <c r="U289" s="635"/>
      <c r="V289" s="635"/>
      <c r="W289" s="635"/>
      <c r="X289" s="635"/>
      <c r="Y289" s="635"/>
      <c r="Z289" s="635"/>
    </row>
    <row r="290" spans="1:26" ht="15.75" customHeight="1" x14ac:dyDescent="0.25">
      <c r="A290" s="17"/>
      <c r="B290" s="635"/>
      <c r="C290" s="635"/>
      <c r="D290" s="635"/>
      <c r="E290" s="17"/>
      <c r="F290" s="635"/>
      <c r="G290" s="635"/>
      <c r="H290" s="635"/>
      <c r="I290" s="635"/>
      <c r="J290" s="635"/>
      <c r="K290" s="635"/>
      <c r="L290" s="635"/>
      <c r="M290" s="635"/>
      <c r="N290" s="635"/>
      <c r="O290" s="635"/>
      <c r="P290" s="635"/>
      <c r="Q290" s="635"/>
      <c r="R290" s="636"/>
      <c r="S290" s="635"/>
      <c r="T290" s="635"/>
      <c r="U290" s="635"/>
      <c r="V290" s="635"/>
      <c r="W290" s="635"/>
      <c r="X290" s="635"/>
      <c r="Y290" s="635"/>
      <c r="Z290" s="635"/>
    </row>
    <row r="291" spans="1:26" ht="15.75" customHeight="1" x14ac:dyDescent="0.25">
      <c r="A291" s="17"/>
      <c r="B291" s="635"/>
      <c r="C291" s="635"/>
      <c r="D291" s="635"/>
      <c r="E291" s="17"/>
      <c r="F291" s="635"/>
      <c r="G291" s="635"/>
      <c r="H291" s="635"/>
      <c r="I291" s="635"/>
      <c r="J291" s="635"/>
      <c r="K291" s="635"/>
      <c r="L291" s="635"/>
      <c r="M291" s="635"/>
      <c r="N291" s="635"/>
      <c r="O291" s="635"/>
      <c r="P291" s="635"/>
      <c r="Q291" s="635"/>
      <c r="R291" s="636"/>
      <c r="S291" s="635"/>
      <c r="T291" s="635"/>
      <c r="U291" s="635"/>
      <c r="V291" s="635"/>
      <c r="W291" s="635"/>
      <c r="X291" s="635"/>
      <c r="Y291" s="635"/>
      <c r="Z291" s="635"/>
    </row>
    <row r="292" spans="1:26" ht="15.75" customHeight="1" x14ac:dyDescent="0.25">
      <c r="A292" s="17"/>
      <c r="B292" s="635"/>
      <c r="C292" s="635"/>
      <c r="D292" s="635"/>
      <c r="E292" s="17"/>
      <c r="F292" s="635"/>
      <c r="G292" s="635"/>
      <c r="H292" s="635"/>
      <c r="I292" s="635"/>
      <c r="J292" s="635"/>
      <c r="K292" s="635"/>
      <c r="L292" s="635"/>
      <c r="M292" s="635"/>
      <c r="N292" s="635"/>
      <c r="O292" s="635"/>
      <c r="P292" s="635"/>
      <c r="Q292" s="635"/>
      <c r="R292" s="636"/>
      <c r="S292" s="635"/>
      <c r="T292" s="635"/>
      <c r="U292" s="635"/>
      <c r="V292" s="635"/>
      <c r="W292" s="635"/>
      <c r="X292" s="635"/>
      <c r="Y292" s="635"/>
      <c r="Z292" s="635"/>
    </row>
    <row r="293" spans="1:26" ht="15.75" customHeight="1" x14ac:dyDescent="0.25">
      <c r="A293" s="17"/>
      <c r="B293" s="635"/>
      <c r="C293" s="635"/>
      <c r="D293" s="635"/>
      <c r="E293" s="17"/>
      <c r="F293" s="635"/>
      <c r="G293" s="635"/>
      <c r="H293" s="635"/>
      <c r="I293" s="635"/>
      <c r="J293" s="635"/>
      <c r="K293" s="635"/>
      <c r="L293" s="635"/>
      <c r="M293" s="635"/>
      <c r="N293" s="635"/>
      <c r="O293" s="635"/>
      <c r="P293" s="635"/>
      <c r="Q293" s="635"/>
      <c r="R293" s="636"/>
      <c r="S293" s="635"/>
      <c r="T293" s="635"/>
      <c r="U293" s="635"/>
      <c r="V293" s="635"/>
      <c r="W293" s="635"/>
      <c r="X293" s="635"/>
      <c r="Y293" s="635"/>
      <c r="Z293" s="635"/>
    </row>
    <row r="294" spans="1:26" ht="15.75" customHeight="1" x14ac:dyDescent="0.25">
      <c r="A294" s="17"/>
      <c r="B294" s="635"/>
      <c r="C294" s="635"/>
      <c r="D294" s="635"/>
      <c r="E294" s="17"/>
      <c r="F294" s="635"/>
      <c r="G294" s="635"/>
      <c r="H294" s="635"/>
      <c r="I294" s="635"/>
      <c r="J294" s="635"/>
      <c r="K294" s="635"/>
      <c r="L294" s="635"/>
      <c r="M294" s="635"/>
      <c r="N294" s="635"/>
      <c r="O294" s="635"/>
      <c r="P294" s="635"/>
      <c r="Q294" s="635"/>
      <c r="R294" s="636"/>
      <c r="S294" s="635"/>
      <c r="T294" s="635"/>
      <c r="U294" s="635"/>
      <c r="V294" s="635"/>
      <c r="W294" s="635"/>
      <c r="X294" s="635"/>
      <c r="Y294" s="635"/>
      <c r="Z294" s="635"/>
    </row>
    <row r="295" spans="1:26" ht="15.75" customHeight="1" x14ac:dyDescent="0.25">
      <c r="A295" s="17"/>
      <c r="B295" s="635"/>
      <c r="C295" s="635"/>
      <c r="D295" s="635"/>
      <c r="E295" s="17"/>
      <c r="F295" s="635"/>
      <c r="G295" s="635"/>
      <c r="H295" s="635"/>
      <c r="I295" s="635"/>
      <c r="J295" s="635"/>
      <c r="K295" s="635"/>
      <c r="L295" s="635"/>
      <c r="M295" s="635"/>
      <c r="N295" s="635"/>
      <c r="O295" s="635"/>
      <c r="P295" s="635"/>
      <c r="Q295" s="635"/>
      <c r="R295" s="636"/>
      <c r="S295" s="635"/>
      <c r="T295" s="635"/>
      <c r="U295" s="635"/>
      <c r="V295" s="635"/>
      <c r="W295" s="635"/>
      <c r="X295" s="635"/>
      <c r="Y295" s="635"/>
      <c r="Z295" s="635"/>
    </row>
    <row r="296" spans="1:26" ht="15.75" customHeight="1" x14ac:dyDescent="0.25">
      <c r="A296" s="17"/>
      <c r="B296" s="635"/>
      <c r="C296" s="635"/>
      <c r="D296" s="635"/>
      <c r="E296" s="17"/>
      <c r="F296" s="635"/>
      <c r="G296" s="635"/>
      <c r="H296" s="635"/>
      <c r="I296" s="635"/>
      <c r="J296" s="635"/>
      <c r="K296" s="635"/>
      <c r="L296" s="635"/>
      <c r="M296" s="635"/>
      <c r="N296" s="635"/>
      <c r="O296" s="635"/>
      <c r="P296" s="635"/>
      <c r="Q296" s="635"/>
      <c r="R296" s="636"/>
      <c r="S296" s="635"/>
      <c r="T296" s="635"/>
      <c r="U296" s="635"/>
      <c r="V296" s="635"/>
      <c r="W296" s="635"/>
      <c r="X296" s="635"/>
      <c r="Y296" s="635"/>
      <c r="Z296" s="635"/>
    </row>
    <row r="297" spans="1:26" ht="15.75" customHeight="1" x14ac:dyDescent="0.25">
      <c r="A297" s="17"/>
      <c r="B297" s="635"/>
      <c r="C297" s="635"/>
      <c r="D297" s="635"/>
      <c r="E297" s="17"/>
      <c r="F297" s="635"/>
      <c r="G297" s="635"/>
      <c r="H297" s="635"/>
      <c r="I297" s="635"/>
      <c r="J297" s="635"/>
      <c r="K297" s="635"/>
      <c r="L297" s="635"/>
      <c r="M297" s="635"/>
      <c r="N297" s="635"/>
      <c r="O297" s="635"/>
      <c r="P297" s="635"/>
      <c r="Q297" s="635"/>
      <c r="R297" s="636"/>
      <c r="S297" s="635"/>
      <c r="T297" s="635"/>
      <c r="U297" s="635"/>
      <c r="V297" s="635"/>
      <c r="W297" s="635"/>
      <c r="X297" s="635"/>
      <c r="Y297" s="635"/>
      <c r="Z297" s="635"/>
    </row>
    <row r="298" spans="1:26" ht="15.75" customHeight="1" x14ac:dyDescent="0.25">
      <c r="A298" s="17"/>
      <c r="B298" s="635"/>
      <c r="C298" s="635"/>
      <c r="D298" s="635"/>
      <c r="E298" s="17"/>
      <c r="F298" s="635"/>
      <c r="G298" s="635"/>
      <c r="H298" s="635"/>
      <c r="I298" s="635"/>
      <c r="J298" s="635"/>
      <c r="K298" s="635"/>
      <c r="L298" s="635"/>
      <c r="M298" s="635"/>
      <c r="N298" s="635"/>
      <c r="O298" s="635"/>
      <c r="P298" s="635"/>
      <c r="Q298" s="635"/>
      <c r="R298" s="636"/>
      <c r="S298" s="635"/>
      <c r="T298" s="635"/>
      <c r="U298" s="635"/>
      <c r="V298" s="635"/>
      <c r="W298" s="635"/>
      <c r="X298" s="635"/>
      <c r="Y298" s="635"/>
      <c r="Z298" s="635"/>
    </row>
    <row r="299" spans="1:26" ht="15.75" customHeight="1" x14ac:dyDescent="0.25">
      <c r="A299" s="17"/>
      <c r="B299" s="635"/>
      <c r="C299" s="635"/>
      <c r="D299" s="635"/>
      <c r="E299" s="17"/>
      <c r="F299" s="635"/>
      <c r="G299" s="635"/>
      <c r="H299" s="635"/>
      <c r="I299" s="635"/>
      <c r="J299" s="635"/>
      <c r="K299" s="635"/>
      <c r="L299" s="635"/>
      <c r="M299" s="635"/>
      <c r="N299" s="635"/>
      <c r="O299" s="635"/>
      <c r="P299" s="635"/>
      <c r="Q299" s="635"/>
      <c r="R299" s="636"/>
      <c r="S299" s="635"/>
      <c r="T299" s="635"/>
      <c r="U299" s="635"/>
      <c r="V299" s="635"/>
      <c r="W299" s="635"/>
      <c r="X299" s="635"/>
      <c r="Y299" s="635"/>
      <c r="Z299" s="635"/>
    </row>
    <row r="300" spans="1:26" ht="15.75" customHeight="1" x14ac:dyDescent="0.25">
      <c r="A300" s="17"/>
      <c r="B300" s="635"/>
      <c r="C300" s="635"/>
      <c r="D300" s="635"/>
      <c r="E300" s="17"/>
      <c r="F300" s="635"/>
      <c r="G300" s="635"/>
      <c r="H300" s="635"/>
      <c r="I300" s="635"/>
      <c r="J300" s="635"/>
      <c r="K300" s="635"/>
      <c r="L300" s="635"/>
      <c r="M300" s="635"/>
      <c r="N300" s="635"/>
      <c r="O300" s="635"/>
      <c r="P300" s="635"/>
      <c r="Q300" s="635"/>
      <c r="R300" s="636"/>
      <c r="S300" s="635"/>
      <c r="T300" s="635"/>
      <c r="U300" s="635"/>
      <c r="V300" s="635"/>
      <c r="W300" s="635"/>
      <c r="X300" s="635"/>
      <c r="Y300" s="635"/>
      <c r="Z300" s="635"/>
    </row>
    <row r="301" spans="1:26" ht="15.75" customHeight="1" x14ac:dyDescent="0.25">
      <c r="A301" s="17"/>
      <c r="B301" s="635"/>
      <c r="C301" s="635"/>
      <c r="D301" s="635"/>
      <c r="E301" s="17"/>
      <c r="F301" s="635"/>
      <c r="G301" s="635"/>
      <c r="H301" s="635"/>
      <c r="I301" s="635"/>
      <c r="J301" s="635"/>
      <c r="K301" s="635"/>
      <c r="L301" s="635"/>
      <c r="M301" s="635"/>
      <c r="N301" s="635"/>
      <c r="O301" s="635"/>
      <c r="P301" s="635"/>
      <c r="Q301" s="635"/>
      <c r="R301" s="636"/>
      <c r="S301" s="635"/>
      <c r="T301" s="635"/>
      <c r="U301" s="635"/>
      <c r="V301" s="635"/>
      <c r="W301" s="635"/>
      <c r="X301" s="635"/>
      <c r="Y301" s="635"/>
      <c r="Z301" s="635"/>
    </row>
    <row r="302" spans="1:26" ht="15.75" customHeight="1" x14ac:dyDescent="0.25">
      <c r="A302" s="17"/>
      <c r="B302" s="635"/>
      <c r="C302" s="635"/>
      <c r="D302" s="635"/>
      <c r="E302" s="17"/>
      <c r="F302" s="635"/>
      <c r="G302" s="635"/>
      <c r="H302" s="635"/>
      <c r="I302" s="635"/>
      <c r="J302" s="635"/>
      <c r="K302" s="635"/>
      <c r="L302" s="635"/>
      <c r="M302" s="635"/>
      <c r="N302" s="635"/>
      <c r="O302" s="635"/>
      <c r="P302" s="635"/>
      <c r="Q302" s="635"/>
      <c r="R302" s="636"/>
      <c r="S302" s="635"/>
      <c r="T302" s="635"/>
      <c r="U302" s="635"/>
      <c r="V302" s="635"/>
      <c r="W302" s="635"/>
      <c r="X302" s="635"/>
      <c r="Y302" s="635"/>
      <c r="Z302" s="635"/>
    </row>
    <row r="303" spans="1:26" ht="15.75" customHeight="1" x14ac:dyDescent="0.25">
      <c r="A303" s="17"/>
      <c r="B303" s="635"/>
      <c r="C303" s="635"/>
      <c r="D303" s="635"/>
      <c r="E303" s="17"/>
      <c r="F303" s="635"/>
      <c r="G303" s="635"/>
      <c r="H303" s="635"/>
      <c r="I303" s="635"/>
      <c r="J303" s="635"/>
      <c r="K303" s="635"/>
      <c r="L303" s="635"/>
      <c r="M303" s="635"/>
      <c r="N303" s="635"/>
      <c r="O303" s="635"/>
      <c r="P303" s="635"/>
      <c r="Q303" s="635"/>
      <c r="R303" s="636"/>
      <c r="S303" s="635"/>
      <c r="T303" s="635"/>
      <c r="U303" s="635"/>
      <c r="V303" s="635"/>
      <c r="W303" s="635"/>
      <c r="X303" s="635"/>
      <c r="Y303" s="635"/>
      <c r="Z303" s="635"/>
    </row>
    <row r="304" spans="1:26" ht="15.75" customHeight="1" x14ac:dyDescent="0.25">
      <c r="A304" s="17"/>
      <c r="B304" s="635"/>
      <c r="C304" s="635"/>
      <c r="D304" s="635"/>
      <c r="E304" s="17"/>
      <c r="F304" s="635"/>
      <c r="G304" s="635"/>
      <c r="H304" s="635"/>
      <c r="I304" s="635"/>
      <c r="J304" s="635"/>
      <c r="K304" s="635"/>
      <c r="L304" s="635"/>
      <c r="M304" s="635"/>
      <c r="N304" s="635"/>
      <c r="O304" s="635"/>
      <c r="P304" s="635"/>
      <c r="Q304" s="635"/>
      <c r="R304" s="636"/>
      <c r="S304" s="635"/>
      <c r="T304" s="635"/>
      <c r="U304" s="635"/>
      <c r="V304" s="635"/>
      <c r="W304" s="635"/>
      <c r="X304" s="635"/>
      <c r="Y304" s="635"/>
      <c r="Z304" s="635"/>
    </row>
    <row r="305" spans="1:26" ht="15.75" customHeight="1" x14ac:dyDescent="0.25">
      <c r="A305" s="17"/>
      <c r="B305" s="635"/>
      <c r="C305" s="635"/>
      <c r="D305" s="635"/>
      <c r="E305" s="17"/>
      <c r="F305" s="635"/>
      <c r="G305" s="635"/>
      <c r="H305" s="635"/>
      <c r="I305" s="635"/>
      <c r="J305" s="635"/>
      <c r="K305" s="635"/>
      <c r="L305" s="635"/>
      <c r="M305" s="635"/>
      <c r="N305" s="635"/>
      <c r="O305" s="635"/>
      <c r="P305" s="635"/>
      <c r="Q305" s="635"/>
      <c r="R305" s="636"/>
      <c r="S305" s="635"/>
      <c r="T305" s="635"/>
      <c r="U305" s="635"/>
      <c r="V305" s="635"/>
      <c r="W305" s="635"/>
      <c r="X305" s="635"/>
      <c r="Y305" s="635"/>
      <c r="Z305" s="635"/>
    </row>
    <row r="306" spans="1:26" ht="15.75" customHeight="1" x14ac:dyDescent="0.25">
      <c r="A306" s="17"/>
      <c r="B306" s="635"/>
      <c r="C306" s="635"/>
      <c r="D306" s="635"/>
      <c r="E306" s="17"/>
      <c r="F306" s="635"/>
      <c r="G306" s="635"/>
      <c r="H306" s="635"/>
      <c r="I306" s="635"/>
      <c r="J306" s="635"/>
      <c r="K306" s="635"/>
      <c r="L306" s="635"/>
      <c r="M306" s="635"/>
      <c r="N306" s="635"/>
      <c r="O306" s="635"/>
      <c r="P306" s="635"/>
      <c r="Q306" s="635"/>
      <c r="R306" s="636"/>
      <c r="S306" s="635"/>
      <c r="T306" s="635"/>
      <c r="U306" s="635"/>
      <c r="V306" s="635"/>
      <c r="W306" s="635"/>
      <c r="X306" s="635"/>
      <c r="Y306" s="635"/>
      <c r="Z306" s="635"/>
    </row>
    <row r="307" spans="1:26" ht="15.75" customHeight="1" x14ac:dyDescent="0.25">
      <c r="A307" s="17"/>
      <c r="B307" s="635"/>
      <c r="C307" s="635"/>
      <c r="D307" s="635"/>
      <c r="E307" s="17"/>
      <c r="F307" s="635"/>
      <c r="G307" s="635"/>
      <c r="H307" s="635"/>
      <c r="I307" s="635"/>
      <c r="J307" s="635"/>
      <c r="K307" s="635"/>
      <c r="L307" s="635"/>
      <c r="M307" s="635"/>
      <c r="N307" s="635"/>
      <c r="O307" s="635"/>
      <c r="P307" s="635"/>
      <c r="Q307" s="635"/>
      <c r="R307" s="636"/>
      <c r="S307" s="635"/>
      <c r="T307" s="635"/>
      <c r="U307" s="635"/>
      <c r="V307" s="635"/>
      <c r="W307" s="635"/>
      <c r="X307" s="635"/>
      <c r="Y307" s="635"/>
      <c r="Z307" s="635"/>
    </row>
    <row r="308" spans="1:26" ht="15.75" customHeight="1" x14ac:dyDescent="0.25">
      <c r="A308" s="17"/>
      <c r="B308" s="635"/>
      <c r="C308" s="635"/>
      <c r="D308" s="635"/>
      <c r="E308" s="17"/>
      <c r="F308" s="635"/>
      <c r="G308" s="635"/>
      <c r="H308" s="635"/>
      <c r="I308" s="635"/>
      <c r="J308" s="635"/>
      <c r="K308" s="635"/>
      <c r="L308" s="635"/>
      <c r="M308" s="635"/>
      <c r="N308" s="635"/>
      <c r="O308" s="635"/>
      <c r="P308" s="635"/>
      <c r="Q308" s="635"/>
      <c r="R308" s="636"/>
      <c r="S308" s="635"/>
      <c r="T308" s="635"/>
      <c r="U308" s="635"/>
      <c r="V308" s="635"/>
      <c r="W308" s="635"/>
      <c r="X308" s="635"/>
      <c r="Y308" s="635"/>
      <c r="Z308" s="635"/>
    </row>
    <row r="309" spans="1:26" ht="15.75" customHeight="1" x14ac:dyDescent="0.25">
      <c r="A309" s="17"/>
      <c r="B309" s="635"/>
      <c r="C309" s="635"/>
      <c r="D309" s="635"/>
      <c r="E309" s="17"/>
      <c r="F309" s="635"/>
      <c r="G309" s="635"/>
      <c r="H309" s="635"/>
      <c r="I309" s="635"/>
      <c r="J309" s="635"/>
      <c r="K309" s="635"/>
      <c r="L309" s="635"/>
      <c r="M309" s="635"/>
      <c r="N309" s="635"/>
      <c r="O309" s="635"/>
      <c r="P309" s="635"/>
      <c r="Q309" s="635"/>
      <c r="R309" s="636"/>
      <c r="S309" s="635"/>
      <c r="T309" s="635"/>
      <c r="U309" s="635"/>
      <c r="V309" s="635"/>
      <c r="W309" s="635"/>
      <c r="X309" s="635"/>
      <c r="Y309" s="635"/>
      <c r="Z309" s="635"/>
    </row>
    <row r="310" spans="1:26" ht="15.75" customHeight="1" x14ac:dyDescent="0.25">
      <c r="A310" s="17"/>
      <c r="B310" s="635"/>
      <c r="C310" s="635"/>
      <c r="D310" s="635"/>
      <c r="E310" s="17"/>
      <c r="F310" s="635"/>
      <c r="G310" s="635"/>
      <c r="H310" s="635"/>
      <c r="I310" s="635"/>
      <c r="J310" s="635"/>
      <c r="K310" s="635"/>
      <c r="L310" s="635"/>
      <c r="M310" s="635"/>
      <c r="N310" s="635"/>
      <c r="O310" s="635"/>
      <c r="P310" s="635"/>
      <c r="Q310" s="635"/>
      <c r="R310" s="636"/>
      <c r="S310" s="635"/>
      <c r="T310" s="635"/>
      <c r="U310" s="635"/>
      <c r="V310" s="635"/>
      <c r="W310" s="635"/>
      <c r="X310" s="635"/>
      <c r="Y310" s="635"/>
      <c r="Z310" s="635"/>
    </row>
    <row r="311" spans="1:26" ht="15.75" customHeight="1" x14ac:dyDescent="0.25">
      <c r="A311" s="17"/>
      <c r="B311" s="635"/>
      <c r="C311" s="635"/>
      <c r="D311" s="635"/>
      <c r="E311" s="17"/>
      <c r="F311" s="635"/>
      <c r="G311" s="635"/>
      <c r="H311" s="635"/>
      <c r="I311" s="635"/>
      <c r="J311" s="635"/>
      <c r="K311" s="635"/>
      <c r="L311" s="635"/>
      <c r="M311" s="635"/>
      <c r="N311" s="635"/>
      <c r="O311" s="635"/>
      <c r="P311" s="635"/>
      <c r="Q311" s="635"/>
      <c r="R311" s="636"/>
      <c r="S311" s="635"/>
      <c r="T311" s="635"/>
      <c r="U311" s="635"/>
      <c r="V311" s="635"/>
      <c r="W311" s="635"/>
      <c r="X311" s="635"/>
      <c r="Y311" s="635"/>
      <c r="Z311" s="635"/>
    </row>
    <row r="312" spans="1:26" ht="15.75" customHeight="1" x14ac:dyDescent="0.25">
      <c r="A312" s="17"/>
      <c r="B312" s="635"/>
      <c r="C312" s="635"/>
      <c r="D312" s="635"/>
      <c r="E312" s="17"/>
      <c r="F312" s="635"/>
      <c r="G312" s="635"/>
      <c r="H312" s="635"/>
      <c r="I312" s="635"/>
      <c r="J312" s="635"/>
      <c r="K312" s="635"/>
      <c r="L312" s="635"/>
      <c r="M312" s="635"/>
      <c r="N312" s="635"/>
      <c r="O312" s="635"/>
      <c r="P312" s="635"/>
      <c r="Q312" s="635"/>
      <c r="R312" s="636"/>
      <c r="S312" s="635"/>
      <c r="T312" s="635"/>
      <c r="U312" s="635"/>
      <c r="V312" s="635"/>
      <c r="W312" s="635"/>
      <c r="X312" s="635"/>
      <c r="Y312" s="635"/>
      <c r="Z312" s="635"/>
    </row>
    <row r="313" spans="1:26" ht="15.75" customHeight="1" x14ac:dyDescent="0.25">
      <c r="A313" s="17"/>
      <c r="B313" s="635"/>
      <c r="C313" s="635"/>
      <c r="D313" s="635"/>
      <c r="E313" s="17"/>
      <c r="F313" s="635"/>
      <c r="G313" s="635"/>
      <c r="H313" s="635"/>
      <c r="I313" s="635"/>
      <c r="J313" s="635"/>
      <c r="K313" s="635"/>
      <c r="L313" s="635"/>
      <c r="M313" s="635"/>
      <c r="N313" s="635"/>
      <c r="O313" s="635"/>
      <c r="P313" s="635"/>
      <c r="Q313" s="635"/>
      <c r="R313" s="636"/>
      <c r="S313" s="635"/>
      <c r="T313" s="635"/>
      <c r="U313" s="635"/>
      <c r="V313" s="635"/>
      <c r="W313" s="635"/>
      <c r="X313" s="635"/>
      <c r="Y313" s="635"/>
      <c r="Z313" s="635"/>
    </row>
    <row r="314" spans="1:26" ht="15.75" customHeight="1" x14ac:dyDescent="0.25">
      <c r="A314" s="17"/>
      <c r="B314" s="635"/>
      <c r="C314" s="635"/>
      <c r="D314" s="635"/>
      <c r="E314" s="17"/>
      <c r="F314" s="635"/>
      <c r="G314" s="635"/>
      <c r="H314" s="635"/>
      <c r="I314" s="635"/>
      <c r="J314" s="635"/>
      <c r="K314" s="635"/>
      <c r="L314" s="635"/>
      <c r="M314" s="635"/>
      <c r="N314" s="635"/>
      <c r="O314" s="635"/>
      <c r="P314" s="635"/>
      <c r="Q314" s="635"/>
      <c r="R314" s="636"/>
      <c r="S314" s="635"/>
      <c r="T314" s="635"/>
      <c r="U314" s="635"/>
      <c r="V314" s="635"/>
      <c r="W314" s="635"/>
      <c r="X314" s="635"/>
      <c r="Y314" s="635"/>
      <c r="Z314" s="635"/>
    </row>
    <row r="315" spans="1:26" ht="15.75" customHeight="1" x14ac:dyDescent="0.25">
      <c r="A315" s="17"/>
      <c r="B315" s="635"/>
      <c r="C315" s="635"/>
      <c r="D315" s="635"/>
      <c r="E315" s="17"/>
      <c r="F315" s="635"/>
      <c r="G315" s="635"/>
      <c r="H315" s="635"/>
      <c r="I315" s="635"/>
      <c r="J315" s="635"/>
      <c r="K315" s="635"/>
      <c r="L315" s="635"/>
      <c r="M315" s="635"/>
      <c r="N315" s="635"/>
      <c r="O315" s="635"/>
      <c r="P315" s="635"/>
      <c r="Q315" s="635"/>
      <c r="R315" s="636"/>
      <c r="S315" s="635"/>
      <c r="T315" s="635"/>
      <c r="U315" s="635"/>
      <c r="V315" s="635"/>
      <c r="W315" s="635"/>
      <c r="X315" s="635"/>
      <c r="Y315" s="635"/>
      <c r="Z315" s="635"/>
    </row>
    <row r="316" spans="1:26" ht="15.75" customHeight="1" x14ac:dyDescent="0.25">
      <c r="A316" s="17"/>
      <c r="B316" s="635"/>
      <c r="C316" s="635"/>
      <c r="D316" s="635"/>
      <c r="E316" s="17"/>
      <c r="F316" s="635"/>
      <c r="G316" s="635"/>
      <c r="H316" s="635"/>
      <c r="I316" s="635"/>
      <c r="J316" s="635"/>
      <c r="K316" s="635"/>
      <c r="L316" s="635"/>
      <c r="M316" s="635"/>
      <c r="N316" s="635"/>
      <c r="O316" s="635"/>
      <c r="P316" s="635"/>
      <c r="Q316" s="635"/>
      <c r="R316" s="636"/>
      <c r="S316" s="635"/>
      <c r="T316" s="635"/>
      <c r="U316" s="635"/>
      <c r="V316" s="635"/>
      <c r="W316" s="635"/>
      <c r="X316" s="635"/>
      <c r="Y316" s="635"/>
      <c r="Z316" s="635"/>
    </row>
    <row r="317" spans="1:26" ht="15.75" customHeight="1" x14ac:dyDescent="0.25">
      <c r="A317" s="17"/>
      <c r="B317" s="635"/>
      <c r="C317" s="635"/>
      <c r="D317" s="635"/>
      <c r="E317" s="17"/>
      <c r="F317" s="635"/>
      <c r="G317" s="635"/>
      <c r="H317" s="635"/>
      <c r="I317" s="635"/>
      <c r="J317" s="635"/>
      <c r="K317" s="635"/>
      <c r="L317" s="635"/>
      <c r="M317" s="635"/>
      <c r="N317" s="635"/>
      <c r="O317" s="635"/>
      <c r="P317" s="635"/>
      <c r="Q317" s="635"/>
      <c r="R317" s="636"/>
      <c r="S317" s="635"/>
      <c r="T317" s="635"/>
      <c r="U317" s="635"/>
      <c r="V317" s="635"/>
      <c r="W317" s="635"/>
      <c r="X317" s="635"/>
      <c r="Y317" s="635"/>
      <c r="Z317" s="635"/>
    </row>
    <row r="318" spans="1:26" ht="15.75" customHeight="1" x14ac:dyDescent="0.25">
      <c r="A318" s="17"/>
      <c r="B318" s="635"/>
      <c r="C318" s="635"/>
      <c r="D318" s="635"/>
      <c r="E318" s="17"/>
      <c r="F318" s="635"/>
      <c r="G318" s="635"/>
      <c r="H318" s="635"/>
      <c r="I318" s="635"/>
      <c r="J318" s="635"/>
      <c r="K318" s="635"/>
      <c r="L318" s="635"/>
      <c r="M318" s="635"/>
      <c r="N318" s="635"/>
      <c r="O318" s="635"/>
      <c r="P318" s="635"/>
      <c r="Q318" s="635"/>
      <c r="R318" s="636"/>
      <c r="S318" s="635"/>
      <c r="T318" s="635"/>
      <c r="U318" s="635"/>
      <c r="V318" s="635"/>
      <c r="W318" s="635"/>
      <c r="X318" s="635"/>
      <c r="Y318" s="635"/>
      <c r="Z318" s="635"/>
    </row>
    <row r="319" spans="1:26" ht="15.75" customHeight="1" x14ac:dyDescent="0.25">
      <c r="A319" s="17"/>
      <c r="B319" s="635"/>
      <c r="C319" s="635"/>
      <c r="D319" s="635"/>
      <c r="E319" s="17"/>
      <c r="F319" s="635"/>
      <c r="G319" s="635"/>
      <c r="H319" s="635"/>
      <c r="I319" s="635"/>
      <c r="J319" s="635"/>
      <c r="K319" s="635"/>
      <c r="L319" s="635"/>
      <c r="M319" s="635"/>
      <c r="N319" s="635"/>
      <c r="O319" s="635"/>
      <c r="P319" s="635"/>
      <c r="Q319" s="635"/>
      <c r="R319" s="636"/>
      <c r="S319" s="635"/>
      <c r="T319" s="635"/>
      <c r="U319" s="635"/>
      <c r="V319" s="635"/>
      <c r="W319" s="635"/>
      <c r="X319" s="635"/>
      <c r="Y319" s="635"/>
      <c r="Z319" s="635"/>
    </row>
    <row r="320" spans="1:26" ht="15.75" customHeight="1" x14ac:dyDescent="0.25">
      <c r="A320" s="17"/>
      <c r="B320" s="635"/>
      <c r="C320" s="635"/>
      <c r="D320" s="635"/>
      <c r="E320" s="17"/>
      <c r="F320" s="635"/>
      <c r="G320" s="635"/>
      <c r="H320" s="635"/>
      <c r="I320" s="635"/>
      <c r="J320" s="635"/>
      <c r="K320" s="635"/>
      <c r="L320" s="635"/>
      <c r="M320" s="635"/>
      <c r="N320" s="635"/>
      <c r="O320" s="635"/>
      <c r="P320" s="635"/>
      <c r="Q320" s="635"/>
      <c r="R320" s="636"/>
      <c r="S320" s="635"/>
      <c r="T320" s="635"/>
      <c r="U320" s="635"/>
      <c r="V320" s="635"/>
      <c r="W320" s="635"/>
      <c r="X320" s="635"/>
      <c r="Y320" s="635"/>
      <c r="Z320" s="635"/>
    </row>
    <row r="321" spans="1:26" ht="15.75" customHeight="1" x14ac:dyDescent="0.25">
      <c r="A321" s="17"/>
      <c r="B321" s="635"/>
      <c r="C321" s="635"/>
      <c r="D321" s="635"/>
      <c r="E321" s="17"/>
      <c r="F321" s="635"/>
      <c r="G321" s="635"/>
      <c r="H321" s="635"/>
      <c r="I321" s="635"/>
      <c r="J321" s="635"/>
      <c r="K321" s="635"/>
      <c r="L321" s="635"/>
      <c r="M321" s="635"/>
      <c r="N321" s="635"/>
      <c r="O321" s="635"/>
      <c r="P321" s="635"/>
      <c r="Q321" s="635"/>
      <c r="R321" s="636"/>
      <c r="S321" s="635"/>
      <c r="T321" s="635"/>
      <c r="U321" s="635"/>
      <c r="V321" s="635"/>
      <c r="W321" s="635"/>
      <c r="X321" s="635"/>
      <c r="Y321" s="635"/>
      <c r="Z321" s="635"/>
    </row>
    <row r="322" spans="1:26" ht="15.75" customHeight="1" x14ac:dyDescent="0.25">
      <c r="A322" s="17"/>
      <c r="B322" s="635"/>
      <c r="C322" s="635"/>
      <c r="D322" s="635"/>
      <c r="E322" s="17"/>
      <c r="F322" s="635"/>
      <c r="G322" s="635"/>
      <c r="H322" s="635"/>
      <c r="I322" s="635"/>
      <c r="J322" s="635"/>
      <c r="K322" s="635"/>
      <c r="L322" s="635"/>
      <c r="M322" s="635"/>
      <c r="N322" s="635"/>
      <c r="O322" s="635"/>
      <c r="P322" s="635"/>
      <c r="Q322" s="635"/>
      <c r="R322" s="636"/>
      <c r="S322" s="635"/>
      <c r="T322" s="635"/>
      <c r="U322" s="635"/>
      <c r="V322" s="635"/>
      <c r="W322" s="635"/>
      <c r="X322" s="635"/>
      <c r="Y322" s="635"/>
      <c r="Z322" s="635"/>
    </row>
    <row r="323" spans="1:26" ht="15.75" customHeight="1" x14ac:dyDescent="0.25">
      <c r="A323" s="17"/>
      <c r="B323" s="635"/>
      <c r="C323" s="635"/>
      <c r="D323" s="635"/>
      <c r="E323" s="17"/>
      <c r="F323" s="635"/>
      <c r="G323" s="635"/>
      <c r="H323" s="635"/>
      <c r="I323" s="635"/>
      <c r="J323" s="635"/>
      <c r="K323" s="635"/>
      <c r="L323" s="635"/>
      <c r="M323" s="635"/>
      <c r="N323" s="635"/>
      <c r="O323" s="635"/>
      <c r="P323" s="635"/>
      <c r="Q323" s="635"/>
      <c r="R323" s="636"/>
      <c r="S323" s="635"/>
      <c r="T323" s="635"/>
      <c r="U323" s="635"/>
      <c r="V323" s="635"/>
      <c r="W323" s="635"/>
      <c r="X323" s="635"/>
      <c r="Y323" s="635"/>
      <c r="Z323" s="635"/>
    </row>
    <row r="324" spans="1:26" ht="15.75" customHeight="1" x14ac:dyDescent="0.25">
      <c r="A324" s="17"/>
      <c r="B324" s="635"/>
      <c r="C324" s="635"/>
      <c r="D324" s="635"/>
      <c r="E324" s="17"/>
      <c r="F324" s="635"/>
      <c r="G324" s="635"/>
      <c r="H324" s="635"/>
      <c r="I324" s="635"/>
      <c r="J324" s="635"/>
      <c r="K324" s="635"/>
      <c r="L324" s="635"/>
      <c r="M324" s="635"/>
      <c r="N324" s="635"/>
      <c r="O324" s="635"/>
      <c r="P324" s="635"/>
      <c r="Q324" s="635"/>
      <c r="R324" s="636"/>
      <c r="S324" s="635"/>
      <c r="T324" s="635"/>
      <c r="U324" s="635"/>
      <c r="V324" s="635"/>
      <c r="W324" s="635"/>
      <c r="X324" s="635"/>
      <c r="Y324" s="635"/>
      <c r="Z324" s="635"/>
    </row>
    <row r="325" spans="1:26" ht="15.75" customHeight="1" x14ac:dyDescent="0.25">
      <c r="A325" s="17"/>
      <c r="B325" s="635"/>
      <c r="C325" s="635"/>
      <c r="D325" s="635"/>
      <c r="E325" s="17"/>
      <c r="F325" s="635"/>
      <c r="G325" s="635"/>
      <c r="H325" s="635"/>
      <c r="I325" s="635"/>
      <c r="J325" s="635"/>
      <c r="K325" s="635"/>
      <c r="L325" s="635"/>
      <c r="M325" s="635"/>
      <c r="N325" s="635"/>
      <c r="O325" s="635"/>
      <c r="P325" s="635"/>
      <c r="Q325" s="635"/>
      <c r="R325" s="636"/>
      <c r="S325" s="635"/>
      <c r="T325" s="635"/>
      <c r="U325" s="635"/>
      <c r="V325" s="635"/>
      <c r="W325" s="635"/>
      <c r="X325" s="635"/>
      <c r="Y325" s="635"/>
      <c r="Z325" s="635"/>
    </row>
    <row r="326" spans="1:26" ht="15.75" customHeight="1" x14ac:dyDescent="0.25">
      <c r="A326" s="17"/>
      <c r="B326" s="635"/>
      <c r="C326" s="635"/>
      <c r="D326" s="635"/>
      <c r="E326" s="17"/>
      <c r="F326" s="635"/>
      <c r="G326" s="635"/>
      <c r="H326" s="635"/>
      <c r="I326" s="635"/>
      <c r="J326" s="635"/>
      <c r="K326" s="635"/>
      <c r="L326" s="635"/>
      <c r="M326" s="635"/>
      <c r="N326" s="635"/>
      <c r="O326" s="635"/>
      <c r="P326" s="635"/>
      <c r="Q326" s="635"/>
      <c r="R326" s="636"/>
      <c r="S326" s="635"/>
      <c r="T326" s="635"/>
      <c r="U326" s="635"/>
      <c r="V326" s="635"/>
      <c r="W326" s="635"/>
      <c r="X326" s="635"/>
      <c r="Y326" s="635"/>
      <c r="Z326" s="635"/>
    </row>
    <row r="327" spans="1:26" ht="15.75" customHeight="1" x14ac:dyDescent="0.25">
      <c r="A327" s="17"/>
      <c r="B327" s="635"/>
      <c r="C327" s="635"/>
      <c r="D327" s="635"/>
      <c r="E327" s="17"/>
      <c r="F327" s="635"/>
      <c r="G327" s="635"/>
      <c r="H327" s="635"/>
      <c r="I327" s="635"/>
      <c r="J327" s="635"/>
      <c r="K327" s="635"/>
      <c r="L327" s="635"/>
      <c r="M327" s="635"/>
      <c r="N327" s="635"/>
      <c r="O327" s="635"/>
      <c r="P327" s="635"/>
      <c r="Q327" s="635"/>
      <c r="R327" s="636"/>
      <c r="S327" s="635"/>
      <c r="T327" s="635"/>
      <c r="U327" s="635"/>
      <c r="V327" s="635"/>
      <c r="W327" s="635"/>
      <c r="X327" s="635"/>
      <c r="Y327" s="635"/>
      <c r="Z327" s="635"/>
    </row>
    <row r="328" spans="1:26" ht="15.75" customHeight="1" x14ac:dyDescent="0.25">
      <c r="A328" s="17"/>
      <c r="B328" s="635"/>
      <c r="C328" s="635"/>
      <c r="D328" s="635"/>
      <c r="E328" s="17"/>
      <c r="F328" s="635"/>
      <c r="G328" s="635"/>
      <c r="H328" s="635"/>
      <c r="I328" s="635"/>
      <c r="J328" s="635"/>
      <c r="K328" s="635"/>
      <c r="L328" s="635"/>
      <c r="M328" s="635"/>
      <c r="N328" s="635"/>
      <c r="O328" s="635"/>
      <c r="P328" s="635"/>
      <c r="Q328" s="635"/>
      <c r="R328" s="636"/>
      <c r="S328" s="635"/>
      <c r="T328" s="635"/>
      <c r="U328" s="635"/>
      <c r="V328" s="635"/>
      <c r="W328" s="635"/>
      <c r="X328" s="635"/>
      <c r="Y328" s="635"/>
      <c r="Z328" s="635"/>
    </row>
    <row r="329" spans="1:26" ht="15.75" customHeight="1" x14ac:dyDescent="0.25">
      <c r="A329" s="17"/>
      <c r="B329" s="635"/>
      <c r="C329" s="635"/>
      <c r="D329" s="635"/>
      <c r="E329" s="17"/>
      <c r="F329" s="635"/>
      <c r="G329" s="635"/>
      <c r="H329" s="635"/>
      <c r="I329" s="635"/>
      <c r="J329" s="635"/>
      <c r="K329" s="635"/>
      <c r="L329" s="635"/>
      <c r="M329" s="635"/>
      <c r="N329" s="635"/>
      <c r="O329" s="635"/>
      <c r="P329" s="635"/>
      <c r="Q329" s="635"/>
      <c r="R329" s="636"/>
      <c r="S329" s="635"/>
      <c r="T329" s="635"/>
      <c r="U329" s="635"/>
      <c r="V329" s="635"/>
      <c r="W329" s="635"/>
      <c r="X329" s="635"/>
      <c r="Y329" s="635"/>
      <c r="Z329" s="635"/>
    </row>
    <row r="330" spans="1:26" ht="15.75" customHeight="1" x14ac:dyDescent="0.25">
      <c r="A330" s="17"/>
      <c r="B330" s="635"/>
      <c r="C330" s="635"/>
      <c r="D330" s="635"/>
      <c r="E330" s="17"/>
      <c r="F330" s="635"/>
      <c r="G330" s="635"/>
      <c r="H330" s="635"/>
      <c r="I330" s="635"/>
      <c r="J330" s="635"/>
      <c r="K330" s="635"/>
      <c r="L330" s="635"/>
      <c r="M330" s="635"/>
      <c r="N330" s="635"/>
      <c r="O330" s="635"/>
      <c r="P330" s="635"/>
      <c r="Q330" s="635"/>
      <c r="R330" s="636"/>
      <c r="S330" s="635"/>
      <c r="T330" s="635"/>
      <c r="U330" s="635"/>
      <c r="V330" s="635"/>
      <c r="W330" s="635"/>
      <c r="X330" s="635"/>
      <c r="Y330" s="635"/>
      <c r="Z330" s="635"/>
    </row>
    <row r="331" spans="1:26" ht="15.75" customHeight="1" x14ac:dyDescent="0.25">
      <c r="A331" s="17"/>
      <c r="B331" s="635"/>
      <c r="C331" s="635"/>
      <c r="D331" s="635"/>
      <c r="E331" s="17"/>
      <c r="F331" s="635"/>
      <c r="G331" s="635"/>
      <c r="H331" s="635"/>
      <c r="I331" s="635"/>
      <c r="J331" s="635"/>
      <c r="K331" s="635"/>
      <c r="L331" s="635"/>
      <c r="M331" s="635"/>
      <c r="N331" s="635"/>
      <c r="O331" s="635"/>
      <c r="P331" s="635"/>
      <c r="Q331" s="635"/>
      <c r="R331" s="636"/>
      <c r="S331" s="635"/>
      <c r="T331" s="635"/>
      <c r="U331" s="635"/>
      <c r="V331" s="635"/>
      <c r="W331" s="635"/>
      <c r="X331" s="635"/>
      <c r="Y331" s="635"/>
      <c r="Z331" s="635"/>
    </row>
    <row r="332" spans="1:26" ht="15.75" customHeight="1" x14ac:dyDescent="0.25">
      <c r="A332" s="17"/>
      <c r="B332" s="635"/>
      <c r="C332" s="635"/>
      <c r="D332" s="635"/>
      <c r="E332" s="17"/>
      <c r="F332" s="635"/>
      <c r="G332" s="635"/>
      <c r="H332" s="635"/>
      <c r="I332" s="635"/>
      <c r="J332" s="635"/>
      <c r="K332" s="635"/>
      <c r="L332" s="635"/>
      <c r="M332" s="635"/>
      <c r="N332" s="635"/>
      <c r="O332" s="635"/>
      <c r="P332" s="635"/>
      <c r="Q332" s="635"/>
      <c r="R332" s="636"/>
      <c r="S332" s="635"/>
      <c r="T332" s="635"/>
      <c r="U332" s="635"/>
      <c r="V332" s="635"/>
      <c r="W332" s="635"/>
      <c r="X332" s="635"/>
      <c r="Y332" s="635"/>
      <c r="Z332" s="635"/>
    </row>
    <row r="333" spans="1:26" ht="15.75" customHeight="1" x14ac:dyDescent="0.25">
      <c r="A333" s="17"/>
      <c r="B333" s="635"/>
      <c r="C333" s="635"/>
      <c r="D333" s="635"/>
      <c r="E333" s="17"/>
      <c r="F333" s="635"/>
      <c r="G333" s="635"/>
      <c r="H333" s="635"/>
      <c r="I333" s="635"/>
      <c r="J333" s="635"/>
      <c r="K333" s="635"/>
      <c r="L333" s="635"/>
      <c r="M333" s="635"/>
      <c r="N333" s="635"/>
      <c r="O333" s="635"/>
      <c r="P333" s="635"/>
      <c r="Q333" s="635"/>
      <c r="R333" s="636"/>
      <c r="S333" s="635"/>
      <c r="T333" s="635"/>
      <c r="U333" s="635"/>
      <c r="V333" s="635"/>
      <c r="W333" s="635"/>
      <c r="X333" s="635"/>
      <c r="Y333" s="635"/>
      <c r="Z333" s="635"/>
    </row>
    <row r="334" spans="1:26" ht="15.75" customHeight="1" x14ac:dyDescent="0.25">
      <c r="A334" s="17"/>
      <c r="B334" s="635"/>
      <c r="C334" s="635"/>
      <c r="D334" s="635"/>
      <c r="E334" s="17"/>
      <c r="F334" s="635"/>
      <c r="G334" s="635"/>
      <c r="H334" s="635"/>
      <c r="I334" s="635"/>
      <c r="J334" s="635"/>
      <c r="K334" s="635"/>
      <c r="L334" s="635"/>
      <c r="M334" s="635"/>
      <c r="N334" s="635"/>
      <c r="O334" s="635"/>
      <c r="P334" s="635"/>
      <c r="Q334" s="635"/>
      <c r="R334" s="636"/>
      <c r="S334" s="635"/>
      <c r="T334" s="635"/>
      <c r="U334" s="635"/>
      <c r="V334" s="635"/>
      <c r="W334" s="635"/>
      <c r="X334" s="635"/>
      <c r="Y334" s="635"/>
      <c r="Z334" s="635"/>
    </row>
    <row r="335" spans="1:26" ht="15.75" customHeight="1" x14ac:dyDescent="0.25">
      <c r="A335" s="17"/>
      <c r="B335" s="635"/>
      <c r="C335" s="635"/>
      <c r="D335" s="635"/>
      <c r="E335" s="17"/>
      <c r="F335" s="635"/>
      <c r="G335" s="635"/>
      <c r="H335" s="635"/>
      <c r="I335" s="635"/>
      <c r="J335" s="635"/>
      <c r="K335" s="635"/>
      <c r="L335" s="635"/>
      <c r="M335" s="635"/>
      <c r="N335" s="635"/>
      <c r="O335" s="635"/>
      <c r="P335" s="635"/>
      <c r="Q335" s="635"/>
      <c r="R335" s="636"/>
      <c r="S335" s="635"/>
      <c r="T335" s="635"/>
      <c r="U335" s="635"/>
      <c r="V335" s="635"/>
      <c r="W335" s="635"/>
      <c r="X335" s="635"/>
      <c r="Y335" s="635"/>
      <c r="Z335" s="635"/>
    </row>
    <row r="336" spans="1:26" ht="15.75" customHeight="1" x14ac:dyDescent="0.25">
      <c r="A336" s="17"/>
      <c r="B336" s="635"/>
      <c r="C336" s="635"/>
      <c r="D336" s="635"/>
      <c r="E336" s="17"/>
      <c r="F336" s="635"/>
      <c r="G336" s="635"/>
      <c r="H336" s="635"/>
      <c r="I336" s="635"/>
      <c r="J336" s="635"/>
      <c r="K336" s="635"/>
      <c r="L336" s="635"/>
      <c r="M336" s="635"/>
      <c r="N336" s="635"/>
      <c r="O336" s="635"/>
      <c r="P336" s="635"/>
      <c r="Q336" s="635"/>
      <c r="R336" s="636"/>
      <c r="S336" s="635"/>
      <c r="T336" s="635"/>
      <c r="U336" s="635"/>
      <c r="V336" s="635"/>
      <c r="W336" s="635"/>
      <c r="X336" s="635"/>
      <c r="Y336" s="635"/>
      <c r="Z336" s="635"/>
    </row>
    <row r="337" spans="1:26" ht="15.75" customHeight="1" x14ac:dyDescent="0.25">
      <c r="A337" s="17"/>
      <c r="B337" s="635"/>
      <c r="C337" s="635"/>
      <c r="D337" s="635"/>
      <c r="E337" s="17"/>
      <c r="F337" s="635"/>
      <c r="G337" s="635"/>
      <c r="H337" s="635"/>
      <c r="I337" s="635"/>
      <c r="J337" s="635"/>
      <c r="K337" s="635"/>
      <c r="L337" s="635"/>
      <c r="M337" s="635"/>
      <c r="N337" s="635"/>
      <c r="O337" s="635"/>
      <c r="P337" s="635"/>
      <c r="Q337" s="635"/>
      <c r="R337" s="636"/>
      <c r="S337" s="635"/>
      <c r="T337" s="635"/>
      <c r="U337" s="635"/>
      <c r="V337" s="635"/>
      <c r="W337" s="635"/>
      <c r="X337" s="635"/>
      <c r="Y337" s="635"/>
      <c r="Z337" s="635"/>
    </row>
    <row r="338" spans="1:26" ht="15.75" customHeight="1" x14ac:dyDescent="0.25">
      <c r="A338" s="17"/>
      <c r="B338" s="635"/>
      <c r="C338" s="635"/>
      <c r="D338" s="635"/>
      <c r="E338" s="17"/>
      <c r="F338" s="635"/>
      <c r="G338" s="635"/>
      <c r="H338" s="635"/>
      <c r="I338" s="635"/>
      <c r="J338" s="635"/>
      <c r="K338" s="635"/>
      <c r="L338" s="635"/>
      <c r="M338" s="635"/>
      <c r="N338" s="635"/>
      <c r="O338" s="635"/>
      <c r="P338" s="635"/>
      <c r="Q338" s="635"/>
      <c r="R338" s="636"/>
      <c r="S338" s="635"/>
      <c r="T338" s="635"/>
      <c r="U338" s="635"/>
      <c r="V338" s="635"/>
      <c r="W338" s="635"/>
      <c r="X338" s="635"/>
      <c r="Y338" s="635"/>
      <c r="Z338" s="635"/>
    </row>
    <row r="339" spans="1:26" ht="15.75" customHeight="1" x14ac:dyDescent="0.25">
      <c r="A339" s="17"/>
      <c r="B339" s="635"/>
      <c r="C339" s="635"/>
      <c r="D339" s="635"/>
      <c r="E339" s="17"/>
      <c r="F339" s="635"/>
      <c r="G339" s="635"/>
      <c r="H339" s="635"/>
      <c r="I339" s="635"/>
      <c r="J339" s="635"/>
      <c r="K339" s="635"/>
      <c r="L339" s="635"/>
      <c r="M339" s="635"/>
      <c r="N339" s="635"/>
      <c r="O339" s="635"/>
      <c r="P339" s="635"/>
      <c r="Q339" s="635"/>
      <c r="R339" s="636"/>
      <c r="S339" s="635"/>
      <c r="T339" s="635"/>
      <c r="U339" s="635"/>
      <c r="V339" s="635"/>
      <c r="W339" s="635"/>
      <c r="X339" s="635"/>
      <c r="Y339" s="635"/>
      <c r="Z339" s="635"/>
    </row>
    <row r="340" spans="1:26" ht="15.75" customHeight="1" x14ac:dyDescent="0.25">
      <c r="A340" s="17"/>
      <c r="B340" s="635"/>
      <c r="C340" s="635"/>
      <c r="D340" s="635"/>
      <c r="E340" s="17"/>
      <c r="F340" s="635"/>
      <c r="G340" s="635"/>
      <c r="H340" s="635"/>
      <c r="I340" s="635"/>
      <c r="J340" s="635"/>
      <c r="K340" s="635"/>
      <c r="L340" s="635"/>
      <c r="M340" s="635"/>
      <c r="N340" s="635"/>
      <c r="O340" s="635"/>
      <c r="P340" s="635"/>
      <c r="Q340" s="635"/>
      <c r="R340" s="636"/>
      <c r="S340" s="635"/>
      <c r="T340" s="635"/>
      <c r="U340" s="635"/>
      <c r="V340" s="635"/>
      <c r="W340" s="635"/>
      <c r="X340" s="635"/>
      <c r="Y340" s="635"/>
      <c r="Z340" s="635"/>
    </row>
    <row r="341" spans="1:26" ht="15.75" customHeight="1" x14ac:dyDescent="0.25">
      <c r="A341" s="17"/>
      <c r="B341" s="635"/>
      <c r="C341" s="635"/>
      <c r="D341" s="635"/>
      <c r="E341" s="17"/>
      <c r="F341" s="635"/>
      <c r="G341" s="635"/>
      <c r="H341" s="635"/>
      <c r="I341" s="635"/>
      <c r="J341" s="635"/>
      <c r="K341" s="635"/>
      <c r="L341" s="635"/>
      <c r="M341" s="635"/>
      <c r="N341" s="635"/>
      <c r="O341" s="635"/>
      <c r="P341" s="635"/>
      <c r="Q341" s="635"/>
      <c r="R341" s="636"/>
      <c r="S341" s="635"/>
      <c r="T341" s="635"/>
      <c r="U341" s="635"/>
      <c r="V341" s="635"/>
      <c r="W341" s="635"/>
      <c r="X341" s="635"/>
      <c r="Y341" s="635"/>
      <c r="Z341" s="635"/>
    </row>
    <row r="342" spans="1:26" ht="15.75" customHeight="1" x14ac:dyDescent="0.25">
      <c r="A342" s="17"/>
      <c r="B342" s="635"/>
      <c r="C342" s="635"/>
      <c r="D342" s="635"/>
      <c r="E342" s="17"/>
      <c r="F342" s="635"/>
      <c r="G342" s="635"/>
      <c r="H342" s="635"/>
      <c r="I342" s="635"/>
      <c r="J342" s="635"/>
      <c r="K342" s="635"/>
      <c r="L342" s="635"/>
      <c r="M342" s="635"/>
      <c r="N342" s="635"/>
      <c r="O342" s="635"/>
      <c r="P342" s="635"/>
      <c r="Q342" s="635"/>
      <c r="R342" s="636"/>
      <c r="S342" s="635"/>
      <c r="T342" s="635"/>
      <c r="U342" s="635"/>
      <c r="V342" s="635"/>
      <c r="W342" s="635"/>
      <c r="X342" s="635"/>
      <c r="Y342" s="635"/>
      <c r="Z342" s="635"/>
    </row>
    <row r="343" spans="1:26" ht="15.75" customHeight="1" x14ac:dyDescent="0.25">
      <c r="A343" s="17"/>
      <c r="B343" s="635"/>
      <c r="C343" s="635"/>
      <c r="D343" s="635"/>
      <c r="E343" s="17"/>
      <c r="F343" s="635"/>
      <c r="G343" s="635"/>
      <c r="H343" s="635"/>
      <c r="I343" s="635"/>
      <c r="J343" s="635"/>
      <c r="K343" s="635"/>
      <c r="L343" s="635"/>
      <c r="M343" s="635"/>
      <c r="N343" s="635"/>
      <c r="O343" s="635"/>
      <c r="P343" s="635"/>
      <c r="Q343" s="635"/>
      <c r="R343" s="636"/>
      <c r="S343" s="635"/>
      <c r="T343" s="635"/>
      <c r="U343" s="635"/>
      <c r="V343" s="635"/>
      <c r="W343" s="635"/>
      <c r="X343" s="635"/>
      <c r="Y343" s="635"/>
      <c r="Z343" s="635"/>
    </row>
    <row r="344" spans="1:26" ht="15.75" customHeight="1" x14ac:dyDescent="0.25">
      <c r="A344" s="17"/>
      <c r="B344" s="635"/>
      <c r="C344" s="635"/>
      <c r="D344" s="635"/>
      <c r="E344" s="17"/>
      <c r="F344" s="635"/>
      <c r="G344" s="635"/>
      <c r="H344" s="635"/>
      <c r="I344" s="635"/>
      <c r="J344" s="635"/>
      <c r="K344" s="635"/>
      <c r="L344" s="635"/>
      <c r="M344" s="635"/>
      <c r="N344" s="635"/>
      <c r="O344" s="635"/>
      <c r="P344" s="635"/>
      <c r="Q344" s="635"/>
      <c r="R344" s="636"/>
      <c r="S344" s="635"/>
      <c r="T344" s="635"/>
      <c r="U344" s="635"/>
      <c r="V344" s="635"/>
      <c r="W344" s="635"/>
      <c r="X344" s="635"/>
      <c r="Y344" s="635"/>
      <c r="Z344" s="635"/>
    </row>
    <row r="345" spans="1:26" ht="15.75" customHeight="1" x14ac:dyDescent="0.25">
      <c r="A345" s="17"/>
      <c r="B345" s="635"/>
      <c r="C345" s="635"/>
      <c r="D345" s="635"/>
      <c r="E345" s="17"/>
      <c r="F345" s="635"/>
      <c r="G345" s="635"/>
      <c r="H345" s="635"/>
      <c r="I345" s="635"/>
      <c r="J345" s="635"/>
      <c r="K345" s="635"/>
      <c r="L345" s="635"/>
      <c r="M345" s="635"/>
      <c r="N345" s="635"/>
      <c r="O345" s="635"/>
      <c r="P345" s="635"/>
      <c r="Q345" s="635"/>
      <c r="R345" s="636"/>
      <c r="S345" s="635"/>
      <c r="T345" s="635"/>
      <c r="U345" s="635"/>
      <c r="V345" s="635"/>
      <c r="W345" s="635"/>
      <c r="X345" s="635"/>
      <c r="Y345" s="635"/>
      <c r="Z345" s="635"/>
    </row>
    <row r="346" spans="1:26" ht="15.75" customHeight="1" x14ac:dyDescent="0.25">
      <c r="A346" s="17"/>
      <c r="B346" s="635"/>
      <c r="C346" s="635"/>
      <c r="D346" s="635"/>
      <c r="E346" s="17"/>
      <c r="F346" s="635"/>
      <c r="G346" s="635"/>
      <c r="H346" s="635"/>
      <c r="I346" s="635"/>
      <c r="J346" s="635"/>
      <c r="K346" s="635"/>
      <c r="L346" s="635"/>
      <c r="M346" s="635"/>
      <c r="N346" s="635"/>
      <c r="O346" s="635"/>
      <c r="P346" s="635"/>
      <c r="Q346" s="635"/>
      <c r="R346" s="636"/>
      <c r="S346" s="635"/>
      <c r="T346" s="635"/>
      <c r="U346" s="635"/>
      <c r="V346" s="635"/>
      <c r="W346" s="635"/>
      <c r="X346" s="635"/>
      <c r="Y346" s="635"/>
      <c r="Z346" s="635"/>
    </row>
    <row r="347" spans="1:26" ht="15.75" customHeight="1" x14ac:dyDescent="0.25">
      <c r="A347" s="17"/>
      <c r="B347" s="635"/>
      <c r="C347" s="635"/>
      <c r="D347" s="635"/>
      <c r="E347" s="17"/>
      <c r="F347" s="635"/>
      <c r="G347" s="635"/>
      <c r="H347" s="635"/>
      <c r="I347" s="635"/>
      <c r="J347" s="635"/>
      <c r="K347" s="635"/>
      <c r="L347" s="635"/>
      <c r="M347" s="635"/>
      <c r="N347" s="635"/>
      <c r="O347" s="635"/>
      <c r="P347" s="635"/>
      <c r="Q347" s="635"/>
      <c r="R347" s="636"/>
      <c r="S347" s="635"/>
      <c r="T347" s="635"/>
      <c r="U347" s="635"/>
      <c r="V347" s="635"/>
      <c r="W347" s="635"/>
      <c r="X347" s="635"/>
      <c r="Y347" s="635"/>
      <c r="Z347" s="635"/>
    </row>
    <row r="348" spans="1:26" ht="15.75" customHeight="1" x14ac:dyDescent="0.25">
      <c r="A348" s="17"/>
      <c r="B348" s="635"/>
      <c r="C348" s="635"/>
      <c r="D348" s="635"/>
      <c r="E348" s="17"/>
      <c r="F348" s="635"/>
      <c r="G348" s="635"/>
      <c r="H348" s="635"/>
      <c r="I348" s="635"/>
      <c r="J348" s="635"/>
      <c r="K348" s="635"/>
      <c r="L348" s="635"/>
      <c r="M348" s="635"/>
      <c r="N348" s="635"/>
      <c r="O348" s="635"/>
      <c r="P348" s="635"/>
      <c r="Q348" s="635"/>
      <c r="R348" s="636"/>
      <c r="S348" s="635"/>
      <c r="T348" s="635"/>
      <c r="U348" s="635"/>
      <c r="V348" s="635"/>
      <c r="W348" s="635"/>
      <c r="X348" s="635"/>
      <c r="Y348" s="635"/>
      <c r="Z348" s="635"/>
    </row>
    <row r="349" spans="1:26" ht="15.75" customHeight="1" x14ac:dyDescent="0.25">
      <c r="A349" s="17"/>
      <c r="B349" s="635"/>
      <c r="C349" s="635"/>
      <c r="D349" s="635"/>
      <c r="E349" s="17"/>
      <c r="F349" s="635"/>
      <c r="G349" s="635"/>
      <c r="H349" s="635"/>
      <c r="I349" s="635"/>
      <c r="J349" s="635"/>
      <c r="K349" s="635"/>
      <c r="L349" s="635"/>
      <c r="M349" s="635"/>
      <c r="N349" s="635"/>
      <c r="O349" s="635"/>
      <c r="P349" s="635"/>
      <c r="Q349" s="635"/>
      <c r="R349" s="636"/>
      <c r="S349" s="635"/>
      <c r="T349" s="635"/>
      <c r="U349" s="635"/>
      <c r="V349" s="635"/>
      <c r="W349" s="635"/>
      <c r="X349" s="635"/>
      <c r="Y349" s="635"/>
      <c r="Z349" s="635"/>
    </row>
    <row r="350" spans="1:26" ht="15.75" customHeight="1" x14ac:dyDescent="0.25">
      <c r="A350" s="17"/>
      <c r="B350" s="635"/>
      <c r="C350" s="635"/>
      <c r="D350" s="635"/>
      <c r="E350" s="17"/>
      <c r="F350" s="635"/>
      <c r="G350" s="635"/>
      <c r="H350" s="635"/>
      <c r="I350" s="635"/>
      <c r="J350" s="635"/>
      <c r="K350" s="635"/>
      <c r="L350" s="635"/>
      <c r="M350" s="635"/>
      <c r="N350" s="635"/>
      <c r="O350" s="635"/>
      <c r="P350" s="635"/>
      <c r="Q350" s="635"/>
      <c r="R350" s="636"/>
      <c r="S350" s="635"/>
      <c r="T350" s="635"/>
      <c r="U350" s="635"/>
      <c r="V350" s="635"/>
      <c r="W350" s="635"/>
      <c r="X350" s="635"/>
      <c r="Y350" s="635"/>
      <c r="Z350" s="635"/>
    </row>
    <row r="351" spans="1:26" ht="15.75" customHeight="1" x14ac:dyDescent="0.25">
      <c r="A351" s="17"/>
      <c r="B351" s="635"/>
      <c r="C351" s="635"/>
      <c r="D351" s="635"/>
      <c r="E351" s="17"/>
      <c r="F351" s="635"/>
      <c r="G351" s="635"/>
      <c r="H351" s="635"/>
      <c r="I351" s="635"/>
      <c r="J351" s="635"/>
      <c r="K351" s="635"/>
      <c r="L351" s="635"/>
      <c r="M351" s="635"/>
      <c r="N351" s="635"/>
      <c r="O351" s="635"/>
      <c r="P351" s="635"/>
      <c r="Q351" s="635"/>
      <c r="R351" s="636"/>
      <c r="S351" s="635"/>
      <c r="T351" s="635"/>
      <c r="U351" s="635"/>
      <c r="V351" s="635"/>
      <c r="W351" s="635"/>
      <c r="X351" s="635"/>
      <c r="Y351" s="635"/>
      <c r="Z351" s="635"/>
    </row>
    <row r="352" spans="1:26" ht="15.75" customHeight="1" x14ac:dyDescent="0.25">
      <c r="A352" s="17"/>
      <c r="B352" s="635"/>
      <c r="C352" s="635"/>
      <c r="D352" s="635"/>
      <c r="E352" s="17"/>
      <c r="F352" s="635"/>
      <c r="G352" s="635"/>
      <c r="H352" s="635"/>
      <c r="I352" s="635"/>
      <c r="J352" s="635"/>
      <c r="K352" s="635"/>
      <c r="L352" s="635"/>
      <c r="M352" s="635"/>
      <c r="N352" s="635"/>
      <c r="O352" s="635"/>
      <c r="P352" s="635"/>
      <c r="Q352" s="635"/>
      <c r="R352" s="636"/>
      <c r="S352" s="635"/>
      <c r="T352" s="635"/>
      <c r="U352" s="635"/>
      <c r="V352" s="635"/>
      <c r="W352" s="635"/>
      <c r="X352" s="635"/>
      <c r="Y352" s="635"/>
      <c r="Z352" s="635"/>
    </row>
    <row r="353" spans="1:26" ht="15.75" customHeight="1" x14ac:dyDescent="0.25">
      <c r="A353" s="17"/>
      <c r="B353" s="635"/>
      <c r="C353" s="635"/>
      <c r="D353" s="635"/>
      <c r="E353" s="17"/>
      <c r="F353" s="635"/>
      <c r="G353" s="635"/>
      <c r="H353" s="635"/>
      <c r="I353" s="635"/>
      <c r="J353" s="635"/>
      <c r="K353" s="635"/>
      <c r="L353" s="635"/>
      <c r="M353" s="635"/>
      <c r="N353" s="635"/>
      <c r="O353" s="635"/>
      <c r="P353" s="635"/>
      <c r="Q353" s="635"/>
      <c r="R353" s="636"/>
      <c r="S353" s="635"/>
      <c r="T353" s="635"/>
      <c r="U353" s="635"/>
      <c r="V353" s="635"/>
      <c r="W353" s="635"/>
      <c r="X353" s="635"/>
      <c r="Y353" s="635"/>
      <c r="Z353" s="635"/>
    </row>
    <row r="354" spans="1:26" ht="15.75" customHeight="1" x14ac:dyDescent="0.25">
      <c r="A354" s="17"/>
      <c r="B354" s="635"/>
      <c r="C354" s="635"/>
      <c r="D354" s="635"/>
      <c r="E354" s="17"/>
      <c r="F354" s="635"/>
      <c r="G354" s="635"/>
      <c r="H354" s="635"/>
      <c r="I354" s="635"/>
      <c r="J354" s="635"/>
      <c r="K354" s="635"/>
      <c r="L354" s="635"/>
      <c r="M354" s="635"/>
      <c r="N354" s="635"/>
      <c r="O354" s="635"/>
      <c r="P354" s="635"/>
      <c r="Q354" s="635"/>
      <c r="R354" s="636"/>
      <c r="S354" s="635"/>
      <c r="T354" s="635"/>
      <c r="U354" s="635"/>
      <c r="V354" s="635"/>
      <c r="W354" s="635"/>
      <c r="X354" s="635"/>
      <c r="Y354" s="635"/>
      <c r="Z354" s="635"/>
    </row>
    <row r="355" spans="1:26" ht="15.75" customHeight="1" x14ac:dyDescent="0.25">
      <c r="A355" s="17"/>
      <c r="B355" s="635"/>
      <c r="C355" s="635"/>
      <c r="D355" s="635"/>
      <c r="E355" s="17"/>
      <c r="F355" s="635"/>
      <c r="G355" s="635"/>
      <c r="H355" s="635"/>
      <c r="I355" s="635"/>
      <c r="J355" s="635"/>
      <c r="K355" s="635"/>
      <c r="L355" s="635"/>
      <c r="M355" s="635"/>
      <c r="N355" s="635"/>
      <c r="O355" s="635"/>
      <c r="P355" s="635"/>
      <c r="Q355" s="635"/>
      <c r="R355" s="636"/>
      <c r="S355" s="635"/>
      <c r="T355" s="635"/>
      <c r="U355" s="635"/>
      <c r="V355" s="635"/>
      <c r="W355" s="635"/>
      <c r="X355" s="635"/>
      <c r="Y355" s="635"/>
      <c r="Z355" s="635"/>
    </row>
    <row r="356" spans="1:26" ht="15.75" customHeight="1" x14ac:dyDescent="0.25">
      <c r="A356" s="17"/>
      <c r="B356" s="635"/>
      <c r="C356" s="635"/>
      <c r="D356" s="635"/>
      <c r="E356" s="17"/>
      <c r="F356" s="635"/>
      <c r="G356" s="635"/>
      <c r="H356" s="635"/>
      <c r="I356" s="635"/>
      <c r="J356" s="635"/>
      <c r="K356" s="635"/>
      <c r="L356" s="635"/>
      <c r="M356" s="635"/>
      <c r="N356" s="635"/>
      <c r="O356" s="635"/>
      <c r="P356" s="635"/>
      <c r="Q356" s="635"/>
      <c r="R356" s="636"/>
      <c r="S356" s="635"/>
      <c r="T356" s="635"/>
      <c r="U356" s="635"/>
      <c r="V356" s="635"/>
      <c r="W356" s="635"/>
      <c r="X356" s="635"/>
      <c r="Y356" s="635"/>
      <c r="Z356" s="635"/>
    </row>
    <row r="357" spans="1:26" ht="15.75" customHeight="1" x14ac:dyDescent="0.25">
      <c r="A357" s="17"/>
      <c r="B357" s="635"/>
      <c r="C357" s="635"/>
      <c r="D357" s="635"/>
      <c r="E357" s="17"/>
      <c r="F357" s="635"/>
      <c r="G357" s="635"/>
      <c r="H357" s="635"/>
      <c r="I357" s="635"/>
      <c r="J357" s="635"/>
      <c r="K357" s="635"/>
      <c r="L357" s="635"/>
      <c r="M357" s="635"/>
      <c r="N357" s="635"/>
      <c r="O357" s="635"/>
      <c r="P357" s="635"/>
      <c r="Q357" s="635"/>
      <c r="R357" s="636"/>
      <c r="S357" s="635"/>
      <c r="T357" s="635"/>
      <c r="U357" s="635"/>
      <c r="V357" s="635"/>
      <c r="W357" s="635"/>
      <c r="X357" s="635"/>
      <c r="Y357" s="635"/>
      <c r="Z357" s="635"/>
    </row>
    <row r="358" spans="1:26" ht="15.75" customHeight="1" x14ac:dyDescent="0.25">
      <c r="A358" s="17"/>
      <c r="B358" s="635"/>
      <c r="C358" s="635"/>
      <c r="D358" s="635"/>
      <c r="E358" s="17"/>
      <c r="F358" s="635"/>
      <c r="G358" s="635"/>
      <c r="H358" s="635"/>
      <c r="I358" s="635"/>
      <c r="J358" s="635"/>
      <c r="K358" s="635"/>
      <c r="L358" s="635"/>
      <c r="M358" s="635"/>
      <c r="N358" s="635"/>
      <c r="O358" s="635"/>
      <c r="P358" s="635"/>
      <c r="Q358" s="635"/>
      <c r="R358" s="636"/>
      <c r="S358" s="635"/>
      <c r="T358" s="635"/>
      <c r="U358" s="635"/>
      <c r="V358" s="635"/>
      <c r="W358" s="635"/>
      <c r="X358" s="635"/>
      <c r="Y358" s="635"/>
      <c r="Z358" s="635"/>
    </row>
    <row r="359" spans="1:26" ht="15.75" customHeight="1" x14ac:dyDescent="0.25">
      <c r="A359" s="17"/>
      <c r="B359" s="635"/>
      <c r="C359" s="635"/>
      <c r="D359" s="635"/>
      <c r="E359" s="17"/>
      <c r="F359" s="635"/>
      <c r="G359" s="635"/>
      <c r="H359" s="635"/>
      <c r="I359" s="635"/>
      <c r="J359" s="635"/>
      <c r="K359" s="635"/>
      <c r="L359" s="635"/>
      <c r="M359" s="635"/>
      <c r="N359" s="635"/>
      <c r="O359" s="635"/>
      <c r="P359" s="635"/>
      <c r="Q359" s="635"/>
      <c r="R359" s="636"/>
      <c r="S359" s="635"/>
      <c r="T359" s="635"/>
      <c r="U359" s="635"/>
      <c r="V359" s="635"/>
      <c r="W359" s="635"/>
      <c r="X359" s="635"/>
      <c r="Y359" s="635"/>
      <c r="Z359" s="635"/>
    </row>
    <row r="360" spans="1:26" ht="15.75" customHeight="1" x14ac:dyDescent="0.25">
      <c r="A360" s="17"/>
      <c r="B360" s="635"/>
      <c r="C360" s="635"/>
      <c r="D360" s="635"/>
      <c r="E360" s="17"/>
      <c r="F360" s="635"/>
      <c r="G360" s="635"/>
      <c r="H360" s="635"/>
      <c r="I360" s="635"/>
      <c r="J360" s="635"/>
      <c r="K360" s="635"/>
      <c r="L360" s="635"/>
      <c r="M360" s="635"/>
      <c r="N360" s="635"/>
      <c r="O360" s="635"/>
      <c r="P360" s="635"/>
      <c r="Q360" s="635"/>
      <c r="R360" s="636"/>
      <c r="S360" s="635"/>
      <c r="T360" s="635"/>
      <c r="U360" s="635"/>
      <c r="V360" s="635"/>
      <c r="W360" s="635"/>
      <c r="X360" s="635"/>
      <c r="Y360" s="635"/>
      <c r="Z360" s="635"/>
    </row>
    <row r="361" spans="1:26" ht="15.75" customHeight="1" x14ac:dyDescent="0.25">
      <c r="A361" s="17"/>
      <c r="B361" s="635"/>
      <c r="C361" s="635"/>
      <c r="D361" s="635"/>
      <c r="E361" s="17"/>
      <c r="F361" s="635"/>
      <c r="G361" s="635"/>
      <c r="H361" s="635"/>
      <c r="I361" s="635"/>
      <c r="J361" s="635"/>
      <c r="K361" s="635"/>
      <c r="L361" s="635"/>
      <c r="M361" s="635"/>
      <c r="N361" s="635"/>
      <c r="O361" s="635"/>
      <c r="P361" s="635"/>
      <c r="Q361" s="635"/>
      <c r="R361" s="636"/>
      <c r="S361" s="635"/>
      <c r="T361" s="635"/>
      <c r="U361" s="635"/>
      <c r="V361" s="635"/>
      <c r="W361" s="635"/>
      <c r="X361" s="635"/>
      <c r="Y361" s="635"/>
      <c r="Z361" s="635"/>
    </row>
    <row r="362" spans="1:26" ht="15.75" customHeight="1" x14ac:dyDescent="0.25">
      <c r="A362" s="17"/>
      <c r="B362" s="635"/>
      <c r="C362" s="635"/>
      <c r="D362" s="635"/>
      <c r="E362" s="17"/>
      <c r="F362" s="635"/>
      <c r="G362" s="635"/>
      <c r="H362" s="635"/>
      <c r="I362" s="635"/>
      <c r="J362" s="635"/>
      <c r="K362" s="635"/>
      <c r="L362" s="635"/>
      <c r="M362" s="635"/>
      <c r="N362" s="635"/>
      <c r="O362" s="635"/>
      <c r="P362" s="635"/>
      <c r="Q362" s="635"/>
      <c r="R362" s="636"/>
      <c r="S362" s="635"/>
      <c r="T362" s="635"/>
      <c r="U362" s="635"/>
      <c r="V362" s="635"/>
      <c r="W362" s="635"/>
      <c r="X362" s="635"/>
      <c r="Y362" s="635"/>
      <c r="Z362" s="635"/>
    </row>
    <row r="363" spans="1:26" ht="15.75" customHeight="1" x14ac:dyDescent="0.25">
      <c r="A363" s="17"/>
      <c r="B363" s="635"/>
      <c r="C363" s="635"/>
      <c r="D363" s="635"/>
      <c r="E363" s="17"/>
      <c r="F363" s="635"/>
      <c r="G363" s="635"/>
      <c r="H363" s="635"/>
      <c r="I363" s="635"/>
      <c r="J363" s="635"/>
      <c r="K363" s="635"/>
      <c r="L363" s="635"/>
      <c r="M363" s="635"/>
      <c r="N363" s="635"/>
      <c r="O363" s="635"/>
      <c r="P363" s="635"/>
      <c r="Q363" s="635"/>
      <c r="R363" s="636"/>
      <c r="S363" s="635"/>
      <c r="T363" s="635"/>
      <c r="U363" s="635"/>
      <c r="V363" s="635"/>
      <c r="W363" s="635"/>
      <c r="X363" s="635"/>
      <c r="Y363" s="635"/>
      <c r="Z363" s="635"/>
    </row>
    <row r="364" spans="1:26" ht="15.75" customHeight="1" x14ac:dyDescent="0.25">
      <c r="A364" s="17"/>
      <c r="B364" s="635"/>
      <c r="C364" s="635"/>
      <c r="D364" s="635"/>
      <c r="E364" s="17"/>
      <c r="F364" s="635"/>
      <c r="G364" s="635"/>
      <c r="H364" s="635"/>
      <c r="I364" s="635"/>
      <c r="J364" s="635"/>
      <c r="K364" s="635"/>
      <c r="L364" s="635"/>
      <c r="M364" s="635"/>
      <c r="N364" s="635"/>
      <c r="O364" s="635"/>
      <c r="P364" s="635"/>
      <c r="Q364" s="635"/>
      <c r="R364" s="636"/>
      <c r="S364" s="635"/>
      <c r="T364" s="635"/>
      <c r="U364" s="635"/>
      <c r="V364" s="635"/>
      <c r="W364" s="635"/>
      <c r="X364" s="635"/>
      <c r="Y364" s="635"/>
      <c r="Z364" s="635"/>
    </row>
    <row r="365" spans="1:26" ht="15.75" customHeight="1" x14ac:dyDescent="0.25">
      <c r="A365" s="17"/>
      <c r="B365" s="635"/>
      <c r="C365" s="635"/>
      <c r="D365" s="635"/>
      <c r="E365" s="17"/>
      <c r="F365" s="635"/>
      <c r="G365" s="635"/>
      <c r="H365" s="635"/>
      <c r="I365" s="635"/>
      <c r="J365" s="635"/>
      <c r="K365" s="635"/>
      <c r="L365" s="635"/>
      <c r="M365" s="635"/>
      <c r="N365" s="635"/>
      <c r="O365" s="635"/>
      <c r="P365" s="635"/>
      <c r="Q365" s="635"/>
      <c r="R365" s="636"/>
      <c r="S365" s="635"/>
      <c r="T365" s="635"/>
      <c r="U365" s="635"/>
      <c r="V365" s="635"/>
      <c r="W365" s="635"/>
      <c r="X365" s="635"/>
      <c r="Y365" s="635"/>
      <c r="Z365" s="635"/>
    </row>
    <row r="366" spans="1:26" ht="15.75" customHeight="1" x14ac:dyDescent="0.25">
      <c r="A366" s="17"/>
      <c r="B366" s="635"/>
      <c r="C366" s="635"/>
      <c r="D366" s="635"/>
      <c r="E366" s="17"/>
      <c r="F366" s="635"/>
      <c r="G366" s="635"/>
      <c r="H366" s="635"/>
      <c r="I366" s="635"/>
      <c r="J366" s="635"/>
      <c r="K366" s="635"/>
      <c r="L366" s="635"/>
      <c r="M366" s="635"/>
      <c r="N366" s="635"/>
      <c r="O366" s="635"/>
      <c r="P366" s="635"/>
      <c r="Q366" s="635"/>
      <c r="R366" s="636"/>
      <c r="S366" s="635"/>
      <c r="T366" s="635"/>
      <c r="U366" s="635"/>
      <c r="V366" s="635"/>
      <c r="W366" s="635"/>
      <c r="X366" s="635"/>
      <c r="Y366" s="635"/>
      <c r="Z366" s="635"/>
    </row>
    <row r="367" spans="1:26" ht="15.75" customHeight="1" x14ac:dyDescent="0.25">
      <c r="A367" s="17"/>
      <c r="B367" s="635"/>
      <c r="C367" s="635"/>
      <c r="D367" s="635"/>
      <c r="E367" s="17"/>
      <c r="F367" s="635"/>
      <c r="G367" s="635"/>
      <c r="H367" s="635"/>
      <c r="I367" s="635"/>
      <c r="J367" s="635"/>
      <c r="K367" s="635"/>
      <c r="L367" s="635"/>
      <c r="M367" s="635"/>
      <c r="N367" s="635"/>
      <c r="O367" s="635"/>
      <c r="P367" s="635"/>
      <c r="Q367" s="635"/>
      <c r="R367" s="636"/>
      <c r="S367" s="635"/>
      <c r="T367" s="635"/>
      <c r="U367" s="635"/>
      <c r="V367" s="635"/>
      <c r="W367" s="635"/>
      <c r="X367" s="635"/>
      <c r="Y367" s="635"/>
      <c r="Z367" s="635"/>
    </row>
    <row r="368" spans="1:26" ht="15.75" customHeight="1" x14ac:dyDescent="0.25">
      <c r="A368" s="17"/>
      <c r="B368" s="635"/>
      <c r="C368" s="635"/>
      <c r="D368" s="635"/>
      <c r="E368" s="17"/>
      <c r="F368" s="635"/>
      <c r="G368" s="635"/>
      <c r="H368" s="635"/>
      <c r="I368" s="635"/>
      <c r="J368" s="635"/>
      <c r="K368" s="635"/>
      <c r="L368" s="635"/>
      <c r="M368" s="635"/>
      <c r="N368" s="635"/>
      <c r="O368" s="635"/>
      <c r="P368" s="635"/>
      <c r="Q368" s="635"/>
      <c r="R368" s="636"/>
      <c r="S368" s="635"/>
      <c r="T368" s="635"/>
      <c r="U368" s="635"/>
      <c r="V368" s="635"/>
      <c r="W368" s="635"/>
      <c r="X368" s="635"/>
      <c r="Y368" s="635"/>
      <c r="Z368" s="635"/>
    </row>
    <row r="369" spans="1:26" ht="15.75" customHeight="1" x14ac:dyDescent="0.25">
      <c r="A369" s="17"/>
      <c r="B369" s="635"/>
      <c r="C369" s="635"/>
      <c r="D369" s="635"/>
      <c r="E369" s="17"/>
      <c r="F369" s="635"/>
      <c r="G369" s="635"/>
      <c r="H369" s="635"/>
      <c r="I369" s="635"/>
      <c r="J369" s="635"/>
      <c r="K369" s="635"/>
      <c r="L369" s="635"/>
      <c r="M369" s="635"/>
      <c r="N369" s="635"/>
      <c r="O369" s="635"/>
      <c r="P369" s="635"/>
      <c r="Q369" s="635"/>
      <c r="R369" s="636"/>
      <c r="S369" s="635"/>
      <c r="T369" s="635"/>
      <c r="U369" s="635"/>
      <c r="V369" s="635"/>
      <c r="W369" s="635"/>
      <c r="X369" s="635"/>
      <c r="Y369" s="635"/>
      <c r="Z369" s="635"/>
    </row>
    <row r="370" spans="1:26" ht="15.75" customHeight="1" x14ac:dyDescent="0.25">
      <c r="A370" s="17"/>
      <c r="B370" s="635"/>
      <c r="C370" s="635"/>
      <c r="D370" s="635"/>
      <c r="E370" s="17"/>
      <c r="F370" s="635"/>
      <c r="G370" s="635"/>
      <c r="H370" s="635"/>
      <c r="I370" s="635"/>
      <c r="J370" s="635"/>
      <c r="K370" s="635"/>
      <c r="L370" s="635"/>
      <c r="M370" s="635"/>
      <c r="N370" s="635"/>
      <c r="O370" s="635"/>
      <c r="P370" s="635"/>
      <c r="Q370" s="635"/>
      <c r="R370" s="636"/>
      <c r="S370" s="635"/>
      <c r="T370" s="635"/>
      <c r="U370" s="635"/>
      <c r="V370" s="635"/>
      <c r="W370" s="635"/>
      <c r="X370" s="635"/>
      <c r="Y370" s="635"/>
      <c r="Z370" s="635"/>
    </row>
    <row r="371" spans="1:26" ht="15.75" customHeight="1" x14ac:dyDescent="0.25">
      <c r="A371" s="17"/>
      <c r="B371" s="635"/>
      <c r="C371" s="635"/>
      <c r="D371" s="635"/>
      <c r="E371" s="17"/>
      <c r="F371" s="635"/>
      <c r="G371" s="635"/>
      <c r="H371" s="635"/>
      <c r="I371" s="635"/>
      <c r="J371" s="635"/>
      <c r="K371" s="635"/>
      <c r="L371" s="635"/>
      <c r="M371" s="635"/>
      <c r="N371" s="635"/>
      <c r="O371" s="635"/>
      <c r="P371" s="635"/>
      <c r="Q371" s="635"/>
      <c r="R371" s="636"/>
      <c r="S371" s="635"/>
      <c r="T371" s="635"/>
      <c r="U371" s="635"/>
      <c r="V371" s="635"/>
      <c r="W371" s="635"/>
      <c r="X371" s="635"/>
      <c r="Y371" s="635"/>
      <c r="Z371" s="635"/>
    </row>
    <row r="372" spans="1:26" ht="15.75" customHeight="1" x14ac:dyDescent="0.25">
      <c r="A372" s="17"/>
      <c r="B372" s="635"/>
      <c r="C372" s="635"/>
      <c r="D372" s="635"/>
      <c r="E372" s="17"/>
      <c r="F372" s="635"/>
      <c r="G372" s="635"/>
      <c r="H372" s="635"/>
      <c r="I372" s="635"/>
      <c r="J372" s="635"/>
      <c r="K372" s="635"/>
      <c r="L372" s="635"/>
      <c r="M372" s="635"/>
      <c r="N372" s="635"/>
      <c r="O372" s="635"/>
      <c r="P372" s="635"/>
      <c r="Q372" s="635"/>
      <c r="R372" s="636"/>
      <c r="S372" s="635"/>
      <c r="T372" s="635"/>
      <c r="U372" s="635"/>
      <c r="V372" s="635"/>
      <c r="W372" s="635"/>
      <c r="X372" s="635"/>
      <c r="Y372" s="635"/>
      <c r="Z372" s="635"/>
    </row>
    <row r="373" spans="1:26" ht="15.75" customHeight="1" x14ac:dyDescent="0.25">
      <c r="A373" s="17"/>
      <c r="B373" s="635"/>
      <c r="C373" s="635"/>
      <c r="D373" s="635"/>
      <c r="E373" s="17"/>
      <c r="F373" s="635"/>
      <c r="G373" s="635"/>
      <c r="H373" s="635"/>
      <c r="I373" s="635"/>
      <c r="J373" s="635"/>
      <c r="K373" s="635"/>
      <c r="L373" s="635"/>
      <c r="M373" s="635"/>
      <c r="N373" s="635"/>
      <c r="O373" s="635"/>
      <c r="P373" s="635"/>
      <c r="Q373" s="635"/>
      <c r="R373" s="636"/>
      <c r="S373" s="635"/>
      <c r="T373" s="635"/>
      <c r="U373" s="635"/>
      <c r="V373" s="635"/>
      <c r="W373" s="635"/>
      <c r="X373" s="635"/>
      <c r="Y373" s="635"/>
      <c r="Z373" s="635"/>
    </row>
    <row r="374" spans="1:26" ht="15.75" customHeight="1" x14ac:dyDescent="0.25">
      <c r="A374" s="17"/>
      <c r="B374" s="635"/>
      <c r="C374" s="635"/>
      <c r="D374" s="635"/>
      <c r="E374" s="17"/>
      <c r="F374" s="635"/>
      <c r="G374" s="635"/>
      <c r="H374" s="635"/>
      <c r="I374" s="635"/>
      <c r="J374" s="635"/>
      <c r="K374" s="635"/>
      <c r="L374" s="635"/>
      <c r="M374" s="635"/>
      <c r="N374" s="635"/>
      <c r="O374" s="635"/>
      <c r="P374" s="635"/>
      <c r="Q374" s="635"/>
      <c r="R374" s="636"/>
      <c r="S374" s="635"/>
      <c r="T374" s="635"/>
      <c r="U374" s="635"/>
      <c r="V374" s="635"/>
      <c r="W374" s="635"/>
      <c r="X374" s="635"/>
      <c r="Y374" s="635"/>
      <c r="Z374" s="635"/>
    </row>
    <row r="375" spans="1:26" ht="15.75" customHeight="1" x14ac:dyDescent="0.25">
      <c r="A375" s="17"/>
      <c r="B375" s="635"/>
      <c r="C375" s="635"/>
      <c r="D375" s="635"/>
      <c r="E375" s="17"/>
      <c r="F375" s="635"/>
      <c r="G375" s="635"/>
      <c r="H375" s="635"/>
      <c r="I375" s="635"/>
      <c r="J375" s="635"/>
      <c r="K375" s="635"/>
      <c r="L375" s="635"/>
      <c r="M375" s="635"/>
      <c r="N375" s="635"/>
      <c r="O375" s="635"/>
      <c r="P375" s="635"/>
      <c r="Q375" s="635"/>
      <c r="R375" s="636"/>
      <c r="S375" s="635"/>
      <c r="T375" s="635"/>
      <c r="U375" s="635"/>
      <c r="V375" s="635"/>
      <c r="W375" s="635"/>
      <c r="X375" s="635"/>
      <c r="Y375" s="635"/>
      <c r="Z375" s="635"/>
    </row>
    <row r="376" spans="1:26" ht="15.75" customHeight="1" x14ac:dyDescent="0.25">
      <c r="A376" s="17"/>
      <c r="B376" s="635"/>
      <c r="C376" s="635"/>
      <c r="D376" s="635"/>
      <c r="E376" s="17"/>
      <c r="F376" s="635"/>
      <c r="G376" s="635"/>
      <c r="H376" s="635"/>
      <c r="I376" s="635"/>
      <c r="J376" s="635"/>
      <c r="K376" s="635"/>
      <c r="L376" s="635"/>
      <c r="M376" s="635"/>
      <c r="N376" s="635"/>
      <c r="O376" s="635"/>
      <c r="P376" s="635"/>
      <c r="Q376" s="635"/>
      <c r="R376" s="636"/>
      <c r="S376" s="635"/>
      <c r="T376" s="635"/>
      <c r="U376" s="635"/>
      <c r="V376" s="635"/>
      <c r="W376" s="635"/>
      <c r="X376" s="635"/>
      <c r="Y376" s="635"/>
      <c r="Z376" s="635"/>
    </row>
    <row r="377" spans="1:26" ht="15.75" customHeight="1" x14ac:dyDescent="0.25">
      <c r="A377" s="17"/>
      <c r="B377" s="635"/>
      <c r="C377" s="635"/>
      <c r="D377" s="635"/>
      <c r="E377" s="17"/>
      <c r="F377" s="635"/>
      <c r="G377" s="635"/>
      <c r="H377" s="635"/>
      <c r="I377" s="635"/>
      <c r="J377" s="635"/>
      <c r="K377" s="635"/>
      <c r="L377" s="635"/>
      <c r="M377" s="635"/>
      <c r="N377" s="635"/>
      <c r="O377" s="635"/>
      <c r="P377" s="635"/>
      <c r="Q377" s="635"/>
      <c r="R377" s="636"/>
      <c r="S377" s="635"/>
      <c r="T377" s="635"/>
      <c r="U377" s="635"/>
      <c r="V377" s="635"/>
      <c r="W377" s="635"/>
      <c r="X377" s="635"/>
      <c r="Y377" s="635"/>
      <c r="Z377" s="635"/>
    </row>
    <row r="378" spans="1:26" ht="15.75" customHeight="1" x14ac:dyDescent="0.25">
      <c r="A378" s="17"/>
      <c r="B378" s="635"/>
      <c r="C378" s="635"/>
      <c r="D378" s="635"/>
      <c r="E378" s="17"/>
      <c r="F378" s="635"/>
      <c r="G378" s="635"/>
      <c r="H378" s="635"/>
      <c r="I378" s="635"/>
      <c r="J378" s="635"/>
      <c r="K378" s="635"/>
      <c r="L378" s="635"/>
      <c r="M378" s="635"/>
      <c r="N378" s="635"/>
      <c r="O378" s="635"/>
      <c r="P378" s="635"/>
      <c r="Q378" s="635"/>
      <c r="R378" s="636"/>
      <c r="S378" s="635"/>
      <c r="T378" s="635"/>
      <c r="U378" s="635"/>
      <c r="V378" s="635"/>
      <c r="W378" s="635"/>
      <c r="X378" s="635"/>
      <c r="Y378" s="635"/>
      <c r="Z378" s="635"/>
    </row>
    <row r="379" spans="1:26" ht="15.75" customHeight="1" x14ac:dyDescent="0.25">
      <c r="A379" s="17"/>
      <c r="B379" s="635"/>
      <c r="C379" s="635"/>
      <c r="D379" s="635"/>
      <c r="E379" s="17"/>
      <c r="F379" s="635"/>
      <c r="G379" s="635"/>
      <c r="H379" s="635"/>
      <c r="I379" s="635"/>
      <c r="J379" s="635"/>
      <c r="K379" s="635"/>
      <c r="L379" s="635"/>
      <c r="M379" s="635"/>
      <c r="N379" s="635"/>
      <c r="O379" s="635"/>
      <c r="P379" s="635"/>
      <c r="Q379" s="635"/>
      <c r="R379" s="636"/>
      <c r="S379" s="635"/>
      <c r="T379" s="635"/>
      <c r="U379" s="635"/>
      <c r="V379" s="635"/>
      <c r="W379" s="635"/>
      <c r="X379" s="635"/>
      <c r="Y379" s="635"/>
      <c r="Z379" s="635"/>
    </row>
    <row r="380" spans="1:26" ht="15.75" customHeight="1" x14ac:dyDescent="0.25">
      <c r="A380" s="17"/>
      <c r="B380" s="635"/>
      <c r="C380" s="635"/>
      <c r="D380" s="635"/>
      <c r="E380" s="17"/>
      <c r="F380" s="635"/>
      <c r="G380" s="635"/>
      <c r="H380" s="635"/>
      <c r="I380" s="635"/>
      <c r="J380" s="635"/>
      <c r="K380" s="635"/>
      <c r="L380" s="635"/>
      <c r="M380" s="635"/>
      <c r="N380" s="635"/>
      <c r="O380" s="635"/>
      <c r="P380" s="635"/>
      <c r="Q380" s="635"/>
      <c r="R380" s="636"/>
      <c r="S380" s="635"/>
      <c r="T380" s="635"/>
      <c r="U380" s="635"/>
      <c r="V380" s="635"/>
      <c r="W380" s="635"/>
      <c r="X380" s="635"/>
      <c r="Y380" s="635"/>
      <c r="Z380" s="635"/>
    </row>
    <row r="381" spans="1:26" ht="15.75" customHeight="1" x14ac:dyDescent="0.25">
      <c r="A381" s="17"/>
      <c r="B381" s="635"/>
      <c r="C381" s="635"/>
      <c r="D381" s="635"/>
      <c r="E381" s="17"/>
      <c r="F381" s="635"/>
      <c r="G381" s="635"/>
      <c r="H381" s="635"/>
      <c r="I381" s="635"/>
      <c r="J381" s="635"/>
      <c r="K381" s="635"/>
      <c r="L381" s="635"/>
      <c r="M381" s="635"/>
      <c r="N381" s="635"/>
      <c r="O381" s="635"/>
      <c r="P381" s="635"/>
      <c r="Q381" s="635"/>
      <c r="R381" s="636"/>
      <c r="S381" s="635"/>
      <c r="T381" s="635"/>
      <c r="U381" s="635"/>
      <c r="V381" s="635"/>
      <c r="W381" s="635"/>
      <c r="X381" s="635"/>
      <c r="Y381" s="635"/>
      <c r="Z381" s="635"/>
    </row>
    <row r="382" spans="1:26" ht="15.75" customHeight="1" x14ac:dyDescent="0.25">
      <c r="A382" s="17"/>
      <c r="B382" s="635"/>
      <c r="C382" s="635"/>
      <c r="D382" s="635"/>
      <c r="E382" s="17"/>
      <c r="F382" s="635"/>
      <c r="G382" s="635"/>
      <c r="H382" s="635"/>
      <c r="I382" s="635"/>
      <c r="J382" s="635"/>
      <c r="K382" s="635"/>
      <c r="L382" s="635"/>
      <c r="M382" s="635"/>
      <c r="N382" s="635"/>
      <c r="O382" s="635"/>
      <c r="P382" s="635"/>
      <c r="Q382" s="635"/>
      <c r="R382" s="636"/>
      <c r="S382" s="635"/>
      <c r="T382" s="635"/>
      <c r="U382" s="635"/>
      <c r="V382" s="635"/>
      <c r="W382" s="635"/>
      <c r="X382" s="635"/>
      <c r="Y382" s="635"/>
      <c r="Z382" s="635"/>
    </row>
    <row r="383" spans="1:26" ht="15.75" customHeight="1" x14ac:dyDescent="0.25">
      <c r="A383" s="17"/>
      <c r="B383" s="635"/>
      <c r="C383" s="635"/>
      <c r="D383" s="635"/>
      <c r="E383" s="17"/>
      <c r="F383" s="635"/>
      <c r="G383" s="635"/>
      <c r="H383" s="635"/>
      <c r="I383" s="635"/>
      <c r="J383" s="635"/>
      <c r="K383" s="635"/>
      <c r="L383" s="635"/>
      <c r="M383" s="635"/>
      <c r="N383" s="635"/>
      <c r="O383" s="635"/>
      <c r="P383" s="635"/>
      <c r="Q383" s="635"/>
      <c r="R383" s="636"/>
      <c r="S383" s="635"/>
      <c r="T383" s="635"/>
      <c r="U383" s="635"/>
      <c r="V383" s="635"/>
      <c r="W383" s="635"/>
      <c r="X383" s="635"/>
      <c r="Y383" s="635"/>
      <c r="Z383" s="635"/>
    </row>
    <row r="384" spans="1:26" ht="15.75" customHeight="1" x14ac:dyDescent="0.25">
      <c r="A384" s="17"/>
      <c r="B384" s="635"/>
      <c r="C384" s="635"/>
      <c r="D384" s="635"/>
      <c r="E384" s="17"/>
      <c r="F384" s="635"/>
      <c r="G384" s="635"/>
      <c r="H384" s="635"/>
      <c r="I384" s="635"/>
      <c r="J384" s="635"/>
      <c r="K384" s="635"/>
      <c r="L384" s="635"/>
      <c r="M384" s="635"/>
      <c r="N384" s="635"/>
      <c r="O384" s="635"/>
      <c r="P384" s="635"/>
      <c r="Q384" s="635"/>
      <c r="R384" s="636"/>
      <c r="S384" s="635"/>
      <c r="T384" s="635"/>
      <c r="U384" s="635"/>
      <c r="V384" s="635"/>
      <c r="W384" s="635"/>
      <c r="X384" s="635"/>
      <c r="Y384" s="635"/>
      <c r="Z384" s="635"/>
    </row>
    <row r="385" spans="1:26" ht="15.75" customHeight="1" x14ac:dyDescent="0.25">
      <c r="A385" s="17"/>
      <c r="B385" s="635"/>
      <c r="C385" s="635"/>
      <c r="D385" s="635"/>
      <c r="E385" s="17"/>
      <c r="F385" s="635"/>
      <c r="G385" s="635"/>
      <c r="H385" s="635"/>
      <c r="I385" s="635"/>
      <c r="J385" s="635"/>
      <c r="K385" s="635"/>
      <c r="L385" s="635"/>
      <c r="M385" s="635"/>
      <c r="N385" s="635"/>
      <c r="O385" s="635"/>
      <c r="P385" s="635"/>
      <c r="Q385" s="635"/>
      <c r="R385" s="636"/>
      <c r="S385" s="635"/>
      <c r="T385" s="635"/>
      <c r="U385" s="635"/>
      <c r="V385" s="635"/>
      <c r="W385" s="635"/>
      <c r="X385" s="635"/>
      <c r="Y385" s="635"/>
      <c r="Z385" s="635"/>
    </row>
    <row r="386" spans="1:26" ht="15.75" customHeight="1" x14ac:dyDescent="0.25">
      <c r="A386" s="17"/>
      <c r="B386" s="635"/>
      <c r="C386" s="635"/>
      <c r="D386" s="635"/>
      <c r="E386" s="17"/>
      <c r="F386" s="635"/>
      <c r="G386" s="635"/>
      <c r="H386" s="635"/>
      <c r="I386" s="635"/>
      <c r="J386" s="635"/>
      <c r="K386" s="635"/>
      <c r="L386" s="635"/>
      <c r="M386" s="635"/>
      <c r="N386" s="635"/>
      <c r="O386" s="635"/>
      <c r="P386" s="635"/>
      <c r="Q386" s="635"/>
      <c r="R386" s="636"/>
      <c r="S386" s="635"/>
      <c r="T386" s="635"/>
      <c r="U386" s="635"/>
      <c r="V386" s="635"/>
      <c r="W386" s="635"/>
      <c r="X386" s="635"/>
      <c r="Y386" s="635"/>
      <c r="Z386" s="635"/>
    </row>
    <row r="387" spans="1:26" ht="15.75" customHeight="1" x14ac:dyDescent="0.25">
      <c r="A387" s="17"/>
      <c r="B387" s="635"/>
      <c r="C387" s="635"/>
      <c r="D387" s="635"/>
      <c r="E387" s="17"/>
      <c r="F387" s="635"/>
      <c r="G387" s="635"/>
      <c r="H387" s="635"/>
      <c r="I387" s="635"/>
      <c r="J387" s="635"/>
      <c r="K387" s="635"/>
      <c r="L387" s="635"/>
      <c r="M387" s="635"/>
      <c r="N387" s="635"/>
      <c r="O387" s="635"/>
      <c r="P387" s="635"/>
      <c r="Q387" s="635"/>
      <c r="R387" s="636"/>
      <c r="S387" s="635"/>
      <c r="T387" s="635"/>
      <c r="U387" s="635"/>
      <c r="V387" s="635"/>
      <c r="W387" s="635"/>
      <c r="X387" s="635"/>
      <c r="Y387" s="635"/>
      <c r="Z387" s="635"/>
    </row>
    <row r="388" spans="1:26" ht="15.75" customHeight="1" x14ac:dyDescent="0.25">
      <c r="A388" s="17"/>
      <c r="B388" s="635"/>
      <c r="C388" s="635"/>
      <c r="D388" s="635"/>
      <c r="E388" s="17"/>
      <c r="F388" s="635"/>
      <c r="G388" s="635"/>
      <c r="H388" s="635"/>
      <c r="I388" s="635"/>
      <c r="J388" s="635"/>
      <c r="K388" s="635"/>
      <c r="L388" s="635"/>
      <c r="M388" s="635"/>
      <c r="N388" s="635"/>
      <c r="O388" s="635"/>
      <c r="P388" s="635"/>
      <c r="Q388" s="635"/>
      <c r="R388" s="636"/>
      <c r="S388" s="635"/>
      <c r="T388" s="635"/>
      <c r="U388" s="635"/>
      <c r="V388" s="635"/>
      <c r="W388" s="635"/>
      <c r="X388" s="635"/>
      <c r="Y388" s="635"/>
      <c r="Z388" s="635"/>
    </row>
    <row r="389" spans="1:26" ht="15.75" customHeight="1" x14ac:dyDescent="0.25">
      <c r="A389" s="17"/>
      <c r="B389" s="635"/>
      <c r="C389" s="635"/>
      <c r="D389" s="635"/>
      <c r="E389" s="17"/>
      <c r="F389" s="635"/>
      <c r="G389" s="635"/>
      <c r="H389" s="635"/>
      <c r="I389" s="635"/>
      <c r="J389" s="635"/>
      <c r="K389" s="635"/>
      <c r="L389" s="635"/>
      <c r="M389" s="635"/>
      <c r="N389" s="635"/>
      <c r="O389" s="635"/>
      <c r="P389" s="635"/>
      <c r="Q389" s="635"/>
      <c r="R389" s="636"/>
      <c r="S389" s="635"/>
      <c r="T389" s="635"/>
      <c r="U389" s="635"/>
      <c r="V389" s="635"/>
      <c r="W389" s="635"/>
      <c r="X389" s="635"/>
      <c r="Y389" s="635"/>
      <c r="Z389" s="635"/>
    </row>
    <row r="390" spans="1:26" ht="15.75" customHeight="1" x14ac:dyDescent="0.25">
      <c r="A390" s="17"/>
      <c r="B390" s="635"/>
      <c r="C390" s="635"/>
      <c r="D390" s="635"/>
      <c r="E390" s="17"/>
      <c r="F390" s="635"/>
      <c r="G390" s="635"/>
      <c r="H390" s="635"/>
      <c r="I390" s="635"/>
      <c r="J390" s="635"/>
      <c r="K390" s="635"/>
      <c r="L390" s="635"/>
      <c r="M390" s="635"/>
      <c r="N390" s="635"/>
      <c r="O390" s="635"/>
      <c r="P390" s="635"/>
      <c r="Q390" s="635"/>
      <c r="R390" s="636"/>
      <c r="S390" s="635"/>
      <c r="T390" s="635"/>
      <c r="U390" s="635"/>
      <c r="V390" s="635"/>
      <c r="W390" s="635"/>
      <c r="X390" s="635"/>
      <c r="Y390" s="635"/>
      <c r="Z390" s="635"/>
    </row>
    <row r="391" spans="1:26" ht="15.75" customHeight="1" x14ac:dyDescent="0.25">
      <c r="A391" s="17"/>
      <c r="B391" s="635"/>
      <c r="C391" s="635"/>
      <c r="D391" s="635"/>
      <c r="E391" s="17"/>
      <c r="F391" s="635"/>
      <c r="G391" s="635"/>
      <c r="H391" s="635"/>
      <c r="I391" s="635"/>
      <c r="J391" s="635"/>
      <c r="K391" s="635"/>
      <c r="L391" s="635"/>
      <c r="M391" s="635"/>
      <c r="N391" s="635"/>
      <c r="O391" s="635"/>
      <c r="P391" s="635"/>
      <c r="Q391" s="635"/>
      <c r="R391" s="636"/>
      <c r="S391" s="635"/>
      <c r="T391" s="635"/>
      <c r="U391" s="635"/>
      <c r="V391" s="635"/>
      <c r="W391" s="635"/>
      <c r="X391" s="635"/>
      <c r="Y391" s="635"/>
      <c r="Z391" s="635"/>
    </row>
    <row r="392" spans="1:26" ht="15.75" customHeight="1" x14ac:dyDescent="0.25">
      <c r="A392" s="17"/>
      <c r="B392" s="635"/>
      <c r="C392" s="635"/>
      <c r="D392" s="635"/>
      <c r="E392" s="17"/>
      <c r="F392" s="635"/>
      <c r="G392" s="635"/>
      <c r="H392" s="635"/>
      <c r="I392" s="635"/>
      <c r="J392" s="635"/>
      <c r="K392" s="635"/>
      <c r="L392" s="635"/>
      <c r="M392" s="635"/>
      <c r="N392" s="635"/>
      <c r="O392" s="635"/>
      <c r="P392" s="635"/>
      <c r="Q392" s="635"/>
      <c r="R392" s="636"/>
      <c r="S392" s="635"/>
      <c r="T392" s="635"/>
      <c r="U392" s="635"/>
      <c r="V392" s="635"/>
      <c r="W392" s="635"/>
      <c r="X392" s="635"/>
      <c r="Y392" s="635"/>
      <c r="Z392" s="635"/>
    </row>
    <row r="393" spans="1:26" ht="15.75" customHeight="1" x14ac:dyDescent="0.25">
      <c r="A393" s="17"/>
      <c r="B393" s="635"/>
      <c r="C393" s="635"/>
      <c r="D393" s="635"/>
      <c r="E393" s="17"/>
      <c r="F393" s="635"/>
      <c r="G393" s="635"/>
      <c r="H393" s="635"/>
      <c r="I393" s="635"/>
      <c r="J393" s="635"/>
      <c r="K393" s="635"/>
      <c r="L393" s="635"/>
      <c r="M393" s="635"/>
      <c r="N393" s="635"/>
      <c r="O393" s="635"/>
      <c r="P393" s="635"/>
      <c r="Q393" s="635"/>
      <c r="R393" s="636"/>
      <c r="S393" s="635"/>
      <c r="T393" s="635"/>
      <c r="U393" s="635"/>
      <c r="V393" s="635"/>
      <c r="W393" s="635"/>
      <c r="X393" s="635"/>
      <c r="Y393" s="635"/>
      <c r="Z393" s="635"/>
    </row>
    <row r="394" spans="1:26" ht="15.75" customHeight="1" x14ac:dyDescent="0.25">
      <c r="A394" s="17"/>
      <c r="B394" s="635"/>
      <c r="C394" s="635"/>
      <c r="D394" s="635"/>
      <c r="E394" s="17"/>
      <c r="F394" s="635"/>
      <c r="G394" s="635"/>
      <c r="H394" s="635"/>
      <c r="I394" s="635"/>
      <c r="J394" s="635"/>
      <c r="K394" s="635"/>
      <c r="L394" s="635"/>
      <c r="M394" s="635"/>
      <c r="N394" s="635"/>
      <c r="O394" s="635"/>
      <c r="P394" s="635"/>
      <c r="Q394" s="635"/>
      <c r="R394" s="636"/>
      <c r="S394" s="635"/>
      <c r="T394" s="635"/>
      <c r="U394" s="635"/>
      <c r="V394" s="635"/>
      <c r="W394" s="635"/>
      <c r="X394" s="635"/>
      <c r="Y394" s="635"/>
      <c r="Z394" s="635"/>
    </row>
    <row r="395" spans="1:26" ht="15.75" customHeight="1" x14ac:dyDescent="0.25">
      <c r="A395" s="17"/>
      <c r="B395" s="635"/>
      <c r="C395" s="635"/>
      <c r="D395" s="635"/>
      <c r="E395" s="17"/>
      <c r="F395" s="635"/>
      <c r="G395" s="635"/>
      <c r="H395" s="635"/>
      <c r="I395" s="635"/>
      <c r="J395" s="635"/>
      <c r="K395" s="635"/>
      <c r="L395" s="635"/>
      <c r="M395" s="635"/>
      <c r="N395" s="635"/>
      <c r="O395" s="635"/>
      <c r="P395" s="635"/>
      <c r="Q395" s="635"/>
      <c r="R395" s="636"/>
      <c r="S395" s="635"/>
      <c r="T395" s="635"/>
      <c r="U395" s="635"/>
      <c r="V395" s="635"/>
      <c r="W395" s="635"/>
      <c r="X395" s="635"/>
      <c r="Y395" s="635"/>
      <c r="Z395" s="635"/>
    </row>
    <row r="396" spans="1:26" ht="15.75" customHeight="1" x14ac:dyDescent="0.25">
      <c r="A396" s="17"/>
      <c r="B396" s="635"/>
      <c r="C396" s="635"/>
      <c r="D396" s="635"/>
      <c r="E396" s="17"/>
      <c r="F396" s="635"/>
      <c r="G396" s="635"/>
      <c r="H396" s="635"/>
      <c r="I396" s="635"/>
      <c r="J396" s="635"/>
      <c r="K396" s="635"/>
      <c r="L396" s="635"/>
      <c r="M396" s="635"/>
      <c r="N396" s="635"/>
      <c r="O396" s="635"/>
      <c r="P396" s="635"/>
      <c r="Q396" s="635"/>
      <c r="R396" s="636"/>
      <c r="S396" s="635"/>
      <c r="T396" s="635"/>
      <c r="U396" s="635"/>
      <c r="V396" s="635"/>
      <c r="W396" s="635"/>
      <c r="X396" s="635"/>
      <c r="Y396" s="635"/>
      <c r="Z396" s="635"/>
    </row>
    <row r="397" spans="1:26" ht="15.75" customHeight="1" x14ac:dyDescent="0.25">
      <c r="A397" s="17"/>
      <c r="B397" s="635"/>
      <c r="C397" s="635"/>
      <c r="D397" s="635"/>
      <c r="E397" s="17"/>
      <c r="F397" s="635"/>
      <c r="G397" s="635"/>
      <c r="H397" s="635"/>
      <c r="I397" s="635"/>
      <c r="J397" s="635"/>
      <c r="K397" s="635"/>
      <c r="L397" s="635"/>
      <c r="M397" s="635"/>
      <c r="N397" s="635"/>
      <c r="O397" s="635"/>
      <c r="P397" s="635"/>
      <c r="Q397" s="635"/>
      <c r="R397" s="636"/>
      <c r="S397" s="635"/>
      <c r="T397" s="635"/>
      <c r="U397" s="635"/>
      <c r="V397" s="635"/>
      <c r="W397" s="635"/>
      <c r="X397" s="635"/>
      <c r="Y397" s="635"/>
      <c r="Z397" s="635"/>
    </row>
    <row r="398" spans="1:26" ht="15.75" customHeight="1" x14ac:dyDescent="0.25">
      <c r="A398" s="17"/>
      <c r="B398" s="635"/>
      <c r="C398" s="635"/>
      <c r="D398" s="635"/>
      <c r="E398" s="17"/>
      <c r="F398" s="635"/>
      <c r="G398" s="635"/>
      <c r="H398" s="635"/>
      <c r="I398" s="635"/>
      <c r="J398" s="635"/>
      <c r="K398" s="635"/>
      <c r="L398" s="635"/>
      <c r="M398" s="635"/>
      <c r="N398" s="635"/>
      <c r="O398" s="635"/>
      <c r="P398" s="635"/>
      <c r="Q398" s="635"/>
      <c r="R398" s="636"/>
      <c r="S398" s="635"/>
      <c r="T398" s="635"/>
      <c r="U398" s="635"/>
      <c r="V398" s="635"/>
      <c r="W398" s="635"/>
      <c r="X398" s="635"/>
      <c r="Y398" s="635"/>
      <c r="Z398" s="635"/>
    </row>
    <row r="399" spans="1:26" ht="15.75" customHeight="1" x14ac:dyDescent="0.25">
      <c r="A399" s="17"/>
      <c r="B399" s="635"/>
      <c r="C399" s="635"/>
      <c r="D399" s="635"/>
      <c r="E399" s="17"/>
      <c r="F399" s="635"/>
      <c r="G399" s="635"/>
      <c r="H399" s="635"/>
      <c r="I399" s="635"/>
      <c r="J399" s="635"/>
      <c r="K399" s="635"/>
      <c r="L399" s="635"/>
      <c r="M399" s="635"/>
      <c r="N399" s="635"/>
      <c r="O399" s="635"/>
      <c r="P399" s="635"/>
      <c r="Q399" s="635"/>
      <c r="R399" s="636"/>
      <c r="S399" s="635"/>
      <c r="T399" s="635"/>
      <c r="U399" s="635"/>
      <c r="V399" s="635"/>
      <c r="W399" s="635"/>
      <c r="X399" s="635"/>
      <c r="Y399" s="635"/>
      <c r="Z399" s="635"/>
    </row>
    <row r="400" spans="1:26" ht="15.75" customHeight="1" x14ac:dyDescent="0.25">
      <c r="A400" s="17"/>
      <c r="B400" s="635"/>
      <c r="C400" s="635"/>
      <c r="D400" s="635"/>
      <c r="E400" s="17"/>
      <c r="F400" s="635"/>
      <c r="G400" s="635"/>
      <c r="H400" s="635"/>
      <c r="I400" s="635"/>
      <c r="J400" s="635"/>
      <c r="K400" s="635"/>
      <c r="L400" s="635"/>
      <c r="M400" s="635"/>
      <c r="N400" s="635"/>
      <c r="O400" s="635"/>
      <c r="P400" s="635"/>
      <c r="Q400" s="635"/>
      <c r="R400" s="636"/>
      <c r="S400" s="635"/>
      <c r="T400" s="635"/>
      <c r="U400" s="635"/>
      <c r="V400" s="635"/>
      <c r="W400" s="635"/>
      <c r="X400" s="635"/>
      <c r="Y400" s="635"/>
      <c r="Z400" s="635"/>
    </row>
    <row r="401" spans="1:26" ht="15.75" customHeight="1" x14ac:dyDescent="0.25">
      <c r="A401" s="17"/>
      <c r="B401" s="635"/>
      <c r="C401" s="635"/>
      <c r="D401" s="635"/>
      <c r="E401" s="17"/>
      <c r="F401" s="635"/>
      <c r="G401" s="635"/>
      <c r="H401" s="635"/>
      <c r="I401" s="635"/>
      <c r="J401" s="635"/>
      <c r="K401" s="635"/>
      <c r="L401" s="635"/>
      <c r="M401" s="635"/>
      <c r="N401" s="635"/>
      <c r="O401" s="635"/>
      <c r="P401" s="635"/>
      <c r="Q401" s="635"/>
      <c r="R401" s="636"/>
      <c r="S401" s="635"/>
      <c r="T401" s="635"/>
      <c r="U401" s="635"/>
      <c r="V401" s="635"/>
      <c r="W401" s="635"/>
      <c r="X401" s="635"/>
      <c r="Y401" s="635"/>
      <c r="Z401" s="635"/>
    </row>
    <row r="402" spans="1:26" ht="15.75" customHeight="1" x14ac:dyDescent="0.25">
      <c r="A402" s="17"/>
      <c r="B402" s="635"/>
      <c r="C402" s="635"/>
      <c r="D402" s="635"/>
      <c r="E402" s="17"/>
      <c r="F402" s="635"/>
      <c r="G402" s="635"/>
      <c r="H402" s="635"/>
      <c r="I402" s="635"/>
      <c r="J402" s="635"/>
      <c r="K402" s="635"/>
      <c r="L402" s="635"/>
      <c r="M402" s="635"/>
      <c r="N402" s="635"/>
      <c r="O402" s="635"/>
      <c r="P402" s="635"/>
      <c r="Q402" s="635"/>
      <c r="R402" s="636"/>
      <c r="S402" s="635"/>
      <c r="T402" s="635"/>
      <c r="U402" s="635"/>
      <c r="V402" s="635"/>
      <c r="W402" s="635"/>
      <c r="X402" s="635"/>
      <c r="Y402" s="635"/>
      <c r="Z402" s="635"/>
    </row>
    <row r="403" spans="1:26" ht="15.75" customHeight="1" x14ac:dyDescent="0.25">
      <c r="A403" s="17"/>
      <c r="B403" s="635"/>
      <c r="C403" s="635"/>
      <c r="D403" s="635"/>
      <c r="E403" s="17"/>
      <c r="F403" s="635"/>
      <c r="G403" s="635"/>
      <c r="H403" s="635"/>
      <c r="I403" s="635"/>
      <c r="J403" s="635"/>
      <c r="K403" s="635"/>
      <c r="L403" s="635"/>
      <c r="M403" s="635"/>
      <c r="N403" s="635"/>
      <c r="O403" s="635"/>
      <c r="P403" s="635"/>
      <c r="Q403" s="635"/>
      <c r="R403" s="636"/>
      <c r="S403" s="635"/>
      <c r="T403" s="635"/>
      <c r="U403" s="635"/>
      <c r="V403" s="635"/>
      <c r="W403" s="635"/>
      <c r="X403" s="635"/>
      <c r="Y403" s="635"/>
      <c r="Z403" s="635"/>
    </row>
    <row r="404" spans="1:26" ht="15.75" customHeight="1" x14ac:dyDescent="0.25">
      <c r="A404" s="17"/>
      <c r="B404" s="635"/>
      <c r="C404" s="635"/>
      <c r="D404" s="635"/>
      <c r="E404" s="17"/>
      <c r="F404" s="635"/>
      <c r="G404" s="635"/>
      <c r="H404" s="635"/>
      <c r="I404" s="635"/>
      <c r="J404" s="635"/>
      <c r="K404" s="635"/>
      <c r="L404" s="635"/>
      <c r="M404" s="635"/>
      <c r="N404" s="635"/>
      <c r="O404" s="635"/>
      <c r="P404" s="635"/>
      <c r="Q404" s="635"/>
      <c r="R404" s="636"/>
      <c r="S404" s="635"/>
      <c r="T404" s="635"/>
      <c r="U404" s="635"/>
      <c r="V404" s="635"/>
      <c r="W404" s="635"/>
      <c r="X404" s="635"/>
      <c r="Y404" s="635"/>
      <c r="Z404" s="635"/>
    </row>
    <row r="405" spans="1:26" ht="15.75" customHeight="1" x14ac:dyDescent="0.25">
      <c r="A405" s="17"/>
      <c r="B405" s="635"/>
      <c r="C405" s="635"/>
      <c r="D405" s="635"/>
      <c r="E405" s="17"/>
      <c r="F405" s="635"/>
      <c r="G405" s="635"/>
      <c r="H405" s="635"/>
      <c r="I405" s="635"/>
      <c r="J405" s="635"/>
      <c r="K405" s="635"/>
      <c r="L405" s="635"/>
      <c r="M405" s="635"/>
      <c r="N405" s="635"/>
      <c r="O405" s="635"/>
      <c r="P405" s="635"/>
      <c r="Q405" s="635"/>
      <c r="R405" s="636"/>
      <c r="S405" s="635"/>
      <c r="T405" s="635"/>
      <c r="U405" s="635"/>
      <c r="V405" s="635"/>
      <c r="W405" s="635"/>
      <c r="X405" s="635"/>
      <c r="Y405" s="635"/>
      <c r="Z405" s="635"/>
    </row>
    <row r="406" spans="1:26" ht="15.75" customHeight="1" x14ac:dyDescent="0.25">
      <c r="A406" s="17"/>
      <c r="B406" s="635"/>
      <c r="C406" s="635"/>
      <c r="D406" s="635"/>
      <c r="E406" s="17"/>
      <c r="F406" s="635"/>
      <c r="G406" s="635"/>
      <c r="H406" s="635"/>
      <c r="I406" s="635"/>
      <c r="J406" s="635"/>
      <c r="K406" s="635"/>
      <c r="L406" s="635"/>
      <c r="M406" s="635"/>
      <c r="N406" s="635"/>
      <c r="O406" s="635"/>
      <c r="P406" s="635"/>
      <c r="Q406" s="635"/>
      <c r="R406" s="636"/>
      <c r="S406" s="635"/>
      <c r="T406" s="635"/>
      <c r="U406" s="635"/>
      <c r="V406" s="635"/>
      <c r="W406" s="635"/>
      <c r="X406" s="635"/>
      <c r="Y406" s="635"/>
      <c r="Z406" s="635"/>
    </row>
    <row r="407" spans="1:26" ht="15.75" customHeight="1" x14ac:dyDescent="0.25">
      <c r="A407" s="17"/>
      <c r="B407" s="635"/>
      <c r="C407" s="635"/>
      <c r="D407" s="635"/>
      <c r="E407" s="17"/>
      <c r="F407" s="635"/>
      <c r="G407" s="635"/>
      <c r="H407" s="635"/>
      <c r="I407" s="635"/>
      <c r="J407" s="635"/>
      <c r="K407" s="635"/>
      <c r="L407" s="635"/>
      <c r="M407" s="635"/>
      <c r="N407" s="635"/>
      <c r="O407" s="635"/>
      <c r="P407" s="635"/>
      <c r="Q407" s="635"/>
      <c r="R407" s="636"/>
      <c r="S407" s="635"/>
      <c r="T407" s="635"/>
      <c r="U407" s="635"/>
      <c r="V407" s="635"/>
      <c r="W407" s="635"/>
      <c r="X407" s="635"/>
      <c r="Y407" s="635"/>
      <c r="Z407" s="635"/>
    </row>
    <row r="408" spans="1:26" ht="15.75" customHeight="1" x14ac:dyDescent="0.25">
      <c r="A408" s="17"/>
      <c r="B408" s="635"/>
      <c r="C408" s="635"/>
      <c r="D408" s="635"/>
      <c r="E408" s="17"/>
      <c r="F408" s="635"/>
      <c r="G408" s="635"/>
      <c r="H408" s="635"/>
      <c r="I408" s="635"/>
      <c r="J408" s="635"/>
      <c r="K408" s="635"/>
      <c r="L408" s="635"/>
      <c r="M408" s="635"/>
      <c r="N408" s="635"/>
      <c r="O408" s="635"/>
      <c r="P408" s="635"/>
      <c r="Q408" s="635"/>
      <c r="R408" s="636"/>
      <c r="S408" s="635"/>
      <c r="T408" s="635"/>
      <c r="U408" s="635"/>
      <c r="V408" s="635"/>
      <c r="W408" s="635"/>
      <c r="X408" s="635"/>
      <c r="Y408" s="635"/>
      <c r="Z408" s="635"/>
    </row>
    <row r="409" spans="1:26" ht="15.75" customHeight="1" x14ac:dyDescent="0.25">
      <c r="A409" s="17"/>
      <c r="B409" s="635"/>
      <c r="C409" s="635"/>
      <c r="D409" s="635"/>
      <c r="E409" s="17"/>
      <c r="F409" s="635"/>
      <c r="G409" s="635"/>
      <c r="H409" s="635"/>
      <c r="I409" s="635"/>
      <c r="J409" s="635"/>
      <c r="K409" s="635"/>
      <c r="L409" s="635"/>
      <c r="M409" s="635"/>
      <c r="N409" s="635"/>
      <c r="O409" s="635"/>
      <c r="P409" s="635"/>
      <c r="Q409" s="635"/>
      <c r="R409" s="636"/>
      <c r="S409" s="635"/>
      <c r="T409" s="635"/>
      <c r="U409" s="635"/>
      <c r="V409" s="635"/>
      <c r="W409" s="635"/>
      <c r="X409" s="635"/>
      <c r="Y409" s="635"/>
      <c r="Z409" s="635"/>
    </row>
    <row r="410" spans="1:26" ht="15.75" customHeight="1" x14ac:dyDescent="0.25">
      <c r="A410" s="17"/>
      <c r="B410" s="635"/>
      <c r="C410" s="635"/>
      <c r="D410" s="635"/>
      <c r="E410" s="17"/>
      <c r="F410" s="635"/>
      <c r="G410" s="635"/>
      <c r="H410" s="635"/>
      <c r="I410" s="635"/>
      <c r="J410" s="635"/>
      <c r="K410" s="635"/>
      <c r="L410" s="635"/>
      <c r="M410" s="635"/>
      <c r="N410" s="635"/>
      <c r="O410" s="635"/>
      <c r="P410" s="635"/>
      <c r="Q410" s="635"/>
      <c r="R410" s="636"/>
      <c r="S410" s="635"/>
      <c r="T410" s="635"/>
      <c r="U410" s="635"/>
      <c r="V410" s="635"/>
      <c r="W410" s="635"/>
      <c r="X410" s="635"/>
      <c r="Y410" s="635"/>
      <c r="Z410" s="635"/>
    </row>
    <row r="411" spans="1:26" ht="15.75" customHeight="1" x14ac:dyDescent="0.25">
      <c r="A411" s="17"/>
      <c r="B411" s="635"/>
      <c r="C411" s="635"/>
      <c r="D411" s="635"/>
      <c r="E411" s="17"/>
      <c r="F411" s="635"/>
      <c r="G411" s="635"/>
      <c r="H411" s="635"/>
      <c r="I411" s="635"/>
      <c r="J411" s="635"/>
      <c r="K411" s="635"/>
      <c r="L411" s="635"/>
      <c r="M411" s="635"/>
      <c r="N411" s="635"/>
      <c r="O411" s="635"/>
      <c r="P411" s="635"/>
      <c r="Q411" s="635"/>
      <c r="R411" s="636"/>
      <c r="S411" s="635"/>
      <c r="T411" s="635"/>
      <c r="U411" s="635"/>
      <c r="V411" s="635"/>
      <c r="W411" s="635"/>
      <c r="X411" s="635"/>
      <c r="Y411" s="635"/>
      <c r="Z411" s="635"/>
    </row>
    <row r="412" spans="1:26" ht="15.75" customHeight="1" x14ac:dyDescent="0.25">
      <c r="A412" s="17"/>
      <c r="B412" s="635"/>
      <c r="C412" s="635"/>
      <c r="D412" s="635"/>
      <c r="E412" s="17"/>
      <c r="F412" s="635"/>
      <c r="G412" s="635"/>
      <c r="H412" s="635"/>
      <c r="I412" s="635"/>
      <c r="J412" s="635"/>
      <c r="K412" s="635"/>
      <c r="L412" s="635"/>
      <c r="M412" s="635"/>
      <c r="N412" s="635"/>
      <c r="O412" s="635"/>
      <c r="P412" s="635"/>
      <c r="Q412" s="635"/>
      <c r="R412" s="636"/>
      <c r="S412" s="635"/>
      <c r="T412" s="635"/>
      <c r="U412" s="635"/>
      <c r="V412" s="635"/>
      <c r="W412" s="635"/>
      <c r="X412" s="635"/>
      <c r="Y412" s="635"/>
      <c r="Z412" s="635"/>
    </row>
    <row r="413" spans="1:26" ht="15.75" customHeight="1" x14ac:dyDescent="0.25">
      <c r="A413" s="17"/>
      <c r="B413" s="635"/>
      <c r="C413" s="635"/>
      <c r="D413" s="635"/>
      <c r="E413" s="17"/>
      <c r="F413" s="635"/>
      <c r="G413" s="635"/>
      <c r="H413" s="635"/>
      <c r="I413" s="635"/>
      <c r="J413" s="635"/>
      <c r="K413" s="635"/>
      <c r="L413" s="635"/>
      <c r="M413" s="635"/>
      <c r="N413" s="635"/>
      <c r="O413" s="635"/>
      <c r="P413" s="635"/>
      <c r="Q413" s="635"/>
      <c r="R413" s="636"/>
      <c r="S413" s="635"/>
      <c r="T413" s="635"/>
      <c r="U413" s="635"/>
      <c r="V413" s="635"/>
      <c r="W413" s="635"/>
      <c r="X413" s="635"/>
      <c r="Y413" s="635"/>
      <c r="Z413" s="635"/>
    </row>
    <row r="414" spans="1:26" ht="15.75" customHeight="1" x14ac:dyDescent="0.25">
      <c r="A414" s="17"/>
      <c r="B414" s="635"/>
      <c r="C414" s="635"/>
      <c r="D414" s="635"/>
      <c r="E414" s="17"/>
      <c r="F414" s="635"/>
      <c r="G414" s="635"/>
      <c r="H414" s="635"/>
      <c r="I414" s="635"/>
      <c r="J414" s="635"/>
      <c r="K414" s="635"/>
      <c r="L414" s="635"/>
      <c r="M414" s="635"/>
      <c r="N414" s="635"/>
      <c r="O414" s="635"/>
      <c r="P414" s="635"/>
      <c r="Q414" s="635"/>
      <c r="R414" s="636"/>
      <c r="S414" s="635"/>
      <c r="T414" s="635"/>
      <c r="U414" s="635"/>
      <c r="V414" s="635"/>
      <c r="W414" s="635"/>
      <c r="X414" s="635"/>
      <c r="Y414" s="635"/>
      <c r="Z414" s="635"/>
    </row>
    <row r="415" spans="1:26" ht="15.75" customHeight="1" x14ac:dyDescent="0.25">
      <c r="A415" s="17"/>
      <c r="B415" s="635"/>
      <c r="C415" s="635"/>
      <c r="D415" s="635"/>
      <c r="E415" s="17"/>
      <c r="F415" s="635"/>
      <c r="G415" s="635"/>
      <c r="H415" s="635"/>
      <c r="I415" s="635"/>
      <c r="J415" s="635"/>
      <c r="K415" s="635"/>
      <c r="L415" s="635"/>
      <c r="M415" s="635"/>
      <c r="N415" s="635"/>
      <c r="O415" s="635"/>
      <c r="P415" s="635"/>
      <c r="Q415" s="635"/>
      <c r="R415" s="636"/>
      <c r="S415" s="635"/>
      <c r="T415" s="635"/>
      <c r="U415" s="635"/>
      <c r="V415" s="635"/>
      <c r="W415" s="635"/>
      <c r="X415" s="635"/>
      <c r="Y415" s="635"/>
      <c r="Z415" s="635"/>
    </row>
    <row r="416" spans="1:26" ht="15.75" customHeight="1" x14ac:dyDescent="0.25">
      <c r="A416" s="17"/>
      <c r="B416" s="635"/>
      <c r="C416" s="635"/>
      <c r="D416" s="635"/>
      <c r="E416" s="17"/>
      <c r="F416" s="635"/>
      <c r="G416" s="635"/>
      <c r="H416" s="635"/>
      <c r="I416" s="635"/>
      <c r="J416" s="635"/>
      <c r="K416" s="635"/>
      <c r="L416" s="635"/>
      <c r="M416" s="635"/>
      <c r="N416" s="635"/>
      <c r="O416" s="635"/>
      <c r="P416" s="635"/>
      <c r="Q416" s="635"/>
      <c r="R416" s="636"/>
      <c r="S416" s="635"/>
      <c r="T416" s="635"/>
      <c r="U416" s="635"/>
      <c r="V416" s="635"/>
      <c r="W416" s="635"/>
      <c r="X416" s="635"/>
      <c r="Y416" s="635"/>
      <c r="Z416" s="635"/>
    </row>
    <row r="417" spans="1:26" ht="15.75" customHeight="1" x14ac:dyDescent="0.25">
      <c r="A417" s="17"/>
      <c r="B417" s="635"/>
      <c r="C417" s="635"/>
      <c r="D417" s="635"/>
      <c r="E417" s="17"/>
      <c r="F417" s="635"/>
      <c r="G417" s="635"/>
      <c r="H417" s="635"/>
      <c r="I417" s="635"/>
      <c r="J417" s="635"/>
      <c r="K417" s="635"/>
      <c r="L417" s="635"/>
      <c r="M417" s="635"/>
      <c r="N417" s="635"/>
      <c r="O417" s="635"/>
      <c r="P417" s="635"/>
      <c r="Q417" s="635"/>
      <c r="R417" s="636"/>
      <c r="S417" s="635"/>
      <c r="T417" s="635"/>
      <c r="U417" s="635"/>
      <c r="V417" s="635"/>
      <c r="W417" s="635"/>
      <c r="X417" s="635"/>
      <c r="Y417" s="635"/>
      <c r="Z417" s="635"/>
    </row>
    <row r="418" spans="1:26" ht="15.75" customHeight="1" x14ac:dyDescent="0.25">
      <c r="A418" s="17"/>
      <c r="B418" s="635"/>
      <c r="C418" s="635"/>
      <c r="D418" s="635"/>
      <c r="E418" s="17"/>
      <c r="F418" s="635"/>
      <c r="G418" s="635"/>
      <c r="H418" s="635"/>
      <c r="I418" s="635"/>
      <c r="J418" s="635"/>
      <c r="K418" s="635"/>
      <c r="L418" s="635"/>
      <c r="M418" s="635"/>
      <c r="N418" s="635"/>
      <c r="O418" s="635"/>
      <c r="P418" s="635"/>
      <c r="Q418" s="635"/>
      <c r="R418" s="636"/>
      <c r="S418" s="635"/>
      <c r="T418" s="635"/>
      <c r="U418" s="635"/>
      <c r="V418" s="635"/>
      <c r="W418" s="635"/>
      <c r="X418" s="635"/>
      <c r="Y418" s="635"/>
      <c r="Z418" s="635"/>
    </row>
    <row r="419" spans="1:26" ht="15.75" customHeight="1" x14ac:dyDescent="0.25">
      <c r="A419" s="17"/>
      <c r="B419" s="635"/>
      <c r="C419" s="635"/>
      <c r="D419" s="635"/>
      <c r="E419" s="17"/>
      <c r="F419" s="635"/>
      <c r="G419" s="635"/>
      <c r="H419" s="635"/>
      <c r="I419" s="635"/>
      <c r="J419" s="635"/>
      <c r="K419" s="635"/>
      <c r="L419" s="635"/>
      <c r="M419" s="635"/>
      <c r="N419" s="635"/>
      <c r="O419" s="635"/>
      <c r="P419" s="635"/>
      <c r="Q419" s="635"/>
      <c r="R419" s="636"/>
      <c r="S419" s="635"/>
      <c r="T419" s="635"/>
      <c r="U419" s="635"/>
      <c r="V419" s="635"/>
      <c r="W419" s="635"/>
      <c r="X419" s="635"/>
      <c r="Y419" s="635"/>
      <c r="Z419" s="635"/>
    </row>
    <row r="420" spans="1:26" ht="15.75" customHeight="1" x14ac:dyDescent="0.25">
      <c r="A420" s="17"/>
      <c r="B420" s="635"/>
      <c r="C420" s="635"/>
      <c r="D420" s="635"/>
      <c r="E420" s="17"/>
      <c r="F420" s="635"/>
      <c r="G420" s="635"/>
      <c r="H420" s="635"/>
      <c r="I420" s="635"/>
      <c r="J420" s="635"/>
      <c r="K420" s="635"/>
      <c r="L420" s="635"/>
      <c r="M420" s="635"/>
      <c r="N420" s="635"/>
      <c r="O420" s="635"/>
      <c r="P420" s="635"/>
      <c r="Q420" s="635"/>
      <c r="R420" s="636"/>
      <c r="S420" s="635"/>
      <c r="T420" s="635"/>
      <c r="U420" s="635"/>
      <c r="V420" s="635"/>
      <c r="W420" s="635"/>
      <c r="X420" s="635"/>
      <c r="Y420" s="635"/>
      <c r="Z420" s="635"/>
    </row>
    <row r="421" spans="1:26" ht="15.75" customHeight="1" x14ac:dyDescent="0.25">
      <c r="A421" s="17"/>
      <c r="B421" s="635"/>
      <c r="C421" s="635"/>
      <c r="D421" s="635"/>
      <c r="E421" s="17"/>
      <c r="F421" s="635"/>
      <c r="G421" s="635"/>
      <c r="H421" s="635"/>
      <c r="I421" s="635"/>
      <c r="J421" s="635"/>
      <c r="K421" s="635"/>
      <c r="L421" s="635"/>
      <c r="M421" s="635"/>
      <c r="N421" s="635"/>
      <c r="O421" s="635"/>
      <c r="P421" s="635"/>
      <c r="Q421" s="635"/>
      <c r="R421" s="636"/>
      <c r="S421" s="635"/>
      <c r="T421" s="635"/>
      <c r="U421" s="635"/>
      <c r="V421" s="635"/>
      <c r="W421" s="635"/>
      <c r="X421" s="635"/>
      <c r="Y421" s="635"/>
      <c r="Z421" s="635"/>
    </row>
    <row r="422" spans="1:26" ht="15.75" customHeight="1" x14ac:dyDescent="0.25">
      <c r="A422" s="17"/>
      <c r="B422" s="635"/>
      <c r="C422" s="635"/>
      <c r="D422" s="635"/>
      <c r="E422" s="17"/>
      <c r="F422" s="635"/>
      <c r="G422" s="635"/>
      <c r="H422" s="635"/>
      <c r="I422" s="635"/>
      <c r="J422" s="635"/>
      <c r="K422" s="635"/>
      <c r="L422" s="635"/>
      <c r="M422" s="635"/>
      <c r="N422" s="635"/>
      <c r="O422" s="635"/>
      <c r="P422" s="635"/>
      <c r="Q422" s="635"/>
      <c r="R422" s="636"/>
      <c r="S422" s="635"/>
      <c r="T422" s="635"/>
      <c r="U422" s="635"/>
      <c r="V422" s="635"/>
      <c r="W422" s="635"/>
      <c r="X422" s="635"/>
      <c r="Y422" s="635"/>
      <c r="Z422" s="635"/>
    </row>
    <row r="423" spans="1:26" ht="15.75" customHeight="1" x14ac:dyDescent="0.25">
      <c r="A423" s="17"/>
      <c r="B423" s="635"/>
      <c r="C423" s="635"/>
      <c r="D423" s="635"/>
      <c r="E423" s="17"/>
      <c r="F423" s="635"/>
      <c r="G423" s="635"/>
      <c r="H423" s="635"/>
      <c r="I423" s="635"/>
      <c r="J423" s="635"/>
      <c r="K423" s="635"/>
      <c r="L423" s="635"/>
      <c r="M423" s="635"/>
      <c r="N423" s="635"/>
      <c r="O423" s="635"/>
      <c r="P423" s="635"/>
      <c r="Q423" s="635"/>
      <c r="R423" s="636"/>
      <c r="S423" s="635"/>
      <c r="T423" s="635"/>
      <c r="U423" s="635"/>
      <c r="V423" s="635"/>
      <c r="W423" s="635"/>
      <c r="X423" s="635"/>
      <c r="Y423" s="635"/>
      <c r="Z423" s="635"/>
    </row>
    <row r="424" spans="1:26" ht="15.75" customHeight="1" x14ac:dyDescent="0.25">
      <c r="A424" s="17"/>
      <c r="B424" s="635"/>
      <c r="C424" s="635"/>
      <c r="D424" s="635"/>
      <c r="E424" s="17"/>
      <c r="F424" s="635"/>
      <c r="G424" s="635"/>
      <c r="H424" s="635"/>
      <c r="I424" s="635"/>
      <c r="J424" s="635"/>
      <c r="K424" s="635"/>
      <c r="L424" s="635"/>
      <c r="M424" s="635"/>
      <c r="N424" s="635"/>
      <c r="O424" s="635"/>
      <c r="P424" s="635"/>
      <c r="Q424" s="635"/>
      <c r="R424" s="636"/>
      <c r="S424" s="635"/>
      <c r="T424" s="635"/>
      <c r="U424" s="635"/>
      <c r="V424" s="635"/>
      <c r="W424" s="635"/>
      <c r="X424" s="635"/>
      <c r="Y424" s="635"/>
      <c r="Z424" s="635"/>
    </row>
    <row r="425" spans="1:26" ht="15.75" customHeight="1" x14ac:dyDescent="0.25">
      <c r="A425" s="17"/>
      <c r="B425" s="635"/>
      <c r="C425" s="635"/>
      <c r="D425" s="635"/>
      <c r="E425" s="17"/>
      <c r="F425" s="635"/>
      <c r="G425" s="635"/>
      <c r="H425" s="635"/>
      <c r="I425" s="635"/>
      <c r="J425" s="635"/>
      <c r="K425" s="635"/>
      <c r="L425" s="635"/>
      <c r="M425" s="635"/>
      <c r="N425" s="635"/>
      <c r="O425" s="635"/>
      <c r="P425" s="635"/>
      <c r="Q425" s="635"/>
      <c r="R425" s="636"/>
      <c r="S425" s="635"/>
      <c r="T425" s="635"/>
      <c r="U425" s="635"/>
      <c r="V425" s="635"/>
      <c r="W425" s="635"/>
      <c r="X425" s="635"/>
      <c r="Y425" s="635"/>
      <c r="Z425" s="635"/>
    </row>
    <row r="426" spans="1:26" ht="15.75" customHeight="1" x14ac:dyDescent="0.25">
      <c r="A426" s="17"/>
      <c r="B426" s="635"/>
      <c r="C426" s="635"/>
      <c r="D426" s="635"/>
      <c r="E426" s="17"/>
      <c r="F426" s="635"/>
      <c r="G426" s="635"/>
      <c r="H426" s="635"/>
      <c r="I426" s="635"/>
      <c r="J426" s="635"/>
      <c r="K426" s="635"/>
      <c r="L426" s="635"/>
      <c r="M426" s="635"/>
      <c r="N426" s="635"/>
      <c r="O426" s="635"/>
      <c r="P426" s="635"/>
      <c r="Q426" s="635"/>
      <c r="R426" s="636"/>
      <c r="S426" s="635"/>
      <c r="T426" s="635"/>
      <c r="U426" s="635"/>
      <c r="V426" s="635"/>
      <c r="W426" s="635"/>
      <c r="X426" s="635"/>
      <c r="Y426" s="635"/>
      <c r="Z426" s="635"/>
    </row>
    <row r="427" spans="1:26" ht="15.75" customHeight="1" x14ac:dyDescent="0.25">
      <c r="A427" s="17"/>
      <c r="B427" s="635"/>
      <c r="C427" s="635"/>
      <c r="D427" s="635"/>
      <c r="E427" s="17"/>
      <c r="F427" s="635"/>
      <c r="G427" s="635"/>
      <c r="H427" s="635"/>
      <c r="I427" s="635"/>
      <c r="J427" s="635"/>
      <c r="K427" s="635"/>
      <c r="L427" s="635"/>
      <c r="M427" s="635"/>
      <c r="N427" s="635"/>
      <c r="O427" s="635"/>
      <c r="P427" s="635"/>
      <c r="Q427" s="635"/>
      <c r="R427" s="636"/>
      <c r="S427" s="635"/>
      <c r="T427" s="635"/>
      <c r="U427" s="635"/>
      <c r="V427" s="635"/>
      <c r="W427" s="635"/>
      <c r="X427" s="635"/>
      <c r="Y427" s="635"/>
      <c r="Z427" s="635"/>
    </row>
    <row r="428" spans="1:26" ht="15.75" customHeight="1" x14ac:dyDescent="0.25">
      <c r="A428" s="17"/>
      <c r="B428" s="635"/>
      <c r="C428" s="635"/>
      <c r="D428" s="635"/>
      <c r="E428" s="17"/>
      <c r="F428" s="635"/>
      <c r="G428" s="635"/>
      <c r="H428" s="635"/>
      <c r="I428" s="635"/>
      <c r="J428" s="635"/>
      <c r="K428" s="635"/>
      <c r="L428" s="635"/>
      <c r="M428" s="635"/>
      <c r="N428" s="635"/>
      <c r="O428" s="635"/>
      <c r="P428" s="635"/>
      <c r="Q428" s="635"/>
      <c r="R428" s="636"/>
      <c r="S428" s="635"/>
      <c r="T428" s="635"/>
      <c r="U428" s="635"/>
      <c r="V428" s="635"/>
      <c r="W428" s="635"/>
      <c r="X428" s="635"/>
      <c r="Y428" s="635"/>
      <c r="Z428" s="635"/>
    </row>
    <row r="429" spans="1:26" ht="15.75" customHeight="1" x14ac:dyDescent="0.25">
      <c r="A429" s="17"/>
      <c r="B429" s="635"/>
      <c r="C429" s="635"/>
      <c r="D429" s="635"/>
      <c r="E429" s="17"/>
      <c r="F429" s="635"/>
      <c r="G429" s="635"/>
      <c r="H429" s="635"/>
      <c r="I429" s="635"/>
      <c r="J429" s="635"/>
      <c r="K429" s="635"/>
      <c r="L429" s="635"/>
      <c r="M429" s="635"/>
      <c r="N429" s="635"/>
      <c r="O429" s="635"/>
      <c r="P429" s="635"/>
      <c r="Q429" s="635"/>
      <c r="R429" s="636"/>
      <c r="S429" s="635"/>
      <c r="T429" s="635"/>
      <c r="U429" s="635"/>
      <c r="V429" s="635"/>
      <c r="W429" s="635"/>
      <c r="X429" s="635"/>
      <c r="Y429" s="635"/>
      <c r="Z429" s="635"/>
    </row>
    <row r="430" spans="1:26" ht="15.75" customHeight="1" x14ac:dyDescent="0.25">
      <c r="A430" s="17"/>
      <c r="B430" s="635"/>
      <c r="C430" s="635"/>
      <c r="D430" s="635"/>
      <c r="E430" s="17"/>
      <c r="F430" s="635"/>
      <c r="G430" s="635"/>
      <c r="H430" s="635"/>
      <c r="I430" s="635"/>
      <c r="J430" s="635"/>
      <c r="K430" s="635"/>
      <c r="L430" s="635"/>
      <c r="M430" s="635"/>
      <c r="N430" s="635"/>
      <c r="O430" s="635"/>
      <c r="P430" s="635"/>
      <c r="Q430" s="635"/>
      <c r="R430" s="636"/>
      <c r="S430" s="635"/>
      <c r="T430" s="635"/>
      <c r="U430" s="635"/>
      <c r="V430" s="635"/>
      <c r="W430" s="635"/>
      <c r="X430" s="635"/>
      <c r="Y430" s="635"/>
      <c r="Z430" s="635"/>
    </row>
    <row r="431" spans="1:26" ht="15.75" customHeight="1" x14ac:dyDescent="0.25">
      <c r="A431" s="17"/>
      <c r="B431" s="635"/>
      <c r="C431" s="635"/>
      <c r="D431" s="635"/>
      <c r="E431" s="17"/>
      <c r="F431" s="635"/>
      <c r="G431" s="635"/>
      <c r="H431" s="635"/>
      <c r="I431" s="635"/>
      <c r="J431" s="635"/>
      <c r="K431" s="635"/>
      <c r="L431" s="635"/>
      <c r="M431" s="635"/>
      <c r="N431" s="635"/>
      <c r="O431" s="635"/>
      <c r="P431" s="635"/>
      <c r="Q431" s="635"/>
      <c r="R431" s="636"/>
      <c r="S431" s="635"/>
      <c r="T431" s="635"/>
      <c r="U431" s="635"/>
      <c r="V431" s="635"/>
      <c r="W431" s="635"/>
      <c r="X431" s="635"/>
      <c r="Y431" s="635"/>
      <c r="Z431" s="635"/>
    </row>
    <row r="432" spans="1:26" ht="15.75" customHeight="1" x14ac:dyDescent="0.25">
      <c r="A432" s="17"/>
      <c r="B432" s="635"/>
      <c r="C432" s="635"/>
      <c r="D432" s="635"/>
      <c r="E432" s="17"/>
      <c r="F432" s="635"/>
      <c r="G432" s="635"/>
      <c r="H432" s="635"/>
      <c r="I432" s="635"/>
      <c r="J432" s="635"/>
      <c r="K432" s="635"/>
      <c r="L432" s="635"/>
      <c r="M432" s="635"/>
      <c r="N432" s="635"/>
      <c r="O432" s="635"/>
      <c r="P432" s="635"/>
      <c r="Q432" s="635"/>
      <c r="R432" s="636"/>
      <c r="S432" s="635"/>
      <c r="T432" s="635"/>
      <c r="U432" s="635"/>
      <c r="V432" s="635"/>
      <c r="W432" s="635"/>
      <c r="X432" s="635"/>
      <c r="Y432" s="635"/>
      <c r="Z432" s="635"/>
    </row>
    <row r="433" spans="1:26" ht="15.75" customHeight="1" x14ac:dyDescent="0.25">
      <c r="A433" s="17"/>
      <c r="B433" s="635"/>
      <c r="C433" s="635"/>
      <c r="D433" s="635"/>
      <c r="E433" s="17"/>
      <c r="F433" s="635"/>
      <c r="G433" s="635"/>
      <c r="H433" s="635"/>
      <c r="I433" s="635"/>
      <c r="J433" s="635"/>
      <c r="K433" s="635"/>
      <c r="L433" s="635"/>
      <c r="M433" s="635"/>
      <c r="N433" s="635"/>
      <c r="O433" s="635"/>
      <c r="P433" s="635"/>
      <c r="Q433" s="635"/>
      <c r="R433" s="636"/>
      <c r="S433" s="635"/>
      <c r="T433" s="635"/>
      <c r="U433" s="635"/>
      <c r="V433" s="635"/>
      <c r="W433" s="635"/>
      <c r="X433" s="635"/>
      <c r="Y433" s="635"/>
      <c r="Z433" s="635"/>
    </row>
    <row r="434" spans="1:26" ht="15.75" customHeight="1" x14ac:dyDescent="0.25">
      <c r="A434" s="17"/>
      <c r="B434" s="635"/>
      <c r="C434" s="635"/>
      <c r="D434" s="635"/>
      <c r="E434" s="17"/>
      <c r="F434" s="635"/>
      <c r="G434" s="635"/>
      <c r="H434" s="635"/>
      <c r="I434" s="635"/>
      <c r="J434" s="635"/>
      <c r="K434" s="635"/>
      <c r="L434" s="635"/>
      <c r="M434" s="635"/>
      <c r="N434" s="635"/>
      <c r="O434" s="635"/>
      <c r="P434" s="635"/>
      <c r="Q434" s="635"/>
      <c r="R434" s="636"/>
      <c r="S434" s="635"/>
      <c r="T434" s="635"/>
      <c r="U434" s="635"/>
      <c r="V434" s="635"/>
      <c r="W434" s="635"/>
      <c r="X434" s="635"/>
      <c r="Y434" s="635"/>
      <c r="Z434" s="635"/>
    </row>
    <row r="435" spans="1:26" ht="15.75" customHeight="1" x14ac:dyDescent="0.25">
      <c r="A435" s="17"/>
      <c r="B435" s="635"/>
      <c r="C435" s="635"/>
      <c r="D435" s="635"/>
      <c r="E435" s="17"/>
      <c r="F435" s="635"/>
      <c r="G435" s="635"/>
      <c r="H435" s="635"/>
      <c r="I435" s="635"/>
      <c r="J435" s="635"/>
      <c r="K435" s="635"/>
      <c r="L435" s="635"/>
      <c r="M435" s="635"/>
      <c r="N435" s="635"/>
      <c r="O435" s="635"/>
      <c r="P435" s="635"/>
      <c r="Q435" s="635"/>
      <c r="R435" s="636"/>
      <c r="S435" s="635"/>
      <c r="T435" s="635"/>
      <c r="U435" s="635"/>
      <c r="V435" s="635"/>
      <c r="W435" s="635"/>
      <c r="X435" s="635"/>
      <c r="Y435" s="635"/>
      <c r="Z435" s="635"/>
    </row>
    <row r="436" spans="1:26" ht="15.75" customHeight="1" x14ac:dyDescent="0.25">
      <c r="A436" s="17"/>
      <c r="B436" s="635"/>
      <c r="C436" s="635"/>
      <c r="D436" s="635"/>
      <c r="E436" s="17"/>
      <c r="F436" s="635"/>
      <c r="G436" s="635"/>
      <c r="H436" s="635"/>
      <c r="I436" s="635"/>
      <c r="J436" s="635"/>
      <c r="K436" s="635"/>
      <c r="L436" s="635"/>
      <c r="M436" s="635"/>
      <c r="N436" s="635"/>
      <c r="O436" s="635"/>
      <c r="P436" s="635"/>
      <c r="Q436" s="635"/>
      <c r="R436" s="636"/>
      <c r="S436" s="635"/>
      <c r="T436" s="635"/>
      <c r="U436" s="635"/>
      <c r="V436" s="635"/>
      <c r="W436" s="635"/>
      <c r="X436" s="635"/>
      <c r="Y436" s="635"/>
      <c r="Z436" s="635"/>
    </row>
    <row r="437" spans="1:26" ht="15.75" customHeight="1" x14ac:dyDescent="0.25">
      <c r="A437" s="17"/>
      <c r="B437" s="635"/>
      <c r="C437" s="635"/>
      <c r="D437" s="635"/>
      <c r="E437" s="17"/>
      <c r="F437" s="635"/>
      <c r="G437" s="635"/>
      <c r="H437" s="635"/>
      <c r="I437" s="635"/>
      <c r="J437" s="635"/>
      <c r="K437" s="635"/>
      <c r="L437" s="635"/>
      <c r="M437" s="635"/>
      <c r="N437" s="635"/>
      <c r="O437" s="635"/>
      <c r="P437" s="635"/>
      <c r="Q437" s="635"/>
      <c r="R437" s="636"/>
      <c r="S437" s="635"/>
      <c r="T437" s="635"/>
      <c r="U437" s="635"/>
      <c r="V437" s="635"/>
      <c r="W437" s="635"/>
      <c r="X437" s="635"/>
      <c r="Y437" s="635"/>
      <c r="Z437" s="635"/>
    </row>
    <row r="438" spans="1:26" ht="15.75" customHeight="1" x14ac:dyDescent="0.25">
      <c r="A438" s="17"/>
      <c r="B438" s="635"/>
      <c r="C438" s="635"/>
      <c r="D438" s="635"/>
      <c r="E438" s="17"/>
      <c r="F438" s="635"/>
      <c r="G438" s="635"/>
      <c r="H438" s="635"/>
      <c r="I438" s="635"/>
      <c r="J438" s="635"/>
      <c r="K438" s="635"/>
      <c r="L438" s="635"/>
      <c r="M438" s="635"/>
      <c r="N438" s="635"/>
      <c r="O438" s="635"/>
      <c r="P438" s="635"/>
      <c r="Q438" s="635"/>
      <c r="R438" s="636"/>
      <c r="S438" s="635"/>
      <c r="T438" s="635"/>
      <c r="U438" s="635"/>
      <c r="V438" s="635"/>
      <c r="W438" s="635"/>
      <c r="X438" s="635"/>
      <c r="Y438" s="635"/>
      <c r="Z438" s="635"/>
    </row>
    <row r="439" spans="1:26" ht="15.75" customHeight="1" x14ac:dyDescent="0.25">
      <c r="A439" s="17"/>
      <c r="B439" s="635"/>
      <c r="C439" s="635"/>
      <c r="D439" s="635"/>
      <c r="E439" s="17"/>
      <c r="F439" s="635"/>
      <c r="G439" s="635"/>
      <c r="H439" s="635"/>
      <c r="I439" s="635"/>
      <c r="J439" s="635"/>
      <c r="K439" s="635"/>
      <c r="L439" s="635"/>
      <c r="M439" s="635"/>
      <c r="N439" s="635"/>
      <c r="O439" s="635"/>
      <c r="P439" s="635"/>
      <c r="Q439" s="635"/>
      <c r="R439" s="636"/>
      <c r="S439" s="635"/>
      <c r="T439" s="635"/>
      <c r="U439" s="635"/>
      <c r="V439" s="635"/>
      <c r="W439" s="635"/>
      <c r="X439" s="635"/>
      <c r="Y439" s="635"/>
      <c r="Z439" s="635"/>
    </row>
    <row r="440" spans="1:26" ht="15.75" customHeight="1" x14ac:dyDescent="0.25">
      <c r="A440" s="17"/>
      <c r="B440" s="635"/>
      <c r="C440" s="635"/>
      <c r="D440" s="635"/>
      <c r="E440" s="17"/>
      <c r="F440" s="635"/>
      <c r="G440" s="635"/>
      <c r="H440" s="635"/>
      <c r="I440" s="635"/>
      <c r="J440" s="635"/>
      <c r="K440" s="635"/>
      <c r="L440" s="635"/>
      <c r="M440" s="635"/>
      <c r="N440" s="635"/>
      <c r="O440" s="635"/>
      <c r="P440" s="635"/>
      <c r="Q440" s="635"/>
      <c r="R440" s="636"/>
      <c r="S440" s="635"/>
      <c r="T440" s="635"/>
      <c r="U440" s="635"/>
      <c r="V440" s="635"/>
      <c r="W440" s="635"/>
      <c r="X440" s="635"/>
      <c r="Y440" s="635"/>
      <c r="Z440" s="635"/>
    </row>
    <row r="441" spans="1:26" ht="15.75" customHeight="1" x14ac:dyDescent="0.25">
      <c r="A441" s="17"/>
      <c r="B441" s="635"/>
      <c r="C441" s="635"/>
      <c r="D441" s="635"/>
      <c r="E441" s="17"/>
      <c r="F441" s="635"/>
      <c r="G441" s="635"/>
      <c r="H441" s="635"/>
      <c r="I441" s="635"/>
      <c r="J441" s="635"/>
      <c r="K441" s="635"/>
      <c r="L441" s="635"/>
      <c r="M441" s="635"/>
      <c r="N441" s="635"/>
      <c r="O441" s="635"/>
      <c r="P441" s="635"/>
      <c r="Q441" s="635"/>
      <c r="R441" s="636"/>
      <c r="S441" s="635"/>
      <c r="T441" s="635"/>
      <c r="U441" s="635"/>
      <c r="V441" s="635"/>
      <c r="W441" s="635"/>
      <c r="X441" s="635"/>
      <c r="Y441" s="635"/>
      <c r="Z441" s="635"/>
    </row>
    <row r="442" spans="1:26" ht="15.75" customHeight="1" x14ac:dyDescent="0.25">
      <c r="A442" s="17"/>
      <c r="B442" s="635"/>
      <c r="C442" s="635"/>
      <c r="D442" s="635"/>
      <c r="E442" s="17"/>
      <c r="F442" s="635"/>
      <c r="G442" s="635"/>
      <c r="H442" s="635"/>
      <c r="I442" s="635"/>
      <c r="J442" s="635"/>
      <c r="K442" s="635"/>
      <c r="L442" s="635"/>
      <c r="M442" s="635"/>
      <c r="N442" s="635"/>
      <c r="O442" s="635"/>
      <c r="P442" s="635"/>
      <c r="Q442" s="635"/>
      <c r="R442" s="636"/>
      <c r="S442" s="635"/>
      <c r="T442" s="635"/>
      <c r="U442" s="635"/>
      <c r="V442" s="635"/>
      <c r="W442" s="635"/>
      <c r="X442" s="635"/>
      <c r="Y442" s="635"/>
      <c r="Z442" s="635"/>
    </row>
    <row r="443" spans="1:26" ht="15.75" customHeight="1" x14ac:dyDescent="0.25">
      <c r="A443" s="17"/>
      <c r="B443" s="635"/>
      <c r="C443" s="635"/>
      <c r="D443" s="635"/>
      <c r="E443" s="17"/>
      <c r="F443" s="635"/>
      <c r="G443" s="635"/>
      <c r="H443" s="635"/>
      <c r="I443" s="635"/>
      <c r="J443" s="635"/>
      <c r="K443" s="635"/>
      <c r="L443" s="635"/>
      <c r="M443" s="635"/>
      <c r="N443" s="635"/>
      <c r="O443" s="635"/>
      <c r="P443" s="635"/>
      <c r="Q443" s="635"/>
      <c r="R443" s="636"/>
      <c r="S443" s="635"/>
      <c r="T443" s="635"/>
      <c r="U443" s="635"/>
      <c r="V443" s="635"/>
      <c r="W443" s="635"/>
      <c r="X443" s="635"/>
      <c r="Y443" s="635"/>
      <c r="Z443" s="635"/>
    </row>
    <row r="444" spans="1:26" ht="15.75" customHeight="1" x14ac:dyDescent="0.25">
      <c r="A444" s="17"/>
      <c r="B444" s="635"/>
      <c r="C444" s="635"/>
      <c r="D444" s="635"/>
      <c r="E444" s="17"/>
      <c r="F444" s="635"/>
      <c r="G444" s="635"/>
      <c r="H444" s="635"/>
      <c r="I444" s="635"/>
      <c r="J444" s="635"/>
      <c r="K444" s="635"/>
      <c r="L444" s="635"/>
      <c r="M444" s="635"/>
      <c r="N444" s="635"/>
      <c r="O444" s="635"/>
      <c r="P444" s="635"/>
      <c r="Q444" s="635"/>
      <c r="R444" s="636"/>
      <c r="S444" s="635"/>
      <c r="T444" s="635"/>
      <c r="U444" s="635"/>
      <c r="V444" s="635"/>
      <c r="W444" s="635"/>
      <c r="X444" s="635"/>
      <c r="Y444" s="635"/>
      <c r="Z444" s="635"/>
    </row>
    <row r="445" spans="1:26" ht="15.75" customHeight="1" x14ac:dyDescent="0.25">
      <c r="A445" s="17"/>
      <c r="B445" s="635"/>
      <c r="C445" s="635"/>
      <c r="D445" s="635"/>
      <c r="E445" s="17"/>
      <c r="F445" s="635"/>
      <c r="G445" s="635"/>
      <c r="H445" s="635"/>
      <c r="I445" s="635"/>
      <c r="J445" s="635"/>
      <c r="K445" s="635"/>
      <c r="L445" s="635"/>
      <c r="M445" s="635"/>
      <c r="N445" s="635"/>
      <c r="O445" s="635"/>
      <c r="P445" s="635"/>
      <c r="Q445" s="635"/>
      <c r="R445" s="636"/>
      <c r="S445" s="635"/>
      <c r="T445" s="635"/>
      <c r="U445" s="635"/>
      <c r="V445" s="635"/>
      <c r="W445" s="635"/>
      <c r="X445" s="635"/>
      <c r="Y445" s="635"/>
      <c r="Z445" s="635"/>
    </row>
    <row r="446" spans="1:26" ht="15.75" customHeight="1" x14ac:dyDescent="0.25">
      <c r="A446" s="17"/>
      <c r="B446" s="635"/>
      <c r="C446" s="635"/>
      <c r="D446" s="635"/>
      <c r="E446" s="17"/>
      <c r="F446" s="635"/>
      <c r="G446" s="635"/>
      <c r="H446" s="635"/>
      <c r="I446" s="635"/>
      <c r="J446" s="635"/>
      <c r="K446" s="635"/>
      <c r="L446" s="635"/>
      <c r="M446" s="635"/>
      <c r="N446" s="635"/>
      <c r="O446" s="635"/>
      <c r="P446" s="635"/>
      <c r="Q446" s="635"/>
      <c r="R446" s="636"/>
      <c r="S446" s="635"/>
      <c r="T446" s="635"/>
      <c r="U446" s="635"/>
      <c r="V446" s="635"/>
      <c r="W446" s="635"/>
      <c r="X446" s="635"/>
      <c r="Y446" s="635"/>
      <c r="Z446" s="635"/>
    </row>
    <row r="447" spans="1:26" ht="15.75" customHeight="1" x14ac:dyDescent="0.25">
      <c r="A447" s="17"/>
      <c r="B447" s="635"/>
      <c r="C447" s="635"/>
      <c r="D447" s="635"/>
      <c r="E447" s="17"/>
      <c r="F447" s="635"/>
      <c r="G447" s="635"/>
      <c r="H447" s="635"/>
      <c r="I447" s="635"/>
      <c r="J447" s="635"/>
      <c r="K447" s="635"/>
      <c r="L447" s="635"/>
      <c r="M447" s="635"/>
      <c r="N447" s="635"/>
      <c r="O447" s="635"/>
      <c r="P447" s="635"/>
      <c r="Q447" s="635"/>
      <c r="R447" s="636"/>
      <c r="S447" s="635"/>
      <c r="T447" s="635"/>
      <c r="U447" s="635"/>
      <c r="V447" s="635"/>
      <c r="W447" s="635"/>
      <c r="X447" s="635"/>
      <c r="Y447" s="635"/>
      <c r="Z447" s="635"/>
    </row>
    <row r="448" spans="1:26" ht="15.75" customHeight="1" x14ac:dyDescent="0.25">
      <c r="A448" s="17"/>
      <c r="B448" s="635"/>
      <c r="C448" s="635"/>
      <c r="D448" s="635"/>
      <c r="E448" s="17"/>
      <c r="F448" s="635"/>
      <c r="G448" s="635"/>
      <c r="H448" s="635"/>
      <c r="I448" s="635"/>
      <c r="J448" s="635"/>
      <c r="K448" s="635"/>
      <c r="L448" s="635"/>
      <c r="M448" s="635"/>
      <c r="N448" s="635"/>
      <c r="O448" s="635"/>
      <c r="P448" s="635"/>
      <c r="Q448" s="635"/>
      <c r="R448" s="636"/>
      <c r="S448" s="635"/>
      <c r="T448" s="635"/>
      <c r="U448" s="635"/>
      <c r="V448" s="635"/>
      <c r="W448" s="635"/>
      <c r="X448" s="635"/>
      <c r="Y448" s="635"/>
      <c r="Z448" s="635"/>
    </row>
    <row r="449" spans="1:26" ht="15.75" customHeight="1" x14ac:dyDescent="0.25">
      <c r="A449" s="17"/>
      <c r="B449" s="635"/>
      <c r="C449" s="635"/>
      <c r="D449" s="635"/>
      <c r="E449" s="17"/>
      <c r="F449" s="635"/>
      <c r="G449" s="635"/>
      <c r="H449" s="635"/>
      <c r="I449" s="635"/>
      <c r="J449" s="635"/>
      <c r="K449" s="635"/>
      <c r="L449" s="635"/>
      <c r="M449" s="635"/>
      <c r="N449" s="635"/>
      <c r="O449" s="635"/>
      <c r="P449" s="635"/>
      <c r="Q449" s="635"/>
      <c r="R449" s="636"/>
      <c r="S449" s="635"/>
      <c r="T449" s="635"/>
      <c r="U449" s="635"/>
      <c r="V449" s="635"/>
      <c r="W449" s="635"/>
      <c r="X449" s="635"/>
      <c r="Y449" s="635"/>
      <c r="Z449" s="635"/>
    </row>
    <row r="450" spans="1:26" ht="15.75" customHeight="1" x14ac:dyDescent="0.25">
      <c r="A450" s="17"/>
      <c r="B450" s="635"/>
      <c r="C450" s="635"/>
      <c r="D450" s="635"/>
      <c r="E450" s="17"/>
      <c r="F450" s="635"/>
      <c r="G450" s="635"/>
      <c r="H450" s="635"/>
      <c r="I450" s="635"/>
      <c r="J450" s="635"/>
      <c r="K450" s="635"/>
      <c r="L450" s="635"/>
      <c r="M450" s="635"/>
      <c r="N450" s="635"/>
      <c r="O450" s="635"/>
      <c r="P450" s="635"/>
      <c r="Q450" s="635"/>
      <c r="R450" s="636"/>
      <c r="S450" s="635"/>
      <c r="T450" s="635"/>
      <c r="U450" s="635"/>
      <c r="V450" s="635"/>
      <c r="W450" s="635"/>
      <c r="X450" s="635"/>
      <c r="Y450" s="635"/>
      <c r="Z450" s="635"/>
    </row>
    <row r="451" spans="1:26" ht="15.75" customHeight="1" x14ac:dyDescent="0.25">
      <c r="A451" s="17"/>
      <c r="B451" s="635"/>
      <c r="C451" s="635"/>
      <c r="D451" s="635"/>
      <c r="E451" s="17"/>
      <c r="F451" s="635"/>
      <c r="G451" s="635"/>
      <c r="H451" s="635"/>
      <c r="I451" s="635"/>
      <c r="J451" s="635"/>
      <c r="K451" s="635"/>
      <c r="L451" s="635"/>
      <c r="M451" s="635"/>
      <c r="N451" s="635"/>
      <c r="O451" s="635"/>
      <c r="P451" s="635"/>
      <c r="Q451" s="635"/>
      <c r="R451" s="636"/>
      <c r="S451" s="635"/>
      <c r="T451" s="635"/>
      <c r="U451" s="635"/>
      <c r="V451" s="635"/>
      <c r="W451" s="635"/>
      <c r="X451" s="635"/>
      <c r="Y451" s="635"/>
      <c r="Z451" s="635"/>
    </row>
    <row r="452" spans="1:26" ht="15.75" customHeight="1" x14ac:dyDescent="0.25">
      <c r="A452" s="17"/>
      <c r="B452" s="635"/>
      <c r="C452" s="635"/>
      <c r="D452" s="635"/>
      <c r="E452" s="17"/>
      <c r="F452" s="635"/>
      <c r="G452" s="635"/>
      <c r="H452" s="635"/>
      <c r="I452" s="635"/>
      <c r="J452" s="635"/>
      <c r="K452" s="635"/>
      <c r="L452" s="635"/>
      <c r="M452" s="635"/>
      <c r="N452" s="635"/>
      <c r="O452" s="635"/>
      <c r="P452" s="635"/>
      <c r="Q452" s="635"/>
      <c r="R452" s="636"/>
      <c r="S452" s="635"/>
      <c r="T452" s="635"/>
      <c r="U452" s="635"/>
      <c r="V452" s="635"/>
      <c r="W452" s="635"/>
      <c r="X452" s="635"/>
      <c r="Y452" s="635"/>
      <c r="Z452" s="635"/>
    </row>
    <row r="453" spans="1:26" ht="15.75" customHeight="1" x14ac:dyDescent="0.25">
      <c r="A453" s="17"/>
      <c r="B453" s="635"/>
      <c r="C453" s="635"/>
      <c r="D453" s="635"/>
      <c r="E453" s="17"/>
      <c r="F453" s="635"/>
      <c r="G453" s="635"/>
      <c r="H453" s="635"/>
      <c r="I453" s="635"/>
      <c r="J453" s="635"/>
      <c r="K453" s="635"/>
      <c r="L453" s="635"/>
      <c r="M453" s="635"/>
      <c r="N453" s="635"/>
      <c r="O453" s="635"/>
      <c r="P453" s="635"/>
      <c r="Q453" s="635"/>
      <c r="R453" s="636"/>
      <c r="S453" s="635"/>
      <c r="T453" s="635"/>
      <c r="U453" s="635"/>
      <c r="V453" s="635"/>
      <c r="W453" s="635"/>
      <c r="X453" s="635"/>
      <c r="Y453" s="635"/>
      <c r="Z453" s="635"/>
    </row>
    <row r="454" spans="1:26" ht="15.75" customHeight="1" x14ac:dyDescent="0.25">
      <c r="A454" s="17"/>
      <c r="B454" s="635"/>
      <c r="C454" s="635"/>
      <c r="D454" s="635"/>
      <c r="E454" s="17"/>
      <c r="F454" s="635"/>
      <c r="G454" s="635"/>
      <c r="H454" s="635"/>
      <c r="I454" s="635"/>
      <c r="J454" s="635"/>
      <c r="K454" s="635"/>
      <c r="L454" s="635"/>
      <c r="M454" s="635"/>
      <c r="N454" s="635"/>
      <c r="O454" s="635"/>
      <c r="P454" s="635"/>
      <c r="Q454" s="635"/>
      <c r="R454" s="636"/>
      <c r="S454" s="635"/>
      <c r="T454" s="635"/>
      <c r="U454" s="635"/>
      <c r="V454" s="635"/>
      <c r="W454" s="635"/>
      <c r="X454" s="635"/>
      <c r="Y454" s="635"/>
      <c r="Z454" s="635"/>
    </row>
    <row r="455" spans="1:26" ht="15.75" customHeight="1" x14ac:dyDescent="0.25">
      <c r="A455" s="17"/>
      <c r="B455" s="635"/>
      <c r="C455" s="635"/>
      <c r="D455" s="635"/>
      <c r="E455" s="17"/>
      <c r="F455" s="635"/>
      <c r="G455" s="635"/>
      <c r="H455" s="635"/>
      <c r="I455" s="635"/>
      <c r="J455" s="635"/>
      <c r="K455" s="635"/>
      <c r="L455" s="635"/>
      <c r="M455" s="635"/>
      <c r="N455" s="635"/>
      <c r="O455" s="635"/>
      <c r="P455" s="635"/>
      <c r="Q455" s="635"/>
      <c r="R455" s="636"/>
      <c r="S455" s="635"/>
      <c r="T455" s="635"/>
      <c r="U455" s="635"/>
      <c r="V455" s="635"/>
      <c r="W455" s="635"/>
      <c r="X455" s="635"/>
      <c r="Y455" s="635"/>
      <c r="Z455" s="635"/>
    </row>
    <row r="456" spans="1:26" ht="15.75" customHeight="1" x14ac:dyDescent="0.25">
      <c r="A456" s="17"/>
      <c r="B456" s="635"/>
      <c r="C456" s="635"/>
      <c r="D456" s="635"/>
      <c r="E456" s="17"/>
      <c r="F456" s="635"/>
      <c r="G456" s="635"/>
      <c r="H456" s="635"/>
      <c r="I456" s="635"/>
      <c r="J456" s="635"/>
      <c r="K456" s="635"/>
      <c r="L456" s="635"/>
      <c r="M456" s="635"/>
      <c r="N456" s="635"/>
      <c r="O456" s="635"/>
      <c r="P456" s="635"/>
      <c r="Q456" s="635"/>
      <c r="R456" s="636"/>
      <c r="S456" s="635"/>
      <c r="T456" s="635"/>
      <c r="U456" s="635"/>
      <c r="V456" s="635"/>
      <c r="W456" s="635"/>
      <c r="X456" s="635"/>
      <c r="Y456" s="635"/>
      <c r="Z456" s="635"/>
    </row>
    <row r="457" spans="1:26" ht="15.75" customHeight="1" x14ac:dyDescent="0.25">
      <c r="A457" s="17"/>
      <c r="B457" s="635"/>
      <c r="C457" s="635"/>
      <c r="D457" s="635"/>
      <c r="E457" s="17"/>
      <c r="F457" s="635"/>
      <c r="G457" s="635"/>
      <c r="H457" s="635"/>
      <c r="I457" s="635"/>
      <c r="J457" s="635"/>
      <c r="K457" s="635"/>
      <c r="L457" s="635"/>
      <c r="M457" s="635"/>
      <c r="N457" s="635"/>
      <c r="O457" s="635"/>
      <c r="P457" s="635"/>
      <c r="Q457" s="635"/>
      <c r="R457" s="636"/>
      <c r="S457" s="635"/>
      <c r="T457" s="635"/>
      <c r="U457" s="635"/>
      <c r="V457" s="635"/>
      <c r="W457" s="635"/>
      <c r="X457" s="635"/>
      <c r="Y457" s="635"/>
      <c r="Z457" s="635"/>
    </row>
    <row r="458" spans="1:26" ht="15.75" customHeight="1" x14ac:dyDescent="0.25">
      <c r="A458" s="17"/>
      <c r="B458" s="635"/>
      <c r="C458" s="635"/>
      <c r="D458" s="635"/>
      <c r="E458" s="17"/>
      <c r="F458" s="635"/>
      <c r="G458" s="635"/>
      <c r="H458" s="635"/>
      <c r="I458" s="635"/>
      <c r="J458" s="635"/>
      <c r="K458" s="635"/>
      <c r="L458" s="635"/>
      <c r="M458" s="635"/>
      <c r="N458" s="635"/>
      <c r="O458" s="635"/>
      <c r="P458" s="635"/>
      <c r="Q458" s="635"/>
      <c r="R458" s="636"/>
      <c r="S458" s="635"/>
      <c r="T458" s="635"/>
      <c r="U458" s="635"/>
      <c r="V458" s="635"/>
      <c r="W458" s="635"/>
      <c r="X458" s="635"/>
      <c r="Y458" s="635"/>
      <c r="Z458" s="635"/>
    </row>
    <row r="459" spans="1:26" ht="15.75" customHeight="1" x14ac:dyDescent="0.25">
      <c r="A459" s="17"/>
      <c r="B459" s="635"/>
      <c r="C459" s="635"/>
      <c r="D459" s="635"/>
      <c r="E459" s="17"/>
      <c r="F459" s="635"/>
      <c r="G459" s="635"/>
      <c r="H459" s="635"/>
      <c r="I459" s="635"/>
      <c r="J459" s="635"/>
      <c r="K459" s="635"/>
      <c r="L459" s="635"/>
      <c r="M459" s="635"/>
      <c r="N459" s="635"/>
      <c r="O459" s="635"/>
      <c r="P459" s="635"/>
      <c r="Q459" s="635"/>
      <c r="R459" s="636"/>
      <c r="S459" s="635"/>
      <c r="T459" s="635"/>
      <c r="U459" s="635"/>
      <c r="V459" s="635"/>
      <c r="W459" s="635"/>
      <c r="X459" s="635"/>
      <c r="Y459" s="635"/>
      <c r="Z459" s="635"/>
    </row>
    <row r="460" spans="1:26" ht="15.75" customHeight="1" x14ac:dyDescent="0.25">
      <c r="A460" s="17"/>
      <c r="B460" s="635"/>
      <c r="C460" s="635"/>
      <c r="D460" s="635"/>
      <c r="E460" s="17"/>
      <c r="F460" s="635"/>
      <c r="G460" s="635"/>
      <c r="H460" s="635"/>
      <c r="I460" s="635"/>
      <c r="J460" s="635"/>
      <c r="K460" s="635"/>
      <c r="L460" s="635"/>
      <c r="M460" s="635"/>
      <c r="N460" s="635"/>
      <c r="O460" s="635"/>
      <c r="P460" s="635"/>
      <c r="Q460" s="635"/>
      <c r="R460" s="636"/>
      <c r="S460" s="635"/>
      <c r="T460" s="635"/>
      <c r="U460" s="635"/>
      <c r="V460" s="635"/>
      <c r="W460" s="635"/>
      <c r="X460" s="635"/>
      <c r="Y460" s="635"/>
      <c r="Z460" s="635"/>
    </row>
    <row r="461" spans="1:26" ht="15.75" customHeight="1" x14ac:dyDescent="0.25">
      <c r="A461" s="17"/>
      <c r="B461" s="635"/>
      <c r="C461" s="635"/>
      <c r="D461" s="635"/>
      <c r="E461" s="17"/>
      <c r="F461" s="635"/>
      <c r="G461" s="635"/>
      <c r="H461" s="635"/>
      <c r="I461" s="635"/>
      <c r="J461" s="635"/>
      <c r="K461" s="635"/>
      <c r="L461" s="635"/>
      <c r="M461" s="635"/>
      <c r="N461" s="635"/>
      <c r="O461" s="635"/>
      <c r="P461" s="635"/>
      <c r="Q461" s="635"/>
      <c r="R461" s="636"/>
      <c r="S461" s="635"/>
      <c r="T461" s="635"/>
      <c r="U461" s="635"/>
      <c r="V461" s="635"/>
      <c r="W461" s="635"/>
      <c r="X461" s="635"/>
      <c r="Y461" s="635"/>
      <c r="Z461" s="635"/>
    </row>
    <row r="462" spans="1:26" ht="15.75" customHeight="1" x14ac:dyDescent="0.25">
      <c r="A462" s="17"/>
      <c r="B462" s="635"/>
      <c r="C462" s="635"/>
      <c r="D462" s="635"/>
      <c r="E462" s="17"/>
      <c r="F462" s="635"/>
      <c r="G462" s="635"/>
      <c r="H462" s="635"/>
      <c r="I462" s="635"/>
      <c r="J462" s="635"/>
      <c r="K462" s="635"/>
      <c r="L462" s="635"/>
      <c r="M462" s="635"/>
      <c r="N462" s="635"/>
      <c r="O462" s="635"/>
      <c r="P462" s="635"/>
      <c r="Q462" s="635"/>
      <c r="R462" s="636"/>
      <c r="S462" s="635"/>
      <c r="T462" s="635"/>
      <c r="U462" s="635"/>
      <c r="V462" s="635"/>
      <c r="W462" s="635"/>
      <c r="X462" s="635"/>
      <c r="Y462" s="635"/>
      <c r="Z462" s="635"/>
    </row>
    <row r="463" spans="1:26" ht="15.75" customHeight="1" x14ac:dyDescent="0.25">
      <c r="A463" s="17"/>
      <c r="B463" s="635"/>
      <c r="C463" s="635"/>
      <c r="D463" s="635"/>
      <c r="E463" s="17"/>
      <c r="F463" s="635"/>
      <c r="G463" s="635"/>
      <c r="H463" s="635"/>
      <c r="I463" s="635"/>
      <c r="J463" s="635"/>
      <c r="K463" s="635"/>
      <c r="L463" s="635"/>
      <c r="M463" s="635"/>
      <c r="N463" s="635"/>
      <c r="O463" s="635"/>
      <c r="P463" s="635"/>
      <c r="Q463" s="635"/>
      <c r="R463" s="636"/>
      <c r="S463" s="635"/>
      <c r="T463" s="635"/>
      <c r="U463" s="635"/>
      <c r="V463" s="635"/>
      <c r="W463" s="635"/>
      <c r="X463" s="635"/>
      <c r="Y463" s="635"/>
      <c r="Z463" s="635"/>
    </row>
    <row r="464" spans="1:26" ht="15.75" customHeight="1" x14ac:dyDescent="0.25">
      <c r="A464" s="17"/>
      <c r="B464" s="635"/>
      <c r="C464" s="635"/>
      <c r="D464" s="635"/>
      <c r="E464" s="17"/>
      <c r="F464" s="635"/>
      <c r="G464" s="635"/>
      <c r="H464" s="635"/>
      <c r="I464" s="635"/>
      <c r="J464" s="635"/>
      <c r="K464" s="635"/>
      <c r="L464" s="635"/>
      <c r="M464" s="635"/>
      <c r="N464" s="635"/>
      <c r="O464" s="635"/>
      <c r="P464" s="635"/>
      <c r="Q464" s="635"/>
      <c r="R464" s="636"/>
      <c r="S464" s="635"/>
      <c r="T464" s="635"/>
      <c r="U464" s="635"/>
      <c r="V464" s="635"/>
      <c r="W464" s="635"/>
      <c r="X464" s="635"/>
      <c r="Y464" s="635"/>
      <c r="Z464" s="635"/>
    </row>
    <row r="465" spans="1:26" ht="15.75" customHeight="1" x14ac:dyDescent="0.25">
      <c r="A465" s="17"/>
      <c r="B465" s="635"/>
      <c r="C465" s="635"/>
      <c r="D465" s="635"/>
      <c r="E465" s="17"/>
      <c r="F465" s="635"/>
      <c r="G465" s="635"/>
      <c r="H465" s="635"/>
      <c r="I465" s="635"/>
      <c r="J465" s="635"/>
      <c r="K465" s="635"/>
      <c r="L465" s="635"/>
      <c r="M465" s="635"/>
      <c r="N465" s="635"/>
      <c r="O465" s="635"/>
      <c r="P465" s="635"/>
      <c r="Q465" s="635"/>
      <c r="R465" s="636"/>
      <c r="S465" s="635"/>
      <c r="T465" s="635"/>
      <c r="U465" s="635"/>
      <c r="V465" s="635"/>
      <c r="W465" s="635"/>
      <c r="X465" s="635"/>
      <c r="Y465" s="635"/>
      <c r="Z465" s="635"/>
    </row>
    <row r="466" spans="1:26" ht="15.75" customHeight="1" x14ac:dyDescent="0.25">
      <c r="A466" s="17"/>
      <c r="B466" s="635"/>
      <c r="C466" s="635"/>
      <c r="D466" s="635"/>
      <c r="E466" s="17"/>
      <c r="F466" s="635"/>
      <c r="G466" s="635"/>
      <c r="H466" s="635"/>
      <c r="I466" s="635"/>
      <c r="J466" s="635"/>
      <c r="K466" s="635"/>
      <c r="L466" s="635"/>
      <c r="M466" s="635"/>
      <c r="N466" s="635"/>
      <c r="O466" s="635"/>
      <c r="P466" s="635"/>
      <c r="Q466" s="635"/>
      <c r="R466" s="636"/>
      <c r="S466" s="635"/>
      <c r="T466" s="635"/>
      <c r="U466" s="635"/>
      <c r="V466" s="635"/>
      <c r="W466" s="635"/>
      <c r="X466" s="635"/>
      <c r="Y466" s="635"/>
      <c r="Z466" s="635"/>
    </row>
    <row r="467" spans="1:26" ht="15.75" customHeight="1" x14ac:dyDescent="0.25">
      <c r="A467" s="17"/>
      <c r="B467" s="635"/>
      <c r="C467" s="635"/>
      <c r="D467" s="635"/>
      <c r="E467" s="17"/>
      <c r="F467" s="635"/>
      <c r="G467" s="635"/>
      <c r="H467" s="635"/>
      <c r="I467" s="635"/>
      <c r="J467" s="635"/>
      <c r="K467" s="635"/>
      <c r="L467" s="635"/>
      <c r="M467" s="635"/>
      <c r="N467" s="635"/>
      <c r="O467" s="635"/>
      <c r="P467" s="635"/>
      <c r="Q467" s="635"/>
      <c r="R467" s="636"/>
      <c r="S467" s="635"/>
      <c r="T467" s="635"/>
      <c r="U467" s="635"/>
      <c r="V467" s="635"/>
      <c r="W467" s="635"/>
      <c r="X467" s="635"/>
      <c r="Y467" s="635"/>
      <c r="Z467" s="635"/>
    </row>
    <row r="468" spans="1:26" ht="15.75" customHeight="1" x14ac:dyDescent="0.25">
      <c r="A468" s="17"/>
      <c r="B468" s="635"/>
      <c r="C468" s="635"/>
      <c r="D468" s="635"/>
      <c r="E468" s="17"/>
      <c r="F468" s="635"/>
      <c r="G468" s="635"/>
      <c r="H468" s="635"/>
      <c r="I468" s="635"/>
      <c r="J468" s="635"/>
      <c r="K468" s="635"/>
      <c r="L468" s="635"/>
      <c r="M468" s="635"/>
      <c r="N468" s="635"/>
      <c r="O468" s="635"/>
      <c r="P468" s="635"/>
      <c r="Q468" s="635"/>
      <c r="R468" s="636"/>
      <c r="S468" s="635"/>
      <c r="T468" s="635"/>
      <c r="U468" s="635"/>
      <c r="V468" s="635"/>
      <c r="W468" s="635"/>
      <c r="X468" s="635"/>
      <c r="Y468" s="635"/>
      <c r="Z468" s="635"/>
    </row>
    <row r="469" spans="1:26" ht="15.75" customHeight="1" x14ac:dyDescent="0.25">
      <c r="A469" s="17"/>
      <c r="B469" s="635"/>
      <c r="C469" s="635"/>
      <c r="D469" s="635"/>
      <c r="E469" s="17"/>
      <c r="F469" s="635"/>
      <c r="G469" s="635"/>
      <c r="H469" s="635"/>
      <c r="I469" s="635"/>
      <c r="J469" s="635"/>
      <c r="K469" s="635"/>
      <c r="L469" s="635"/>
      <c r="M469" s="635"/>
      <c r="N469" s="635"/>
      <c r="O469" s="635"/>
      <c r="P469" s="635"/>
      <c r="Q469" s="635"/>
      <c r="R469" s="636"/>
      <c r="S469" s="635"/>
      <c r="T469" s="635"/>
      <c r="U469" s="635"/>
      <c r="V469" s="635"/>
      <c r="W469" s="635"/>
      <c r="X469" s="635"/>
      <c r="Y469" s="635"/>
      <c r="Z469" s="635"/>
    </row>
    <row r="470" spans="1:26" ht="15.75" customHeight="1" x14ac:dyDescent="0.25">
      <c r="A470" s="17"/>
      <c r="B470" s="635"/>
      <c r="C470" s="635"/>
      <c r="D470" s="635"/>
      <c r="E470" s="17"/>
      <c r="F470" s="635"/>
      <c r="G470" s="635"/>
      <c r="H470" s="635"/>
      <c r="I470" s="635"/>
      <c r="J470" s="635"/>
      <c r="K470" s="635"/>
      <c r="L470" s="635"/>
      <c r="M470" s="635"/>
      <c r="N470" s="635"/>
      <c r="O470" s="635"/>
      <c r="P470" s="635"/>
      <c r="Q470" s="635"/>
      <c r="R470" s="636"/>
      <c r="S470" s="635"/>
      <c r="T470" s="635"/>
      <c r="U470" s="635"/>
      <c r="V470" s="635"/>
      <c r="W470" s="635"/>
      <c r="X470" s="635"/>
      <c r="Y470" s="635"/>
      <c r="Z470" s="635"/>
    </row>
    <row r="471" spans="1:26" ht="15.75" customHeight="1" x14ac:dyDescent="0.25">
      <c r="A471" s="17"/>
      <c r="B471" s="635"/>
      <c r="C471" s="635"/>
      <c r="D471" s="635"/>
      <c r="E471" s="17"/>
      <c r="F471" s="635"/>
      <c r="G471" s="635"/>
      <c r="H471" s="635"/>
      <c r="I471" s="635"/>
      <c r="J471" s="635"/>
      <c r="K471" s="635"/>
      <c r="L471" s="635"/>
      <c r="M471" s="635"/>
      <c r="N471" s="635"/>
      <c r="O471" s="635"/>
      <c r="P471" s="635"/>
      <c r="Q471" s="635"/>
      <c r="R471" s="636"/>
      <c r="S471" s="635"/>
      <c r="T471" s="635"/>
      <c r="U471" s="635"/>
      <c r="V471" s="635"/>
      <c r="W471" s="635"/>
      <c r="X471" s="635"/>
      <c r="Y471" s="635"/>
      <c r="Z471" s="635"/>
    </row>
    <row r="472" spans="1:26" ht="15.75" customHeight="1" x14ac:dyDescent="0.25">
      <c r="A472" s="17"/>
      <c r="B472" s="635"/>
      <c r="C472" s="635"/>
      <c r="D472" s="635"/>
      <c r="E472" s="17"/>
      <c r="F472" s="635"/>
      <c r="G472" s="635"/>
      <c r="H472" s="635"/>
      <c r="I472" s="635"/>
      <c r="J472" s="635"/>
      <c r="K472" s="635"/>
      <c r="L472" s="635"/>
      <c r="M472" s="635"/>
      <c r="N472" s="635"/>
      <c r="O472" s="635"/>
      <c r="P472" s="635"/>
      <c r="Q472" s="635"/>
      <c r="R472" s="636"/>
      <c r="S472" s="635"/>
      <c r="T472" s="635"/>
      <c r="U472" s="635"/>
      <c r="V472" s="635"/>
      <c r="W472" s="635"/>
      <c r="X472" s="635"/>
      <c r="Y472" s="635"/>
      <c r="Z472" s="635"/>
    </row>
    <row r="473" spans="1:26" ht="15.75" customHeight="1" x14ac:dyDescent="0.25">
      <c r="A473" s="17"/>
      <c r="B473" s="635"/>
      <c r="C473" s="635"/>
      <c r="D473" s="635"/>
      <c r="E473" s="17"/>
      <c r="F473" s="635"/>
      <c r="G473" s="635"/>
      <c r="H473" s="635"/>
      <c r="I473" s="635"/>
      <c r="J473" s="635"/>
      <c r="K473" s="635"/>
      <c r="L473" s="635"/>
      <c r="M473" s="635"/>
      <c r="N473" s="635"/>
      <c r="O473" s="635"/>
      <c r="P473" s="635"/>
      <c r="Q473" s="635"/>
      <c r="R473" s="636"/>
      <c r="S473" s="635"/>
      <c r="T473" s="635"/>
      <c r="U473" s="635"/>
      <c r="V473" s="635"/>
      <c r="W473" s="635"/>
      <c r="X473" s="635"/>
      <c r="Y473" s="635"/>
      <c r="Z473" s="635"/>
    </row>
    <row r="474" spans="1:26" ht="15.75" customHeight="1" x14ac:dyDescent="0.25">
      <c r="A474" s="17"/>
      <c r="B474" s="635"/>
      <c r="C474" s="635"/>
      <c r="D474" s="635"/>
      <c r="E474" s="17"/>
      <c r="F474" s="635"/>
      <c r="G474" s="635"/>
      <c r="H474" s="635"/>
      <c r="I474" s="635"/>
      <c r="J474" s="635"/>
      <c r="K474" s="635"/>
      <c r="L474" s="635"/>
      <c r="M474" s="635"/>
      <c r="N474" s="635"/>
      <c r="O474" s="635"/>
      <c r="P474" s="635"/>
      <c r="Q474" s="635"/>
      <c r="R474" s="636"/>
      <c r="S474" s="635"/>
      <c r="T474" s="635"/>
      <c r="U474" s="635"/>
      <c r="V474" s="635"/>
      <c r="W474" s="635"/>
      <c r="X474" s="635"/>
      <c r="Y474" s="635"/>
      <c r="Z474" s="635"/>
    </row>
    <row r="475" spans="1:26" ht="15.75" customHeight="1" x14ac:dyDescent="0.25">
      <c r="A475" s="17"/>
      <c r="B475" s="635"/>
      <c r="C475" s="635"/>
      <c r="D475" s="635"/>
      <c r="E475" s="17"/>
      <c r="F475" s="635"/>
      <c r="G475" s="635"/>
      <c r="H475" s="635"/>
      <c r="I475" s="635"/>
      <c r="J475" s="635"/>
      <c r="K475" s="635"/>
      <c r="L475" s="635"/>
      <c r="M475" s="635"/>
      <c r="N475" s="635"/>
      <c r="O475" s="635"/>
      <c r="P475" s="635"/>
      <c r="Q475" s="635"/>
      <c r="R475" s="636"/>
      <c r="S475" s="635"/>
      <c r="T475" s="635"/>
      <c r="U475" s="635"/>
      <c r="V475" s="635"/>
      <c r="W475" s="635"/>
      <c r="X475" s="635"/>
      <c r="Y475" s="635"/>
      <c r="Z475" s="635"/>
    </row>
    <row r="476" spans="1:26" ht="15.75" customHeight="1" x14ac:dyDescent="0.25">
      <c r="A476" s="17"/>
      <c r="B476" s="635"/>
      <c r="C476" s="635"/>
      <c r="D476" s="635"/>
      <c r="E476" s="17"/>
      <c r="F476" s="635"/>
      <c r="G476" s="635"/>
      <c r="H476" s="635"/>
      <c r="I476" s="635"/>
      <c r="J476" s="635"/>
      <c r="K476" s="635"/>
      <c r="L476" s="635"/>
      <c r="M476" s="635"/>
      <c r="N476" s="635"/>
      <c r="O476" s="635"/>
      <c r="P476" s="635"/>
      <c r="Q476" s="635"/>
      <c r="R476" s="636"/>
      <c r="S476" s="635"/>
      <c r="T476" s="635"/>
      <c r="U476" s="635"/>
      <c r="V476" s="635"/>
      <c r="W476" s="635"/>
      <c r="X476" s="635"/>
      <c r="Y476" s="635"/>
      <c r="Z476" s="635"/>
    </row>
    <row r="477" spans="1:26" ht="15.75" customHeight="1" x14ac:dyDescent="0.25">
      <c r="A477" s="17"/>
      <c r="B477" s="635"/>
      <c r="C477" s="635"/>
      <c r="D477" s="635"/>
      <c r="E477" s="17"/>
      <c r="F477" s="635"/>
      <c r="G477" s="635"/>
      <c r="H477" s="635"/>
      <c r="I477" s="635"/>
      <c r="J477" s="635"/>
      <c r="K477" s="635"/>
      <c r="L477" s="635"/>
      <c r="M477" s="635"/>
      <c r="N477" s="635"/>
      <c r="O477" s="635"/>
      <c r="P477" s="635"/>
      <c r="Q477" s="635"/>
      <c r="R477" s="636"/>
      <c r="S477" s="635"/>
      <c r="T477" s="635"/>
      <c r="U477" s="635"/>
      <c r="V477" s="635"/>
      <c r="W477" s="635"/>
      <c r="X477" s="635"/>
      <c r="Y477" s="635"/>
      <c r="Z477" s="635"/>
    </row>
    <row r="478" spans="1:26" ht="15.75" customHeight="1" x14ac:dyDescent="0.25">
      <c r="A478" s="17"/>
      <c r="B478" s="635"/>
      <c r="C478" s="635"/>
      <c r="D478" s="635"/>
      <c r="E478" s="17"/>
      <c r="F478" s="635"/>
      <c r="G478" s="635"/>
      <c r="H478" s="635"/>
      <c r="I478" s="635"/>
      <c r="J478" s="635"/>
      <c r="K478" s="635"/>
      <c r="L478" s="635"/>
      <c r="M478" s="635"/>
      <c r="N478" s="635"/>
      <c r="O478" s="635"/>
      <c r="P478" s="635"/>
      <c r="Q478" s="635"/>
      <c r="R478" s="636"/>
      <c r="S478" s="635"/>
      <c r="T478" s="635"/>
      <c r="U478" s="635"/>
      <c r="V478" s="635"/>
      <c r="W478" s="635"/>
      <c r="X478" s="635"/>
      <c r="Y478" s="635"/>
      <c r="Z478" s="635"/>
    </row>
    <row r="479" spans="1:26" ht="15.75" customHeight="1" x14ac:dyDescent="0.25">
      <c r="A479" s="17"/>
      <c r="B479" s="635"/>
      <c r="C479" s="635"/>
      <c r="D479" s="635"/>
      <c r="E479" s="17"/>
      <c r="F479" s="635"/>
      <c r="G479" s="635"/>
      <c r="H479" s="635"/>
      <c r="I479" s="635"/>
      <c r="J479" s="635"/>
      <c r="K479" s="635"/>
      <c r="L479" s="635"/>
      <c r="M479" s="635"/>
      <c r="N479" s="635"/>
      <c r="O479" s="635"/>
      <c r="P479" s="635"/>
      <c r="Q479" s="635"/>
      <c r="R479" s="636"/>
      <c r="S479" s="635"/>
      <c r="T479" s="635"/>
      <c r="U479" s="635"/>
      <c r="V479" s="635"/>
      <c r="W479" s="635"/>
      <c r="X479" s="635"/>
      <c r="Y479" s="635"/>
      <c r="Z479" s="635"/>
    </row>
    <row r="480" spans="1:26" ht="15.75" customHeight="1" x14ac:dyDescent="0.25">
      <c r="A480" s="17"/>
      <c r="B480" s="635"/>
      <c r="C480" s="635"/>
      <c r="D480" s="635"/>
      <c r="E480" s="17"/>
      <c r="F480" s="635"/>
      <c r="G480" s="635"/>
      <c r="H480" s="635"/>
      <c r="I480" s="635"/>
      <c r="J480" s="635"/>
      <c r="K480" s="635"/>
      <c r="L480" s="635"/>
      <c r="M480" s="635"/>
      <c r="N480" s="635"/>
      <c r="O480" s="635"/>
      <c r="P480" s="635"/>
      <c r="Q480" s="635"/>
      <c r="R480" s="636"/>
      <c r="S480" s="635"/>
      <c r="T480" s="635"/>
      <c r="U480" s="635"/>
      <c r="V480" s="635"/>
      <c r="W480" s="635"/>
      <c r="X480" s="635"/>
      <c r="Y480" s="635"/>
      <c r="Z480" s="635"/>
    </row>
    <row r="481" spans="1:26" ht="15.75" customHeight="1" x14ac:dyDescent="0.25">
      <c r="A481" s="17"/>
      <c r="B481" s="635"/>
      <c r="C481" s="635"/>
      <c r="D481" s="635"/>
      <c r="E481" s="17"/>
      <c r="F481" s="635"/>
      <c r="G481" s="635"/>
      <c r="H481" s="635"/>
      <c r="I481" s="635"/>
      <c r="J481" s="635"/>
      <c r="K481" s="635"/>
      <c r="L481" s="635"/>
      <c r="M481" s="635"/>
      <c r="N481" s="635"/>
      <c r="O481" s="635"/>
      <c r="P481" s="635"/>
      <c r="Q481" s="635"/>
      <c r="R481" s="636"/>
      <c r="S481" s="635"/>
      <c r="T481" s="635"/>
      <c r="U481" s="635"/>
      <c r="V481" s="635"/>
      <c r="W481" s="635"/>
      <c r="X481" s="635"/>
      <c r="Y481" s="635"/>
      <c r="Z481" s="635"/>
    </row>
    <row r="482" spans="1:26" ht="15.75" customHeight="1" x14ac:dyDescent="0.25">
      <c r="A482" s="17"/>
      <c r="B482" s="635"/>
      <c r="C482" s="635"/>
      <c r="D482" s="635"/>
      <c r="E482" s="17"/>
      <c r="F482" s="635"/>
      <c r="G482" s="635"/>
      <c r="H482" s="635"/>
      <c r="I482" s="635"/>
      <c r="J482" s="635"/>
      <c r="K482" s="635"/>
      <c r="L482" s="635"/>
      <c r="M482" s="635"/>
      <c r="N482" s="635"/>
      <c r="O482" s="635"/>
      <c r="P482" s="635"/>
      <c r="Q482" s="635"/>
      <c r="R482" s="636"/>
      <c r="S482" s="635"/>
      <c r="T482" s="635"/>
      <c r="U482" s="635"/>
      <c r="V482" s="635"/>
      <c r="W482" s="635"/>
      <c r="X482" s="635"/>
      <c r="Y482" s="635"/>
      <c r="Z482" s="635"/>
    </row>
    <row r="483" spans="1:26" ht="15.75" customHeight="1" x14ac:dyDescent="0.25">
      <c r="A483" s="17"/>
      <c r="B483" s="635"/>
      <c r="C483" s="635"/>
      <c r="D483" s="635"/>
      <c r="E483" s="17"/>
      <c r="F483" s="635"/>
      <c r="G483" s="635"/>
      <c r="H483" s="635"/>
      <c r="I483" s="635"/>
      <c r="J483" s="635"/>
      <c r="K483" s="635"/>
      <c r="L483" s="635"/>
      <c r="M483" s="635"/>
      <c r="N483" s="635"/>
      <c r="O483" s="635"/>
      <c r="P483" s="635"/>
      <c r="Q483" s="635"/>
      <c r="R483" s="636"/>
      <c r="S483" s="635"/>
      <c r="T483" s="635"/>
      <c r="U483" s="635"/>
      <c r="V483" s="635"/>
      <c r="W483" s="635"/>
      <c r="X483" s="635"/>
      <c r="Y483" s="635"/>
      <c r="Z483" s="635"/>
    </row>
    <row r="484" spans="1:26" ht="15.75" customHeight="1" x14ac:dyDescent="0.25">
      <c r="A484" s="17"/>
      <c r="B484" s="635"/>
      <c r="C484" s="635"/>
      <c r="D484" s="635"/>
      <c r="E484" s="17"/>
      <c r="F484" s="635"/>
      <c r="G484" s="635"/>
      <c r="H484" s="635"/>
      <c r="I484" s="635"/>
      <c r="J484" s="635"/>
      <c r="K484" s="635"/>
      <c r="L484" s="635"/>
      <c r="M484" s="635"/>
      <c r="N484" s="635"/>
      <c r="O484" s="635"/>
      <c r="P484" s="635"/>
      <c r="Q484" s="635"/>
      <c r="R484" s="636"/>
      <c r="S484" s="635"/>
      <c r="T484" s="635"/>
      <c r="U484" s="635"/>
      <c r="V484" s="635"/>
      <c r="W484" s="635"/>
      <c r="X484" s="635"/>
      <c r="Y484" s="635"/>
      <c r="Z484" s="635"/>
    </row>
    <row r="485" spans="1:26" ht="15.75" customHeight="1" x14ac:dyDescent="0.25">
      <c r="A485" s="17"/>
      <c r="B485" s="635"/>
      <c r="C485" s="635"/>
      <c r="D485" s="635"/>
      <c r="E485" s="17"/>
      <c r="F485" s="635"/>
      <c r="G485" s="635"/>
      <c r="H485" s="635"/>
      <c r="I485" s="635"/>
      <c r="J485" s="635"/>
      <c r="K485" s="635"/>
      <c r="L485" s="635"/>
      <c r="M485" s="635"/>
      <c r="N485" s="635"/>
      <c r="O485" s="635"/>
      <c r="P485" s="635"/>
      <c r="Q485" s="635"/>
      <c r="R485" s="636"/>
      <c r="S485" s="635"/>
      <c r="T485" s="635"/>
      <c r="U485" s="635"/>
      <c r="V485" s="635"/>
      <c r="W485" s="635"/>
      <c r="X485" s="635"/>
      <c r="Y485" s="635"/>
      <c r="Z485" s="635"/>
    </row>
    <row r="486" spans="1:26" ht="15.75" customHeight="1" x14ac:dyDescent="0.25">
      <c r="A486" s="17"/>
      <c r="B486" s="635"/>
      <c r="C486" s="635"/>
      <c r="D486" s="635"/>
      <c r="E486" s="17"/>
      <c r="F486" s="635"/>
      <c r="G486" s="635"/>
      <c r="H486" s="635"/>
      <c r="I486" s="635"/>
      <c r="J486" s="635"/>
      <c r="K486" s="635"/>
      <c r="L486" s="635"/>
      <c r="M486" s="635"/>
      <c r="N486" s="635"/>
      <c r="O486" s="635"/>
      <c r="P486" s="635"/>
      <c r="Q486" s="635"/>
      <c r="R486" s="636"/>
      <c r="S486" s="635"/>
      <c r="T486" s="635"/>
      <c r="U486" s="635"/>
      <c r="V486" s="635"/>
      <c r="W486" s="635"/>
      <c r="X486" s="635"/>
      <c r="Y486" s="635"/>
      <c r="Z486" s="635"/>
    </row>
    <row r="487" spans="1:26" ht="15.75" customHeight="1" x14ac:dyDescent="0.25">
      <c r="A487" s="17"/>
      <c r="B487" s="635"/>
      <c r="C487" s="635"/>
      <c r="D487" s="635"/>
      <c r="E487" s="17"/>
      <c r="F487" s="635"/>
      <c r="G487" s="635"/>
      <c r="H487" s="635"/>
      <c r="I487" s="635"/>
      <c r="J487" s="635"/>
      <c r="K487" s="635"/>
      <c r="L487" s="635"/>
      <c r="M487" s="635"/>
      <c r="N487" s="635"/>
      <c r="O487" s="635"/>
      <c r="P487" s="635"/>
      <c r="Q487" s="635"/>
      <c r="R487" s="636"/>
      <c r="S487" s="635"/>
      <c r="T487" s="635"/>
      <c r="U487" s="635"/>
      <c r="V487" s="635"/>
      <c r="W487" s="635"/>
      <c r="X487" s="635"/>
      <c r="Y487" s="635"/>
      <c r="Z487" s="635"/>
    </row>
    <row r="488" spans="1:26" ht="15.75" customHeight="1" x14ac:dyDescent="0.25">
      <c r="A488" s="17"/>
      <c r="B488" s="635"/>
      <c r="C488" s="635"/>
      <c r="D488" s="635"/>
      <c r="E488" s="17"/>
      <c r="F488" s="635"/>
      <c r="G488" s="635"/>
      <c r="H488" s="635"/>
      <c r="I488" s="635"/>
      <c r="J488" s="635"/>
      <c r="K488" s="635"/>
      <c r="L488" s="635"/>
      <c r="M488" s="635"/>
      <c r="N488" s="635"/>
      <c r="O488" s="635"/>
      <c r="P488" s="635"/>
      <c r="Q488" s="635"/>
      <c r="R488" s="636"/>
      <c r="S488" s="635"/>
      <c r="T488" s="635"/>
      <c r="U488" s="635"/>
      <c r="V488" s="635"/>
      <c r="W488" s="635"/>
      <c r="X488" s="635"/>
      <c r="Y488" s="635"/>
      <c r="Z488" s="635"/>
    </row>
    <row r="489" spans="1:26" ht="15.75" customHeight="1" x14ac:dyDescent="0.25">
      <c r="A489" s="17"/>
      <c r="B489" s="635"/>
      <c r="C489" s="635"/>
      <c r="D489" s="635"/>
      <c r="E489" s="17"/>
      <c r="F489" s="635"/>
      <c r="G489" s="635"/>
      <c r="H489" s="635"/>
      <c r="I489" s="635"/>
      <c r="J489" s="635"/>
      <c r="K489" s="635"/>
      <c r="L489" s="635"/>
      <c r="M489" s="635"/>
      <c r="N489" s="635"/>
      <c r="O489" s="635"/>
      <c r="P489" s="635"/>
      <c r="Q489" s="635"/>
      <c r="R489" s="636"/>
      <c r="S489" s="635"/>
      <c r="T489" s="635"/>
      <c r="U489" s="635"/>
      <c r="V489" s="635"/>
      <c r="W489" s="635"/>
      <c r="X489" s="635"/>
      <c r="Y489" s="635"/>
      <c r="Z489" s="635"/>
    </row>
    <row r="490" spans="1:26" ht="15.75" customHeight="1" x14ac:dyDescent="0.25">
      <c r="A490" s="17"/>
      <c r="B490" s="635"/>
      <c r="C490" s="635"/>
      <c r="D490" s="635"/>
      <c r="E490" s="17"/>
      <c r="F490" s="635"/>
      <c r="G490" s="635"/>
      <c r="H490" s="635"/>
      <c r="I490" s="635"/>
      <c r="J490" s="635"/>
      <c r="K490" s="635"/>
      <c r="L490" s="635"/>
      <c r="M490" s="635"/>
      <c r="N490" s="635"/>
      <c r="O490" s="635"/>
      <c r="P490" s="635"/>
      <c r="Q490" s="635"/>
      <c r="R490" s="636"/>
      <c r="S490" s="635"/>
      <c r="T490" s="635"/>
      <c r="U490" s="635"/>
      <c r="V490" s="635"/>
      <c r="W490" s="635"/>
      <c r="X490" s="635"/>
      <c r="Y490" s="635"/>
      <c r="Z490" s="635"/>
    </row>
    <row r="491" spans="1:26" ht="15.75" customHeight="1" x14ac:dyDescent="0.25">
      <c r="A491" s="17"/>
      <c r="B491" s="635"/>
      <c r="C491" s="635"/>
      <c r="D491" s="635"/>
      <c r="E491" s="17"/>
      <c r="F491" s="635"/>
      <c r="G491" s="635"/>
      <c r="H491" s="635"/>
      <c r="I491" s="635"/>
      <c r="J491" s="635"/>
      <c r="K491" s="635"/>
      <c r="L491" s="635"/>
      <c r="M491" s="635"/>
      <c r="N491" s="635"/>
      <c r="O491" s="635"/>
      <c r="P491" s="635"/>
      <c r="Q491" s="635"/>
      <c r="R491" s="636"/>
      <c r="S491" s="635"/>
      <c r="T491" s="635"/>
      <c r="U491" s="635"/>
      <c r="V491" s="635"/>
      <c r="W491" s="635"/>
      <c r="X491" s="635"/>
      <c r="Y491" s="635"/>
      <c r="Z491" s="635"/>
    </row>
    <row r="492" spans="1:26" ht="15.75" customHeight="1" x14ac:dyDescent="0.25">
      <c r="A492" s="17"/>
      <c r="B492" s="635"/>
      <c r="C492" s="635"/>
      <c r="D492" s="635"/>
      <c r="E492" s="17"/>
      <c r="F492" s="635"/>
      <c r="G492" s="635"/>
      <c r="H492" s="635"/>
      <c r="I492" s="635"/>
      <c r="J492" s="635"/>
      <c r="K492" s="635"/>
      <c r="L492" s="635"/>
      <c r="M492" s="635"/>
      <c r="N492" s="635"/>
      <c r="O492" s="635"/>
      <c r="P492" s="635"/>
      <c r="Q492" s="635"/>
      <c r="R492" s="636"/>
      <c r="S492" s="635"/>
      <c r="T492" s="635"/>
      <c r="U492" s="635"/>
      <c r="V492" s="635"/>
      <c r="W492" s="635"/>
      <c r="X492" s="635"/>
      <c r="Y492" s="635"/>
      <c r="Z492" s="635"/>
    </row>
    <row r="493" spans="1:26" ht="15.75" customHeight="1" x14ac:dyDescent="0.25">
      <c r="A493" s="17"/>
      <c r="B493" s="635"/>
      <c r="C493" s="635"/>
      <c r="D493" s="635"/>
      <c r="E493" s="17"/>
      <c r="F493" s="635"/>
      <c r="G493" s="635"/>
      <c r="H493" s="635"/>
      <c r="I493" s="635"/>
      <c r="J493" s="635"/>
      <c r="K493" s="635"/>
      <c r="L493" s="635"/>
      <c r="M493" s="635"/>
      <c r="N493" s="635"/>
      <c r="O493" s="635"/>
      <c r="P493" s="635"/>
      <c r="Q493" s="635"/>
      <c r="R493" s="636"/>
      <c r="S493" s="635"/>
      <c r="T493" s="635"/>
      <c r="U493" s="635"/>
      <c r="V493" s="635"/>
      <c r="W493" s="635"/>
      <c r="X493" s="635"/>
      <c r="Y493" s="635"/>
      <c r="Z493" s="635"/>
    </row>
    <row r="494" spans="1:26" ht="15.75" customHeight="1" x14ac:dyDescent="0.25">
      <c r="A494" s="17"/>
      <c r="B494" s="635"/>
      <c r="C494" s="635"/>
      <c r="D494" s="635"/>
      <c r="E494" s="17"/>
      <c r="F494" s="635"/>
      <c r="G494" s="635"/>
      <c r="H494" s="635"/>
      <c r="I494" s="635"/>
      <c r="J494" s="635"/>
      <c r="K494" s="635"/>
      <c r="L494" s="635"/>
      <c r="M494" s="635"/>
      <c r="N494" s="635"/>
      <c r="O494" s="635"/>
      <c r="P494" s="635"/>
      <c r="Q494" s="635"/>
      <c r="R494" s="636"/>
      <c r="S494" s="635"/>
      <c r="T494" s="635"/>
      <c r="U494" s="635"/>
      <c r="V494" s="635"/>
      <c r="W494" s="635"/>
      <c r="X494" s="635"/>
      <c r="Y494" s="635"/>
      <c r="Z494" s="635"/>
    </row>
    <row r="495" spans="1:26" ht="15.75" customHeight="1" x14ac:dyDescent="0.25">
      <c r="A495" s="17"/>
      <c r="B495" s="635"/>
      <c r="C495" s="635"/>
      <c r="D495" s="635"/>
      <c r="E495" s="17"/>
      <c r="F495" s="635"/>
      <c r="G495" s="635"/>
      <c r="H495" s="635"/>
      <c r="I495" s="635"/>
      <c r="J495" s="635"/>
      <c r="K495" s="635"/>
      <c r="L495" s="635"/>
      <c r="M495" s="635"/>
      <c r="N495" s="635"/>
      <c r="O495" s="635"/>
      <c r="P495" s="635"/>
      <c r="Q495" s="635"/>
      <c r="R495" s="636"/>
      <c r="S495" s="635"/>
      <c r="T495" s="635"/>
      <c r="U495" s="635"/>
      <c r="V495" s="635"/>
      <c r="W495" s="635"/>
      <c r="X495" s="635"/>
      <c r="Y495" s="635"/>
      <c r="Z495" s="635"/>
    </row>
    <row r="496" spans="1:26" ht="15.75" customHeight="1" x14ac:dyDescent="0.25">
      <c r="A496" s="17"/>
      <c r="B496" s="635"/>
      <c r="C496" s="635"/>
      <c r="D496" s="635"/>
      <c r="E496" s="17"/>
      <c r="F496" s="635"/>
      <c r="G496" s="635"/>
      <c r="H496" s="635"/>
      <c r="I496" s="635"/>
      <c r="J496" s="635"/>
      <c r="K496" s="635"/>
      <c r="L496" s="635"/>
      <c r="M496" s="635"/>
      <c r="N496" s="635"/>
      <c r="O496" s="635"/>
      <c r="P496" s="635"/>
      <c r="Q496" s="635"/>
      <c r="R496" s="636"/>
      <c r="S496" s="635"/>
      <c r="T496" s="635"/>
      <c r="U496" s="635"/>
      <c r="V496" s="635"/>
      <c r="W496" s="635"/>
      <c r="X496" s="635"/>
      <c r="Y496" s="635"/>
      <c r="Z496" s="635"/>
    </row>
    <row r="497" spans="1:26" ht="15.75" customHeight="1" x14ac:dyDescent="0.25">
      <c r="A497" s="17"/>
      <c r="B497" s="635"/>
      <c r="C497" s="635"/>
      <c r="D497" s="635"/>
      <c r="E497" s="17"/>
      <c r="F497" s="635"/>
      <c r="G497" s="635"/>
      <c r="H497" s="635"/>
      <c r="I497" s="635"/>
      <c r="J497" s="635"/>
      <c r="K497" s="635"/>
      <c r="L497" s="635"/>
      <c r="M497" s="635"/>
      <c r="N497" s="635"/>
      <c r="O497" s="635"/>
      <c r="P497" s="635"/>
      <c r="Q497" s="635"/>
      <c r="R497" s="636"/>
      <c r="S497" s="635"/>
      <c r="T497" s="635"/>
      <c r="U497" s="635"/>
      <c r="V497" s="635"/>
      <c r="W497" s="635"/>
      <c r="X497" s="635"/>
      <c r="Y497" s="635"/>
      <c r="Z497" s="635"/>
    </row>
    <row r="498" spans="1:26" ht="15.75" customHeight="1" x14ac:dyDescent="0.25">
      <c r="A498" s="17"/>
      <c r="B498" s="635"/>
      <c r="C498" s="635"/>
      <c r="D498" s="635"/>
      <c r="E498" s="17"/>
      <c r="F498" s="635"/>
      <c r="G498" s="635"/>
      <c r="H498" s="635"/>
      <c r="I498" s="635"/>
      <c r="J498" s="635"/>
      <c r="K498" s="635"/>
      <c r="L498" s="635"/>
      <c r="M498" s="635"/>
      <c r="N498" s="635"/>
      <c r="O498" s="635"/>
      <c r="P498" s="635"/>
      <c r="Q498" s="635"/>
      <c r="R498" s="636"/>
      <c r="S498" s="635"/>
      <c r="T498" s="635"/>
      <c r="U498" s="635"/>
      <c r="V498" s="635"/>
      <c r="W498" s="635"/>
      <c r="X498" s="635"/>
      <c r="Y498" s="635"/>
      <c r="Z498" s="635"/>
    </row>
    <row r="499" spans="1:26" ht="15.75" customHeight="1" x14ac:dyDescent="0.25">
      <c r="A499" s="17"/>
      <c r="B499" s="635"/>
      <c r="C499" s="635"/>
      <c r="D499" s="635"/>
      <c r="E499" s="17"/>
      <c r="F499" s="635"/>
      <c r="G499" s="635"/>
      <c r="H499" s="635"/>
      <c r="I499" s="635"/>
      <c r="J499" s="635"/>
      <c r="K499" s="635"/>
      <c r="L499" s="635"/>
      <c r="M499" s="635"/>
      <c r="N499" s="635"/>
      <c r="O499" s="635"/>
      <c r="P499" s="635"/>
      <c r="Q499" s="635"/>
      <c r="R499" s="636"/>
      <c r="S499" s="635"/>
      <c r="T499" s="635"/>
      <c r="U499" s="635"/>
      <c r="V499" s="635"/>
      <c r="W499" s="635"/>
      <c r="X499" s="635"/>
      <c r="Y499" s="635"/>
      <c r="Z499" s="635"/>
    </row>
    <row r="500" spans="1:26" ht="15.75" customHeight="1" x14ac:dyDescent="0.25">
      <c r="A500" s="17"/>
      <c r="B500" s="635"/>
      <c r="C500" s="635"/>
      <c r="D500" s="635"/>
      <c r="E500" s="17"/>
      <c r="F500" s="635"/>
      <c r="G500" s="635"/>
      <c r="H500" s="635"/>
      <c r="I500" s="635"/>
      <c r="J500" s="635"/>
      <c r="K500" s="635"/>
      <c r="L500" s="635"/>
      <c r="M500" s="635"/>
      <c r="N500" s="635"/>
      <c r="O500" s="635"/>
      <c r="P500" s="635"/>
      <c r="Q500" s="635"/>
      <c r="R500" s="636"/>
      <c r="S500" s="635"/>
      <c r="T500" s="635"/>
      <c r="U500" s="635"/>
      <c r="V500" s="635"/>
      <c r="W500" s="635"/>
      <c r="X500" s="635"/>
      <c r="Y500" s="635"/>
      <c r="Z500" s="635"/>
    </row>
    <row r="501" spans="1:26" ht="15.75" customHeight="1" x14ac:dyDescent="0.25">
      <c r="A501" s="17"/>
      <c r="B501" s="635"/>
      <c r="C501" s="635"/>
      <c r="D501" s="635"/>
      <c r="E501" s="17"/>
      <c r="F501" s="635"/>
      <c r="G501" s="635"/>
      <c r="H501" s="635"/>
      <c r="I501" s="635"/>
      <c r="J501" s="635"/>
      <c r="K501" s="635"/>
      <c r="L501" s="635"/>
      <c r="M501" s="635"/>
      <c r="N501" s="635"/>
      <c r="O501" s="635"/>
      <c r="P501" s="635"/>
      <c r="Q501" s="635"/>
      <c r="R501" s="636"/>
      <c r="S501" s="635"/>
      <c r="T501" s="635"/>
      <c r="U501" s="635"/>
      <c r="V501" s="635"/>
      <c r="W501" s="635"/>
      <c r="X501" s="635"/>
      <c r="Y501" s="635"/>
      <c r="Z501" s="635"/>
    </row>
    <row r="502" spans="1:26" ht="15.75" customHeight="1" x14ac:dyDescent="0.25">
      <c r="A502" s="17"/>
      <c r="B502" s="635"/>
      <c r="C502" s="635"/>
      <c r="D502" s="635"/>
      <c r="E502" s="17"/>
      <c r="F502" s="635"/>
      <c r="G502" s="635"/>
      <c r="H502" s="635"/>
      <c r="I502" s="635"/>
      <c r="J502" s="635"/>
      <c r="K502" s="635"/>
      <c r="L502" s="635"/>
      <c r="M502" s="635"/>
      <c r="N502" s="635"/>
      <c r="O502" s="635"/>
      <c r="P502" s="635"/>
      <c r="Q502" s="635"/>
      <c r="R502" s="636"/>
      <c r="S502" s="635"/>
      <c r="T502" s="635"/>
      <c r="U502" s="635"/>
      <c r="V502" s="635"/>
      <c r="W502" s="635"/>
      <c r="X502" s="635"/>
      <c r="Y502" s="635"/>
      <c r="Z502" s="635"/>
    </row>
    <row r="503" spans="1:26" ht="15.75" customHeight="1" x14ac:dyDescent="0.25">
      <c r="A503" s="17"/>
      <c r="B503" s="635"/>
      <c r="C503" s="635"/>
      <c r="D503" s="635"/>
      <c r="E503" s="17"/>
      <c r="F503" s="635"/>
      <c r="G503" s="635"/>
      <c r="H503" s="635"/>
      <c r="I503" s="635"/>
      <c r="J503" s="635"/>
      <c r="K503" s="635"/>
      <c r="L503" s="635"/>
      <c r="M503" s="635"/>
      <c r="N503" s="635"/>
      <c r="O503" s="635"/>
      <c r="P503" s="635"/>
      <c r="Q503" s="635"/>
      <c r="R503" s="636"/>
      <c r="S503" s="635"/>
      <c r="T503" s="635"/>
      <c r="U503" s="635"/>
      <c r="V503" s="635"/>
      <c r="W503" s="635"/>
      <c r="X503" s="635"/>
      <c r="Y503" s="635"/>
      <c r="Z503" s="635"/>
    </row>
    <row r="504" spans="1:26" ht="15.75" customHeight="1" x14ac:dyDescent="0.25">
      <c r="A504" s="17"/>
      <c r="B504" s="635"/>
      <c r="C504" s="635"/>
      <c r="D504" s="635"/>
      <c r="E504" s="17"/>
      <c r="F504" s="635"/>
      <c r="G504" s="635"/>
      <c r="H504" s="635"/>
      <c r="I504" s="635"/>
      <c r="J504" s="635"/>
      <c r="K504" s="635"/>
      <c r="L504" s="635"/>
      <c r="M504" s="635"/>
      <c r="N504" s="635"/>
      <c r="O504" s="635"/>
      <c r="P504" s="635"/>
      <c r="Q504" s="635"/>
      <c r="R504" s="636"/>
      <c r="S504" s="635"/>
      <c r="T504" s="635"/>
      <c r="U504" s="635"/>
      <c r="V504" s="635"/>
      <c r="W504" s="635"/>
      <c r="X504" s="635"/>
      <c r="Y504" s="635"/>
      <c r="Z504" s="635"/>
    </row>
    <row r="505" spans="1:26" ht="15.75" customHeight="1" x14ac:dyDescent="0.25">
      <c r="A505" s="17"/>
      <c r="B505" s="635"/>
      <c r="C505" s="635"/>
      <c r="D505" s="635"/>
      <c r="E505" s="17"/>
      <c r="F505" s="635"/>
      <c r="G505" s="635"/>
      <c r="H505" s="635"/>
      <c r="I505" s="635"/>
      <c r="J505" s="635"/>
      <c r="K505" s="635"/>
      <c r="L505" s="635"/>
      <c r="M505" s="635"/>
      <c r="N505" s="635"/>
      <c r="O505" s="635"/>
      <c r="P505" s="635"/>
      <c r="Q505" s="635"/>
      <c r="R505" s="636"/>
      <c r="S505" s="635"/>
      <c r="T505" s="635"/>
      <c r="U505" s="635"/>
      <c r="V505" s="635"/>
      <c r="W505" s="635"/>
      <c r="X505" s="635"/>
      <c r="Y505" s="635"/>
      <c r="Z505" s="635"/>
    </row>
    <row r="506" spans="1:26" ht="15.75" customHeight="1" x14ac:dyDescent="0.25">
      <c r="A506" s="17"/>
      <c r="B506" s="635"/>
      <c r="C506" s="635"/>
      <c r="D506" s="635"/>
      <c r="E506" s="17"/>
      <c r="F506" s="635"/>
      <c r="G506" s="635"/>
      <c r="H506" s="635"/>
      <c r="I506" s="635"/>
      <c r="J506" s="635"/>
      <c r="K506" s="635"/>
      <c r="L506" s="635"/>
      <c r="M506" s="635"/>
      <c r="N506" s="635"/>
      <c r="O506" s="635"/>
      <c r="P506" s="635"/>
      <c r="Q506" s="635"/>
      <c r="R506" s="636"/>
      <c r="S506" s="635"/>
      <c r="T506" s="635"/>
      <c r="U506" s="635"/>
      <c r="V506" s="635"/>
      <c r="W506" s="635"/>
      <c r="X506" s="635"/>
      <c r="Y506" s="635"/>
      <c r="Z506" s="635"/>
    </row>
    <row r="507" spans="1:26" ht="15.75" customHeight="1" x14ac:dyDescent="0.25">
      <c r="A507" s="17"/>
      <c r="B507" s="635"/>
      <c r="C507" s="635"/>
      <c r="D507" s="635"/>
      <c r="E507" s="17"/>
      <c r="F507" s="635"/>
      <c r="G507" s="635"/>
      <c r="H507" s="635"/>
      <c r="I507" s="635"/>
      <c r="J507" s="635"/>
      <c r="K507" s="635"/>
      <c r="L507" s="635"/>
      <c r="M507" s="635"/>
      <c r="N507" s="635"/>
      <c r="O507" s="635"/>
      <c r="P507" s="635"/>
      <c r="Q507" s="635"/>
      <c r="R507" s="636"/>
      <c r="S507" s="635"/>
      <c r="T507" s="635"/>
      <c r="U507" s="635"/>
      <c r="V507" s="635"/>
      <c r="W507" s="635"/>
      <c r="X507" s="635"/>
      <c r="Y507" s="635"/>
      <c r="Z507" s="635"/>
    </row>
    <row r="508" spans="1:26" ht="15.75" customHeight="1" x14ac:dyDescent="0.25">
      <c r="A508" s="17"/>
      <c r="B508" s="635"/>
      <c r="C508" s="635"/>
      <c r="D508" s="635"/>
      <c r="E508" s="17"/>
      <c r="F508" s="635"/>
      <c r="G508" s="635"/>
      <c r="H508" s="635"/>
      <c r="I508" s="635"/>
      <c r="J508" s="635"/>
      <c r="K508" s="635"/>
      <c r="L508" s="635"/>
      <c r="M508" s="635"/>
      <c r="N508" s="635"/>
      <c r="O508" s="635"/>
      <c r="P508" s="635"/>
      <c r="Q508" s="635"/>
      <c r="R508" s="636"/>
      <c r="S508" s="635"/>
      <c r="T508" s="635"/>
      <c r="U508" s="635"/>
      <c r="V508" s="635"/>
      <c r="W508" s="635"/>
      <c r="X508" s="635"/>
      <c r="Y508" s="635"/>
      <c r="Z508" s="635"/>
    </row>
    <row r="509" spans="1:26" ht="15.75" customHeight="1" x14ac:dyDescent="0.25">
      <c r="A509" s="17"/>
      <c r="B509" s="635"/>
      <c r="C509" s="635"/>
      <c r="D509" s="635"/>
      <c r="E509" s="17"/>
      <c r="F509" s="635"/>
      <c r="G509" s="635"/>
      <c r="H509" s="635"/>
      <c r="I509" s="635"/>
      <c r="J509" s="635"/>
      <c r="K509" s="635"/>
      <c r="L509" s="635"/>
      <c r="M509" s="635"/>
      <c r="N509" s="635"/>
      <c r="O509" s="635"/>
      <c r="P509" s="635"/>
      <c r="Q509" s="635"/>
      <c r="R509" s="636"/>
      <c r="S509" s="635"/>
      <c r="T509" s="635"/>
      <c r="U509" s="635"/>
      <c r="V509" s="635"/>
      <c r="W509" s="635"/>
      <c r="X509" s="635"/>
      <c r="Y509" s="635"/>
      <c r="Z509" s="635"/>
    </row>
    <row r="510" spans="1:26" ht="15.75" customHeight="1" x14ac:dyDescent="0.25">
      <c r="A510" s="17"/>
      <c r="B510" s="635"/>
      <c r="C510" s="635"/>
      <c r="D510" s="635"/>
      <c r="E510" s="17"/>
      <c r="F510" s="635"/>
      <c r="G510" s="635"/>
      <c r="H510" s="635"/>
      <c r="I510" s="635"/>
      <c r="J510" s="635"/>
      <c r="K510" s="635"/>
      <c r="L510" s="635"/>
      <c r="M510" s="635"/>
      <c r="N510" s="635"/>
      <c r="O510" s="635"/>
      <c r="P510" s="635"/>
      <c r="Q510" s="635"/>
      <c r="R510" s="636"/>
      <c r="S510" s="635"/>
      <c r="T510" s="635"/>
      <c r="U510" s="635"/>
      <c r="V510" s="635"/>
      <c r="W510" s="635"/>
      <c r="X510" s="635"/>
      <c r="Y510" s="635"/>
      <c r="Z510" s="635"/>
    </row>
    <row r="511" spans="1:26" ht="15.75" customHeight="1" x14ac:dyDescent="0.25">
      <c r="A511" s="17"/>
      <c r="B511" s="635"/>
      <c r="C511" s="635"/>
      <c r="D511" s="635"/>
      <c r="E511" s="17"/>
      <c r="F511" s="635"/>
      <c r="G511" s="635"/>
      <c r="H511" s="635"/>
      <c r="I511" s="635"/>
      <c r="J511" s="635"/>
      <c r="K511" s="635"/>
      <c r="L511" s="635"/>
      <c r="M511" s="635"/>
      <c r="N511" s="635"/>
      <c r="O511" s="635"/>
      <c r="P511" s="635"/>
      <c r="Q511" s="635"/>
      <c r="R511" s="636"/>
      <c r="S511" s="635"/>
      <c r="T511" s="635"/>
      <c r="U511" s="635"/>
      <c r="V511" s="635"/>
      <c r="W511" s="635"/>
      <c r="X511" s="635"/>
      <c r="Y511" s="635"/>
      <c r="Z511" s="635"/>
    </row>
    <row r="512" spans="1:26" ht="15.75" customHeight="1" x14ac:dyDescent="0.25">
      <c r="A512" s="17"/>
      <c r="B512" s="635"/>
      <c r="C512" s="635"/>
      <c r="D512" s="635"/>
      <c r="E512" s="17"/>
      <c r="F512" s="635"/>
      <c r="G512" s="635"/>
      <c r="H512" s="635"/>
      <c r="I512" s="635"/>
      <c r="J512" s="635"/>
      <c r="K512" s="635"/>
      <c r="L512" s="635"/>
      <c r="M512" s="635"/>
      <c r="N512" s="635"/>
      <c r="O512" s="635"/>
      <c r="P512" s="635"/>
      <c r="Q512" s="635"/>
      <c r="R512" s="636"/>
      <c r="S512" s="635"/>
      <c r="T512" s="635"/>
      <c r="U512" s="635"/>
      <c r="V512" s="635"/>
      <c r="W512" s="635"/>
      <c r="X512" s="635"/>
      <c r="Y512" s="635"/>
      <c r="Z512" s="635"/>
    </row>
    <row r="513" spans="1:26" ht="15.75" customHeight="1" x14ac:dyDescent="0.25">
      <c r="A513" s="17"/>
      <c r="B513" s="635"/>
      <c r="C513" s="635"/>
      <c r="D513" s="635"/>
      <c r="E513" s="17"/>
      <c r="F513" s="635"/>
      <c r="G513" s="635"/>
      <c r="H513" s="635"/>
      <c r="I513" s="635"/>
      <c r="J513" s="635"/>
      <c r="K513" s="635"/>
      <c r="L513" s="635"/>
      <c r="M513" s="635"/>
      <c r="N513" s="635"/>
      <c r="O513" s="635"/>
      <c r="P513" s="635"/>
      <c r="Q513" s="635"/>
      <c r="R513" s="636"/>
      <c r="S513" s="635"/>
      <c r="T513" s="635"/>
      <c r="U513" s="635"/>
      <c r="V513" s="635"/>
      <c r="W513" s="635"/>
      <c r="X513" s="635"/>
      <c r="Y513" s="635"/>
      <c r="Z513" s="635"/>
    </row>
    <row r="514" spans="1:26" ht="15.75" customHeight="1" x14ac:dyDescent="0.25">
      <c r="A514" s="17"/>
      <c r="B514" s="635"/>
      <c r="C514" s="635"/>
      <c r="D514" s="635"/>
      <c r="E514" s="17"/>
      <c r="F514" s="635"/>
      <c r="G514" s="635"/>
      <c r="H514" s="635"/>
      <c r="I514" s="635"/>
      <c r="J514" s="635"/>
      <c r="K514" s="635"/>
      <c r="L514" s="635"/>
      <c r="M514" s="635"/>
      <c r="N514" s="635"/>
      <c r="O514" s="635"/>
      <c r="P514" s="635"/>
      <c r="Q514" s="635"/>
      <c r="R514" s="636"/>
      <c r="S514" s="635"/>
      <c r="T514" s="635"/>
      <c r="U514" s="635"/>
      <c r="V514" s="635"/>
      <c r="W514" s="635"/>
      <c r="X514" s="635"/>
      <c r="Y514" s="635"/>
      <c r="Z514" s="635"/>
    </row>
    <row r="515" spans="1:26" ht="15.75" customHeight="1" x14ac:dyDescent="0.25">
      <c r="A515" s="17"/>
      <c r="B515" s="635"/>
      <c r="C515" s="635"/>
      <c r="D515" s="635"/>
      <c r="E515" s="17"/>
      <c r="F515" s="635"/>
      <c r="G515" s="635"/>
      <c r="H515" s="635"/>
      <c r="I515" s="635"/>
      <c r="J515" s="635"/>
      <c r="K515" s="635"/>
      <c r="L515" s="635"/>
      <c r="M515" s="635"/>
      <c r="N515" s="635"/>
      <c r="O515" s="635"/>
      <c r="P515" s="635"/>
      <c r="Q515" s="635"/>
      <c r="R515" s="636"/>
      <c r="S515" s="635"/>
      <c r="T515" s="635"/>
      <c r="U515" s="635"/>
      <c r="V515" s="635"/>
      <c r="W515" s="635"/>
      <c r="X515" s="635"/>
      <c r="Y515" s="635"/>
      <c r="Z515" s="635"/>
    </row>
    <row r="516" spans="1:26" ht="15.75" customHeight="1" x14ac:dyDescent="0.25">
      <c r="A516" s="17"/>
      <c r="B516" s="635"/>
      <c r="C516" s="635"/>
      <c r="D516" s="635"/>
      <c r="E516" s="17"/>
      <c r="F516" s="635"/>
      <c r="G516" s="635"/>
      <c r="H516" s="635"/>
      <c r="I516" s="635"/>
      <c r="J516" s="635"/>
      <c r="K516" s="635"/>
      <c r="L516" s="635"/>
      <c r="M516" s="635"/>
      <c r="N516" s="635"/>
      <c r="O516" s="635"/>
      <c r="P516" s="635"/>
      <c r="Q516" s="635"/>
      <c r="R516" s="636"/>
      <c r="S516" s="635"/>
      <c r="T516" s="635"/>
      <c r="U516" s="635"/>
      <c r="V516" s="635"/>
      <c r="W516" s="635"/>
      <c r="X516" s="635"/>
      <c r="Y516" s="635"/>
      <c r="Z516" s="635"/>
    </row>
    <row r="517" spans="1:26" ht="15.75" customHeight="1" x14ac:dyDescent="0.25">
      <c r="A517" s="17"/>
      <c r="B517" s="635"/>
      <c r="C517" s="635"/>
      <c r="D517" s="635"/>
      <c r="E517" s="17"/>
      <c r="F517" s="635"/>
      <c r="G517" s="635"/>
      <c r="H517" s="635"/>
      <c r="I517" s="635"/>
      <c r="J517" s="635"/>
      <c r="K517" s="635"/>
      <c r="L517" s="635"/>
      <c r="M517" s="635"/>
      <c r="N517" s="635"/>
      <c r="O517" s="635"/>
      <c r="P517" s="635"/>
      <c r="Q517" s="635"/>
      <c r="R517" s="636"/>
      <c r="S517" s="635"/>
      <c r="T517" s="635"/>
      <c r="U517" s="635"/>
      <c r="V517" s="635"/>
      <c r="W517" s="635"/>
      <c r="X517" s="635"/>
      <c r="Y517" s="635"/>
      <c r="Z517" s="635"/>
    </row>
    <row r="518" spans="1:26" ht="15.75" customHeight="1" x14ac:dyDescent="0.25">
      <c r="A518" s="17"/>
      <c r="B518" s="635"/>
      <c r="C518" s="635"/>
      <c r="D518" s="635"/>
      <c r="E518" s="17"/>
      <c r="F518" s="635"/>
      <c r="G518" s="635"/>
      <c r="H518" s="635"/>
      <c r="I518" s="635"/>
      <c r="J518" s="635"/>
      <c r="K518" s="635"/>
      <c r="L518" s="635"/>
      <c r="M518" s="635"/>
      <c r="N518" s="635"/>
      <c r="O518" s="635"/>
      <c r="P518" s="635"/>
      <c r="Q518" s="635"/>
      <c r="R518" s="636"/>
      <c r="S518" s="635"/>
      <c r="T518" s="635"/>
      <c r="U518" s="635"/>
      <c r="V518" s="635"/>
      <c r="W518" s="635"/>
      <c r="X518" s="635"/>
      <c r="Y518" s="635"/>
      <c r="Z518" s="635"/>
    </row>
    <row r="519" spans="1:26" ht="15.75" customHeight="1" x14ac:dyDescent="0.25">
      <c r="A519" s="17"/>
      <c r="B519" s="635"/>
      <c r="C519" s="635"/>
      <c r="D519" s="635"/>
      <c r="E519" s="17"/>
      <c r="F519" s="635"/>
      <c r="G519" s="635"/>
      <c r="H519" s="635"/>
      <c r="I519" s="635"/>
      <c r="J519" s="635"/>
      <c r="K519" s="635"/>
      <c r="L519" s="635"/>
      <c r="M519" s="635"/>
      <c r="N519" s="635"/>
      <c r="O519" s="635"/>
      <c r="P519" s="635"/>
      <c r="Q519" s="635"/>
      <c r="R519" s="636"/>
      <c r="S519" s="635"/>
      <c r="T519" s="635"/>
      <c r="U519" s="635"/>
      <c r="V519" s="635"/>
      <c r="W519" s="635"/>
      <c r="X519" s="635"/>
      <c r="Y519" s="635"/>
      <c r="Z519" s="635"/>
    </row>
    <row r="520" spans="1:26" ht="15.75" customHeight="1" x14ac:dyDescent="0.25">
      <c r="A520" s="17"/>
      <c r="B520" s="635"/>
      <c r="C520" s="635"/>
      <c r="D520" s="635"/>
      <c r="E520" s="17"/>
      <c r="F520" s="635"/>
      <c r="G520" s="635"/>
      <c r="H520" s="635"/>
      <c r="I520" s="635"/>
      <c r="J520" s="635"/>
      <c r="K520" s="635"/>
      <c r="L520" s="635"/>
      <c r="M520" s="635"/>
      <c r="N520" s="635"/>
      <c r="O520" s="635"/>
      <c r="P520" s="635"/>
      <c r="Q520" s="635"/>
      <c r="R520" s="636"/>
      <c r="S520" s="635"/>
      <c r="T520" s="635"/>
      <c r="U520" s="635"/>
      <c r="V520" s="635"/>
      <c r="W520" s="635"/>
      <c r="X520" s="635"/>
      <c r="Y520" s="635"/>
      <c r="Z520" s="635"/>
    </row>
    <row r="521" spans="1:26" ht="15.75" customHeight="1" x14ac:dyDescent="0.25">
      <c r="A521" s="17"/>
      <c r="B521" s="635"/>
      <c r="C521" s="635"/>
      <c r="D521" s="635"/>
      <c r="E521" s="17"/>
      <c r="F521" s="635"/>
      <c r="G521" s="635"/>
      <c r="H521" s="635"/>
      <c r="I521" s="635"/>
      <c r="J521" s="635"/>
      <c r="K521" s="635"/>
      <c r="L521" s="635"/>
      <c r="M521" s="635"/>
      <c r="N521" s="635"/>
      <c r="O521" s="635"/>
      <c r="P521" s="635"/>
      <c r="Q521" s="635"/>
      <c r="R521" s="636"/>
      <c r="S521" s="635"/>
      <c r="T521" s="635"/>
      <c r="U521" s="635"/>
      <c r="V521" s="635"/>
      <c r="W521" s="635"/>
      <c r="X521" s="635"/>
      <c r="Y521" s="635"/>
      <c r="Z521" s="635"/>
    </row>
    <row r="522" spans="1:26" ht="15.75" customHeight="1" x14ac:dyDescent="0.25">
      <c r="A522" s="17"/>
      <c r="B522" s="635"/>
      <c r="C522" s="635"/>
      <c r="D522" s="635"/>
      <c r="E522" s="17"/>
      <c r="F522" s="635"/>
      <c r="G522" s="635"/>
      <c r="H522" s="635"/>
      <c r="I522" s="635"/>
      <c r="J522" s="635"/>
      <c r="K522" s="635"/>
      <c r="L522" s="635"/>
      <c r="M522" s="635"/>
      <c r="N522" s="635"/>
      <c r="O522" s="635"/>
      <c r="P522" s="635"/>
      <c r="Q522" s="635"/>
      <c r="R522" s="636"/>
      <c r="S522" s="635"/>
      <c r="T522" s="635"/>
      <c r="U522" s="635"/>
      <c r="V522" s="635"/>
      <c r="W522" s="635"/>
      <c r="X522" s="635"/>
      <c r="Y522" s="635"/>
      <c r="Z522" s="635"/>
    </row>
    <row r="523" spans="1:26" ht="15.75" customHeight="1" x14ac:dyDescent="0.25">
      <c r="A523" s="17"/>
      <c r="B523" s="635"/>
      <c r="C523" s="635"/>
      <c r="D523" s="635"/>
      <c r="E523" s="17"/>
      <c r="F523" s="635"/>
      <c r="G523" s="635"/>
      <c r="H523" s="635"/>
      <c r="I523" s="635"/>
      <c r="J523" s="635"/>
      <c r="K523" s="635"/>
      <c r="L523" s="635"/>
      <c r="M523" s="635"/>
      <c r="N523" s="635"/>
      <c r="O523" s="635"/>
      <c r="P523" s="635"/>
      <c r="Q523" s="635"/>
      <c r="R523" s="636"/>
      <c r="S523" s="635"/>
      <c r="T523" s="635"/>
      <c r="U523" s="635"/>
      <c r="V523" s="635"/>
      <c r="W523" s="635"/>
      <c r="X523" s="635"/>
      <c r="Y523" s="635"/>
      <c r="Z523" s="635"/>
    </row>
    <row r="524" spans="1:26" ht="15.75" customHeight="1" x14ac:dyDescent="0.25">
      <c r="A524" s="17"/>
      <c r="B524" s="635"/>
      <c r="C524" s="635"/>
      <c r="D524" s="635"/>
      <c r="E524" s="17"/>
      <c r="F524" s="635"/>
      <c r="G524" s="635"/>
      <c r="H524" s="635"/>
      <c r="I524" s="635"/>
      <c r="J524" s="635"/>
      <c r="K524" s="635"/>
      <c r="L524" s="635"/>
      <c r="M524" s="635"/>
      <c r="N524" s="635"/>
      <c r="O524" s="635"/>
      <c r="P524" s="635"/>
      <c r="Q524" s="635"/>
      <c r="R524" s="636"/>
      <c r="S524" s="635"/>
      <c r="T524" s="635"/>
      <c r="U524" s="635"/>
      <c r="V524" s="635"/>
      <c r="W524" s="635"/>
      <c r="X524" s="635"/>
      <c r="Y524" s="635"/>
      <c r="Z524" s="635"/>
    </row>
    <row r="525" spans="1:26" ht="15.75" customHeight="1" x14ac:dyDescent="0.25">
      <c r="A525" s="17"/>
      <c r="B525" s="635"/>
      <c r="C525" s="635"/>
      <c r="D525" s="635"/>
      <c r="E525" s="17"/>
      <c r="F525" s="635"/>
      <c r="G525" s="635"/>
      <c r="H525" s="635"/>
      <c r="I525" s="635"/>
      <c r="J525" s="635"/>
      <c r="K525" s="635"/>
      <c r="L525" s="635"/>
      <c r="M525" s="635"/>
      <c r="N525" s="635"/>
      <c r="O525" s="635"/>
      <c r="P525" s="635"/>
      <c r="Q525" s="635"/>
      <c r="R525" s="636"/>
      <c r="S525" s="635"/>
      <c r="T525" s="635"/>
      <c r="U525" s="635"/>
      <c r="V525" s="635"/>
      <c r="W525" s="635"/>
      <c r="X525" s="635"/>
      <c r="Y525" s="635"/>
      <c r="Z525" s="635"/>
    </row>
    <row r="526" spans="1:26" ht="15.75" customHeight="1" x14ac:dyDescent="0.25">
      <c r="A526" s="17"/>
      <c r="B526" s="635"/>
      <c r="C526" s="635"/>
      <c r="D526" s="635"/>
      <c r="E526" s="17"/>
      <c r="F526" s="635"/>
      <c r="G526" s="635"/>
      <c r="H526" s="635"/>
      <c r="I526" s="635"/>
      <c r="J526" s="635"/>
      <c r="K526" s="635"/>
      <c r="L526" s="635"/>
      <c r="M526" s="635"/>
      <c r="N526" s="635"/>
      <c r="O526" s="635"/>
      <c r="P526" s="635"/>
      <c r="Q526" s="635"/>
      <c r="R526" s="636"/>
      <c r="S526" s="635"/>
      <c r="T526" s="635"/>
      <c r="U526" s="635"/>
      <c r="V526" s="635"/>
      <c r="W526" s="635"/>
      <c r="X526" s="635"/>
      <c r="Y526" s="635"/>
      <c r="Z526" s="635"/>
    </row>
    <row r="527" spans="1:26" ht="15.75" customHeight="1" x14ac:dyDescent="0.25">
      <c r="A527" s="17"/>
      <c r="B527" s="635"/>
      <c r="C527" s="635"/>
      <c r="D527" s="635"/>
      <c r="E527" s="17"/>
      <c r="F527" s="635"/>
      <c r="G527" s="635"/>
      <c r="H527" s="635"/>
      <c r="I527" s="635"/>
      <c r="J527" s="635"/>
      <c r="K527" s="635"/>
      <c r="L527" s="635"/>
      <c r="M527" s="635"/>
      <c r="N527" s="635"/>
      <c r="O527" s="635"/>
      <c r="P527" s="635"/>
      <c r="Q527" s="635"/>
      <c r="R527" s="636"/>
      <c r="S527" s="635"/>
      <c r="T527" s="635"/>
      <c r="U527" s="635"/>
      <c r="V527" s="635"/>
      <c r="W527" s="635"/>
      <c r="X527" s="635"/>
      <c r="Y527" s="635"/>
      <c r="Z527" s="635"/>
    </row>
    <row r="528" spans="1:26" ht="15.75" customHeight="1" x14ac:dyDescent="0.25">
      <c r="A528" s="17"/>
      <c r="B528" s="635"/>
      <c r="C528" s="635"/>
      <c r="D528" s="635"/>
      <c r="E528" s="17"/>
      <c r="F528" s="635"/>
      <c r="G528" s="635"/>
      <c r="H528" s="635"/>
      <c r="I528" s="635"/>
      <c r="J528" s="635"/>
      <c r="K528" s="635"/>
      <c r="L528" s="635"/>
      <c r="M528" s="635"/>
      <c r="N528" s="635"/>
      <c r="O528" s="635"/>
      <c r="P528" s="635"/>
      <c r="Q528" s="635"/>
      <c r="R528" s="636"/>
      <c r="S528" s="635"/>
      <c r="T528" s="635"/>
      <c r="U528" s="635"/>
      <c r="V528" s="635"/>
      <c r="W528" s="635"/>
      <c r="X528" s="635"/>
      <c r="Y528" s="635"/>
      <c r="Z528" s="635"/>
    </row>
    <row r="529" spans="1:26" ht="15.75" customHeight="1" x14ac:dyDescent="0.25">
      <c r="A529" s="17"/>
      <c r="B529" s="635"/>
      <c r="C529" s="635"/>
      <c r="D529" s="635"/>
      <c r="E529" s="17"/>
      <c r="F529" s="635"/>
      <c r="G529" s="635"/>
      <c r="H529" s="635"/>
      <c r="I529" s="635"/>
      <c r="J529" s="635"/>
      <c r="K529" s="635"/>
      <c r="L529" s="635"/>
      <c r="M529" s="635"/>
      <c r="N529" s="635"/>
      <c r="O529" s="635"/>
      <c r="P529" s="635"/>
      <c r="Q529" s="635"/>
      <c r="R529" s="636"/>
      <c r="S529" s="635"/>
      <c r="T529" s="635"/>
      <c r="U529" s="635"/>
      <c r="V529" s="635"/>
      <c r="W529" s="635"/>
      <c r="X529" s="635"/>
      <c r="Y529" s="635"/>
      <c r="Z529" s="635"/>
    </row>
    <row r="530" spans="1:26" ht="15.75" customHeight="1" x14ac:dyDescent="0.25">
      <c r="A530" s="17"/>
      <c r="B530" s="635"/>
      <c r="C530" s="635"/>
      <c r="D530" s="635"/>
      <c r="E530" s="17"/>
      <c r="F530" s="635"/>
      <c r="G530" s="635"/>
      <c r="H530" s="635"/>
      <c r="I530" s="635"/>
      <c r="J530" s="635"/>
      <c r="K530" s="635"/>
      <c r="L530" s="635"/>
      <c r="M530" s="635"/>
      <c r="N530" s="635"/>
      <c r="O530" s="635"/>
      <c r="P530" s="635"/>
      <c r="Q530" s="635"/>
      <c r="R530" s="636"/>
      <c r="S530" s="635"/>
      <c r="T530" s="635"/>
      <c r="U530" s="635"/>
      <c r="V530" s="635"/>
      <c r="W530" s="635"/>
      <c r="X530" s="635"/>
      <c r="Y530" s="635"/>
      <c r="Z530" s="635"/>
    </row>
    <row r="531" spans="1:26" ht="15.75" customHeight="1" x14ac:dyDescent="0.25">
      <c r="A531" s="17"/>
      <c r="B531" s="635"/>
      <c r="C531" s="635"/>
      <c r="D531" s="635"/>
      <c r="E531" s="17"/>
      <c r="F531" s="635"/>
      <c r="G531" s="635"/>
      <c r="H531" s="635"/>
      <c r="I531" s="635"/>
      <c r="J531" s="635"/>
      <c r="K531" s="635"/>
      <c r="L531" s="635"/>
      <c r="M531" s="635"/>
      <c r="N531" s="635"/>
      <c r="O531" s="635"/>
      <c r="P531" s="635"/>
      <c r="Q531" s="635"/>
      <c r="R531" s="636"/>
      <c r="S531" s="635"/>
      <c r="T531" s="635"/>
      <c r="U531" s="635"/>
      <c r="V531" s="635"/>
      <c r="W531" s="635"/>
      <c r="X531" s="635"/>
      <c r="Y531" s="635"/>
      <c r="Z531" s="635"/>
    </row>
    <row r="532" spans="1:26" ht="15.75" customHeight="1" x14ac:dyDescent="0.25">
      <c r="A532" s="17"/>
      <c r="B532" s="635"/>
      <c r="C532" s="635"/>
      <c r="D532" s="635"/>
      <c r="E532" s="17"/>
      <c r="F532" s="635"/>
      <c r="G532" s="635"/>
      <c r="H532" s="635"/>
      <c r="I532" s="635"/>
      <c r="J532" s="635"/>
      <c r="K532" s="635"/>
      <c r="L532" s="635"/>
      <c r="M532" s="635"/>
      <c r="N532" s="635"/>
      <c r="O532" s="635"/>
      <c r="P532" s="635"/>
      <c r="Q532" s="635"/>
      <c r="R532" s="636"/>
      <c r="S532" s="635"/>
      <c r="T532" s="635"/>
      <c r="U532" s="635"/>
      <c r="V532" s="635"/>
      <c r="W532" s="635"/>
      <c r="X532" s="635"/>
      <c r="Y532" s="635"/>
      <c r="Z532" s="635"/>
    </row>
    <row r="533" spans="1:26" ht="15.75" customHeight="1" x14ac:dyDescent="0.25">
      <c r="A533" s="17"/>
      <c r="B533" s="635"/>
      <c r="C533" s="635"/>
      <c r="D533" s="635"/>
      <c r="E533" s="17"/>
      <c r="F533" s="635"/>
      <c r="G533" s="635"/>
      <c r="H533" s="635"/>
      <c r="I533" s="635"/>
      <c r="J533" s="635"/>
      <c r="K533" s="635"/>
      <c r="L533" s="635"/>
      <c r="M533" s="635"/>
      <c r="N533" s="635"/>
      <c r="O533" s="635"/>
      <c r="P533" s="635"/>
      <c r="Q533" s="635"/>
      <c r="R533" s="636"/>
      <c r="S533" s="635"/>
      <c r="T533" s="635"/>
      <c r="U533" s="635"/>
      <c r="V533" s="635"/>
      <c r="W533" s="635"/>
      <c r="X533" s="635"/>
      <c r="Y533" s="635"/>
      <c r="Z533" s="635"/>
    </row>
    <row r="534" spans="1:26" ht="15.75" customHeight="1" x14ac:dyDescent="0.25">
      <c r="A534" s="17"/>
      <c r="B534" s="635"/>
      <c r="C534" s="635"/>
      <c r="D534" s="635"/>
      <c r="E534" s="17"/>
      <c r="F534" s="635"/>
      <c r="G534" s="635"/>
      <c r="H534" s="635"/>
      <c r="I534" s="635"/>
      <c r="J534" s="635"/>
      <c r="K534" s="635"/>
      <c r="L534" s="635"/>
      <c r="M534" s="635"/>
      <c r="N534" s="635"/>
      <c r="O534" s="635"/>
      <c r="P534" s="635"/>
      <c r="Q534" s="635"/>
      <c r="R534" s="636"/>
      <c r="S534" s="635"/>
      <c r="T534" s="635"/>
      <c r="U534" s="635"/>
      <c r="V534" s="635"/>
      <c r="W534" s="635"/>
      <c r="X534" s="635"/>
      <c r="Y534" s="635"/>
      <c r="Z534" s="635"/>
    </row>
    <row r="535" spans="1:26" ht="15.75" customHeight="1" x14ac:dyDescent="0.25">
      <c r="A535" s="17"/>
      <c r="B535" s="635"/>
      <c r="C535" s="635"/>
      <c r="D535" s="635"/>
      <c r="E535" s="17"/>
      <c r="F535" s="635"/>
      <c r="G535" s="635"/>
      <c r="H535" s="635"/>
      <c r="I535" s="635"/>
      <c r="J535" s="635"/>
      <c r="K535" s="635"/>
      <c r="L535" s="635"/>
      <c r="M535" s="635"/>
      <c r="N535" s="635"/>
      <c r="O535" s="635"/>
      <c r="P535" s="635"/>
      <c r="Q535" s="635"/>
      <c r="R535" s="636"/>
      <c r="S535" s="635"/>
      <c r="T535" s="635"/>
      <c r="U535" s="635"/>
      <c r="V535" s="635"/>
      <c r="W535" s="635"/>
      <c r="X535" s="635"/>
      <c r="Y535" s="635"/>
      <c r="Z535" s="635"/>
    </row>
    <row r="536" spans="1:26" ht="15.75" customHeight="1" x14ac:dyDescent="0.25">
      <c r="A536" s="17"/>
      <c r="B536" s="635"/>
      <c r="C536" s="635"/>
      <c r="D536" s="635"/>
      <c r="E536" s="17"/>
      <c r="F536" s="635"/>
      <c r="G536" s="635"/>
      <c r="H536" s="635"/>
      <c r="I536" s="635"/>
      <c r="J536" s="635"/>
      <c r="K536" s="635"/>
      <c r="L536" s="635"/>
      <c r="M536" s="635"/>
      <c r="N536" s="635"/>
      <c r="O536" s="635"/>
      <c r="P536" s="635"/>
      <c r="Q536" s="635"/>
      <c r="R536" s="636"/>
      <c r="S536" s="635"/>
      <c r="T536" s="635"/>
      <c r="U536" s="635"/>
      <c r="V536" s="635"/>
      <c r="W536" s="635"/>
      <c r="X536" s="635"/>
      <c r="Y536" s="635"/>
      <c r="Z536" s="635"/>
    </row>
    <row r="537" spans="1:26" ht="15.75" customHeight="1" x14ac:dyDescent="0.25">
      <c r="A537" s="17"/>
      <c r="B537" s="635"/>
      <c r="C537" s="635"/>
      <c r="D537" s="635"/>
      <c r="E537" s="17"/>
      <c r="F537" s="635"/>
      <c r="G537" s="635"/>
      <c r="H537" s="635"/>
      <c r="I537" s="635"/>
      <c r="J537" s="635"/>
      <c r="K537" s="635"/>
      <c r="L537" s="635"/>
      <c r="M537" s="635"/>
      <c r="N537" s="635"/>
      <c r="O537" s="635"/>
      <c r="P537" s="635"/>
      <c r="Q537" s="635"/>
      <c r="R537" s="636"/>
      <c r="S537" s="635"/>
      <c r="T537" s="635"/>
      <c r="U537" s="635"/>
      <c r="V537" s="635"/>
      <c r="W537" s="635"/>
      <c r="X537" s="635"/>
      <c r="Y537" s="635"/>
      <c r="Z537" s="635"/>
    </row>
    <row r="538" spans="1:26" ht="15.75" customHeight="1" x14ac:dyDescent="0.25">
      <c r="A538" s="17"/>
      <c r="B538" s="635"/>
      <c r="C538" s="635"/>
      <c r="D538" s="635"/>
      <c r="E538" s="17"/>
      <c r="F538" s="635"/>
      <c r="G538" s="635"/>
      <c r="H538" s="635"/>
      <c r="I538" s="635"/>
      <c r="J538" s="635"/>
      <c r="K538" s="635"/>
      <c r="L538" s="635"/>
      <c r="M538" s="635"/>
      <c r="N538" s="635"/>
      <c r="O538" s="635"/>
      <c r="P538" s="635"/>
      <c r="Q538" s="635"/>
      <c r="R538" s="636"/>
      <c r="S538" s="635"/>
      <c r="T538" s="635"/>
      <c r="U538" s="635"/>
      <c r="V538" s="635"/>
      <c r="W538" s="635"/>
      <c r="X538" s="635"/>
      <c r="Y538" s="635"/>
      <c r="Z538" s="635"/>
    </row>
    <row r="539" spans="1:26" ht="15.75" customHeight="1" x14ac:dyDescent="0.25">
      <c r="A539" s="17"/>
      <c r="B539" s="635"/>
      <c r="C539" s="635"/>
      <c r="D539" s="635"/>
      <c r="E539" s="17"/>
      <c r="F539" s="635"/>
      <c r="G539" s="635"/>
      <c r="H539" s="635"/>
      <c r="I539" s="635"/>
      <c r="J539" s="635"/>
      <c r="K539" s="635"/>
      <c r="L539" s="635"/>
      <c r="M539" s="635"/>
      <c r="N539" s="635"/>
      <c r="O539" s="635"/>
      <c r="P539" s="635"/>
      <c r="Q539" s="635"/>
      <c r="R539" s="636"/>
      <c r="S539" s="635"/>
      <c r="T539" s="635"/>
      <c r="U539" s="635"/>
      <c r="V539" s="635"/>
      <c r="W539" s="635"/>
      <c r="X539" s="635"/>
      <c r="Y539" s="635"/>
      <c r="Z539" s="635"/>
    </row>
    <row r="540" spans="1:26" ht="15.75" customHeight="1" x14ac:dyDescent="0.25">
      <c r="A540" s="17"/>
      <c r="B540" s="635"/>
      <c r="C540" s="635"/>
      <c r="D540" s="635"/>
      <c r="E540" s="17"/>
      <c r="F540" s="635"/>
      <c r="G540" s="635"/>
      <c r="H540" s="635"/>
      <c r="I540" s="635"/>
      <c r="J540" s="635"/>
      <c r="K540" s="635"/>
      <c r="L540" s="635"/>
      <c r="M540" s="635"/>
      <c r="N540" s="635"/>
      <c r="O540" s="635"/>
      <c r="P540" s="635"/>
      <c r="Q540" s="635"/>
      <c r="R540" s="636"/>
      <c r="S540" s="635"/>
      <c r="T540" s="635"/>
      <c r="U540" s="635"/>
      <c r="V540" s="635"/>
      <c r="W540" s="635"/>
      <c r="X540" s="635"/>
      <c r="Y540" s="635"/>
      <c r="Z540" s="635"/>
    </row>
    <row r="541" spans="1:26" ht="15.75" customHeight="1" x14ac:dyDescent="0.25">
      <c r="A541" s="17"/>
      <c r="B541" s="635"/>
      <c r="C541" s="635"/>
      <c r="D541" s="635"/>
      <c r="E541" s="17"/>
      <c r="F541" s="635"/>
      <c r="G541" s="635"/>
      <c r="H541" s="635"/>
      <c r="I541" s="635"/>
      <c r="J541" s="635"/>
      <c r="K541" s="635"/>
      <c r="L541" s="635"/>
      <c r="M541" s="635"/>
      <c r="N541" s="635"/>
      <c r="O541" s="635"/>
      <c r="P541" s="635"/>
      <c r="Q541" s="635"/>
      <c r="R541" s="636"/>
      <c r="S541" s="635"/>
      <c r="T541" s="635"/>
      <c r="U541" s="635"/>
      <c r="V541" s="635"/>
      <c r="W541" s="635"/>
      <c r="X541" s="635"/>
      <c r="Y541" s="635"/>
      <c r="Z541" s="635"/>
    </row>
    <row r="542" spans="1:26" ht="15.75" customHeight="1" x14ac:dyDescent="0.25">
      <c r="A542" s="17"/>
      <c r="B542" s="635"/>
      <c r="C542" s="635"/>
      <c r="D542" s="635"/>
      <c r="E542" s="17"/>
      <c r="F542" s="635"/>
      <c r="G542" s="635"/>
      <c r="H542" s="635"/>
      <c r="I542" s="635"/>
      <c r="J542" s="635"/>
      <c r="K542" s="635"/>
      <c r="L542" s="635"/>
      <c r="M542" s="635"/>
      <c r="N542" s="635"/>
      <c r="O542" s="635"/>
      <c r="P542" s="635"/>
      <c r="Q542" s="635"/>
      <c r="R542" s="636"/>
      <c r="S542" s="635"/>
      <c r="T542" s="635"/>
      <c r="U542" s="635"/>
      <c r="V542" s="635"/>
      <c r="W542" s="635"/>
      <c r="X542" s="635"/>
      <c r="Y542" s="635"/>
      <c r="Z542" s="635"/>
    </row>
    <row r="543" spans="1:26" ht="15.75" customHeight="1" x14ac:dyDescent="0.25">
      <c r="A543" s="17"/>
      <c r="B543" s="635"/>
      <c r="C543" s="635"/>
      <c r="D543" s="635"/>
      <c r="E543" s="17"/>
      <c r="F543" s="635"/>
      <c r="G543" s="635"/>
      <c r="H543" s="635"/>
      <c r="I543" s="635"/>
      <c r="J543" s="635"/>
      <c r="K543" s="635"/>
      <c r="L543" s="635"/>
      <c r="M543" s="635"/>
      <c r="N543" s="635"/>
      <c r="O543" s="635"/>
      <c r="P543" s="635"/>
      <c r="Q543" s="635"/>
      <c r="R543" s="636"/>
      <c r="S543" s="635"/>
      <c r="T543" s="635"/>
      <c r="U543" s="635"/>
      <c r="V543" s="635"/>
      <c r="W543" s="635"/>
      <c r="X543" s="635"/>
      <c r="Y543" s="635"/>
      <c r="Z543" s="635"/>
    </row>
    <row r="544" spans="1:26" ht="15.75" customHeight="1" x14ac:dyDescent="0.25">
      <c r="A544" s="17"/>
      <c r="B544" s="635"/>
      <c r="C544" s="635"/>
      <c r="D544" s="635"/>
      <c r="E544" s="17"/>
      <c r="F544" s="635"/>
      <c r="G544" s="635"/>
      <c r="H544" s="635"/>
      <c r="I544" s="635"/>
      <c r="J544" s="635"/>
      <c r="K544" s="635"/>
      <c r="L544" s="635"/>
      <c r="M544" s="635"/>
      <c r="N544" s="635"/>
      <c r="O544" s="635"/>
      <c r="P544" s="635"/>
      <c r="Q544" s="635"/>
      <c r="R544" s="636"/>
      <c r="S544" s="635"/>
      <c r="T544" s="635"/>
      <c r="U544" s="635"/>
      <c r="V544" s="635"/>
      <c r="W544" s="635"/>
      <c r="X544" s="635"/>
      <c r="Y544" s="635"/>
      <c r="Z544" s="635"/>
    </row>
    <row r="545" spans="1:26" ht="15.75" customHeight="1" x14ac:dyDescent="0.25">
      <c r="A545" s="17"/>
      <c r="B545" s="635"/>
      <c r="C545" s="635"/>
      <c r="D545" s="635"/>
      <c r="E545" s="17"/>
      <c r="F545" s="635"/>
      <c r="G545" s="635"/>
      <c r="H545" s="635"/>
      <c r="I545" s="635"/>
      <c r="J545" s="635"/>
      <c r="K545" s="635"/>
      <c r="L545" s="635"/>
      <c r="M545" s="635"/>
      <c r="N545" s="635"/>
      <c r="O545" s="635"/>
      <c r="P545" s="635"/>
      <c r="Q545" s="635"/>
      <c r="R545" s="636"/>
      <c r="S545" s="635"/>
      <c r="T545" s="635"/>
      <c r="U545" s="635"/>
      <c r="V545" s="635"/>
      <c r="W545" s="635"/>
      <c r="X545" s="635"/>
      <c r="Y545" s="635"/>
      <c r="Z545" s="635"/>
    </row>
    <row r="546" spans="1:26" ht="15.75" customHeight="1" x14ac:dyDescent="0.25">
      <c r="A546" s="17"/>
      <c r="B546" s="635"/>
      <c r="C546" s="635"/>
      <c r="D546" s="635"/>
      <c r="E546" s="17"/>
      <c r="F546" s="635"/>
      <c r="G546" s="635"/>
      <c r="H546" s="635"/>
      <c r="I546" s="635"/>
      <c r="J546" s="635"/>
      <c r="K546" s="635"/>
      <c r="L546" s="635"/>
      <c r="M546" s="635"/>
      <c r="N546" s="635"/>
      <c r="O546" s="635"/>
      <c r="P546" s="635"/>
      <c r="Q546" s="635"/>
      <c r="R546" s="636"/>
      <c r="S546" s="635"/>
      <c r="T546" s="635"/>
      <c r="U546" s="635"/>
      <c r="V546" s="635"/>
      <c r="W546" s="635"/>
      <c r="X546" s="635"/>
      <c r="Y546" s="635"/>
      <c r="Z546" s="635"/>
    </row>
    <row r="547" spans="1:26" ht="15.75" customHeight="1" x14ac:dyDescent="0.25">
      <c r="A547" s="17"/>
      <c r="B547" s="635"/>
      <c r="C547" s="635"/>
      <c r="D547" s="635"/>
      <c r="E547" s="17"/>
      <c r="F547" s="635"/>
      <c r="G547" s="635"/>
      <c r="H547" s="635"/>
      <c r="I547" s="635"/>
      <c r="J547" s="635"/>
      <c r="K547" s="635"/>
      <c r="L547" s="635"/>
      <c r="M547" s="635"/>
      <c r="N547" s="635"/>
      <c r="O547" s="635"/>
      <c r="P547" s="635"/>
      <c r="Q547" s="635"/>
      <c r="R547" s="636"/>
      <c r="S547" s="635"/>
      <c r="T547" s="635"/>
      <c r="U547" s="635"/>
      <c r="V547" s="635"/>
      <c r="W547" s="635"/>
      <c r="X547" s="635"/>
      <c r="Y547" s="635"/>
      <c r="Z547" s="635"/>
    </row>
    <row r="548" spans="1:26" ht="15.75" customHeight="1" x14ac:dyDescent="0.25">
      <c r="A548" s="17"/>
      <c r="B548" s="635"/>
      <c r="C548" s="635"/>
      <c r="D548" s="635"/>
      <c r="E548" s="17"/>
      <c r="F548" s="635"/>
      <c r="G548" s="635"/>
      <c r="H548" s="635"/>
      <c r="I548" s="635"/>
      <c r="J548" s="635"/>
      <c r="K548" s="635"/>
      <c r="L548" s="635"/>
      <c r="M548" s="635"/>
      <c r="N548" s="635"/>
      <c r="O548" s="635"/>
      <c r="P548" s="635"/>
      <c r="Q548" s="635"/>
      <c r="R548" s="636"/>
      <c r="S548" s="635"/>
      <c r="T548" s="635"/>
      <c r="U548" s="635"/>
      <c r="V548" s="635"/>
      <c r="W548" s="635"/>
      <c r="X548" s="635"/>
      <c r="Y548" s="635"/>
      <c r="Z548" s="635"/>
    </row>
    <row r="549" spans="1:26" ht="15.75" customHeight="1" x14ac:dyDescent="0.25">
      <c r="A549" s="17"/>
      <c r="B549" s="635"/>
      <c r="C549" s="635"/>
      <c r="D549" s="635"/>
      <c r="E549" s="17"/>
      <c r="F549" s="635"/>
      <c r="G549" s="635"/>
      <c r="H549" s="635"/>
      <c r="I549" s="635"/>
      <c r="J549" s="635"/>
      <c r="K549" s="635"/>
      <c r="L549" s="635"/>
      <c r="M549" s="635"/>
      <c r="N549" s="635"/>
      <c r="O549" s="635"/>
      <c r="P549" s="635"/>
      <c r="Q549" s="635"/>
      <c r="R549" s="636"/>
      <c r="S549" s="635"/>
      <c r="T549" s="635"/>
      <c r="U549" s="635"/>
      <c r="V549" s="635"/>
      <c r="W549" s="635"/>
      <c r="X549" s="635"/>
      <c r="Y549" s="635"/>
      <c r="Z549" s="635"/>
    </row>
    <row r="550" spans="1:26" ht="15.75" customHeight="1" x14ac:dyDescent="0.25">
      <c r="A550" s="17"/>
      <c r="B550" s="635"/>
      <c r="C550" s="635"/>
      <c r="D550" s="635"/>
      <c r="E550" s="17"/>
      <c r="F550" s="635"/>
      <c r="G550" s="635"/>
      <c r="H550" s="635"/>
      <c r="I550" s="635"/>
      <c r="J550" s="635"/>
      <c r="K550" s="635"/>
      <c r="L550" s="635"/>
      <c r="M550" s="635"/>
      <c r="N550" s="635"/>
      <c r="O550" s="635"/>
      <c r="P550" s="635"/>
      <c r="Q550" s="635"/>
      <c r="R550" s="636"/>
      <c r="S550" s="635"/>
      <c r="T550" s="635"/>
      <c r="U550" s="635"/>
      <c r="V550" s="635"/>
      <c r="W550" s="635"/>
      <c r="X550" s="635"/>
      <c r="Y550" s="635"/>
      <c r="Z550" s="635"/>
    </row>
    <row r="551" spans="1:26" ht="15.75" customHeight="1" x14ac:dyDescent="0.25">
      <c r="A551" s="17"/>
      <c r="B551" s="635"/>
      <c r="C551" s="635"/>
      <c r="D551" s="635"/>
      <c r="E551" s="17"/>
      <c r="F551" s="635"/>
      <c r="G551" s="635"/>
      <c r="H551" s="635"/>
      <c r="I551" s="635"/>
      <c r="J551" s="635"/>
      <c r="K551" s="635"/>
      <c r="L551" s="635"/>
      <c r="M551" s="635"/>
      <c r="N551" s="635"/>
      <c r="O551" s="635"/>
      <c r="P551" s="635"/>
      <c r="Q551" s="635"/>
      <c r="R551" s="636"/>
      <c r="S551" s="635"/>
      <c r="T551" s="635"/>
      <c r="U551" s="635"/>
      <c r="V551" s="635"/>
      <c r="W551" s="635"/>
      <c r="X551" s="635"/>
      <c r="Y551" s="635"/>
      <c r="Z551" s="635"/>
    </row>
    <row r="552" spans="1:26" ht="15.75" customHeight="1" x14ac:dyDescent="0.25">
      <c r="A552" s="17"/>
      <c r="B552" s="635"/>
      <c r="C552" s="635"/>
      <c r="D552" s="635"/>
      <c r="E552" s="17"/>
      <c r="F552" s="635"/>
      <c r="G552" s="635"/>
      <c r="H552" s="635"/>
      <c r="I552" s="635"/>
      <c r="J552" s="635"/>
      <c r="K552" s="635"/>
      <c r="L552" s="635"/>
      <c r="M552" s="635"/>
      <c r="N552" s="635"/>
      <c r="O552" s="635"/>
      <c r="P552" s="635"/>
      <c r="Q552" s="635"/>
      <c r="R552" s="636"/>
      <c r="S552" s="635"/>
      <c r="T552" s="635"/>
      <c r="U552" s="635"/>
      <c r="V552" s="635"/>
      <c r="W552" s="635"/>
      <c r="X552" s="635"/>
      <c r="Y552" s="635"/>
      <c r="Z552" s="635"/>
    </row>
    <row r="553" spans="1:26" ht="15.75" customHeight="1" x14ac:dyDescent="0.25">
      <c r="A553" s="17"/>
      <c r="B553" s="635"/>
      <c r="C553" s="635"/>
      <c r="D553" s="635"/>
      <c r="E553" s="17"/>
      <c r="F553" s="635"/>
      <c r="G553" s="635"/>
      <c r="H553" s="635"/>
      <c r="I553" s="635"/>
      <c r="J553" s="635"/>
      <c r="K553" s="635"/>
      <c r="L553" s="635"/>
      <c r="M553" s="635"/>
      <c r="N553" s="635"/>
      <c r="O553" s="635"/>
      <c r="P553" s="635"/>
      <c r="Q553" s="635"/>
      <c r="R553" s="636"/>
      <c r="S553" s="635"/>
      <c r="T553" s="635"/>
      <c r="U553" s="635"/>
      <c r="V553" s="635"/>
      <c r="W553" s="635"/>
      <c r="X553" s="635"/>
      <c r="Y553" s="635"/>
      <c r="Z553" s="635"/>
    </row>
    <row r="554" spans="1:26" ht="15.75" customHeight="1" x14ac:dyDescent="0.25">
      <c r="A554" s="17"/>
      <c r="B554" s="635"/>
      <c r="C554" s="635"/>
      <c r="D554" s="635"/>
      <c r="E554" s="17"/>
      <c r="F554" s="635"/>
      <c r="G554" s="635"/>
      <c r="H554" s="635"/>
      <c r="I554" s="635"/>
      <c r="J554" s="635"/>
      <c r="K554" s="635"/>
      <c r="L554" s="635"/>
      <c r="M554" s="635"/>
      <c r="N554" s="635"/>
      <c r="O554" s="635"/>
      <c r="P554" s="635"/>
      <c r="Q554" s="635"/>
      <c r="R554" s="636"/>
      <c r="S554" s="635"/>
      <c r="T554" s="635"/>
      <c r="U554" s="635"/>
      <c r="V554" s="635"/>
      <c r="W554" s="635"/>
      <c r="X554" s="635"/>
      <c r="Y554" s="635"/>
      <c r="Z554" s="635"/>
    </row>
    <row r="555" spans="1:26" ht="15.75" customHeight="1" x14ac:dyDescent="0.25">
      <c r="A555" s="17"/>
      <c r="B555" s="635"/>
      <c r="C555" s="635"/>
      <c r="D555" s="635"/>
      <c r="E555" s="17"/>
      <c r="F555" s="635"/>
      <c r="G555" s="635"/>
      <c r="H555" s="635"/>
      <c r="I555" s="635"/>
      <c r="J555" s="635"/>
      <c r="K555" s="635"/>
      <c r="L555" s="635"/>
      <c r="M555" s="635"/>
      <c r="N555" s="635"/>
      <c r="O555" s="635"/>
      <c r="P555" s="635"/>
      <c r="Q555" s="635"/>
      <c r="R555" s="636"/>
      <c r="S555" s="635"/>
      <c r="T555" s="635"/>
      <c r="U555" s="635"/>
      <c r="V555" s="635"/>
      <c r="W555" s="635"/>
      <c r="X555" s="635"/>
      <c r="Y555" s="635"/>
      <c r="Z555" s="635"/>
    </row>
    <row r="556" spans="1:26" ht="15.75" customHeight="1" x14ac:dyDescent="0.25">
      <c r="A556" s="17"/>
      <c r="B556" s="635"/>
      <c r="C556" s="635"/>
      <c r="D556" s="635"/>
      <c r="E556" s="17"/>
      <c r="F556" s="635"/>
      <c r="G556" s="635"/>
      <c r="H556" s="635"/>
      <c r="I556" s="635"/>
      <c r="J556" s="635"/>
      <c r="K556" s="635"/>
      <c r="L556" s="635"/>
      <c r="M556" s="635"/>
      <c r="N556" s="635"/>
      <c r="O556" s="635"/>
      <c r="P556" s="635"/>
      <c r="Q556" s="635"/>
      <c r="R556" s="636"/>
      <c r="S556" s="635"/>
      <c r="T556" s="635"/>
      <c r="U556" s="635"/>
      <c r="V556" s="635"/>
      <c r="W556" s="635"/>
      <c r="X556" s="635"/>
      <c r="Y556" s="635"/>
      <c r="Z556" s="635"/>
    </row>
    <row r="557" spans="1:26" ht="15.75" customHeight="1" x14ac:dyDescent="0.25">
      <c r="A557" s="17"/>
      <c r="B557" s="635"/>
      <c r="C557" s="635"/>
      <c r="D557" s="635"/>
      <c r="E557" s="17"/>
      <c r="F557" s="635"/>
      <c r="G557" s="635"/>
      <c r="H557" s="635"/>
      <c r="I557" s="635"/>
      <c r="J557" s="635"/>
      <c r="K557" s="635"/>
      <c r="L557" s="635"/>
      <c r="M557" s="635"/>
      <c r="N557" s="635"/>
      <c r="O557" s="635"/>
      <c r="P557" s="635"/>
      <c r="Q557" s="635"/>
      <c r="R557" s="636"/>
      <c r="S557" s="635"/>
      <c r="T557" s="635"/>
      <c r="U557" s="635"/>
      <c r="V557" s="635"/>
      <c r="W557" s="635"/>
      <c r="X557" s="635"/>
      <c r="Y557" s="635"/>
      <c r="Z557" s="635"/>
    </row>
    <row r="558" spans="1:26" ht="15.75" customHeight="1" x14ac:dyDescent="0.25">
      <c r="A558" s="17"/>
      <c r="B558" s="635"/>
      <c r="C558" s="635"/>
      <c r="D558" s="635"/>
      <c r="E558" s="17"/>
      <c r="F558" s="635"/>
      <c r="G558" s="635"/>
      <c r="H558" s="635"/>
      <c r="I558" s="635"/>
      <c r="J558" s="635"/>
      <c r="K558" s="635"/>
      <c r="L558" s="635"/>
      <c r="M558" s="635"/>
      <c r="N558" s="635"/>
      <c r="O558" s="635"/>
      <c r="P558" s="635"/>
      <c r="Q558" s="635"/>
      <c r="R558" s="636"/>
      <c r="S558" s="635"/>
      <c r="T558" s="635"/>
      <c r="U558" s="635"/>
      <c r="V558" s="635"/>
      <c r="W558" s="635"/>
      <c r="X558" s="635"/>
      <c r="Y558" s="635"/>
      <c r="Z558" s="635"/>
    </row>
    <row r="559" spans="1:26" ht="15.75" customHeight="1" x14ac:dyDescent="0.25">
      <c r="A559" s="17"/>
      <c r="B559" s="635"/>
      <c r="C559" s="635"/>
      <c r="D559" s="635"/>
      <c r="E559" s="17"/>
      <c r="F559" s="635"/>
      <c r="G559" s="635"/>
      <c r="H559" s="635"/>
      <c r="I559" s="635"/>
      <c r="J559" s="635"/>
      <c r="K559" s="635"/>
      <c r="L559" s="635"/>
      <c r="M559" s="635"/>
      <c r="N559" s="635"/>
      <c r="O559" s="635"/>
      <c r="P559" s="635"/>
      <c r="Q559" s="635"/>
      <c r="R559" s="636"/>
      <c r="S559" s="635"/>
      <c r="T559" s="635"/>
      <c r="U559" s="635"/>
      <c r="V559" s="635"/>
      <c r="W559" s="635"/>
      <c r="X559" s="635"/>
      <c r="Y559" s="635"/>
      <c r="Z559" s="635"/>
    </row>
    <row r="560" spans="1:26" ht="15.75" customHeight="1" x14ac:dyDescent="0.25">
      <c r="A560" s="17"/>
      <c r="B560" s="635"/>
      <c r="C560" s="635"/>
      <c r="D560" s="635"/>
      <c r="E560" s="17"/>
      <c r="F560" s="635"/>
      <c r="G560" s="635"/>
      <c r="H560" s="635"/>
      <c r="I560" s="635"/>
      <c r="J560" s="635"/>
      <c r="K560" s="635"/>
      <c r="L560" s="635"/>
      <c r="M560" s="635"/>
      <c r="N560" s="635"/>
      <c r="O560" s="635"/>
      <c r="P560" s="635"/>
      <c r="Q560" s="635"/>
      <c r="R560" s="636"/>
      <c r="S560" s="635"/>
      <c r="T560" s="635"/>
      <c r="U560" s="635"/>
      <c r="V560" s="635"/>
      <c r="W560" s="635"/>
      <c r="X560" s="635"/>
      <c r="Y560" s="635"/>
      <c r="Z560" s="635"/>
    </row>
    <row r="561" spans="1:26" ht="15.75" customHeight="1" x14ac:dyDescent="0.25">
      <c r="A561" s="17"/>
      <c r="B561" s="635"/>
      <c r="C561" s="635"/>
      <c r="D561" s="635"/>
      <c r="E561" s="17"/>
      <c r="F561" s="635"/>
      <c r="G561" s="635"/>
      <c r="H561" s="635"/>
      <c r="I561" s="635"/>
      <c r="J561" s="635"/>
      <c r="K561" s="635"/>
      <c r="L561" s="635"/>
      <c r="M561" s="635"/>
      <c r="N561" s="635"/>
      <c r="O561" s="635"/>
      <c r="P561" s="635"/>
      <c r="Q561" s="635"/>
      <c r="R561" s="636"/>
      <c r="S561" s="635"/>
      <c r="T561" s="635"/>
      <c r="U561" s="635"/>
      <c r="V561" s="635"/>
      <c r="W561" s="635"/>
      <c r="X561" s="635"/>
      <c r="Y561" s="635"/>
      <c r="Z561" s="635"/>
    </row>
    <row r="562" spans="1:26" ht="15.75" customHeight="1" x14ac:dyDescent="0.25">
      <c r="A562" s="17"/>
      <c r="B562" s="635"/>
      <c r="C562" s="635"/>
      <c r="D562" s="635"/>
      <c r="E562" s="17"/>
      <c r="F562" s="635"/>
      <c r="G562" s="635"/>
      <c r="H562" s="635"/>
      <c r="I562" s="635"/>
      <c r="J562" s="635"/>
      <c r="K562" s="635"/>
      <c r="L562" s="635"/>
      <c r="M562" s="635"/>
      <c r="N562" s="635"/>
      <c r="O562" s="635"/>
      <c r="P562" s="635"/>
      <c r="Q562" s="635"/>
      <c r="R562" s="636"/>
      <c r="S562" s="635"/>
      <c r="T562" s="635"/>
      <c r="U562" s="635"/>
      <c r="V562" s="635"/>
      <c r="W562" s="635"/>
      <c r="X562" s="635"/>
      <c r="Y562" s="635"/>
      <c r="Z562" s="635"/>
    </row>
    <row r="563" spans="1:26" ht="15.75" customHeight="1" x14ac:dyDescent="0.25">
      <c r="A563" s="17"/>
      <c r="B563" s="635"/>
      <c r="C563" s="635"/>
      <c r="D563" s="635"/>
      <c r="E563" s="17"/>
      <c r="F563" s="635"/>
      <c r="G563" s="635"/>
      <c r="H563" s="635"/>
      <c r="I563" s="635"/>
      <c r="J563" s="635"/>
      <c r="K563" s="635"/>
      <c r="L563" s="635"/>
      <c r="M563" s="635"/>
      <c r="N563" s="635"/>
      <c r="O563" s="635"/>
      <c r="P563" s="635"/>
      <c r="Q563" s="635"/>
      <c r="R563" s="636"/>
      <c r="S563" s="635"/>
      <c r="T563" s="635"/>
      <c r="U563" s="635"/>
      <c r="V563" s="635"/>
      <c r="W563" s="635"/>
      <c r="X563" s="635"/>
      <c r="Y563" s="635"/>
      <c r="Z563" s="635"/>
    </row>
    <row r="564" spans="1:26" ht="15.75" customHeight="1" x14ac:dyDescent="0.25">
      <c r="A564" s="17"/>
      <c r="B564" s="635"/>
      <c r="C564" s="635"/>
      <c r="D564" s="635"/>
      <c r="E564" s="17"/>
      <c r="F564" s="635"/>
      <c r="G564" s="635"/>
      <c r="H564" s="635"/>
      <c r="I564" s="635"/>
      <c r="J564" s="635"/>
      <c r="K564" s="635"/>
      <c r="L564" s="635"/>
      <c r="M564" s="635"/>
      <c r="N564" s="635"/>
      <c r="O564" s="635"/>
      <c r="P564" s="635"/>
      <c r="Q564" s="635"/>
      <c r="R564" s="636"/>
      <c r="S564" s="635"/>
      <c r="T564" s="635"/>
      <c r="U564" s="635"/>
      <c r="V564" s="635"/>
      <c r="W564" s="635"/>
      <c r="X564" s="635"/>
      <c r="Y564" s="635"/>
      <c r="Z564" s="635"/>
    </row>
    <row r="565" spans="1:26" ht="15.75" customHeight="1" x14ac:dyDescent="0.25">
      <c r="A565" s="17"/>
      <c r="B565" s="635"/>
      <c r="C565" s="635"/>
      <c r="D565" s="635"/>
      <c r="E565" s="17"/>
      <c r="F565" s="635"/>
      <c r="G565" s="635"/>
      <c r="H565" s="635"/>
      <c r="I565" s="635"/>
      <c r="J565" s="635"/>
      <c r="K565" s="635"/>
      <c r="L565" s="635"/>
      <c r="M565" s="635"/>
      <c r="N565" s="635"/>
      <c r="O565" s="635"/>
      <c r="P565" s="635"/>
      <c r="Q565" s="635"/>
      <c r="R565" s="636"/>
      <c r="S565" s="635"/>
      <c r="T565" s="635"/>
      <c r="U565" s="635"/>
      <c r="V565" s="635"/>
      <c r="W565" s="635"/>
      <c r="X565" s="635"/>
      <c r="Y565" s="635"/>
      <c r="Z565" s="635"/>
    </row>
    <row r="566" spans="1:26" ht="15.75" customHeight="1" x14ac:dyDescent="0.25">
      <c r="A566" s="17"/>
      <c r="B566" s="635"/>
      <c r="C566" s="635"/>
      <c r="D566" s="635"/>
      <c r="E566" s="17"/>
      <c r="F566" s="635"/>
      <c r="G566" s="635"/>
      <c r="H566" s="635"/>
      <c r="I566" s="635"/>
      <c r="J566" s="635"/>
      <c r="K566" s="635"/>
      <c r="L566" s="635"/>
      <c r="M566" s="635"/>
      <c r="N566" s="635"/>
      <c r="O566" s="635"/>
      <c r="P566" s="635"/>
      <c r="Q566" s="635"/>
      <c r="R566" s="636"/>
      <c r="S566" s="635"/>
      <c r="T566" s="635"/>
      <c r="U566" s="635"/>
      <c r="V566" s="635"/>
      <c r="W566" s="635"/>
      <c r="X566" s="635"/>
      <c r="Y566" s="635"/>
      <c r="Z566" s="635"/>
    </row>
    <row r="567" spans="1:26" ht="15.75" customHeight="1" x14ac:dyDescent="0.25">
      <c r="A567" s="17"/>
      <c r="B567" s="635"/>
      <c r="C567" s="635"/>
      <c r="D567" s="635"/>
      <c r="E567" s="17"/>
      <c r="F567" s="635"/>
      <c r="G567" s="635"/>
      <c r="H567" s="635"/>
      <c r="I567" s="635"/>
      <c r="J567" s="635"/>
      <c r="K567" s="635"/>
      <c r="L567" s="635"/>
      <c r="M567" s="635"/>
      <c r="N567" s="635"/>
      <c r="O567" s="635"/>
      <c r="P567" s="635"/>
      <c r="Q567" s="635"/>
      <c r="R567" s="636"/>
      <c r="S567" s="635"/>
      <c r="T567" s="635"/>
      <c r="U567" s="635"/>
      <c r="V567" s="635"/>
      <c r="W567" s="635"/>
      <c r="X567" s="635"/>
      <c r="Y567" s="635"/>
      <c r="Z567" s="635"/>
    </row>
    <row r="568" spans="1:26" ht="15.75" customHeight="1" x14ac:dyDescent="0.25">
      <c r="A568" s="17"/>
      <c r="B568" s="635"/>
      <c r="C568" s="635"/>
      <c r="D568" s="635"/>
      <c r="E568" s="17"/>
      <c r="F568" s="635"/>
      <c r="G568" s="635"/>
      <c r="H568" s="635"/>
      <c r="I568" s="635"/>
      <c r="J568" s="635"/>
      <c r="K568" s="635"/>
      <c r="L568" s="635"/>
      <c r="M568" s="635"/>
      <c r="N568" s="635"/>
      <c r="O568" s="635"/>
      <c r="P568" s="635"/>
      <c r="Q568" s="635"/>
      <c r="R568" s="636"/>
      <c r="S568" s="635"/>
      <c r="T568" s="635"/>
      <c r="U568" s="635"/>
      <c r="V568" s="635"/>
      <c r="W568" s="635"/>
      <c r="X568" s="635"/>
      <c r="Y568" s="635"/>
      <c r="Z568" s="635"/>
    </row>
    <row r="569" spans="1:26" ht="15.75" customHeight="1" x14ac:dyDescent="0.25">
      <c r="A569" s="17"/>
      <c r="B569" s="635"/>
      <c r="C569" s="635"/>
      <c r="D569" s="635"/>
      <c r="E569" s="17"/>
      <c r="F569" s="635"/>
      <c r="G569" s="635"/>
      <c r="H569" s="635"/>
      <c r="I569" s="635"/>
      <c r="J569" s="635"/>
      <c r="K569" s="635"/>
      <c r="L569" s="635"/>
      <c r="M569" s="635"/>
      <c r="N569" s="635"/>
      <c r="O569" s="635"/>
      <c r="P569" s="635"/>
      <c r="Q569" s="635"/>
      <c r="R569" s="636"/>
      <c r="S569" s="635"/>
      <c r="T569" s="635"/>
      <c r="U569" s="635"/>
      <c r="V569" s="635"/>
      <c r="W569" s="635"/>
      <c r="X569" s="635"/>
      <c r="Y569" s="635"/>
      <c r="Z569" s="635"/>
    </row>
    <row r="570" spans="1:26" ht="15.75" customHeight="1" x14ac:dyDescent="0.25">
      <c r="A570" s="17"/>
      <c r="B570" s="635"/>
      <c r="C570" s="635"/>
      <c r="D570" s="635"/>
      <c r="E570" s="17"/>
      <c r="F570" s="635"/>
      <c r="G570" s="635"/>
      <c r="H570" s="635"/>
      <c r="I570" s="635"/>
      <c r="J570" s="635"/>
      <c r="K570" s="635"/>
      <c r="L570" s="635"/>
      <c r="M570" s="635"/>
      <c r="N570" s="635"/>
      <c r="O570" s="635"/>
      <c r="P570" s="635"/>
      <c r="Q570" s="635"/>
      <c r="R570" s="636"/>
      <c r="S570" s="635"/>
      <c r="T570" s="635"/>
      <c r="U570" s="635"/>
      <c r="V570" s="635"/>
      <c r="W570" s="635"/>
      <c r="X570" s="635"/>
      <c r="Y570" s="635"/>
      <c r="Z570" s="635"/>
    </row>
    <row r="571" spans="1:26" ht="15.75" customHeight="1" x14ac:dyDescent="0.25">
      <c r="A571" s="17"/>
      <c r="B571" s="635"/>
      <c r="C571" s="635"/>
      <c r="D571" s="635"/>
      <c r="E571" s="17"/>
      <c r="F571" s="635"/>
      <c r="G571" s="635"/>
      <c r="H571" s="635"/>
      <c r="I571" s="635"/>
      <c r="J571" s="635"/>
      <c r="K571" s="635"/>
      <c r="L571" s="635"/>
      <c r="M571" s="635"/>
      <c r="N571" s="635"/>
      <c r="O571" s="635"/>
      <c r="P571" s="635"/>
      <c r="Q571" s="635"/>
      <c r="R571" s="636"/>
      <c r="S571" s="635"/>
      <c r="T571" s="635"/>
      <c r="U571" s="635"/>
      <c r="V571" s="635"/>
      <c r="W571" s="635"/>
      <c r="X571" s="635"/>
      <c r="Y571" s="635"/>
      <c r="Z571" s="635"/>
    </row>
    <row r="572" spans="1:26" ht="15.75" customHeight="1" x14ac:dyDescent="0.25">
      <c r="A572" s="17"/>
      <c r="B572" s="635"/>
      <c r="C572" s="635"/>
      <c r="D572" s="635"/>
      <c r="E572" s="17"/>
      <c r="F572" s="635"/>
      <c r="G572" s="635"/>
      <c r="H572" s="635"/>
      <c r="I572" s="635"/>
      <c r="J572" s="635"/>
      <c r="K572" s="635"/>
      <c r="L572" s="635"/>
      <c r="M572" s="635"/>
      <c r="N572" s="635"/>
      <c r="O572" s="635"/>
      <c r="P572" s="635"/>
      <c r="Q572" s="635"/>
      <c r="R572" s="636"/>
      <c r="S572" s="635"/>
      <c r="T572" s="635"/>
      <c r="U572" s="635"/>
      <c r="V572" s="635"/>
      <c r="W572" s="635"/>
      <c r="X572" s="635"/>
      <c r="Y572" s="635"/>
      <c r="Z572" s="635"/>
    </row>
    <row r="573" spans="1:26" ht="15.75" customHeight="1" x14ac:dyDescent="0.25">
      <c r="A573" s="17"/>
      <c r="B573" s="635"/>
      <c r="C573" s="635"/>
      <c r="D573" s="635"/>
      <c r="E573" s="17"/>
      <c r="F573" s="635"/>
      <c r="G573" s="635"/>
      <c r="H573" s="635"/>
      <c r="I573" s="635"/>
      <c r="J573" s="635"/>
      <c r="K573" s="635"/>
      <c r="L573" s="635"/>
      <c r="M573" s="635"/>
      <c r="N573" s="635"/>
      <c r="O573" s="635"/>
      <c r="P573" s="635"/>
      <c r="Q573" s="635"/>
      <c r="R573" s="636"/>
      <c r="S573" s="635"/>
      <c r="T573" s="635"/>
      <c r="U573" s="635"/>
      <c r="V573" s="635"/>
      <c r="W573" s="635"/>
      <c r="X573" s="635"/>
      <c r="Y573" s="635"/>
      <c r="Z573" s="635"/>
    </row>
    <row r="574" spans="1:26" ht="15.75" customHeight="1" x14ac:dyDescent="0.25">
      <c r="A574" s="17"/>
      <c r="B574" s="635"/>
      <c r="C574" s="635"/>
      <c r="D574" s="635"/>
      <c r="E574" s="17"/>
      <c r="F574" s="635"/>
      <c r="G574" s="635"/>
      <c r="H574" s="635"/>
      <c r="I574" s="635"/>
      <c r="J574" s="635"/>
      <c r="K574" s="635"/>
      <c r="L574" s="635"/>
      <c r="M574" s="635"/>
      <c r="N574" s="635"/>
      <c r="O574" s="635"/>
      <c r="P574" s="635"/>
      <c r="Q574" s="635"/>
      <c r="R574" s="636"/>
      <c r="S574" s="635"/>
      <c r="T574" s="635"/>
      <c r="U574" s="635"/>
      <c r="V574" s="635"/>
      <c r="W574" s="635"/>
      <c r="X574" s="635"/>
      <c r="Y574" s="635"/>
      <c r="Z574" s="635"/>
    </row>
    <row r="575" spans="1:26" ht="15.75" customHeight="1" x14ac:dyDescent="0.25">
      <c r="A575" s="17"/>
      <c r="B575" s="635"/>
      <c r="C575" s="635"/>
      <c r="D575" s="635"/>
      <c r="E575" s="17"/>
      <c r="F575" s="635"/>
      <c r="G575" s="635"/>
      <c r="H575" s="635"/>
      <c r="I575" s="635"/>
      <c r="J575" s="635"/>
      <c r="K575" s="635"/>
      <c r="L575" s="635"/>
      <c r="M575" s="635"/>
      <c r="N575" s="635"/>
      <c r="O575" s="635"/>
      <c r="P575" s="635"/>
      <c r="Q575" s="635"/>
      <c r="R575" s="636"/>
      <c r="S575" s="635"/>
      <c r="T575" s="635"/>
      <c r="U575" s="635"/>
      <c r="V575" s="635"/>
      <c r="W575" s="635"/>
      <c r="X575" s="635"/>
      <c r="Y575" s="635"/>
      <c r="Z575" s="635"/>
    </row>
    <row r="576" spans="1:26" ht="15.75" customHeight="1" x14ac:dyDescent="0.25">
      <c r="A576" s="17"/>
      <c r="B576" s="635"/>
      <c r="C576" s="635"/>
      <c r="D576" s="635"/>
      <c r="E576" s="17"/>
      <c r="F576" s="635"/>
      <c r="G576" s="635"/>
      <c r="H576" s="635"/>
      <c r="I576" s="635"/>
      <c r="J576" s="635"/>
      <c r="K576" s="635"/>
      <c r="L576" s="635"/>
      <c r="M576" s="635"/>
      <c r="N576" s="635"/>
      <c r="O576" s="635"/>
      <c r="P576" s="635"/>
      <c r="Q576" s="635"/>
      <c r="R576" s="636"/>
      <c r="S576" s="635"/>
      <c r="T576" s="635"/>
      <c r="U576" s="635"/>
      <c r="V576" s="635"/>
      <c r="W576" s="635"/>
      <c r="X576" s="635"/>
      <c r="Y576" s="635"/>
      <c r="Z576" s="635"/>
    </row>
    <row r="577" spans="1:26" ht="15.75" customHeight="1" x14ac:dyDescent="0.25">
      <c r="A577" s="17"/>
      <c r="B577" s="635"/>
      <c r="C577" s="635"/>
      <c r="D577" s="635"/>
      <c r="E577" s="17"/>
      <c r="F577" s="635"/>
      <c r="G577" s="635"/>
      <c r="H577" s="635"/>
      <c r="I577" s="635"/>
      <c r="J577" s="635"/>
      <c r="K577" s="635"/>
      <c r="L577" s="635"/>
      <c r="M577" s="635"/>
      <c r="N577" s="635"/>
      <c r="O577" s="635"/>
      <c r="P577" s="635"/>
      <c r="Q577" s="635"/>
      <c r="R577" s="636"/>
      <c r="S577" s="635"/>
      <c r="T577" s="635"/>
      <c r="U577" s="635"/>
      <c r="V577" s="635"/>
      <c r="W577" s="635"/>
      <c r="X577" s="635"/>
      <c r="Y577" s="635"/>
      <c r="Z577" s="635"/>
    </row>
    <row r="578" spans="1:26" ht="15.75" customHeight="1" x14ac:dyDescent="0.25">
      <c r="A578" s="17"/>
      <c r="B578" s="635"/>
      <c r="C578" s="635"/>
      <c r="D578" s="635"/>
      <c r="E578" s="17"/>
      <c r="F578" s="635"/>
      <c r="G578" s="635"/>
      <c r="H578" s="635"/>
      <c r="I578" s="635"/>
      <c r="J578" s="635"/>
      <c r="K578" s="635"/>
      <c r="L578" s="635"/>
      <c r="M578" s="635"/>
      <c r="N578" s="635"/>
      <c r="O578" s="635"/>
      <c r="P578" s="635"/>
      <c r="Q578" s="635"/>
      <c r="R578" s="636"/>
      <c r="S578" s="635"/>
      <c r="T578" s="635"/>
      <c r="U578" s="635"/>
      <c r="V578" s="635"/>
      <c r="W578" s="635"/>
      <c r="X578" s="635"/>
      <c r="Y578" s="635"/>
      <c r="Z578" s="635"/>
    </row>
    <row r="579" spans="1:26" ht="15.75" customHeight="1" x14ac:dyDescent="0.25">
      <c r="A579" s="17"/>
      <c r="B579" s="635"/>
      <c r="C579" s="635"/>
      <c r="D579" s="635"/>
      <c r="E579" s="17"/>
      <c r="F579" s="635"/>
      <c r="G579" s="635"/>
      <c r="H579" s="635"/>
      <c r="I579" s="635"/>
      <c r="J579" s="635"/>
      <c r="K579" s="635"/>
      <c r="L579" s="635"/>
      <c r="M579" s="635"/>
      <c r="N579" s="635"/>
      <c r="O579" s="635"/>
      <c r="P579" s="635"/>
      <c r="Q579" s="635"/>
      <c r="R579" s="636"/>
      <c r="S579" s="635"/>
      <c r="T579" s="635"/>
      <c r="U579" s="635"/>
      <c r="V579" s="635"/>
      <c r="W579" s="635"/>
      <c r="X579" s="635"/>
      <c r="Y579" s="635"/>
      <c r="Z579" s="635"/>
    </row>
    <row r="580" spans="1:26" ht="15.75" customHeight="1" x14ac:dyDescent="0.25">
      <c r="A580" s="17"/>
      <c r="B580" s="635"/>
      <c r="C580" s="635"/>
      <c r="D580" s="635"/>
      <c r="E580" s="17"/>
      <c r="F580" s="635"/>
      <c r="G580" s="635"/>
      <c r="H580" s="635"/>
      <c r="I580" s="635"/>
      <c r="J580" s="635"/>
      <c r="K580" s="635"/>
      <c r="L580" s="635"/>
      <c r="M580" s="635"/>
      <c r="N580" s="635"/>
      <c r="O580" s="635"/>
      <c r="P580" s="635"/>
      <c r="Q580" s="635"/>
      <c r="R580" s="636"/>
      <c r="S580" s="635"/>
      <c r="T580" s="635"/>
      <c r="U580" s="635"/>
      <c r="V580" s="635"/>
      <c r="W580" s="635"/>
      <c r="X580" s="635"/>
      <c r="Y580" s="635"/>
      <c r="Z580" s="635"/>
    </row>
    <row r="581" spans="1:26" ht="15.75" customHeight="1" x14ac:dyDescent="0.25">
      <c r="A581" s="17"/>
      <c r="B581" s="635"/>
      <c r="C581" s="635"/>
      <c r="D581" s="635"/>
      <c r="E581" s="17"/>
      <c r="F581" s="635"/>
      <c r="G581" s="635"/>
      <c r="H581" s="635"/>
      <c r="I581" s="635"/>
      <c r="J581" s="635"/>
      <c r="K581" s="635"/>
      <c r="L581" s="635"/>
      <c r="M581" s="635"/>
      <c r="N581" s="635"/>
      <c r="O581" s="635"/>
      <c r="P581" s="635"/>
      <c r="Q581" s="635"/>
      <c r="R581" s="636"/>
      <c r="S581" s="635"/>
      <c r="T581" s="635"/>
      <c r="U581" s="635"/>
      <c r="V581" s="635"/>
      <c r="W581" s="635"/>
      <c r="X581" s="635"/>
      <c r="Y581" s="635"/>
      <c r="Z581" s="635"/>
    </row>
    <row r="582" spans="1:26" ht="15.75" customHeight="1" x14ac:dyDescent="0.25">
      <c r="A582" s="17"/>
      <c r="B582" s="635"/>
      <c r="C582" s="635"/>
      <c r="D582" s="635"/>
      <c r="E582" s="17"/>
      <c r="F582" s="635"/>
      <c r="G582" s="635"/>
      <c r="H582" s="635"/>
      <c r="I582" s="635"/>
      <c r="J582" s="635"/>
      <c r="K582" s="635"/>
      <c r="L582" s="635"/>
      <c r="M582" s="635"/>
      <c r="N582" s="635"/>
      <c r="O582" s="635"/>
      <c r="P582" s="635"/>
      <c r="Q582" s="635"/>
      <c r="R582" s="636"/>
      <c r="S582" s="635"/>
      <c r="T582" s="635"/>
      <c r="U582" s="635"/>
      <c r="V582" s="635"/>
      <c r="W582" s="635"/>
      <c r="X582" s="635"/>
      <c r="Y582" s="635"/>
      <c r="Z582" s="635"/>
    </row>
    <row r="583" spans="1:26" ht="15.75" customHeight="1" x14ac:dyDescent="0.25">
      <c r="A583" s="17"/>
      <c r="B583" s="635"/>
      <c r="C583" s="635"/>
      <c r="D583" s="635"/>
      <c r="E583" s="17"/>
      <c r="F583" s="635"/>
      <c r="G583" s="635"/>
      <c r="H583" s="635"/>
      <c r="I583" s="635"/>
      <c r="J583" s="635"/>
      <c r="K583" s="635"/>
      <c r="L583" s="635"/>
      <c r="M583" s="635"/>
      <c r="N583" s="635"/>
      <c r="O583" s="635"/>
      <c r="P583" s="635"/>
      <c r="Q583" s="635"/>
      <c r="R583" s="636"/>
      <c r="S583" s="635"/>
      <c r="T583" s="635"/>
      <c r="U583" s="635"/>
      <c r="V583" s="635"/>
      <c r="W583" s="635"/>
      <c r="X583" s="635"/>
      <c r="Y583" s="635"/>
      <c r="Z583" s="635"/>
    </row>
    <row r="584" spans="1:26" ht="15.75" customHeight="1" x14ac:dyDescent="0.25">
      <c r="A584" s="17"/>
      <c r="B584" s="635"/>
      <c r="C584" s="635"/>
      <c r="D584" s="635"/>
      <c r="E584" s="17"/>
      <c r="F584" s="635"/>
      <c r="G584" s="635"/>
      <c r="H584" s="635"/>
      <c r="I584" s="635"/>
      <c r="J584" s="635"/>
      <c r="K584" s="635"/>
      <c r="L584" s="635"/>
      <c r="M584" s="635"/>
      <c r="N584" s="635"/>
      <c r="O584" s="635"/>
      <c r="P584" s="635"/>
      <c r="Q584" s="635"/>
      <c r="R584" s="636"/>
      <c r="S584" s="635"/>
      <c r="T584" s="635"/>
      <c r="U584" s="635"/>
      <c r="V584" s="635"/>
      <c r="W584" s="635"/>
      <c r="X584" s="635"/>
      <c r="Y584" s="635"/>
      <c r="Z584" s="635"/>
    </row>
    <row r="585" spans="1:26" ht="15.75" customHeight="1" x14ac:dyDescent="0.25">
      <c r="A585" s="17"/>
      <c r="B585" s="635"/>
      <c r="C585" s="635"/>
      <c r="D585" s="635"/>
      <c r="E585" s="17"/>
      <c r="F585" s="635"/>
      <c r="G585" s="635"/>
      <c r="H585" s="635"/>
      <c r="I585" s="635"/>
      <c r="J585" s="635"/>
      <c r="K585" s="635"/>
      <c r="L585" s="635"/>
      <c r="M585" s="635"/>
      <c r="N585" s="635"/>
      <c r="O585" s="635"/>
      <c r="P585" s="635"/>
      <c r="Q585" s="635"/>
      <c r="R585" s="636"/>
      <c r="S585" s="635"/>
      <c r="T585" s="635"/>
      <c r="U585" s="635"/>
      <c r="V585" s="635"/>
      <c r="W585" s="635"/>
      <c r="X585" s="635"/>
      <c r="Y585" s="635"/>
      <c r="Z585" s="635"/>
    </row>
    <row r="586" spans="1:26" ht="15.75" customHeight="1" x14ac:dyDescent="0.25">
      <c r="A586" s="17"/>
      <c r="B586" s="635"/>
      <c r="C586" s="635"/>
      <c r="D586" s="635"/>
      <c r="E586" s="17"/>
      <c r="F586" s="635"/>
      <c r="G586" s="635"/>
      <c r="H586" s="635"/>
      <c r="I586" s="635"/>
      <c r="J586" s="635"/>
      <c r="K586" s="635"/>
      <c r="L586" s="635"/>
      <c r="M586" s="635"/>
      <c r="N586" s="635"/>
      <c r="O586" s="635"/>
      <c r="P586" s="635"/>
      <c r="Q586" s="635"/>
      <c r="R586" s="636"/>
      <c r="S586" s="635"/>
      <c r="T586" s="635"/>
      <c r="U586" s="635"/>
      <c r="V586" s="635"/>
      <c r="W586" s="635"/>
      <c r="X586" s="635"/>
      <c r="Y586" s="635"/>
      <c r="Z586" s="635"/>
    </row>
    <row r="587" spans="1:26" ht="15.75" customHeight="1" x14ac:dyDescent="0.25">
      <c r="A587" s="17"/>
      <c r="B587" s="635"/>
      <c r="C587" s="635"/>
      <c r="D587" s="635"/>
      <c r="E587" s="17"/>
      <c r="F587" s="635"/>
      <c r="G587" s="635"/>
      <c r="H587" s="635"/>
      <c r="I587" s="635"/>
      <c r="J587" s="635"/>
      <c r="K587" s="635"/>
      <c r="L587" s="635"/>
      <c r="M587" s="635"/>
      <c r="N587" s="635"/>
      <c r="O587" s="635"/>
      <c r="P587" s="635"/>
      <c r="Q587" s="635"/>
      <c r="R587" s="636"/>
      <c r="S587" s="635"/>
      <c r="T587" s="635"/>
      <c r="U587" s="635"/>
      <c r="V587" s="635"/>
      <c r="W587" s="635"/>
      <c r="X587" s="635"/>
      <c r="Y587" s="635"/>
      <c r="Z587" s="635"/>
    </row>
    <row r="588" spans="1:26" ht="15.75" customHeight="1" x14ac:dyDescent="0.25">
      <c r="A588" s="17"/>
      <c r="B588" s="635"/>
      <c r="C588" s="635"/>
      <c r="D588" s="635"/>
      <c r="E588" s="17"/>
      <c r="F588" s="635"/>
      <c r="G588" s="635"/>
      <c r="H588" s="635"/>
      <c r="I588" s="635"/>
      <c r="J588" s="635"/>
      <c r="K588" s="635"/>
      <c r="L588" s="635"/>
      <c r="M588" s="635"/>
      <c r="N588" s="635"/>
      <c r="O588" s="635"/>
      <c r="P588" s="635"/>
      <c r="Q588" s="635"/>
      <c r="R588" s="636"/>
      <c r="S588" s="635"/>
      <c r="T588" s="635"/>
      <c r="U588" s="635"/>
      <c r="V588" s="635"/>
      <c r="W588" s="635"/>
      <c r="X588" s="635"/>
      <c r="Y588" s="635"/>
      <c r="Z588" s="635"/>
    </row>
    <row r="589" spans="1:26" ht="15.75" customHeight="1" x14ac:dyDescent="0.25">
      <c r="A589" s="17"/>
      <c r="B589" s="635"/>
      <c r="C589" s="635"/>
      <c r="D589" s="635"/>
      <c r="E589" s="17"/>
      <c r="F589" s="635"/>
      <c r="G589" s="635"/>
      <c r="H589" s="635"/>
      <c r="I589" s="635"/>
      <c r="J589" s="635"/>
      <c r="K589" s="635"/>
      <c r="L589" s="635"/>
      <c r="M589" s="635"/>
      <c r="N589" s="635"/>
      <c r="O589" s="635"/>
      <c r="P589" s="635"/>
      <c r="Q589" s="635"/>
      <c r="R589" s="636"/>
      <c r="S589" s="635"/>
      <c r="T589" s="635"/>
      <c r="U589" s="635"/>
      <c r="V589" s="635"/>
      <c r="W589" s="635"/>
      <c r="X589" s="635"/>
      <c r="Y589" s="635"/>
      <c r="Z589" s="635"/>
    </row>
    <row r="590" spans="1:26" ht="15.75" customHeight="1" x14ac:dyDescent="0.25">
      <c r="A590" s="17"/>
      <c r="B590" s="635"/>
      <c r="C590" s="635"/>
      <c r="D590" s="635"/>
      <c r="E590" s="17"/>
      <c r="F590" s="635"/>
      <c r="G590" s="635"/>
      <c r="H590" s="635"/>
      <c r="I590" s="635"/>
      <c r="J590" s="635"/>
      <c r="K590" s="635"/>
      <c r="L590" s="635"/>
      <c r="M590" s="635"/>
      <c r="N590" s="635"/>
      <c r="O590" s="635"/>
      <c r="P590" s="635"/>
      <c r="Q590" s="635"/>
      <c r="R590" s="636"/>
      <c r="S590" s="635"/>
      <c r="T590" s="635"/>
      <c r="U590" s="635"/>
      <c r="V590" s="635"/>
      <c r="W590" s="635"/>
      <c r="X590" s="635"/>
      <c r="Y590" s="635"/>
      <c r="Z590" s="635"/>
    </row>
    <row r="591" spans="1:26" ht="15.75" customHeight="1" x14ac:dyDescent="0.25">
      <c r="A591" s="17"/>
      <c r="B591" s="635"/>
      <c r="C591" s="635"/>
      <c r="D591" s="635"/>
      <c r="E591" s="17"/>
      <c r="F591" s="635"/>
      <c r="G591" s="635"/>
      <c r="H591" s="635"/>
      <c r="I591" s="635"/>
      <c r="J591" s="635"/>
      <c r="K591" s="635"/>
      <c r="L591" s="635"/>
      <c r="M591" s="635"/>
      <c r="N591" s="635"/>
      <c r="O591" s="635"/>
      <c r="P591" s="635"/>
      <c r="Q591" s="635"/>
      <c r="R591" s="636"/>
      <c r="S591" s="635"/>
      <c r="T591" s="635"/>
      <c r="U591" s="635"/>
      <c r="V591" s="635"/>
      <c r="W591" s="635"/>
      <c r="X591" s="635"/>
      <c r="Y591" s="635"/>
      <c r="Z591" s="635"/>
    </row>
    <row r="592" spans="1:26" ht="15.75" customHeight="1" x14ac:dyDescent="0.25">
      <c r="A592" s="17"/>
      <c r="B592" s="635"/>
      <c r="C592" s="635"/>
      <c r="D592" s="635"/>
      <c r="E592" s="17"/>
      <c r="F592" s="635"/>
      <c r="G592" s="635"/>
      <c r="H592" s="635"/>
      <c r="I592" s="635"/>
      <c r="J592" s="635"/>
      <c r="K592" s="635"/>
      <c r="L592" s="635"/>
      <c r="M592" s="635"/>
      <c r="N592" s="635"/>
      <c r="O592" s="635"/>
      <c r="P592" s="635"/>
      <c r="Q592" s="635"/>
      <c r="R592" s="636"/>
      <c r="S592" s="635"/>
      <c r="T592" s="635"/>
      <c r="U592" s="635"/>
      <c r="V592" s="635"/>
      <c r="W592" s="635"/>
      <c r="X592" s="635"/>
      <c r="Y592" s="635"/>
      <c r="Z592" s="635"/>
    </row>
    <row r="593" spans="1:26" ht="15.75" customHeight="1" x14ac:dyDescent="0.25">
      <c r="A593" s="17"/>
      <c r="B593" s="635"/>
      <c r="C593" s="635"/>
      <c r="D593" s="635"/>
      <c r="E593" s="17"/>
      <c r="F593" s="635"/>
      <c r="G593" s="635"/>
      <c r="H593" s="635"/>
      <c r="I593" s="635"/>
      <c r="J593" s="635"/>
      <c r="K593" s="635"/>
      <c r="L593" s="635"/>
      <c r="M593" s="635"/>
      <c r="N593" s="635"/>
      <c r="O593" s="635"/>
      <c r="P593" s="635"/>
      <c r="Q593" s="635"/>
      <c r="R593" s="636"/>
      <c r="S593" s="635"/>
      <c r="T593" s="635"/>
      <c r="U593" s="635"/>
      <c r="V593" s="635"/>
      <c r="W593" s="635"/>
      <c r="X593" s="635"/>
      <c r="Y593" s="635"/>
      <c r="Z593" s="635"/>
    </row>
    <row r="594" spans="1:26" ht="15.75" customHeight="1" x14ac:dyDescent="0.25">
      <c r="A594" s="17"/>
      <c r="B594" s="635"/>
      <c r="C594" s="635"/>
      <c r="D594" s="635"/>
      <c r="E594" s="17"/>
      <c r="F594" s="635"/>
      <c r="G594" s="635"/>
      <c r="H594" s="635"/>
      <c r="I594" s="635"/>
      <c r="J594" s="635"/>
      <c r="K594" s="635"/>
      <c r="L594" s="635"/>
      <c r="M594" s="635"/>
      <c r="N594" s="635"/>
      <c r="O594" s="635"/>
      <c r="P594" s="635"/>
      <c r="Q594" s="635"/>
      <c r="R594" s="636"/>
      <c r="S594" s="635"/>
      <c r="T594" s="635"/>
      <c r="U594" s="635"/>
      <c r="V594" s="635"/>
      <c r="W594" s="635"/>
      <c r="X594" s="635"/>
      <c r="Y594" s="635"/>
      <c r="Z594" s="635"/>
    </row>
    <row r="595" spans="1:26" ht="15.75" customHeight="1" x14ac:dyDescent="0.25">
      <c r="A595" s="17"/>
      <c r="B595" s="635"/>
      <c r="C595" s="635"/>
      <c r="D595" s="635"/>
      <c r="E595" s="17"/>
      <c r="F595" s="635"/>
      <c r="G595" s="635"/>
      <c r="H595" s="635"/>
      <c r="I595" s="635"/>
      <c r="J595" s="635"/>
      <c r="K595" s="635"/>
      <c r="L595" s="635"/>
      <c r="M595" s="635"/>
      <c r="N595" s="635"/>
      <c r="O595" s="635"/>
      <c r="P595" s="635"/>
      <c r="Q595" s="635"/>
      <c r="R595" s="636"/>
      <c r="S595" s="635"/>
      <c r="T595" s="635"/>
      <c r="U595" s="635"/>
      <c r="V595" s="635"/>
      <c r="W595" s="635"/>
      <c r="X595" s="635"/>
      <c r="Y595" s="635"/>
      <c r="Z595" s="635"/>
    </row>
    <row r="596" spans="1:26" ht="15.75" customHeight="1" x14ac:dyDescent="0.25">
      <c r="A596" s="17"/>
      <c r="B596" s="635"/>
      <c r="C596" s="635"/>
      <c r="D596" s="635"/>
      <c r="E596" s="17"/>
      <c r="F596" s="635"/>
      <c r="G596" s="635"/>
      <c r="H596" s="635"/>
      <c r="I596" s="635"/>
      <c r="J596" s="635"/>
      <c r="K596" s="635"/>
      <c r="L596" s="635"/>
      <c r="M596" s="635"/>
      <c r="N596" s="635"/>
      <c r="O596" s="635"/>
      <c r="P596" s="635"/>
      <c r="Q596" s="635"/>
      <c r="R596" s="636"/>
      <c r="S596" s="635"/>
      <c r="T596" s="635"/>
      <c r="U596" s="635"/>
      <c r="V596" s="635"/>
      <c r="W596" s="635"/>
      <c r="X596" s="635"/>
      <c r="Y596" s="635"/>
      <c r="Z596" s="635"/>
    </row>
    <row r="597" spans="1:26" ht="15.75" customHeight="1" x14ac:dyDescent="0.25">
      <c r="A597" s="17"/>
      <c r="B597" s="635"/>
      <c r="C597" s="635"/>
      <c r="D597" s="635"/>
      <c r="E597" s="17"/>
      <c r="F597" s="635"/>
      <c r="G597" s="635"/>
      <c r="H597" s="635"/>
      <c r="I597" s="635"/>
      <c r="J597" s="635"/>
      <c r="K597" s="635"/>
      <c r="L597" s="635"/>
      <c r="M597" s="635"/>
      <c r="N597" s="635"/>
      <c r="O597" s="635"/>
      <c r="P597" s="635"/>
      <c r="Q597" s="635"/>
      <c r="R597" s="636"/>
      <c r="S597" s="635"/>
      <c r="T597" s="635"/>
      <c r="U597" s="635"/>
      <c r="V597" s="635"/>
      <c r="W597" s="635"/>
      <c r="X597" s="635"/>
      <c r="Y597" s="635"/>
      <c r="Z597" s="635"/>
    </row>
    <row r="598" spans="1:26" ht="15.75" customHeight="1" x14ac:dyDescent="0.25">
      <c r="A598" s="17"/>
      <c r="B598" s="635"/>
      <c r="C598" s="635"/>
      <c r="D598" s="635"/>
      <c r="E598" s="17"/>
      <c r="F598" s="635"/>
      <c r="G598" s="635"/>
      <c r="H598" s="635"/>
      <c r="I598" s="635"/>
      <c r="J598" s="635"/>
      <c r="K598" s="635"/>
      <c r="L598" s="635"/>
      <c r="M598" s="635"/>
      <c r="N598" s="635"/>
      <c r="O598" s="635"/>
      <c r="P598" s="635"/>
      <c r="Q598" s="635"/>
      <c r="R598" s="636"/>
      <c r="S598" s="635"/>
      <c r="T598" s="635"/>
      <c r="U598" s="635"/>
      <c r="V598" s="635"/>
      <c r="W598" s="635"/>
      <c r="X598" s="635"/>
      <c r="Y598" s="635"/>
      <c r="Z598" s="635"/>
    </row>
    <row r="599" spans="1:26" ht="15.75" customHeight="1" x14ac:dyDescent="0.25">
      <c r="A599" s="17"/>
      <c r="B599" s="635"/>
      <c r="C599" s="635"/>
      <c r="D599" s="635"/>
      <c r="E599" s="17"/>
      <c r="F599" s="635"/>
      <c r="G599" s="635"/>
      <c r="H599" s="635"/>
      <c r="I599" s="635"/>
      <c r="J599" s="635"/>
      <c r="K599" s="635"/>
      <c r="L599" s="635"/>
      <c r="M599" s="635"/>
      <c r="N599" s="635"/>
      <c r="O599" s="635"/>
      <c r="P599" s="635"/>
      <c r="Q599" s="635"/>
      <c r="R599" s="636"/>
      <c r="S599" s="635"/>
      <c r="T599" s="635"/>
      <c r="U599" s="635"/>
      <c r="V599" s="635"/>
      <c r="W599" s="635"/>
      <c r="X599" s="635"/>
      <c r="Y599" s="635"/>
      <c r="Z599" s="635"/>
    </row>
    <row r="600" spans="1:26" ht="15.75" customHeight="1" x14ac:dyDescent="0.25">
      <c r="A600" s="17"/>
      <c r="B600" s="635"/>
      <c r="C600" s="635"/>
      <c r="D600" s="635"/>
      <c r="E600" s="17"/>
      <c r="F600" s="635"/>
      <c r="G600" s="635"/>
      <c r="H600" s="635"/>
      <c r="I600" s="635"/>
      <c r="J600" s="635"/>
      <c r="K600" s="635"/>
      <c r="L600" s="635"/>
      <c r="M600" s="635"/>
      <c r="N600" s="635"/>
      <c r="O600" s="635"/>
      <c r="P600" s="635"/>
      <c r="Q600" s="635"/>
      <c r="R600" s="636"/>
      <c r="S600" s="635"/>
      <c r="T600" s="635"/>
      <c r="U600" s="635"/>
      <c r="V600" s="635"/>
      <c r="W600" s="635"/>
      <c r="X600" s="635"/>
      <c r="Y600" s="635"/>
      <c r="Z600" s="635"/>
    </row>
    <row r="601" spans="1:26" ht="15.75" customHeight="1" x14ac:dyDescent="0.25">
      <c r="A601" s="17"/>
      <c r="B601" s="635"/>
      <c r="C601" s="635"/>
      <c r="D601" s="635"/>
      <c r="E601" s="17"/>
      <c r="F601" s="635"/>
      <c r="G601" s="635"/>
      <c r="H601" s="635"/>
      <c r="I601" s="635"/>
      <c r="J601" s="635"/>
      <c r="K601" s="635"/>
      <c r="L601" s="635"/>
      <c r="M601" s="635"/>
      <c r="N601" s="635"/>
      <c r="O601" s="635"/>
      <c r="P601" s="635"/>
      <c r="Q601" s="635"/>
      <c r="R601" s="636"/>
      <c r="S601" s="635"/>
      <c r="T601" s="635"/>
      <c r="U601" s="635"/>
      <c r="V601" s="635"/>
      <c r="W601" s="635"/>
      <c r="X601" s="635"/>
      <c r="Y601" s="635"/>
      <c r="Z601" s="635"/>
    </row>
    <row r="602" spans="1:26" ht="15.75" customHeight="1" x14ac:dyDescent="0.25">
      <c r="A602" s="17"/>
      <c r="B602" s="635"/>
      <c r="C602" s="635"/>
      <c r="D602" s="635"/>
      <c r="E602" s="17"/>
      <c r="F602" s="635"/>
      <c r="G602" s="635"/>
      <c r="H602" s="635"/>
      <c r="I602" s="635"/>
      <c r="J602" s="635"/>
      <c r="K602" s="635"/>
      <c r="L602" s="635"/>
      <c r="M602" s="635"/>
      <c r="N602" s="635"/>
      <c r="O602" s="635"/>
      <c r="P602" s="635"/>
      <c r="Q602" s="635"/>
      <c r="R602" s="636"/>
      <c r="S602" s="635"/>
      <c r="T602" s="635"/>
      <c r="U602" s="635"/>
      <c r="V602" s="635"/>
      <c r="W602" s="635"/>
      <c r="X602" s="635"/>
      <c r="Y602" s="635"/>
      <c r="Z602" s="635"/>
    </row>
    <row r="603" spans="1:26" ht="15.75" customHeight="1" x14ac:dyDescent="0.25">
      <c r="A603" s="17"/>
      <c r="B603" s="635"/>
      <c r="C603" s="635"/>
      <c r="D603" s="635"/>
      <c r="E603" s="17"/>
      <c r="F603" s="635"/>
      <c r="G603" s="635"/>
      <c r="H603" s="635"/>
      <c r="I603" s="635"/>
      <c r="J603" s="635"/>
      <c r="K603" s="635"/>
      <c r="L603" s="635"/>
      <c r="M603" s="635"/>
      <c r="N603" s="635"/>
      <c r="O603" s="635"/>
      <c r="P603" s="635"/>
      <c r="Q603" s="635"/>
      <c r="R603" s="636"/>
      <c r="S603" s="635"/>
      <c r="T603" s="635"/>
      <c r="U603" s="635"/>
      <c r="V603" s="635"/>
      <c r="W603" s="635"/>
      <c r="X603" s="635"/>
      <c r="Y603" s="635"/>
      <c r="Z603" s="635"/>
    </row>
    <row r="604" spans="1:26" ht="15.75" customHeight="1" x14ac:dyDescent="0.25">
      <c r="A604" s="17"/>
      <c r="B604" s="635"/>
      <c r="C604" s="635"/>
      <c r="D604" s="635"/>
      <c r="E604" s="17"/>
      <c r="F604" s="635"/>
      <c r="G604" s="635"/>
      <c r="H604" s="635"/>
      <c r="I604" s="635"/>
      <c r="J604" s="635"/>
      <c r="K604" s="635"/>
      <c r="L604" s="635"/>
      <c r="M604" s="635"/>
      <c r="N604" s="635"/>
      <c r="O604" s="635"/>
      <c r="P604" s="635"/>
      <c r="Q604" s="635"/>
      <c r="R604" s="636"/>
      <c r="S604" s="635"/>
      <c r="T604" s="635"/>
      <c r="U604" s="635"/>
      <c r="V604" s="635"/>
      <c r="W604" s="635"/>
      <c r="X604" s="635"/>
      <c r="Y604" s="635"/>
      <c r="Z604" s="635"/>
    </row>
    <row r="605" spans="1:26" ht="15.75" customHeight="1" x14ac:dyDescent="0.25">
      <c r="A605" s="17"/>
      <c r="B605" s="635"/>
      <c r="C605" s="635"/>
      <c r="D605" s="635"/>
      <c r="E605" s="17"/>
      <c r="F605" s="635"/>
      <c r="G605" s="635"/>
      <c r="H605" s="635"/>
      <c r="I605" s="635"/>
      <c r="J605" s="635"/>
      <c r="K605" s="635"/>
      <c r="L605" s="635"/>
      <c r="M605" s="635"/>
      <c r="N605" s="635"/>
      <c r="O605" s="635"/>
      <c r="P605" s="635"/>
      <c r="Q605" s="635"/>
      <c r="R605" s="636"/>
      <c r="S605" s="635"/>
      <c r="T605" s="635"/>
      <c r="U605" s="635"/>
      <c r="V605" s="635"/>
      <c r="W605" s="635"/>
      <c r="X605" s="635"/>
      <c r="Y605" s="635"/>
      <c r="Z605" s="635"/>
    </row>
    <row r="606" spans="1:26" ht="15.75" customHeight="1" x14ac:dyDescent="0.25">
      <c r="A606" s="17"/>
      <c r="B606" s="635"/>
      <c r="C606" s="635"/>
      <c r="D606" s="635"/>
      <c r="E606" s="17"/>
      <c r="F606" s="635"/>
      <c r="G606" s="635"/>
      <c r="H606" s="635"/>
      <c r="I606" s="635"/>
      <c r="J606" s="635"/>
      <c r="K606" s="635"/>
      <c r="L606" s="635"/>
      <c r="M606" s="635"/>
      <c r="N606" s="635"/>
      <c r="O606" s="635"/>
      <c r="P606" s="635"/>
      <c r="Q606" s="635"/>
      <c r="R606" s="636"/>
      <c r="S606" s="635"/>
      <c r="T606" s="635"/>
      <c r="U606" s="635"/>
      <c r="V606" s="635"/>
      <c r="W606" s="635"/>
      <c r="X606" s="635"/>
      <c r="Y606" s="635"/>
      <c r="Z606" s="635"/>
    </row>
    <row r="607" spans="1:26" ht="15.75" customHeight="1" x14ac:dyDescent="0.25">
      <c r="A607" s="17"/>
      <c r="B607" s="635"/>
      <c r="C607" s="635"/>
      <c r="D607" s="635"/>
      <c r="E607" s="17"/>
      <c r="F607" s="635"/>
      <c r="G607" s="635"/>
      <c r="H607" s="635"/>
      <c r="I607" s="635"/>
      <c r="J607" s="635"/>
      <c r="K607" s="635"/>
      <c r="L607" s="635"/>
      <c r="M607" s="635"/>
      <c r="N607" s="635"/>
      <c r="O607" s="635"/>
      <c r="P607" s="635"/>
      <c r="Q607" s="635"/>
      <c r="R607" s="636"/>
      <c r="S607" s="635"/>
      <c r="T607" s="635"/>
      <c r="U607" s="635"/>
      <c r="V607" s="635"/>
      <c r="W607" s="635"/>
      <c r="X607" s="635"/>
      <c r="Y607" s="635"/>
      <c r="Z607" s="635"/>
    </row>
    <row r="608" spans="1:26" ht="15.75" customHeight="1" x14ac:dyDescent="0.25">
      <c r="A608" s="17"/>
      <c r="B608" s="635"/>
      <c r="C608" s="635"/>
      <c r="D608" s="635"/>
      <c r="E608" s="17"/>
      <c r="F608" s="635"/>
      <c r="G608" s="635"/>
      <c r="H608" s="635"/>
      <c r="I608" s="635"/>
      <c r="J608" s="635"/>
      <c r="K608" s="635"/>
      <c r="L608" s="635"/>
      <c r="M608" s="635"/>
      <c r="N608" s="635"/>
      <c r="O608" s="635"/>
      <c r="P608" s="635"/>
      <c r="Q608" s="635"/>
      <c r="R608" s="636"/>
      <c r="S608" s="635"/>
      <c r="T608" s="635"/>
      <c r="U608" s="635"/>
      <c r="V608" s="635"/>
      <c r="W608" s="635"/>
      <c r="X608" s="635"/>
      <c r="Y608" s="635"/>
      <c r="Z608" s="635"/>
    </row>
    <row r="609" spans="1:26" ht="15.75" customHeight="1" x14ac:dyDescent="0.25">
      <c r="A609" s="17"/>
      <c r="B609" s="635"/>
      <c r="C609" s="635"/>
      <c r="D609" s="635"/>
      <c r="E609" s="17"/>
      <c r="F609" s="635"/>
      <c r="G609" s="635"/>
      <c r="H609" s="635"/>
      <c r="I609" s="635"/>
      <c r="J609" s="635"/>
      <c r="K609" s="635"/>
      <c r="L609" s="635"/>
      <c r="M609" s="635"/>
      <c r="N609" s="635"/>
      <c r="O609" s="635"/>
      <c r="P609" s="635"/>
      <c r="Q609" s="635"/>
      <c r="R609" s="636"/>
      <c r="S609" s="635"/>
      <c r="T609" s="635"/>
      <c r="U609" s="635"/>
      <c r="V609" s="635"/>
      <c r="W609" s="635"/>
      <c r="X609" s="635"/>
      <c r="Y609" s="635"/>
      <c r="Z609" s="635"/>
    </row>
    <row r="610" spans="1:26" ht="15.75" customHeight="1" x14ac:dyDescent="0.25">
      <c r="A610" s="17"/>
      <c r="B610" s="635"/>
      <c r="C610" s="635"/>
      <c r="D610" s="635"/>
      <c r="E610" s="17"/>
      <c r="F610" s="635"/>
      <c r="G610" s="635"/>
      <c r="H610" s="635"/>
      <c r="I610" s="635"/>
      <c r="J610" s="635"/>
      <c r="K610" s="635"/>
      <c r="L610" s="635"/>
      <c r="M610" s="635"/>
      <c r="N610" s="635"/>
      <c r="O610" s="635"/>
      <c r="P610" s="635"/>
      <c r="Q610" s="635"/>
      <c r="R610" s="636"/>
      <c r="S610" s="635"/>
      <c r="T610" s="635"/>
      <c r="U610" s="635"/>
      <c r="V610" s="635"/>
      <c r="W610" s="635"/>
      <c r="X610" s="635"/>
      <c r="Y610" s="635"/>
      <c r="Z610" s="635"/>
    </row>
    <row r="611" spans="1:26" ht="15.75" customHeight="1" x14ac:dyDescent="0.25">
      <c r="A611" s="17"/>
      <c r="B611" s="635"/>
      <c r="C611" s="635"/>
      <c r="D611" s="635"/>
      <c r="E611" s="17"/>
      <c r="F611" s="635"/>
      <c r="G611" s="635"/>
      <c r="H611" s="635"/>
      <c r="I611" s="635"/>
      <c r="J611" s="635"/>
      <c r="K611" s="635"/>
      <c r="L611" s="635"/>
      <c r="M611" s="635"/>
      <c r="N611" s="635"/>
      <c r="O611" s="635"/>
      <c r="P611" s="635"/>
      <c r="Q611" s="635"/>
      <c r="R611" s="636"/>
      <c r="S611" s="635"/>
      <c r="T611" s="635"/>
      <c r="U611" s="635"/>
      <c r="V611" s="635"/>
      <c r="W611" s="635"/>
      <c r="X611" s="635"/>
      <c r="Y611" s="635"/>
      <c r="Z611" s="635"/>
    </row>
    <row r="612" spans="1:26" ht="15.75" customHeight="1" x14ac:dyDescent="0.25">
      <c r="A612" s="17"/>
      <c r="B612" s="635"/>
      <c r="C612" s="635"/>
      <c r="D612" s="635"/>
      <c r="E612" s="17"/>
      <c r="F612" s="635"/>
      <c r="G612" s="635"/>
      <c r="H612" s="635"/>
      <c r="I612" s="635"/>
      <c r="J612" s="635"/>
      <c r="K612" s="635"/>
      <c r="L612" s="635"/>
      <c r="M612" s="635"/>
      <c r="N612" s="635"/>
      <c r="O612" s="635"/>
      <c r="P612" s="635"/>
      <c r="Q612" s="635"/>
      <c r="R612" s="636"/>
      <c r="S612" s="635"/>
      <c r="T612" s="635"/>
      <c r="U612" s="635"/>
      <c r="V612" s="635"/>
      <c r="W612" s="635"/>
      <c r="X612" s="635"/>
      <c r="Y612" s="635"/>
      <c r="Z612" s="635"/>
    </row>
    <row r="613" spans="1:26" ht="15.75" customHeight="1" x14ac:dyDescent="0.25">
      <c r="A613" s="17"/>
      <c r="B613" s="635"/>
      <c r="C613" s="635"/>
      <c r="D613" s="635"/>
      <c r="E613" s="17"/>
      <c r="F613" s="635"/>
      <c r="G613" s="635"/>
      <c r="H613" s="635"/>
      <c r="I613" s="635"/>
      <c r="J613" s="635"/>
      <c r="K613" s="635"/>
      <c r="L613" s="635"/>
      <c r="M613" s="635"/>
      <c r="N613" s="635"/>
      <c r="O613" s="635"/>
      <c r="P613" s="635"/>
      <c r="Q613" s="635"/>
      <c r="R613" s="636"/>
      <c r="S613" s="635"/>
      <c r="T613" s="635"/>
      <c r="U613" s="635"/>
      <c r="V613" s="635"/>
      <c r="W613" s="635"/>
      <c r="X613" s="635"/>
      <c r="Y613" s="635"/>
      <c r="Z613" s="635"/>
    </row>
    <row r="614" spans="1:26" ht="15.75" customHeight="1" x14ac:dyDescent="0.25">
      <c r="A614" s="17"/>
      <c r="B614" s="635"/>
      <c r="C614" s="635"/>
      <c r="D614" s="635"/>
      <c r="E614" s="17"/>
      <c r="F614" s="635"/>
      <c r="G614" s="635"/>
      <c r="H614" s="635"/>
      <c r="I614" s="635"/>
      <c r="J614" s="635"/>
      <c r="K614" s="635"/>
      <c r="L614" s="635"/>
      <c r="M614" s="635"/>
      <c r="N614" s="635"/>
      <c r="O614" s="635"/>
      <c r="P614" s="635"/>
      <c r="Q614" s="635"/>
      <c r="R614" s="636"/>
      <c r="S614" s="635"/>
      <c r="T614" s="635"/>
      <c r="U614" s="635"/>
      <c r="V614" s="635"/>
      <c r="W614" s="635"/>
      <c r="X614" s="635"/>
      <c r="Y614" s="635"/>
      <c r="Z614" s="635"/>
    </row>
    <row r="615" spans="1:26" ht="15.75" customHeight="1" x14ac:dyDescent="0.25">
      <c r="A615" s="17"/>
      <c r="B615" s="635"/>
      <c r="C615" s="635"/>
      <c r="D615" s="635"/>
      <c r="E615" s="17"/>
      <c r="F615" s="635"/>
      <c r="G615" s="635"/>
      <c r="H615" s="635"/>
      <c r="I615" s="635"/>
      <c r="J615" s="635"/>
      <c r="K615" s="635"/>
      <c r="L615" s="635"/>
      <c r="M615" s="635"/>
      <c r="N615" s="635"/>
      <c r="O615" s="635"/>
      <c r="P615" s="635"/>
      <c r="Q615" s="635"/>
      <c r="R615" s="636"/>
      <c r="S615" s="635"/>
      <c r="T615" s="635"/>
      <c r="U615" s="635"/>
      <c r="V615" s="635"/>
      <c r="W615" s="635"/>
      <c r="X615" s="635"/>
      <c r="Y615" s="635"/>
      <c r="Z615" s="635"/>
    </row>
    <row r="616" spans="1:26" ht="15.75" customHeight="1" x14ac:dyDescent="0.25">
      <c r="A616" s="17"/>
      <c r="B616" s="635"/>
      <c r="C616" s="635"/>
      <c r="D616" s="635"/>
      <c r="E616" s="17"/>
      <c r="F616" s="635"/>
      <c r="G616" s="635"/>
      <c r="H616" s="635"/>
      <c r="I616" s="635"/>
      <c r="J616" s="635"/>
      <c r="K616" s="635"/>
      <c r="L616" s="635"/>
      <c r="M616" s="635"/>
      <c r="N616" s="635"/>
      <c r="O616" s="635"/>
      <c r="P616" s="635"/>
      <c r="Q616" s="635"/>
      <c r="R616" s="636"/>
      <c r="S616" s="635"/>
      <c r="T616" s="635"/>
      <c r="U616" s="635"/>
      <c r="V616" s="635"/>
      <c r="W616" s="635"/>
      <c r="X616" s="635"/>
      <c r="Y616" s="635"/>
      <c r="Z616" s="635"/>
    </row>
    <row r="617" spans="1:26" ht="15.75" customHeight="1" x14ac:dyDescent="0.25">
      <c r="A617" s="17"/>
      <c r="B617" s="635"/>
      <c r="C617" s="635"/>
      <c r="D617" s="635"/>
      <c r="E617" s="17"/>
      <c r="F617" s="635"/>
      <c r="G617" s="635"/>
      <c r="H617" s="635"/>
      <c r="I617" s="635"/>
      <c r="J617" s="635"/>
      <c r="K617" s="635"/>
      <c r="L617" s="635"/>
      <c r="M617" s="635"/>
      <c r="N617" s="635"/>
      <c r="O617" s="635"/>
      <c r="P617" s="635"/>
      <c r="Q617" s="635"/>
      <c r="R617" s="636"/>
      <c r="S617" s="635"/>
      <c r="T617" s="635"/>
      <c r="U617" s="635"/>
      <c r="V617" s="635"/>
      <c r="W617" s="635"/>
      <c r="X617" s="635"/>
      <c r="Y617" s="635"/>
      <c r="Z617" s="635"/>
    </row>
    <row r="618" spans="1:26" ht="15.75" customHeight="1" x14ac:dyDescent="0.25">
      <c r="A618" s="17"/>
      <c r="B618" s="635"/>
      <c r="C618" s="635"/>
      <c r="D618" s="635"/>
      <c r="E618" s="17"/>
      <c r="F618" s="635"/>
      <c r="G618" s="635"/>
      <c r="H618" s="635"/>
      <c r="I618" s="635"/>
      <c r="J618" s="635"/>
      <c r="K618" s="635"/>
      <c r="L618" s="635"/>
      <c r="M618" s="635"/>
      <c r="N618" s="635"/>
      <c r="O618" s="635"/>
      <c r="P618" s="635"/>
      <c r="Q618" s="635"/>
      <c r="R618" s="636"/>
      <c r="S618" s="635"/>
      <c r="T618" s="635"/>
      <c r="U618" s="635"/>
      <c r="V618" s="635"/>
      <c r="W618" s="635"/>
      <c r="X618" s="635"/>
      <c r="Y618" s="635"/>
      <c r="Z618" s="635"/>
    </row>
    <row r="619" spans="1:26" ht="15.75" customHeight="1" x14ac:dyDescent="0.25">
      <c r="A619" s="17"/>
      <c r="B619" s="635"/>
      <c r="C619" s="635"/>
      <c r="D619" s="635"/>
      <c r="E619" s="17"/>
      <c r="F619" s="635"/>
      <c r="G619" s="635"/>
      <c r="H619" s="635"/>
      <c r="I619" s="635"/>
      <c r="J619" s="635"/>
      <c r="K619" s="635"/>
      <c r="L619" s="635"/>
      <c r="M619" s="635"/>
      <c r="N619" s="635"/>
      <c r="O619" s="635"/>
      <c r="P619" s="635"/>
      <c r="Q619" s="635"/>
      <c r="R619" s="636"/>
      <c r="S619" s="635"/>
      <c r="T619" s="635"/>
      <c r="U619" s="635"/>
      <c r="V619" s="635"/>
      <c r="W619" s="635"/>
      <c r="X619" s="635"/>
      <c r="Y619" s="635"/>
      <c r="Z619" s="635"/>
    </row>
    <row r="620" spans="1:26" ht="15.75" customHeight="1" x14ac:dyDescent="0.25">
      <c r="A620" s="17"/>
      <c r="B620" s="635"/>
      <c r="C620" s="635"/>
      <c r="D620" s="635"/>
      <c r="E620" s="17"/>
      <c r="F620" s="635"/>
      <c r="G620" s="635"/>
      <c r="H620" s="635"/>
      <c r="I620" s="635"/>
      <c r="J620" s="635"/>
      <c r="K620" s="635"/>
      <c r="L620" s="635"/>
      <c r="M620" s="635"/>
      <c r="N620" s="635"/>
      <c r="O620" s="635"/>
      <c r="P620" s="635"/>
      <c r="Q620" s="635"/>
      <c r="R620" s="636"/>
      <c r="S620" s="635"/>
      <c r="T620" s="635"/>
      <c r="U620" s="635"/>
      <c r="V620" s="635"/>
      <c r="W620" s="635"/>
      <c r="X620" s="635"/>
      <c r="Y620" s="635"/>
      <c r="Z620" s="635"/>
    </row>
    <row r="621" spans="1:26" ht="15.75" customHeight="1" x14ac:dyDescent="0.25">
      <c r="A621" s="17"/>
      <c r="B621" s="635"/>
      <c r="C621" s="635"/>
      <c r="D621" s="635"/>
      <c r="E621" s="17"/>
      <c r="F621" s="635"/>
      <c r="G621" s="635"/>
      <c r="H621" s="635"/>
      <c r="I621" s="635"/>
      <c r="J621" s="635"/>
      <c r="K621" s="635"/>
      <c r="L621" s="635"/>
      <c r="M621" s="635"/>
      <c r="N621" s="635"/>
      <c r="O621" s="635"/>
      <c r="P621" s="635"/>
      <c r="Q621" s="635"/>
      <c r="R621" s="636"/>
      <c r="S621" s="635"/>
      <c r="T621" s="635"/>
      <c r="U621" s="635"/>
      <c r="V621" s="635"/>
      <c r="W621" s="635"/>
      <c r="X621" s="635"/>
      <c r="Y621" s="635"/>
      <c r="Z621" s="635"/>
    </row>
    <row r="622" spans="1:26" ht="15.75" customHeight="1" x14ac:dyDescent="0.25">
      <c r="A622" s="17"/>
      <c r="B622" s="635"/>
      <c r="C622" s="635"/>
      <c r="D622" s="635"/>
      <c r="E622" s="17"/>
      <c r="F622" s="635"/>
      <c r="G622" s="635"/>
      <c r="H622" s="635"/>
      <c r="I622" s="635"/>
      <c r="J622" s="635"/>
      <c r="K622" s="635"/>
      <c r="L622" s="635"/>
      <c r="M622" s="635"/>
      <c r="N622" s="635"/>
      <c r="O622" s="635"/>
      <c r="P622" s="635"/>
      <c r="Q622" s="635"/>
      <c r="R622" s="636"/>
      <c r="S622" s="635"/>
      <c r="T622" s="635"/>
      <c r="U622" s="635"/>
      <c r="V622" s="635"/>
      <c r="W622" s="635"/>
      <c r="X622" s="635"/>
      <c r="Y622" s="635"/>
      <c r="Z622" s="635"/>
    </row>
    <row r="623" spans="1:26" ht="15.75" customHeight="1" x14ac:dyDescent="0.25">
      <c r="A623" s="17"/>
      <c r="B623" s="635"/>
      <c r="C623" s="635"/>
      <c r="D623" s="635"/>
      <c r="E623" s="17"/>
      <c r="F623" s="635"/>
      <c r="G623" s="635"/>
      <c r="H623" s="635"/>
      <c r="I623" s="635"/>
      <c r="J623" s="635"/>
      <c r="K623" s="635"/>
      <c r="L623" s="635"/>
      <c r="M623" s="635"/>
      <c r="N623" s="635"/>
      <c r="O623" s="635"/>
      <c r="P623" s="635"/>
      <c r="Q623" s="635"/>
      <c r="R623" s="636"/>
      <c r="S623" s="635"/>
      <c r="T623" s="635"/>
      <c r="U623" s="635"/>
      <c r="V623" s="635"/>
      <c r="W623" s="635"/>
      <c r="X623" s="635"/>
      <c r="Y623" s="635"/>
      <c r="Z623" s="635"/>
    </row>
    <row r="624" spans="1:26" ht="15.75" customHeight="1" x14ac:dyDescent="0.25">
      <c r="A624" s="17"/>
      <c r="B624" s="635"/>
      <c r="C624" s="635"/>
      <c r="D624" s="635"/>
      <c r="E624" s="17"/>
      <c r="F624" s="635"/>
      <c r="G624" s="635"/>
      <c r="H624" s="635"/>
      <c r="I624" s="635"/>
      <c r="J624" s="635"/>
      <c r="K624" s="635"/>
      <c r="L624" s="635"/>
      <c r="M624" s="635"/>
      <c r="N624" s="635"/>
      <c r="O624" s="635"/>
      <c r="P624" s="635"/>
      <c r="Q624" s="635"/>
      <c r="R624" s="636"/>
      <c r="S624" s="635"/>
      <c r="T624" s="635"/>
      <c r="U624" s="635"/>
      <c r="V624" s="635"/>
      <c r="W624" s="635"/>
      <c r="X624" s="635"/>
      <c r="Y624" s="635"/>
      <c r="Z624" s="635"/>
    </row>
    <row r="625" spans="1:26" ht="15.75" customHeight="1" x14ac:dyDescent="0.25">
      <c r="A625" s="17"/>
      <c r="B625" s="635"/>
      <c r="C625" s="635"/>
      <c r="D625" s="635"/>
      <c r="E625" s="17"/>
      <c r="F625" s="635"/>
      <c r="G625" s="635"/>
      <c r="H625" s="635"/>
      <c r="I625" s="635"/>
      <c r="J625" s="635"/>
      <c r="K625" s="635"/>
      <c r="L625" s="635"/>
      <c r="M625" s="635"/>
      <c r="N625" s="635"/>
      <c r="O625" s="635"/>
      <c r="P625" s="635"/>
      <c r="Q625" s="635"/>
      <c r="R625" s="636"/>
      <c r="S625" s="635"/>
      <c r="T625" s="635"/>
      <c r="U625" s="635"/>
      <c r="V625" s="635"/>
      <c r="W625" s="635"/>
      <c r="X625" s="635"/>
      <c r="Y625" s="635"/>
      <c r="Z625" s="635"/>
    </row>
    <row r="626" spans="1:26" ht="15.75" customHeight="1" x14ac:dyDescent="0.25">
      <c r="A626" s="17"/>
      <c r="B626" s="635"/>
      <c r="C626" s="635"/>
      <c r="D626" s="635"/>
      <c r="E626" s="17"/>
      <c r="F626" s="635"/>
      <c r="G626" s="635"/>
      <c r="H626" s="635"/>
      <c r="I626" s="635"/>
      <c r="J626" s="635"/>
      <c r="K626" s="635"/>
      <c r="L626" s="635"/>
      <c r="M626" s="635"/>
      <c r="N626" s="635"/>
      <c r="O626" s="635"/>
      <c r="P626" s="635"/>
      <c r="Q626" s="635"/>
      <c r="R626" s="636"/>
      <c r="S626" s="635"/>
      <c r="T626" s="635"/>
      <c r="U626" s="635"/>
      <c r="V626" s="635"/>
      <c r="W626" s="635"/>
      <c r="X626" s="635"/>
      <c r="Y626" s="635"/>
      <c r="Z626" s="635"/>
    </row>
    <row r="627" spans="1:26" ht="15.75" customHeight="1" x14ac:dyDescent="0.25">
      <c r="A627" s="17"/>
      <c r="B627" s="635"/>
      <c r="C627" s="635"/>
      <c r="D627" s="635"/>
      <c r="E627" s="17"/>
      <c r="F627" s="635"/>
      <c r="G627" s="635"/>
      <c r="H627" s="635"/>
      <c r="I627" s="635"/>
      <c r="J627" s="635"/>
      <c r="K627" s="635"/>
      <c r="L627" s="635"/>
      <c r="M627" s="635"/>
      <c r="N627" s="635"/>
      <c r="O627" s="635"/>
      <c r="P627" s="635"/>
      <c r="Q627" s="635"/>
      <c r="R627" s="636"/>
      <c r="S627" s="635"/>
      <c r="T627" s="635"/>
      <c r="U627" s="635"/>
      <c r="V627" s="635"/>
      <c r="W627" s="635"/>
      <c r="X627" s="635"/>
      <c r="Y627" s="635"/>
      <c r="Z627" s="635"/>
    </row>
    <row r="628" spans="1:26" ht="15.75" customHeight="1" x14ac:dyDescent="0.25">
      <c r="A628" s="17"/>
      <c r="B628" s="635"/>
      <c r="C628" s="635"/>
      <c r="D628" s="635"/>
      <c r="E628" s="17"/>
      <c r="F628" s="635"/>
      <c r="G628" s="635"/>
      <c r="H628" s="635"/>
      <c r="I628" s="635"/>
      <c r="J628" s="635"/>
      <c r="K628" s="635"/>
      <c r="L628" s="635"/>
      <c r="M628" s="635"/>
      <c r="N628" s="635"/>
      <c r="O628" s="635"/>
      <c r="P628" s="635"/>
      <c r="Q628" s="635"/>
      <c r="R628" s="636"/>
      <c r="S628" s="635"/>
      <c r="T628" s="635"/>
      <c r="U628" s="635"/>
      <c r="V628" s="635"/>
      <c r="W628" s="635"/>
      <c r="X628" s="635"/>
      <c r="Y628" s="635"/>
      <c r="Z628" s="635"/>
    </row>
    <row r="629" spans="1:26" ht="15.75" customHeight="1" x14ac:dyDescent="0.25">
      <c r="A629" s="17"/>
      <c r="B629" s="635"/>
      <c r="C629" s="635"/>
      <c r="D629" s="635"/>
      <c r="E629" s="17"/>
      <c r="F629" s="635"/>
      <c r="G629" s="635"/>
      <c r="H629" s="635"/>
      <c r="I629" s="635"/>
      <c r="J629" s="635"/>
      <c r="K629" s="635"/>
      <c r="L629" s="635"/>
      <c r="M629" s="635"/>
      <c r="N629" s="635"/>
      <c r="O629" s="635"/>
      <c r="P629" s="635"/>
      <c r="Q629" s="635"/>
      <c r="R629" s="636"/>
      <c r="S629" s="635"/>
      <c r="T629" s="635"/>
      <c r="U629" s="635"/>
      <c r="V629" s="635"/>
      <c r="W629" s="635"/>
      <c r="X629" s="635"/>
      <c r="Y629" s="635"/>
      <c r="Z629" s="635"/>
    </row>
    <row r="630" spans="1:26" ht="15.75" customHeight="1" x14ac:dyDescent="0.25">
      <c r="A630" s="17"/>
      <c r="B630" s="635"/>
      <c r="C630" s="635"/>
      <c r="D630" s="635"/>
      <c r="E630" s="17"/>
      <c r="F630" s="635"/>
      <c r="G630" s="635"/>
      <c r="H630" s="635"/>
      <c r="I630" s="635"/>
      <c r="J630" s="635"/>
      <c r="K630" s="635"/>
      <c r="L630" s="635"/>
      <c r="M630" s="635"/>
      <c r="N630" s="635"/>
      <c r="O630" s="635"/>
      <c r="P630" s="635"/>
      <c r="Q630" s="635"/>
      <c r="R630" s="636"/>
      <c r="S630" s="635"/>
      <c r="T630" s="635"/>
      <c r="U630" s="635"/>
      <c r="V630" s="635"/>
      <c r="W630" s="635"/>
      <c r="X630" s="635"/>
      <c r="Y630" s="635"/>
      <c r="Z630" s="635"/>
    </row>
    <row r="631" spans="1:26" ht="15.75" customHeight="1" x14ac:dyDescent="0.25">
      <c r="A631" s="17"/>
      <c r="B631" s="635"/>
      <c r="C631" s="635"/>
      <c r="D631" s="635"/>
      <c r="E631" s="17"/>
      <c r="F631" s="635"/>
      <c r="G631" s="635"/>
      <c r="H631" s="635"/>
      <c r="I631" s="635"/>
      <c r="J631" s="635"/>
      <c r="K631" s="635"/>
      <c r="L631" s="635"/>
      <c r="M631" s="635"/>
      <c r="N631" s="635"/>
      <c r="O631" s="635"/>
      <c r="P631" s="635"/>
      <c r="Q631" s="635"/>
      <c r="R631" s="636"/>
      <c r="S631" s="635"/>
      <c r="T631" s="635"/>
      <c r="U631" s="635"/>
      <c r="V631" s="635"/>
      <c r="W631" s="635"/>
      <c r="X631" s="635"/>
      <c r="Y631" s="635"/>
      <c r="Z631" s="635"/>
    </row>
    <row r="632" spans="1:26" ht="15.75" customHeight="1" x14ac:dyDescent="0.25">
      <c r="A632" s="17"/>
      <c r="B632" s="635"/>
      <c r="C632" s="635"/>
      <c r="D632" s="635"/>
      <c r="E632" s="17"/>
      <c r="F632" s="635"/>
      <c r="G632" s="635"/>
      <c r="H632" s="635"/>
      <c r="I632" s="635"/>
      <c r="J632" s="635"/>
      <c r="K632" s="635"/>
      <c r="L632" s="635"/>
      <c r="M632" s="635"/>
      <c r="N632" s="635"/>
      <c r="O632" s="635"/>
      <c r="P632" s="635"/>
      <c r="Q632" s="635"/>
      <c r="R632" s="636"/>
      <c r="S632" s="635"/>
      <c r="T632" s="635"/>
      <c r="U632" s="635"/>
      <c r="V632" s="635"/>
      <c r="W632" s="635"/>
      <c r="X632" s="635"/>
      <c r="Y632" s="635"/>
      <c r="Z632" s="635"/>
    </row>
    <row r="633" spans="1:26" ht="15.75" customHeight="1" x14ac:dyDescent="0.25">
      <c r="A633" s="17"/>
      <c r="B633" s="635"/>
      <c r="C633" s="635"/>
      <c r="D633" s="635"/>
      <c r="E633" s="17"/>
      <c r="F633" s="635"/>
      <c r="G633" s="635"/>
      <c r="H633" s="635"/>
      <c r="I633" s="635"/>
      <c r="J633" s="635"/>
      <c r="K633" s="635"/>
      <c r="L633" s="635"/>
      <c r="M633" s="635"/>
      <c r="N633" s="635"/>
      <c r="O633" s="635"/>
      <c r="P633" s="635"/>
      <c r="Q633" s="635"/>
      <c r="R633" s="636"/>
      <c r="S633" s="635"/>
      <c r="T633" s="635"/>
      <c r="U633" s="635"/>
      <c r="V633" s="635"/>
      <c r="W633" s="635"/>
      <c r="X633" s="635"/>
      <c r="Y633" s="635"/>
      <c r="Z633" s="635"/>
    </row>
    <row r="634" spans="1:26" ht="15.75" customHeight="1" x14ac:dyDescent="0.25">
      <c r="A634" s="17"/>
      <c r="B634" s="635"/>
      <c r="C634" s="635"/>
      <c r="D634" s="635"/>
      <c r="E634" s="17"/>
      <c r="F634" s="635"/>
      <c r="G634" s="635"/>
      <c r="H634" s="635"/>
      <c r="I634" s="635"/>
      <c r="J634" s="635"/>
      <c r="K634" s="635"/>
      <c r="L634" s="635"/>
      <c r="M634" s="635"/>
      <c r="N634" s="635"/>
      <c r="O634" s="635"/>
      <c r="P634" s="635"/>
      <c r="Q634" s="635"/>
      <c r="R634" s="636"/>
      <c r="S634" s="635"/>
      <c r="T634" s="635"/>
      <c r="U634" s="635"/>
      <c r="V634" s="635"/>
      <c r="W634" s="635"/>
      <c r="X634" s="635"/>
      <c r="Y634" s="635"/>
      <c r="Z634" s="635"/>
    </row>
    <row r="635" spans="1:26" ht="15.75" customHeight="1" x14ac:dyDescent="0.25">
      <c r="A635" s="17"/>
      <c r="B635" s="635"/>
      <c r="C635" s="635"/>
      <c r="D635" s="635"/>
      <c r="E635" s="17"/>
      <c r="F635" s="635"/>
      <c r="G635" s="635"/>
      <c r="H635" s="635"/>
      <c r="I635" s="635"/>
      <c r="J635" s="635"/>
      <c r="K635" s="635"/>
      <c r="L635" s="635"/>
      <c r="M635" s="635"/>
      <c r="N635" s="635"/>
      <c r="O635" s="635"/>
      <c r="P635" s="635"/>
      <c r="Q635" s="635"/>
      <c r="R635" s="636"/>
      <c r="S635" s="635"/>
      <c r="T635" s="635"/>
      <c r="U635" s="635"/>
      <c r="V635" s="635"/>
      <c r="W635" s="635"/>
      <c r="X635" s="635"/>
      <c r="Y635" s="635"/>
      <c r="Z635" s="635"/>
    </row>
    <row r="636" spans="1:26" ht="15.75" customHeight="1" x14ac:dyDescent="0.25">
      <c r="A636" s="17"/>
      <c r="B636" s="635"/>
      <c r="C636" s="635"/>
      <c r="D636" s="635"/>
      <c r="E636" s="17"/>
      <c r="F636" s="635"/>
      <c r="G636" s="635"/>
      <c r="H636" s="635"/>
      <c r="I636" s="635"/>
      <c r="J636" s="635"/>
      <c r="K636" s="635"/>
      <c r="L636" s="635"/>
      <c r="M636" s="635"/>
      <c r="N636" s="635"/>
      <c r="O636" s="635"/>
      <c r="P636" s="635"/>
      <c r="Q636" s="635"/>
      <c r="R636" s="636"/>
      <c r="S636" s="635"/>
      <c r="T636" s="635"/>
      <c r="U636" s="635"/>
      <c r="V636" s="635"/>
      <c r="W636" s="635"/>
      <c r="X636" s="635"/>
      <c r="Y636" s="635"/>
      <c r="Z636" s="635"/>
    </row>
    <row r="637" spans="1:26" ht="15.75" customHeight="1" x14ac:dyDescent="0.25">
      <c r="A637" s="17"/>
      <c r="B637" s="635"/>
      <c r="C637" s="635"/>
      <c r="D637" s="635"/>
      <c r="E637" s="17"/>
      <c r="F637" s="635"/>
      <c r="G637" s="635"/>
      <c r="H637" s="635"/>
      <c r="I637" s="635"/>
      <c r="J637" s="635"/>
      <c r="K637" s="635"/>
      <c r="L637" s="635"/>
      <c r="M637" s="635"/>
      <c r="N637" s="635"/>
      <c r="O637" s="635"/>
      <c r="P637" s="635"/>
      <c r="Q637" s="635"/>
      <c r="R637" s="636"/>
      <c r="S637" s="635"/>
      <c r="T637" s="635"/>
      <c r="U637" s="635"/>
      <c r="V637" s="635"/>
      <c r="W637" s="635"/>
      <c r="X637" s="635"/>
      <c r="Y637" s="635"/>
      <c r="Z637" s="635"/>
    </row>
    <row r="638" spans="1:26" ht="15.75" customHeight="1" x14ac:dyDescent="0.25">
      <c r="A638" s="17"/>
      <c r="B638" s="635"/>
      <c r="C638" s="635"/>
      <c r="D638" s="635"/>
      <c r="E638" s="17"/>
      <c r="F638" s="635"/>
      <c r="G638" s="635"/>
      <c r="H638" s="635"/>
      <c r="I638" s="635"/>
      <c r="J638" s="635"/>
      <c r="K638" s="635"/>
      <c r="L638" s="635"/>
      <c r="M638" s="635"/>
      <c r="N638" s="635"/>
      <c r="O638" s="635"/>
      <c r="P638" s="635"/>
      <c r="Q638" s="635"/>
      <c r="R638" s="636"/>
      <c r="S638" s="635"/>
      <c r="T638" s="635"/>
      <c r="U638" s="635"/>
      <c r="V638" s="635"/>
      <c r="W638" s="635"/>
      <c r="X638" s="635"/>
      <c r="Y638" s="635"/>
      <c r="Z638" s="635"/>
    </row>
    <row r="639" spans="1:26" ht="15.75" customHeight="1" x14ac:dyDescent="0.25">
      <c r="A639" s="17"/>
      <c r="B639" s="635"/>
      <c r="C639" s="635"/>
      <c r="D639" s="635"/>
      <c r="E639" s="17"/>
      <c r="F639" s="635"/>
      <c r="G639" s="635"/>
      <c r="H639" s="635"/>
      <c r="I639" s="635"/>
      <c r="J639" s="635"/>
      <c r="K639" s="635"/>
      <c r="L639" s="635"/>
      <c r="M639" s="635"/>
      <c r="N639" s="635"/>
      <c r="O639" s="635"/>
      <c r="P639" s="635"/>
      <c r="Q639" s="635"/>
      <c r="R639" s="636"/>
      <c r="S639" s="635"/>
      <c r="T639" s="635"/>
      <c r="U639" s="635"/>
      <c r="V639" s="635"/>
      <c r="W639" s="635"/>
      <c r="X639" s="635"/>
      <c r="Y639" s="635"/>
      <c r="Z639" s="635"/>
    </row>
    <row r="640" spans="1:26" ht="15.75" customHeight="1" x14ac:dyDescent="0.25">
      <c r="A640" s="17"/>
      <c r="B640" s="635"/>
      <c r="C640" s="635"/>
      <c r="D640" s="635"/>
      <c r="E640" s="17"/>
      <c r="F640" s="635"/>
      <c r="G640" s="635"/>
      <c r="H640" s="635"/>
      <c r="I640" s="635"/>
      <c r="J640" s="635"/>
      <c r="K640" s="635"/>
      <c r="L640" s="635"/>
      <c r="M640" s="635"/>
      <c r="N640" s="635"/>
      <c r="O640" s="635"/>
      <c r="P640" s="635"/>
      <c r="Q640" s="635"/>
      <c r="R640" s="636"/>
      <c r="S640" s="635"/>
      <c r="T640" s="635"/>
      <c r="U640" s="635"/>
      <c r="V640" s="635"/>
      <c r="W640" s="635"/>
      <c r="X640" s="635"/>
      <c r="Y640" s="635"/>
      <c r="Z640" s="635"/>
    </row>
    <row r="641" spans="1:26" ht="15.75" customHeight="1" x14ac:dyDescent="0.25">
      <c r="A641" s="17"/>
      <c r="B641" s="635"/>
      <c r="C641" s="635"/>
      <c r="D641" s="635"/>
      <c r="E641" s="17"/>
      <c r="F641" s="635"/>
      <c r="G641" s="635"/>
      <c r="H641" s="635"/>
      <c r="I641" s="635"/>
      <c r="J641" s="635"/>
      <c r="K641" s="635"/>
      <c r="L641" s="635"/>
      <c r="M641" s="635"/>
      <c r="N641" s="635"/>
      <c r="O641" s="635"/>
      <c r="P641" s="635"/>
      <c r="Q641" s="635"/>
      <c r="R641" s="636"/>
      <c r="S641" s="635"/>
      <c r="T641" s="635"/>
      <c r="U641" s="635"/>
      <c r="V641" s="635"/>
      <c r="W641" s="635"/>
      <c r="X641" s="635"/>
      <c r="Y641" s="635"/>
      <c r="Z641" s="635"/>
    </row>
    <row r="642" spans="1:26" ht="15.75" customHeight="1" x14ac:dyDescent="0.25">
      <c r="A642" s="17"/>
      <c r="B642" s="635"/>
      <c r="C642" s="635"/>
      <c r="D642" s="635"/>
      <c r="E642" s="17"/>
      <c r="F642" s="635"/>
      <c r="G642" s="635"/>
      <c r="H642" s="635"/>
      <c r="I642" s="635"/>
      <c r="J642" s="635"/>
      <c r="K642" s="635"/>
      <c r="L642" s="635"/>
      <c r="M642" s="635"/>
      <c r="N642" s="635"/>
      <c r="O642" s="635"/>
      <c r="P642" s="635"/>
      <c r="Q642" s="635"/>
      <c r="R642" s="636"/>
      <c r="S642" s="635"/>
      <c r="T642" s="635"/>
      <c r="U642" s="635"/>
      <c r="V642" s="635"/>
      <c r="W642" s="635"/>
      <c r="X642" s="635"/>
      <c r="Y642" s="635"/>
      <c r="Z642" s="635"/>
    </row>
    <row r="643" spans="1:26" ht="15.75" customHeight="1" x14ac:dyDescent="0.25">
      <c r="A643" s="17"/>
      <c r="B643" s="635"/>
      <c r="C643" s="635"/>
      <c r="D643" s="635"/>
      <c r="E643" s="17"/>
      <c r="F643" s="635"/>
      <c r="G643" s="635"/>
      <c r="H643" s="635"/>
      <c r="I643" s="635"/>
      <c r="J643" s="635"/>
      <c r="K643" s="635"/>
      <c r="L643" s="635"/>
      <c r="M643" s="635"/>
      <c r="N643" s="635"/>
      <c r="O643" s="635"/>
      <c r="P643" s="635"/>
      <c r="Q643" s="635"/>
      <c r="R643" s="636"/>
      <c r="S643" s="635"/>
      <c r="T643" s="635"/>
      <c r="U643" s="635"/>
      <c r="V643" s="635"/>
      <c r="W643" s="635"/>
      <c r="X643" s="635"/>
      <c r="Y643" s="635"/>
      <c r="Z643" s="635"/>
    </row>
    <row r="644" spans="1:26" ht="15.75" customHeight="1" x14ac:dyDescent="0.25">
      <c r="A644" s="17"/>
      <c r="B644" s="635"/>
      <c r="C644" s="635"/>
      <c r="D644" s="635"/>
      <c r="E644" s="17"/>
      <c r="F644" s="635"/>
      <c r="G644" s="635"/>
      <c r="H644" s="635"/>
      <c r="I644" s="635"/>
      <c r="J644" s="635"/>
      <c r="K644" s="635"/>
      <c r="L644" s="635"/>
      <c r="M644" s="635"/>
      <c r="N644" s="635"/>
      <c r="O644" s="635"/>
      <c r="P644" s="635"/>
      <c r="Q644" s="635"/>
      <c r="R644" s="636"/>
      <c r="S644" s="635"/>
      <c r="T644" s="635"/>
      <c r="U644" s="635"/>
      <c r="V644" s="635"/>
      <c r="W644" s="635"/>
      <c r="X644" s="635"/>
      <c r="Y644" s="635"/>
      <c r="Z644" s="635"/>
    </row>
    <row r="645" spans="1:26" ht="15.75" customHeight="1" x14ac:dyDescent="0.25">
      <c r="A645" s="17"/>
      <c r="B645" s="635"/>
      <c r="C645" s="635"/>
      <c r="D645" s="635"/>
      <c r="E645" s="17"/>
      <c r="F645" s="635"/>
      <c r="G645" s="635"/>
      <c r="H645" s="635"/>
      <c r="I645" s="635"/>
      <c r="J645" s="635"/>
      <c r="K645" s="635"/>
      <c r="L645" s="635"/>
      <c r="M645" s="635"/>
      <c r="N645" s="635"/>
      <c r="O645" s="635"/>
      <c r="P645" s="635"/>
      <c r="Q645" s="635"/>
      <c r="R645" s="636"/>
      <c r="S645" s="635"/>
      <c r="T645" s="635"/>
      <c r="U645" s="635"/>
      <c r="V645" s="635"/>
      <c r="W645" s="635"/>
      <c r="X645" s="635"/>
      <c r="Y645" s="635"/>
      <c r="Z645" s="635"/>
    </row>
    <row r="646" spans="1:26" ht="15.75" customHeight="1" x14ac:dyDescent="0.25">
      <c r="A646" s="17"/>
      <c r="B646" s="635"/>
      <c r="C646" s="635"/>
      <c r="D646" s="635"/>
      <c r="E646" s="17"/>
      <c r="F646" s="635"/>
      <c r="G646" s="635"/>
      <c r="H646" s="635"/>
      <c r="I646" s="635"/>
      <c r="J646" s="635"/>
      <c r="K646" s="635"/>
      <c r="L646" s="635"/>
      <c r="M646" s="635"/>
      <c r="N646" s="635"/>
      <c r="O646" s="635"/>
      <c r="P646" s="635"/>
      <c r="Q646" s="635"/>
      <c r="R646" s="636"/>
      <c r="S646" s="635"/>
      <c r="T646" s="635"/>
      <c r="U646" s="635"/>
      <c r="V646" s="635"/>
      <c r="W646" s="635"/>
      <c r="X646" s="635"/>
      <c r="Y646" s="635"/>
      <c r="Z646" s="635"/>
    </row>
    <row r="647" spans="1:26" ht="15.75" customHeight="1" x14ac:dyDescent="0.25">
      <c r="A647" s="17"/>
      <c r="B647" s="635"/>
      <c r="C647" s="635"/>
      <c r="D647" s="635"/>
      <c r="E647" s="17"/>
      <c r="F647" s="635"/>
      <c r="G647" s="635"/>
      <c r="H647" s="635"/>
      <c r="I647" s="635"/>
      <c r="J647" s="635"/>
      <c r="K647" s="635"/>
      <c r="L647" s="635"/>
      <c r="M647" s="635"/>
      <c r="N647" s="635"/>
      <c r="O647" s="635"/>
      <c r="P647" s="635"/>
      <c r="Q647" s="635"/>
      <c r="R647" s="636"/>
      <c r="S647" s="635"/>
      <c r="T647" s="635"/>
      <c r="U647" s="635"/>
      <c r="V647" s="635"/>
      <c r="W647" s="635"/>
      <c r="X647" s="635"/>
      <c r="Y647" s="635"/>
      <c r="Z647" s="635"/>
    </row>
    <row r="648" spans="1:26" ht="15.75" customHeight="1" x14ac:dyDescent="0.25">
      <c r="A648" s="17"/>
      <c r="B648" s="635"/>
      <c r="C648" s="635"/>
      <c r="D648" s="635"/>
      <c r="E648" s="17"/>
      <c r="F648" s="635"/>
      <c r="G648" s="635"/>
      <c r="H648" s="635"/>
      <c r="I648" s="635"/>
      <c r="J648" s="635"/>
      <c r="K648" s="635"/>
      <c r="L648" s="635"/>
      <c r="M648" s="635"/>
      <c r="N648" s="635"/>
      <c r="O648" s="635"/>
      <c r="P648" s="635"/>
      <c r="Q648" s="635"/>
      <c r="R648" s="636"/>
      <c r="S648" s="635"/>
      <c r="T648" s="635"/>
      <c r="U648" s="635"/>
      <c r="V648" s="635"/>
      <c r="W648" s="635"/>
      <c r="X648" s="635"/>
      <c r="Y648" s="635"/>
      <c r="Z648" s="635"/>
    </row>
    <row r="649" spans="1:26" ht="15.75" customHeight="1" x14ac:dyDescent="0.25">
      <c r="A649" s="17"/>
      <c r="B649" s="635"/>
      <c r="C649" s="635"/>
      <c r="D649" s="635"/>
      <c r="E649" s="17"/>
      <c r="F649" s="635"/>
      <c r="G649" s="635"/>
      <c r="H649" s="635"/>
      <c r="I649" s="635"/>
      <c r="J649" s="635"/>
      <c r="K649" s="635"/>
      <c r="L649" s="635"/>
      <c r="M649" s="635"/>
      <c r="N649" s="635"/>
      <c r="O649" s="635"/>
      <c r="P649" s="635"/>
      <c r="Q649" s="635"/>
      <c r="R649" s="636"/>
      <c r="S649" s="635"/>
      <c r="T649" s="635"/>
      <c r="U649" s="635"/>
      <c r="V649" s="635"/>
      <c r="W649" s="635"/>
      <c r="X649" s="635"/>
      <c r="Y649" s="635"/>
      <c r="Z649" s="635"/>
    </row>
    <row r="650" spans="1:26" ht="15.75" customHeight="1" x14ac:dyDescent="0.25">
      <c r="A650" s="17"/>
      <c r="B650" s="635"/>
      <c r="C650" s="635"/>
      <c r="D650" s="635"/>
      <c r="E650" s="17"/>
      <c r="F650" s="635"/>
      <c r="G650" s="635"/>
      <c r="H650" s="635"/>
      <c r="I650" s="635"/>
      <c r="J650" s="635"/>
      <c r="K650" s="635"/>
      <c r="L650" s="635"/>
      <c r="M650" s="635"/>
      <c r="N650" s="635"/>
      <c r="O650" s="635"/>
      <c r="P650" s="635"/>
      <c r="Q650" s="635"/>
      <c r="R650" s="636"/>
      <c r="S650" s="635"/>
      <c r="T650" s="635"/>
      <c r="U650" s="635"/>
      <c r="V650" s="635"/>
      <c r="W650" s="635"/>
      <c r="X650" s="635"/>
      <c r="Y650" s="635"/>
      <c r="Z650" s="635"/>
    </row>
    <row r="651" spans="1:26" ht="15.75" customHeight="1" x14ac:dyDescent="0.25">
      <c r="A651" s="17"/>
      <c r="B651" s="635"/>
      <c r="C651" s="635"/>
      <c r="D651" s="635"/>
      <c r="E651" s="17"/>
      <c r="F651" s="635"/>
      <c r="G651" s="635"/>
      <c r="H651" s="635"/>
      <c r="I651" s="635"/>
      <c r="J651" s="635"/>
      <c r="K651" s="635"/>
      <c r="L651" s="635"/>
      <c r="M651" s="635"/>
      <c r="N651" s="635"/>
      <c r="O651" s="635"/>
      <c r="P651" s="635"/>
      <c r="Q651" s="635"/>
      <c r="R651" s="636"/>
      <c r="S651" s="635"/>
      <c r="T651" s="635"/>
      <c r="U651" s="635"/>
      <c r="V651" s="635"/>
      <c r="W651" s="635"/>
      <c r="X651" s="635"/>
      <c r="Y651" s="635"/>
      <c r="Z651" s="635"/>
    </row>
    <row r="652" spans="1:26" ht="15.75" customHeight="1" x14ac:dyDescent="0.25">
      <c r="A652" s="17"/>
      <c r="B652" s="635"/>
      <c r="C652" s="635"/>
      <c r="D652" s="635"/>
      <c r="E652" s="17"/>
      <c r="F652" s="635"/>
      <c r="G652" s="635"/>
      <c r="H652" s="635"/>
      <c r="I652" s="635"/>
      <c r="J652" s="635"/>
      <c r="K652" s="635"/>
      <c r="L652" s="635"/>
      <c r="M652" s="635"/>
      <c r="N652" s="635"/>
      <c r="O652" s="635"/>
      <c r="P652" s="635"/>
      <c r="Q652" s="635"/>
      <c r="R652" s="636"/>
      <c r="S652" s="635"/>
      <c r="T652" s="635"/>
      <c r="U652" s="635"/>
      <c r="V652" s="635"/>
      <c r="W652" s="635"/>
      <c r="X652" s="635"/>
      <c r="Y652" s="635"/>
      <c r="Z652" s="635"/>
    </row>
    <row r="653" spans="1:26" ht="15.75" customHeight="1" x14ac:dyDescent="0.25">
      <c r="A653" s="17"/>
      <c r="B653" s="635"/>
      <c r="C653" s="635"/>
      <c r="D653" s="635"/>
      <c r="E653" s="17"/>
      <c r="F653" s="635"/>
      <c r="G653" s="635"/>
      <c r="H653" s="635"/>
      <c r="I653" s="635"/>
      <c r="J653" s="635"/>
      <c r="K653" s="635"/>
      <c r="L653" s="635"/>
      <c r="M653" s="635"/>
      <c r="N653" s="635"/>
      <c r="O653" s="635"/>
      <c r="P653" s="635"/>
      <c r="Q653" s="635"/>
      <c r="R653" s="636"/>
      <c r="S653" s="635"/>
      <c r="T653" s="635"/>
      <c r="U653" s="635"/>
      <c r="V653" s="635"/>
      <c r="W653" s="635"/>
      <c r="X653" s="635"/>
      <c r="Y653" s="635"/>
      <c r="Z653" s="635"/>
    </row>
    <row r="654" spans="1:26" ht="15.75" customHeight="1" x14ac:dyDescent="0.25">
      <c r="A654" s="17"/>
      <c r="B654" s="635"/>
      <c r="C654" s="635"/>
      <c r="D654" s="635"/>
      <c r="E654" s="17"/>
      <c r="F654" s="635"/>
      <c r="G654" s="635"/>
      <c r="H654" s="635"/>
      <c r="I654" s="635"/>
      <c r="J654" s="635"/>
      <c r="K654" s="635"/>
      <c r="L654" s="635"/>
      <c r="M654" s="635"/>
      <c r="N654" s="635"/>
      <c r="O654" s="635"/>
      <c r="P654" s="635"/>
      <c r="Q654" s="635"/>
      <c r="R654" s="636"/>
      <c r="S654" s="635"/>
      <c r="T654" s="635"/>
      <c r="U654" s="635"/>
      <c r="V654" s="635"/>
      <c r="W654" s="635"/>
      <c r="X654" s="635"/>
      <c r="Y654" s="635"/>
      <c r="Z654" s="635"/>
    </row>
    <row r="655" spans="1:26" ht="15.75" customHeight="1" x14ac:dyDescent="0.25">
      <c r="A655" s="17"/>
      <c r="B655" s="635"/>
      <c r="C655" s="635"/>
      <c r="D655" s="635"/>
      <c r="E655" s="17"/>
      <c r="F655" s="635"/>
      <c r="G655" s="635"/>
      <c r="H655" s="635"/>
      <c r="I655" s="635"/>
      <c r="J655" s="635"/>
      <c r="K655" s="635"/>
      <c r="L655" s="635"/>
      <c r="M655" s="635"/>
      <c r="N655" s="635"/>
      <c r="O655" s="635"/>
      <c r="P655" s="635"/>
      <c r="Q655" s="635"/>
      <c r="R655" s="636"/>
      <c r="S655" s="635"/>
      <c r="T655" s="635"/>
      <c r="U655" s="635"/>
      <c r="V655" s="635"/>
      <c r="W655" s="635"/>
      <c r="X655" s="635"/>
      <c r="Y655" s="635"/>
      <c r="Z655" s="635"/>
    </row>
    <row r="656" spans="1:26" ht="15.75" customHeight="1" x14ac:dyDescent="0.25">
      <c r="A656" s="17"/>
      <c r="B656" s="635"/>
      <c r="C656" s="635"/>
      <c r="D656" s="635"/>
      <c r="E656" s="17"/>
      <c r="F656" s="635"/>
      <c r="G656" s="635"/>
      <c r="H656" s="635"/>
      <c r="I656" s="635"/>
      <c r="J656" s="635"/>
      <c r="K656" s="635"/>
      <c r="L656" s="635"/>
      <c r="M656" s="635"/>
      <c r="N656" s="635"/>
      <c r="O656" s="635"/>
      <c r="P656" s="635"/>
      <c r="Q656" s="635"/>
      <c r="R656" s="636"/>
      <c r="S656" s="635"/>
      <c r="T656" s="635"/>
      <c r="U656" s="635"/>
      <c r="V656" s="635"/>
      <c r="W656" s="635"/>
      <c r="X656" s="635"/>
      <c r="Y656" s="635"/>
      <c r="Z656" s="635"/>
    </row>
    <row r="657" spans="1:26" ht="15.75" customHeight="1" x14ac:dyDescent="0.25">
      <c r="A657" s="17"/>
      <c r="B657" s="635"/>
      <c r="C657" s="635"/>
      <c r="D657" s="635"/>
      <c r="E657" s="17"/>
      <c r="F657" s="635"/>
      <c r="G657" s="635"/>
      <c r="H657" s="635"/>
      <c r="I657" s="635"/>
      <c r="J657" s="635"/>
      <c r="K657" s="635"/>
      <c r="L657" s="635"/>
      <c r="M657" s="635"/>
      <c r="N657" s="635"/>
      <c r="O657" s="635"/>
      <c r="P657" s="635"/>
      <c r="Q657" s="635"/>
      <c r="R657" s="636"/>
      <c r="S657" s="635"/>
      <c r="T657" s="635"/>
      <c r="U657" s="635"/>
      <c r="V657" s="635"/>
      <c r="W657" s="635"/>
      <c r="X657" s="635"/>
      <c r="Y657" s="635"/>
      <c r="Z657" s="635"/>
    </row>
    <row r="658" spans="1:26" ht="15.75" customHeight="1" x14ac:dyDescent="0.25">
      <c r="A658" s="17"/>
      <c r="B658" s="635"/>
      <c r="C658" s="635"/>
      <c r="D658" s="635"/>
      <c r="E658" s="17"/>
      <c r="F658" s="635"/>
      <c r="G658" s="635"/>
      <c r="H658" s="635"/>
      <c r="I658" s="635"/>
      <c r="J658" s="635"/>
      <c r="K658" s="635"/>
      <c r="L658" s="635"/>
      <c r="M658" s="635"/>
      <c r="N658" s="635"/>
      <c r="O658" s="635"/>
      <c r="P658" s="635"/>
      <c r="Q658" s="635"/>
      <c r="R658" s="636"/>
      <c r="S658" s="635"/>
      <c r="T658" s="635"/>
      <c r="U658" s="635"/>
      <c r="V658" s="635"/>
      <c r="W658" s="635"/>
      <c r="X658" s="635"/>
      <c r="Y658" s="635"/>
      <c r="Z658" s="635"/>
    </row>
    <row r="659" spans="1:26" ht="15.75" customHeight="1" x14ac:dyDescent="0.25">
      <c r="A659" s="17"/>
      <c r="B659" s="635"/>
      <c r="C659" s="635"/>
      <c r="D659" s="635"/>
      <c r="E659" s="17"/>
      <c r="F659" s="635"/>
      <c r="G659" s="635"/>
      <c r="H659" s="635"/>
      <c r="I659" s="635"/>
      <c r="J659" s="635"/>
      <c r="K659" s="635"/>
      <c r="L659" s="635"/>
      <c r="M659" s="635"/>
      <c r="N659" s="635"/>
      <c r="O659" s="635"/>
      <c r="P659" s="635"/>
      <c r="Q659" s="635"/>
      <c r="R659" s="636"/>
      <c r="S659" s="635"/>
      <c r="T659" s="635"/>
      <c r="U659" s="635"/>
      <c r="V659" s="635"/>
      <c r="W659" s="635"/>
      <c r="X659" s="635"/>
      <c r="Y659" s="635"/>
      <c r="Z659" s="635"/>
    </row>
    <row r="660" spans="1:26" ht="15.75" customHeight="1" x14ac:dyDescent="0.25">
      <c r="A660" s="17"/>
      <c r="B660" s="635"/>
      <c r="C660" s="635"/>
      <c r="D660" s="635"/>
      <c r="E660" s="17"/>
      <c r="F660" s="635"/>
      <c r="G660" s="635"/>
      <c r="H660" s="635"/>
      <c r="I660" s="635"/>
      <c r="J660" s="635"/>
      <c r="K660" s="635"/>
      <c r="L660" s="635"/>
      <c r="M660" s="635"/>
      <c r="N660" s="635"/>
      <c r="O660" s="635"/>
      <c r="P660" s="635"/>
      <c r="Q660" s="635"/>
      <c r="R660" s="636"/>
      <c r="S660" s="635"/>
      <c r="T660" s="635"/>
      <c r="U660" s="635"/>
      <c r="V660" s="635"/>
      <c r="W660" s="635"/>
      <c r="X660" s="635"/>
      <c r="Y660" s="635"/>
      <c r="Z660" s="635"/>
    </row>
    <row r="661" spans="1:26" ht="15.75" customHeight="1" x14ac:dyDescent="0.25">
      <c r="A661" s="17"/>
      <c r="B661" s="635"/>
      <c r="C661" s="635"/>
      <c r="D661" s="635"/>
      <c r="E661" s="17"/>
      <c r="F661" s="635"/>
      <c r="G661" s="635"/>
      <c r="H661" s="635"/>
      <c r="I661" s="635"/>
      <c r="J661" s="635"/>
      <c r="K661" s="635"/>
      <c r="L661" s="635"/>
      <c r="M661" s="635"/>
      <c r="N661" s="635"/>
      <c r="O661" s="635"/>
      <c r="P661" s="635"/>
      <c r="Q661" s="635"/>
      <c r="R661" s="636"/>
      <c r="S661" s="635"/>
      <c r="T661" s="635"/>
      <c r="U661" s="635"/>
      <c r="V661" s="635"/>
      <c r="W661" s="635"/>
      <c r="X661" s="635"/>
      <c r="Y661" s="635"/>
      <c r="Z661" s="635"/>
    </row>
    <row r="662" spans="1:26" ht="15.75" customHeight="1" x14ac:dyDescent="0.25">
      <c r="A662" s="17"/>
      <c r="B662" s="635"/>
      <c r="C662" s="635"/>
      <c r="D662" s="635"/>
      <c r="E662" s="17"/>
      <c r="F662" s="635"/>
      <c r="G662" s="635"/>
      <c r="H662" s="635"/>
      <c r="I662" s="635"/>
      <c r="J662" s="635"/>
      <c r="K662" s="635"/>
      <c r="L662" s="635"/>
      <c r="M662" s="635"/>
      <c r="N662" s="635"/>
      <c r="O662" s="635"/>
      <c r="P662" s="635"/>
      <c r="Q662" s="635"/>
      <c r="R662" s="636"/>
      <c r="S662" s="635"/>
      <c r="T662" s="635"/>
      <c r="U662" s="635"/>
      <c r="V662" s="635"/>
      <c r="W662" s="635"/>
      <c r="X662" s="635"/>
      <c r="Y662" s="635"/>
      <c r="Z662" s="635"/>
    </row>
    <row r="663" spans="1:26" ht="15.75" customHeight="1" x14ac:dyDescent="0.25">
      <c r="A663" s="17"/>
      <c r="B663" s="635"/>
      <c r="C663" s="635"/>
      <c r="D663" s="635"/>
      <c r="E663" s="17"/>
      <c r="F663" s="635"/>
      <c r="G663" s="635"/>
      <c r="H663" s="635"/>
      <c r="I663" s="635"/>
      <c r="J663" s="635"/>
      <c r="K663" s="635"/>
      <c r="L663" s="635"/>
      <c r="M663" s="635"/>
      <c r="N663" s="635"/>
      <c r="O663" s="635"/>
      <c r="P663" s="635"/>
      <c r="Q663" s="635"/>
      <c r="R663" s="636"/>
      <c r="S663" s="635"/>
      <c r="T663" s="635"/>
      <c r="U663" s="635"/>
      <c r="V663" s="635"/>
      <c r="W663" s="635"/>
      <c r="X663" s="635"/>
      <c r="Y663" s="635"/>
      <c r="Z663" s="635"/>
    </row>
    <row r="664" spans="1:26" ht="15.75" customHeight="1" x14ac:dyDescent="0.25">
      <c r="A664" s="17"/>
      <c r="B664" s="635"/>
      <c r="C664" s="635"/>
      <c r="D664" s="635"/>
      <c r="E664" s="17"/>
      <c r="F664" s="635"/>
      <c r="G664" s="635"/>
      <c r="H664" s="635"/>
      <c r="I664" s="635"/>
      <c r="J664" s="635"/>
      <c r="K664" s="635"/>
      <c r="L664" s="635"/>
      <c r="M664" s="635"/>
      <c r="N664" s="635"/>
      <c r="O664" s="635"/>
      <c r="P664" s="635"/>
      <c r="Q664" s="635"/>
      <c r="R664" s="636"/>
      <c r="S664" s="635"/>
      <c r="T664" s="635"/>
      <c r="U664" s="635"/>
      <c r="V664" s="635"/>
      <c r="W664" s="635"/>
      <c r="X664" s="635"/>
      <c r="Y664" s="635"/>
      <c r="Z664" s="635"/>
    </row>
    <row r="665" spans="1:26" ht="15.75" customHeight="1" x14ac:dyDescent="0.25">
      <c r="A665" s="17"/>
      <c r="B665" s="635"/>
      <c r="C665" s="635"/>
      <c r="D665" s="635"/>
      <c r="E665" s="17"/>
      <c r="F665" s="635"/>
      <c r="G665" s="635"/>
      <c r="H665" s="635"/>
      <c r="I665" s="635"/>
      <c r="J665" s="635"/>
      <c r="K665" s="635"/>
      <c r="L665" s="635"/>
      <c r="M665" s="635"/>
      <c r="N665" s="635"/>
      <c r="O665" s="635"/>
      <c r="P665" s="635"/>
      <c r="Q665" s="635"/>
      <c r="R665" s="636"/>
      <c r="S665" s="635"/>
      <c r="T665" s="635"/>
      <c r="U665" s="635"/>
      <c r="V665" s="635"/>
      <c r="W665" s="635"/>
      <c r="X665" s="635"/>
      <c r="Y665" s="635"/>
      <c r="Z665" s="635"/>
    </row>
    <row r="666" spans="1:26" ht="15.75" customHeight="1" x14ac:dyDescent="0.25">
      <c r="A666" s="17"/>
      <c r="B666" s="635"/>
      <c r="C666" s="635"/>
      <c r="D666" s="635"/>
      <c r="E666" s="17"/>
      <c r="F666" s="635"/>
      <c r="G666" s="635"/>
      <c r="H666" s="635"/>
      <c r="I666" s="635"/>
      <c r="J666" s="635"/>
      <c r="K666" s="635"/>
      <c r="L666" s="635"/>
      <c r="M666" s="635"/>
      <c r="N666" s="635"/>
      <c r="O666" s="635"/>
      <c r="P666" s="635"/>
      <c r="Q666" s="635"/>
      <c r="R666" s="636"/>
      <c r="S666" s="635"/>
      <c r="T666" s="635"/>
      <c r="U666" s="635"/>
      <c r="V666" s="635"/>
      <c r="W666" s="635"/>
      <c r="X666" s="635"/>
      <c r="Y666" s="635"/>
      <c r="Z666" s="635"/>
    </row>
    <row r="667" spans="1:26" ht="15.75" customHeight="1" x14ac:dyDescent="0.25">
      <c r="A667" s="17"/>
      <c r="B667" s="635"/>
      <c r="C667" s="635"/>
      <c r="D667" s="635"/>
      <c r="E667" s="17"/>
      <c r="F667" s="635"/>
      <c r="G667" s="635"/>
      <c r="H667" s="635"/>
      <c r="I667" s="635"/>
      <c r="J667" s="635"/>
      <c r="K667" s="635"/>
      <c r="L667" s="635"/>
      <c r="M667" s="635"/>
      <c r="N667" s="635"/>
      <c r="O667" s="635"/>
      <c r="P667" s="635"/>
      <c r="Q667" s="635"/>
      <c r="R667" s="636"/>
      <c r="S667" s="635"/>
      <c r="T667" s="635"/>
      <c r="U667" s="635"/>
      <c r="V667" s="635"/>
      <c r="W667" s="635"/>
      <c r="X667" s="635"/>
      <c r="Y667" s="635"/>
      <c r="Z667" s="635"/>
    </row>
    <row r="668" spans="1:26" ht="15.75" customHeight="1" x14ac:dyDescent="0.25">
      <c r="A668" s="17"/>
      <c r="B668" s="635"/>
      <c r="C668" s="635"/>
      <c r="D668" s="635"/>
      <c r="E668" s="17"/>
      <c r="F668" s="635"/>
      <c r="G668" s="635"/>
      <c r="H668" s="635"/>
      <c r="I668" s="635"/>
      <c r="J668" s="635"/>
      <c r="K668" s="635"/>
      <c r="L668" s="635"/>
      <c r="M668" s="635"/>
      <c r="N668" s="635"/>
      <c r="O668" s="635"/>
      <c r="P668" s="635"/>
      <c r="Q668" s="635"/>
      <c r="R668" s="636"/>
      <c r="S668" s="635"/>
      <c r="T668" s="635"/>
      <c r="U668" s="635"/>
      <c r="V668" s="635"/>
      <c r="W668" s="635"/>
      <c r="X668" s="635"/>
      <c r="Y668" s="635"/>
      <c r="Z668" s="635"/>
    </row>
    <row r="669" spans="1:26" ht="15.75" customHeight="1" x14ac:dyDescent="0.25">
      <c r="A669" s="17"/>
      <c r="B669" s="635"/>
      <c r="C669" s="635"/>
      <c r="D669" s="635"/>
      <c r="E669" s="17"/>
      <c r="F669" s="635"/>
      <c r="G669" s="635"/>
      <c r="H669" s="635"/>
      <c r="I669" s="635"/>
      <c r="J669" s="635"/>
      <c r="K669" s="635"/>
      <c r="L669" s="635"/>
      <c r="M669" s="635"/>
      <c r="N669" s="635"/>
      <c r="O669" s="635"/>
      <c r="P669" s="635"/>
      <c r="Q669" s="635"/>
      <c r="R669" s="636"/>
      <c r="S669" s="635"/>
      <c r="T669" s="635"/>
      <c r="U669" s="635"/>
      <c r="V669" s="635"/>
      <c r="W669" s="635"/>
      <c r="X669" s="635"/>
      <c r="Y669" s="635"/>
      <c r="Z669" s="635"/>
    </row>
    <row r="670" spans="1:26" ht="15.75" customHeight="1" x14ac:dyDescent="0.25">
      <c r="A670" s="17"/>
      <c r="B670" s="635"/>
      <c r="C670" s="635"/>
      <c r="D670" s="635"/>
      <c r="E670" s="17"/>
      <c r="F670" s="635"/>
      <c r="G670" s="635"/>
      <c r="H670" s="635"/>
      <c r="I670" s="635"/>
      <c r="J670" s="635"/>
      <c r="K670" s="635"/>
      <c r="L670" s="635"/>
      <c r="M670" s="635"/>
      <c r="N670" s="635"/>
      <c r="O670" s="635"/>
      <c r="P670" s="635"/>
      <c r="Q670" s="635"/>
      <c r="R670" s="636"/>
      <c r="S670" s="635"/>
      <c r="T670" s="635"/>
      <c r="U670" s="635"/>
      <c r="V670" s="635"/>
      <c r="W670" s="635"/>
      <c r="X670" s="635"/>
      <c r="Y670" s="635"/>
      <c r="Z670" s="635"/>
    </row>
    <row r="671" spans="1:26" ht="15.75" customHeight="1" x14ac:dyDescent="0.25">
      <c r="A671" s="17"/>
      <c r="B671" s="635"/>
      <c r="C671" s="635"/>
      <c r="D671" s="635"/>
      <c r="E671" s="17"/>
      <c r="F671" s="635"/>
      <c r="G671" s="635"/>
      <c r="H671" s="635"/>
      <c r="I671" s="635"/>
      <c r="J671" s="635"/>
      <c r="K671" s="635"/>
      <c r="L671" s="635"/>
      <c r="M671" s="635"/>
      <c r="N671" s="635"/>
      <c r="O671" s="635"/>
      <c r="P671" s="635"/>
      <c r="Q671" s="635"/>
      <c r="R671" s="636"/>
      <c r="S671" s="635"/>
      <c r="T671" s="635"/>
      <c r="U671" s="635"/>
      <c r="V671" s="635"/>
      <c r="W671" s="635"/>
      <c r="X671" s="635"/>
      <c r="Y671" s="635"/>
      <c r="Z671" s="635"/>
    </row>
    <row r="672" spans="1:26" ht="15.75" customHeight="1" x14ac:dyDescent="0.25">
      <c r="A672" s="17"/>
      <c r="B672" s="635"/>
      <c r="C672" s="635"/>
      <c r="D672" s="635"/>
      <c r="E672" s="17"/>
      <c r="F672" s="635"/>
      <c r="G672" s="635"/>
      <c r="H672" s="635"/>
      <c r="I672" s="635"/>
      <c r="J672" s="635"/>
      <c r="K672" s="635"/>
      <c r="L672" s="635"/>
      <c r="M672" s="635"/>
      <c r="N672" s="635"/>
      <c r="O672" s="635"/>
      <c r="P672" s="635"/>
      <c r="Q672" s="635"/>
      <c r="R672" s="636"/>
      <c r="S672" s="635"/>
      <c r="T672" s="635"/>
      <c r="U672" s="635"/>
      <c r="V672" s="635"/>
      <c r="W672" s="635"/>
      <c r="X672" s="635"/>
      <c r="Y672" s="635"/>
      <c r="Z672" s="635"/>
    </row>
    <row r="673" spans="1:26" ht="15.75" customHeight="1" x14ac:dyDescent="0.25">
      <c r="A673" s="17"/>
      <c r="B673" s="635"/>
      <c r="C673" s="635"/>
      <c r="D673" s="635"/>
      <c r="E673" s="17"/>
      <c r="F673" s="635"/>
      <c r="G673" s="635"/>
      <c r="H673" s="635"/>
      <c r="I673" s="635"/>
      <c r="J673" s="635"/>
      <c r="K673" s="635"/>
      <c r="L673" s="635"/>
      <c r="M673" s="635"/>
      <c r="N673" s="635"/>
      <c r="O673" s="635"/>
      <c r="P673" s="635"/>
      <c r="Q673" s="635"/>
      <c r="R673" s="636"/>
      <c r="S673" s="635"/>
      <c r="T673" s="635"/>
      <c r="U673" s="635"/>
      <c r="V673" s="635"/>
      <c r="W673" s="635"/>
      <c r="X673" s="635"/>
      <c r="Y673" s="635"/>
      <c r="Z673" s="635"/>
    </row>
    <row r="674" spans="1:26" ht="15.75" customHeight="1" x14ac:dyDescent="0.25">
      <c r="A674" s="17"/>
      <c r="B674" s="635"/>
      <c r="C674" s="635"/>
      <c r="D674" s="635"/>
      <c r="E674" s="17"/>
      <c r="F674" s="635"/>
      <c r="G674" s="635"/>
      <c r="H674" s="635"/>
      <c r="I674" s="635"/>
      <c r="J674" s="635"/>
      <c r="K674" s="635"/>
      <c r="L674" s="635"/>
      <c r="M674" s="635"/>
      <c r="N674" s="635"/>
      <c r="O674" s="635"/>
      <c r="P674" s="635"/>
      <c r="Q674" s="635"/>
      <c r="R674" s="636"/>
      <c r="S674" s="635"/>
      <c r="T674" s="635"/>
      <c r="U674" s="635"/>
      <c r="V674" s="635"/>
      <c r="W674" s="635"/>
      <c r="X674" s="635"/>
      <c r="Y674" s="635"/>
      <c r="Z674" s="635"/>
    </row>
    <row r="675" spans="1:26" ht="15.75" customHeight="1" x14ac:dyDescent="0.25">
      <c r="A675" s="17"/>
      <c r="B675" s="635"/>
      <c r="C675" s="635"/>
      <c r="D675" s="635"/>
      <c r="E675" s="17"/>
      <c r="F675" s="635"/>
      <c r="G675" s="635"/>
      <c r="H675" s="635"/>
      <c r="I675" s="635"/>
      <c r="J675" s="635"/>
      <c r="K675" s="635"/>
      <c r="L675" s="635"/>
      <c r="M675" s="635"/>
      <c r="N675" s="635"/>
      <c r="O675" s="635"/>
      <c r="P675" s="635"/>
      <c r="Q675" s="635"/>
      <c r="R675" s="636"/>
      <c r="S675" s="635"/>
      <c r="T675" s="635"/>
      <c r="U675" s="635"/>
      <c r="V675" s="635"/>
      <c r="W675" s="635"/>
      <c r="X675" s="635"/>
      <c r="Y675" s="635"/>
      <c r="Z675" s="635"/>
    </row>
    <row r="676" spans="1:26" ht="15.75" customHeight="1" x14ac:dyDescent="0.25">
      <c r="A676" s="17"/>
      <c r="B676" s="635"/>
      <c r="C676" s="635"/>
      <c r="D676" s="635"/>
      <c r="E676" s="17"/>
      <c r="F676" s="635"/>
      <c r="G676" s="635"/>
      <c r="H676" s="635"/>
      <c r="I676" s="635"/>
      <c r="J676" s="635"/>
      <c r="K676" s="635"/>
      <c r="L676" s="635"/>
      <c r="M676" s="635"/>
      <c r="N676" s="635"/>
      <c r="O676" s="635"/>
      <c r="P676" s="635"/>
      <c r="Q676" s="635"/>
      <c r="R676" s="636"/>
      <c r="S676" s="635"/>
      <c r="T676" s="635"/>
      <c r="U676" s="635"/>
      <c r="V676" s="635"/>
      <c r="W676" s="635"/>
      <c r="X676" s="635"/>
      <c r="Y676" s="635"/>
      <c r="Z676" s="635"/>
    </row>
    <row r="677" spans="1:26" ht="15.75" customHeight="1" x14ac:dyDescent="0.25">
      <c r="A677" s="17"/>
      <c r="B677" s="635"/>
      <c r="C677" s="635"/>
      <c r="D677" s="635"/>
      <c r="E677" s="17"/>
      <c r="F677" s="635"/>
      <c r="G677" s="635"/>
      <c r="H677" s="635"/>
      <c r="I677" s="635"/>
      <c r="J677" s="635"/>
      <c r="K677" s="635"/>
      <c r="L677" s="635"/>
      <c r="M677" s="635"/>
      <c r="N677" s="635"/>
      <c r="O677" s="635"/>
      <c r="P677" s="635"/>
      <c r="Q677" s="635"/>
      <c r="R677" s="636"/>
      <c r="S677" s="635"/>
      <c r="T677" s="635"/>
      <c r="U677" s="635"/>
      <c r="V677" s="635"/>
      <c r="W677" s="635"/>
      <c r="X677" s="635"/>
      <c r="Y677" s="635"/>
      <c r="Z677" s="635"/>
    </row>
    <row r="678" spans="1:26" ht="15.75" customHeight="1" x14ac:dyDescent="0.25">
      <c r="A678" s="17"/>
      <c r="B678" s="635"/>
      <c r="C678" s="635"/>
      <c r="D678" s="635"/>
      <c r="E678" s="17"/>
      <c r="F678" s="635"/>
      <c r="G678" s="635"/>
      <c r="H678" s="635"/>
      <c r="I678" s="635"/>
      <c r="J678" s="635"/>
      <c r="K678" s="635"/>
      <c r="L678" s="635"/>
      <c r="M678" s="635"/>
      <c r="N678" s="635"/>
      <c r="O678" s="635"/>
      <c r="P678" s="635"/>
      <c r="Q678" s="635"/>
      <c r="R678" s="636"/>
      <c r="S678" s="635"/>
      <c r="T678" s="635"/>
      <c r="U678" s="635"/>
      <c r="V678" s="635"/>
      <c r="W678" s="635"/>
      <c r="X678" s="635"/>
      <c r="Y678" s="635"/>
      <c r="Z678" s="635"/>
    </row>
    <row r="679" spans="1:26" ht="15.75" customHeight="1" x14ac:dyDescent="0.25">
      <c r="A679" s="17"/>
      <c r="B679" s="635"/>
      <c r="C679" s="635"/>
      <c r="D679" s="635"/>
      <c r="E679" s="17"/>
      <c r="F679" s="635"/>
      <c r="G679" s="635"/>
      <c r="H679" s="635"/>
      <c r="I679" s="635"/>
      <c r="J679" s="635"/>
      <c r="K679" s="635"/>
      <c r="L679" s="635"/>
      <c r="M679" s="635"/>
      <c r="N679" s="635"/>
      <c r="O679" s="635"/>
      <c r="P679" s="635"/>
      <c r="Q679" s="635"/>
      <c r="R679" s="636"/>
      <c r="S679" s="635"/>
      <c r="T679" s="635"/>
      <c r="U679" s="635"/>
      <c r="V679" s="635"/>
      <c r="W679" s="635"/>
      <c r="X679" s="635"/>
      <c r="Y679" s="635"/>
      <c r="Z679" s="635"/>
    </row>
    <row r="680" spans="1:26" ht="15.75" customHeight="1" x14ac:dyDescent="0.25">
      <c r="A680" s="17"/>
      <c r="B680" s="635"/>
      <c r="C680" s="635"/>
      <c r="D680" s="635"/>
      <c r="E680" s="17"/>
      <c r="F680" s="635"/>
      <c r="G680" s="635"/>
      <c r="H680" s="635"/>
      <c r="I680" s="635"/>
      <c r="J680" s="635"/>
      <c r="K680" s="635"/>
      <c r="L680" s="635"/>
      <c r="M680" s="635"/>
      <c r="N680" s="635"/>
      <c r="O680" s="635"/>
      <c r="P680" s="635"/>
      <c r="Q680" s="635"/>
      <c r="R680" s="636"/>
      <c r="S680" s="635"/>
      <c r="T680" s="635"/>
      <c r="U680" s="635"/>
      <c r="V680" s="635"/>
      <c r="W680" s="635"/>
      <c r="X680" s="635"/>
      <c r="Y680" s="635"/>
      <c r="Z680" s="635"/>
    </row>
    <row r="681" spans="1:26" ht="15.75" customHeight="1" x14ac:dyDescent="0.25">
      <c r="A681" s="17"/>
      <c r="B681" s="635"/>
      <c r="C681" s="635"/>
      <c r="D681" s="635"/>
      <c r="E681" s="17"/>
      <c r="F681" s="635"/>
      <c r="G681" s="635"/>
      <c r="H681" s="635"/>
      <c r="I681" s="635"/>
      <c r="J681" s="635"/>
      <c r="K681" s="635"/>
      <c r="L681" s="635"/>
      <c r="M681" s="635"/>
      <c r="N681" s="635"/>
      <c r="O681" s="635"/>
      <c r="P681" s="635"/>
      <c r="Q681" s="635"/>
      <c r="R681" s="636"/>
      <c r="S681" s="635"/>
      <c r="T681" s="635"/>
      <c r="U681" s="635"/>
      <c r="V681" s="635"/>
      <c r="W681" s="635"/>
      <c r="X681" s="635"/>
      <c r="Y681" s="635"/>
      <c r="Z681" s="635"/>
    </row>
    <row r="682" spans="1:26" ht="15.75" customHeight="1" x14ac:dyDescent="0.25">
      <c r="A682" s="17"/>
      <c r="B682" s="635"/>
      <c r="C682" s="635"/>
      <c r="D682" s="635"/>
      <c r="E682" s="17"/>
      <c r="F682" s="635"/>
      <c r="G682" s="635"/>
      <c r="H682" s="635"/>
      <c r="I682" s="635"/>
      <c r="J682" s="635"/>
      <c r="K682" s="635"/>
      <c r="L682" s="635"/>
      <c r="M682" s="635"/>
      <c r="N682" s="635"/>
      <c r="O682" s="635"/>
      <c r="P682" s="635"/>
      <c r="Q682" s="635"/>
      <c r="R682" s="636"/>
      <c r="S682" s="635"/>
      <c r="T682" s="635"/>
      <c r="U682" s="635"/>
      <c r="V682" s="635"/>
      <c r="W682" s="635"/>
      <c r="X682" s="635"/>
      <c r="Y682" s="635"/>
      <c r="Z682" s="635"/>
    </row>
    <row r="683" spans="1:26" ht="15.75" customHeight="1" x14ac:dyDescent="0.25">
      <c r="A683" s="17"/>
      <c r="B683" s="635"/>
      <c r="C683" s="635"/>
      <c r="D683" s="635"/>
      <c r="E683" s="17"/>
      <c r="F683" s="635"/>
      <c r="G683" s="635"/>
      <c r="H683" s="635"/>
      <c r="I683" s="635"/>
      <c r="J683" s="635"/>
      <c r="K683" s="635"/>
      <c r="L683" s="635"/>
      <c r="M683" s="635"/>
      <c r="N683" s="635"/>
      <c r="O683" s="635"/>
      <c r="P683" s="635"/>
      <c r="Q683" s="635"/>
      <c r="R683" s="636"/>
      <c r="S683" s="635"/>
      <c r="T683" s="635"/>
      <c r="U683" s="635"/>
      <c r="V683" s="635"/>
      <c r="W683" s="635"/>
      <c r="X683" s="635"/>
      <c r="Y683" s="635"/>
      <c r="Z683" s="635"/>
    </row>
    <row r="684" spans="1:26" ht="15.75" customHeight="1" x14ac:dyDescent="0.25">
      <c r="A684" s="17"/>
      <c r="B684" s="635"/>
      <c r="C684" s="635"/>
      <c r="D684" s="635"/>
      <c r="E684" s="17"/>
      <c r="F684" s="635"/>
      <c r="G684" s="635"/>
      <c r="H684" s="635"/>
      <c r="I684" s="635"/>
      <c r="J684" s="635"/>
      <c r="K684" s="635"/>
      <c r="L684" s="635"/>
      <c r="M684" s="635"/>
      <c r="N684" s="635"/>
      <c r="O684" s="635"/>
      <c r="P684" s="635"/>
      <c r="Q684" s="635"/>
      <c r="R684" s="636"/>
      <c r="S684" s="635"/>
      <c r="T684" s="635"/>
      <c r="U684" s="635"/>
      <c r="V684" s="635"/>
      <c r="W684" s="635"/>
      <c r="X684" s="635"/>
      <c r="Y684" s="635"/>
      <c r="Z684" s="635"/>
    </row>
    <row r="685" spans="1:26" ht="15.75" customHeight="1" x14ac:dyDescent="0.25">
      <c r="A685" s="17"/>
      <c r="B685" s="635"/>
      <c r="C685" s="635"/>
      <c r="D685" s="635"/>
      <c r="E685" s="17"/>
      <c r="F685" s="635"/>
      <c r="G685" s="635"/>
      <c r="H685" s="635"/>
      <c r="I685" s="635"/>
      <c r="J685" s="635"/>
      <c r="K685" s="635"/>
      <c r="L685" s="635"/>
      <c r="M685" s="635"/>
      <c r="N685" s="635"/>
      <c r="O685" s="635"/>
      <c r="P685" s="635"/>
      <c r="Q685" s="635"/>
      <c r="R685" s="636"/>
      <c r="S685" s="635"/>
      <c r="T685" s="635"/>
      <c r="U685" s="635"/>
      <c r="V685" s="635"/>
      <c r="W685" s="635"/>
      <c r="X685" s="635"/>
      <c r="Y685" s="635"/>
      <c r="Z685" s="635"/>
    </row>
    <row r="686" spans="1:26" ht="15.75" customHeight="1" x14ac:dyDescent="0.25">
      <c r="A686" s="17"/>
      <c r="B686" s="635"/>
      <c r="C686" s="635"/>
      <c r="D686" s="635"/>
      <c r="E686" s="17"/>
      <c r="F686" s="635"/>
      <c r="G686" s="635"/>
      <c r="H686" s="635"/>
      <c r="I686" s="635"/>
      <c r="J686" s="635"/>
      <c r="K686" s="635"/>
      <c r="L686" s="635"/>
      <c r="M686" s="635"/>
      <c r="N686" s="635"/>
      <c r="O686" s="635"/>
      <c r="P686" s="635"/>
      <c r="Q686" s="635"/>
      <c r="R686" s="636"/>
      <c r="S686" s="635"/>
      <c r="T686" s="635"/>
      <c r="U686" s="635"/>
      <c r="V686" s="635"/>
      <c r="W686" s="635"/>
      <c r="X686" s="635"/>
      <c r="Y686" s="635"/>
      <c r="Z686" s="635"/>
    </row>
    <row r="687" spans="1:26" ht="15.75" customHeight="1" x14ac:dyDescent="0.25">
      <c r="A687" s="17"/>
      <c r="B687" s="635"/>
      <c r="C687" s="635"/>
      <c r="D687" s="635"/>
      <c r="E687" s="17"/>
      <c r="F687" s="635"/>
      <c r="G687" s="635"/>
      <c r="H687" s="635"/>
      <c r="I687" s="635"/>
      <c r="J687" s="635"/>
      <c r="K687" s="635"/>
      <c r="L687" s="635"/>
      <c r="M687" s="635"/>
      <c r="N687" s="635"/>
      <c r="O687" s="635"/>
      <c r="P687" s="635"/>
      <c r="Q687" s="635"/>
      <c r="R687" s="636"/>
      <c r="S687" s="635"/>
      <c r="T687" s="635"/>
      <c r="U687" s="635"/>
      <c r="V687" s="635"/>
      <c r="W687" s="635"/>
      <c r="X687" s="635"/>
      <c r="Y687" s="635"/>
      <c r="Z687" s="635"/>
    </row>
    <row r="688" spans="1:26" ht="15.75" customHeight="1" x14ac:dyDescent="0.25">
      <c r="A688" s="17"/>
      <c r="B688" s="635"/>
      <c r="C688" s="635"/>
      <c r="D688" s="635"/>
      <c r="E688" s="17"/>
      <c r="F688" s="635"/>
      <c r="G688" s="635"/>
      <c r="H688" s="635"/>
      <c r="I688" s="635"/>
      <c r="J688" s="635"/>
      <c r="K688" s="635"/>
      <c r="L688" s="635"/>
      <c r="M688" s="635"/>
      <c r="N688" s="635"/>
      <c r="O688" s="635"/>
      <c r="P688" s="635"/>
      <c r="Q688" s="635"/>
      <c r="R688" s="636"/>
      <c r="S688" s="635"/>
      <c r="T688" s="635"/>
      <c r="U688" s="635"/>
      <c r="V688" s="635"/>
      <c r="W688" s="635"/>
      <c r="X688" s="635"/>
      <c r="Y688" s="635"/>
      <c r="Z688" s="635"/>
    </row>
    <row r="689" spans="1:26" ht="15.75" customHeight="1" x14ac:dyDescent="0.25">
      <c r="A689" s="17"/>
      <c r="B689" s="635"/>
      <c r="C689" s="635"/>
      <c r="D689" s="635"/>
      <c r="E689" s="17"/>
      <c r="F689" s="635"/>
      <c r="G689" s="635"/>
      <c r="H689" s="635"/>
      <c r="I689" s="635"/>
      <c r="J689" s="635"/>
      <c r="K689" s="635"/>
      <c r="L689" s="635"/>
      <c r="M689" s="635"/>
      <c r="N689" s="635"/>
      <c r="O689" s="635"/>
      <c r="P689" s="635"/>
      <c r="Q689" s="635"/>
      <c r="R689" s="636"/>
      <c r="S689" s="635"/>
      <c r="T689" s="635"/>
      <c r="U689" s="635"/>
      <c r="V689" s="635"/>
      <c r="W689" s="635"/>
      <c r="X689" s="635"/>
      <c r="Y689" s="635"/>
      <c r="Z689" s="635"/>
    </row>
    <row r="690" spans="1:26" ht="15.75" customHeight="1" x14ac:dyDescent="0.25">
      <c r="A690" s="17"/>
      <c r="B690" s="635"/>
      <c r="C690" s="635"/>
      <c r="D690" s="635"/>
      <c r="E690" s="17"/>
      <c r="F690" s="635"/>
      <c r="G690" s="635"/>
      <c r="H690" s="635"/>
      <c r="I690" s="635"/>
      <c r="J690" s="635"/>
      <c r="K690" s="635"/>
      <c r="L690" s="635"/>
      <c r="M690" s="635"/>
      <c r="N690" s="635"/>
      <c r="O690" s="635"/>
      <c r="P690" s="635"/>
      <c r="Q690" s="635"/>
      <c r="R690" s="636"/>
      <c r="S690" s="635"/>
      <c r="T690" s="635"/>
      <c r="U690" s="635"/>
      <c r="V690" s="635"/>
      <c r="W690" s="635"/>
      <c r="X690" s="635"/>
      <c r="Y690" s="635"/>
      <c r="Z690" s="635"/>
    </row>
    <row r="691" spans="1:26" ht="15.75" customHeight="1" x14ac:dyDescent="0.25">
      <c r="A691" s="17"/>
      <c r="B691" s="635"/>
      <c r="C691" s="635"/>
      <c r="D691" s="635"/>
      <c r="E691" s="17"/>
      <c r="F691" s="635"/>
      <c r="G691" s="635"/>
      <c r="H691" s="635"/>
      <c r="I691" s="635"/>
      <c r="J691" s="635"/>
      <c r="K691" s="635"/>
      <c r="L691" s="635"/>
      <c r="M691" s="635"/>
      <c r="N691" s="635"/>
      <c r="O691" s="635"/>
      <c r="P691" s="635"/>
      <c r="Q691" s="635"/>
      <c r="R691" s="636"/>
      <c r="S691" s="635"/>
      <c r="T691" s="635"/>
      <c r="U691" s="635"/>
      <c r="V691" s="635"/>
      <c r="W691" s="635"/>
      <c r="X691" s="635"/>
      <c r="Y691" s="635"/>
      <c r="Z691" s="635"/>
    </row>
    <row r="692" spans="1:26" ht="15.75" customHeight="1" x14ac:dyDescent="0.25">
      <c r="A692" s="17"/>
      <c r="B692" s="635"/>
      <c r="C692" s="635"/>
      <c r="D692" s="635"/>
      <c r="E692" s="17"/>
      <c r="F692" s="635"/>
      <c r="G692" s="635"/>
      <c r="H692" s="635"/>
      <c r="I692" s="635"/>
      <c r="J692" s="635"/>
      <c r="K692" s="635"/>
      <c r="L692" s="635"/>
      <c r="M692" s="635"/>
      <c r="N692" s="635"/>
      <c r="O692" s="635"/>
      <c r="P692" s="635"/>
      <c r="Q692" s="635"/>
      <c r="R692" s="636"/>
      <c r="S692" s="635"/>
      <c r="T692" s="635"/>
      <c r="U692" s="635"/>
      <c r="V692" s="635"/>
      <c r="W692" s="635"/>
      <c r="X692" s="635"/>
      <c r="Y692" s="635"/>
      <c r="Z692" s="635"/>
    </row>
    <row r="693" spans="1:26" ht="15.75" customHeight="1" x14ac:dyDescent="0.25">
      <c r="A693" s="17"/>
      <c r="B693" s="635"/>
      <c r="C693" s="635"/>
      <c r="D693" s="635"/>
      <c r="E693" s="17"/>
      <c r="F693" s="635"/>
      <c r="G693" s="635"/>
      <c r="H693" s="635"/>
      <c r="I693" s="635"/>
      <c r="J693" s="635"/>
      <c r="K693" s="635"/>
      <c r="L693" s="635"/>
      <c r="M693" s="635"/>
      <c r="N693" s="635"/>
      <c r="O693" s="635"/>
      <c r="P693" s="635"/>
      <c r="Q693" s="635"/>
      <c r="R693" s="636"/>
      <c r="S693" s="635"/>
      <c r="T693" s="635"/>
      <c r="U693" s="635"/>
      <c r="V693" s="635"/>
      <c r="W693" s="635"/>
      <c r="X693" s="635"/>
      <c r="Y693" s="635"/>
      <c r="Z693" s="635"/>
    </row>
    <row r="694" spans="1:26" ht="15.75" customHeight="1" x14ac:dyDescent="0.25">
      <c r="A694" s="17"/>
      <c r="B694" s="635"/>
      <c r="C694" s="635"/>
      <c r="D694" s="635"/>
      <c r="E694" s="17"/>
      <c r="F694" s="635"/>
      <c r="G694" s="635"/>
      <c r="H694" s="635"/>
      <c r="I694" s="635"/>
      <c r="J694" s="635"/>
      <c r="K694" s="635"/>
      <c r="L694" s="635"/>
      <c r="M694" s="635"/>
      <c r="N694" s="635"/>
      <c r="O694" s="635"/>
      <c r="P694" s="635"/>
      <c r="Q694" s="635"/>
      <c r="R694" s="636"/>
      <c r="S694" s="635"/>
      <c r="T694" s="635"/>
      <c r="U694" s="635"/>
      <c r="V694" s="635"/>
      <c r="W694" s="635"/>
      <c r="X694" s="635"/>
      <c r="Y694" s="635"/>
      <c r="Z694" s="635"/>
    </row>
    <row r="695" spans="1:26" ht="15.75" customHeight="1" x14ac:dyDescent="0.25">
      <c r="A695" s="17"/>
      <c r="B695" s="635"/>
      <c r="C695" s="635"/>
      <c r="D695" s="635"/>
      <c r="E695" s="17"/>
      <c r="F695" s="635"/>
      <c r="G695" s="635"/>
      <c r="H695" s="635"/>
      <c r="I695" s="635"/>
      <c r="J695" s="635"/>
      <c r="K695" s="635"/>
      <c r="L695" s="635"/>
      <c r="M695" s="635"/>
      <c r="N695" s="635"/>
      <c r="O695" s="635"/>
      <c r="P695" s="635"/>
      <c r="Q695" s="635"/>
      <c r="R695" s="636"/>
      <c r="S695" s="635"/>
      <c r="T695" s="635"/>
      <c r="U695" s="635"/>
      <c r="V695" s="635"/>
      <c r="W695" s="635"/>
      <c r="X695" s="635"/>
      <c r="Y695" s="635"/>
      <c r="Z695" s="635"/>
    </row>
    <row r="696" spans="1:26" ht="15.75" customHeight="1" x14ac:dyDescent="0.25">
      <c r="A696" s="17"/>
      <c r="B696" s="635"/>
      <c r="C696" s="635"/>
      <c r="D696" s="635"/>
      <c r="E696" s="17"/>
      <c r="F696" s="635"/>
      <c r="G696" s="635"/>
      <c r="H696" s="635"/>
      <c r="I696" s="635"/>
      <c r="J696" s="635"/>
      <c r="K696" s="635"/>
      <c r="L696" s="635"/>
      <c r="M696" s="635"/>
      <c r="N696" s="635"/>
      <c r="O696" s="635"/>
      <c r="P696" s="635"/>
      <c r="Q696" s="635"/>
      <c r="R696" s="636"/>
      <c r="S696" s="635"/>
      <c r="T696" s="635"/>
      <c r="U696" s="635"/>
      <c r="V696" s="635"/>
      <c r="W696" s="635"/>
      <c r="X696" s="635"/>
      <c r="Y696" s="635"/>
      <c r="Z696" s="635"/>
    </row>
    <row r="697" spans="1:26" ht="15.75" customHeight="1" x14ac:dyDescent="0.25">
      <c r="A697" s="17"/>
      <c r="B697" s="635"/>
      <c r="C697" s="635"/>
      <c r="D697" s="635"/>
      <c r="E697" s="17"/>
      <c r="F697" s="635"/>
      <c r="G697" s="635"/>
      <c r="H697" s="635"/>
      <c r="I697" s="635"/>
      <c r="J697" s="635"/>
      <c r="K697" s="635"/>
      <c r="L697" s="635"/>
      <c r="M697" s="635"/>
      <c r="N697" s="635"/>
      <c r="O697" s="635"/>
      <c r="P697" s="635"/>
      <c r="Q697" s="635"/>
      <c r="R697" s="636"/>
      <c r="S697" s="635"/>
      <c r="T697" s="635"/>
      <c r="U697" s="635"/>
      <c r="V697" s="635"/>
      <c r="W697" s="635"/>
      <c r="X697" s="635"/>
      <c r="Y697" s="635"/>
      <c r="Z697" s="635"/>
    </row>
    <row r="698" spans="1:26" ht="15.75" customHeight="1" x14ac:dyDescent="0.25">
      <c r="A698" s="17"/>
      <c r="B698" s="635"/>
      <c r="C698" s="635"/>
      <c r="D698" s="635"/>
      <c r="E698" s="17"/>
      <c r="F698" s="635"/>
      <c r="G698" s="635"/>
      <c r="H698" s="635"/>
      <c r="I698" s="635"/>
      <c r="J698" s="635"/>
      <c r="K698" s="635"/>
      <c r="L698" s="635"/>
      <c r="M698" s="635"/>
      <c r="N698" s="635"/>
      <c r="O698" s="635"/>
      <c r="P698" s="635"/>
      <c r="Q698" s="635"/>
      <c r="R698" s="636"/>
      <c r="S698" s="635"/>
      <c r="T698" s="635"/>
      <c r="U698" s="635"/>
      <c r="V698" s="635"/>
      <c r="W698" s="635"/>
      <c r="X698" s="635"/>
      <c r="Y698" s="635"/>
      <c r="Z698" s="635"/>
    </row>
    <row r="699" spans="1:26" ht="15.75" customHeight="1" x14ac:dyDescent="0.25">
      <c r="A699" s="17"/>
      <c r="B699" s="635"/>
      <c r="C699" s="635"/>
      <c r="D699" s="635"/>
      <c r="E699" s="17"/>
      <c r="F699" s="635"/>
      <c r="G699" s="635"/>
      <c r="H699" s="635"/>
      <c r="I699" s="635"/>
      <c r="J699" s="635"/>
      <c r="K699" s="635"/>
      <c r="L699" s="635"/>
      <c r="M699" s="635"/>
      <c r="N699" s="635"/>
      <c r="O699" s="635"/>
      <c r="P699" s="635"/>
      <c r="Q699" s="635"/>
      <c r="R699" s="636"/>
      <c r="S699" s="635"/>
      <c r="T699" s="635"/>
      <c r="U699" s="635"/>
      <c r="V699" s="635"/>
      <c r="W699" s="635"/>
      <c r="X699" s="635"/>
      <c r="Y699" s="635"/>
      <c r="Z699" s="635"/>
    </row>
    <row r="700" spans="1:26" ht="15.75" customHeight="1" x14ac:dyDescent="0.25">
      <c r="A700" s="17"/>
      <c r="B700" s="635"/>
      <c r="C700" s="635"/>
      <c r="D700" s="635"/>
      <c r="E700" s="17"/>
      <c r="F700" s="635"/>
      <c r="G700" s="635"/>
      <c r="H700" s="635"/>
      <c r="I700" s="635"/>
      <c r="J700" s="635"/>
      <c r="K700" s="635"/>
      <c r="L700" s="635"/>
      <c r="M700" s="635"/>
      <c r="N700" s="635"/>
      <c r="O700" s="635"/>
      <c r="P700" s="635"/>
      <c r="Q700" s="635"/>
      <c r="R700" s="636"/>
      <c r="S700" s="635"/>
      <c r="T700" s="635"/>
      <c r="U700" s="635"/>
      <c r="V700" s="635"/>
      <c r="W700" s="635"/>
      <c r="X700" s="635"/>
      <c r="Y700" s="635"/>
      <c r="Z700" s="635"/>
    </row>
    <row r="701" spans="1:26" ht="15.75" customHeight="1" x14ac:dyDescent="0.25">
      <c r="A701" s="17"/>
      <c r="B701" s="635"/>
      <c r="C701" s="635"/>
      <c r="D701" s="635"/>
      <c r="E701" s="17"/>
      <c r="F701" s="635"/>
      <c r="G701" s="635"/>
      <c r="H701" s="635"/>
      <c r="I701" s="635"/>
      <c r="J701" s="635"/>
      <c r="K701" s="635"/>
      <c r="L701" s="635"/>
      <c r="M701" s="635"/>
      <c r="N701" s="635"/>
      <c r="O701" s="635"/>
      <c r="P701" s="635"/>
      <c r="Q701" s="635"/>
      <c r="R701" s="636"/>
      <c r="S701" s="635"/>
      <c r="T701" s="635"/>
      <c r="U701" s="635"/>
      <c r="V701" s="635"/>
      <c r="W701" s="635"/>
      <c r="X701" s="635"/>
      <c r="Y701" s="635"/>
      <c r="Z701" s="635"/>
    </row>
    <row r="702" spans="1:26" ht="15.75" customHeight="1" x14ac:dyDescent="0.25">
      <c r="A702" s="17"/>
      <c r="B702" s="635"/>
      <c r="C702" s="635"/>
      <c r="D702" s="635"/>
      <c r="E702" s="17"/>
      <c r="F702" s="635"/>
      <c r="G702" s="635"/>
      <c r="H702" s="635"/>
      <c r="I702" s="635"/>
      <c r="J702" s="635"/>
      <c r="K702" s="635"/>
      <c r="L702" s="635"/>
      <c r="M702" s="635"/>
      <c r="N702" s="635"/>
      <c r="O702" s="635"/>
      <c r="P702" s="635"/>
      <c r="Q702" s="635"/>
      <c r="R702" s="636"/>
      <c r="S702" s="635"/>
      <c r="T702" s="635"/>
      <c r="U702" s="635"/>
      <c r="V702" s="635"/>
      <c r="W702" s="635"/>
      <c r="X702" s="635"/>
      <c r="Y702" s="635"/>
      <c r="Z702" s="635"/>
    </row>
    <row r="703" spans="1:26" ht="15.75" customHeight="1" x14ac:dyDescent="0.25">
      <c r="A703" s="17"/>
      <c r="B703" s="635"/>
      <c r="C703" s="635"/>
      <c r="D703" s="635"/>
      <c r="E703" s="17"/>
      <c r="F703" s="635"/>
      <c r="G703" s="635"/>
      <c r="H703" s="635"/>
      <c r="I703" s="635"/>
      <c r="J703" s="635"/>
      <c r="K703" s="635"/>
      <c r="L703" s="635"/>
      <c r="M703" s="635"/>
      <c r="N703" s="635"/>
      <c r="O703" s="635"/>
      <c r="P703" s="635"/>
      <c r="Q703" s="635"/>
      <c r="R703" s="636"/>
      <c r="S703" s="635"/>
      <c r="T703" s="635"/>
      <c r="U703" s="635"/>
      <c r="V703" s="635"/>
      <c r="W703" s="635"/>
      <c r="X703" s="635"/>
      <c r="Y703" s="635"/>
      <c r="Z703" s="635"/>
    </row>
    <row r="704" spans="1:26" ht="15.75" customHeight="1" x14ac:dyDescent="0.25">
      <c r="A704" s="17"/>
      <c r="B704" s="635"/>
      <c r="C704" s="635"/>
      <c r="D704" s="635"/>
      <c r="E704" s="17"/>
      <c r="F704" s="635"/>
      <c r="G704" s="635"/>
      <c r="H704" s="635"/>
      <c r="I704" s="635"/>
      <c r="J704" s="635"/>
      <c r="K704" s="635"/>
      <c r="L704" s="635"/>
      <c r="M704" s="635"/>
      <c r="N704" s="635"/>
      <c r="O704" s="635"/>
      <c r="P704" s="635"/>
      <c r="Q704" s="635"/>
      <c r="R704" s="636"/>
      <c r="S704" s="635"/>
      <c r="T704" s="635"/>
      <c r="U704" s="635"/>
      <c r="V704" s="635"/>
      <c r="W704" s="635"/>
      <c r="X704" s="635"/>
      <c r="Y704" s="635"/>
      <c r="Z704" s="635"/>
    </row>
    <row r="705" spans="1:26" ht="15.75" customHeight="1" x14ac:dyDescent="0.25">
      <c r="A705" s="17"/>
      <c r="B705" s="635"/>
      <c r="C705" s="635"/>
      <c r="D705" s="635"/>
      <c r="E705" s="17"/>
      <c r="F705" s="635"/>
      <c r="G705" s="635"/>
      <c r="H705" s="635"/>
      <c r="I705" s="635"/>
      <c r="J705" s="635"/>
      <c r="K705" s="635"/>
      <c r="L705" s="635"/>
      <c r="M705" s="635"/>
      <c r="N705" s="635"/>
      <c r="O705" s="635"/>
      <c r="P705" s="635"/>
      <c r="Q705" s="635"/>
      <c r="R705" s="636"/>
      <c r="S705" s="635"/>
      <c r="T705" s="635"/>
      <c r="U705" s="635"/>
      <c r="V705" s="635"/>
      <c r="W705" s="635"/>
      <c r="X705" s="635"/>
      <c r="Y705" s="635"/>
      <c r="Z705" s="635"/>
    </row>
    <row r="706" spans="1:26" ht="15.75" customHeight="1" x14ac:dyDescent="0.25">
      <c r="A706" s="17"/>
      <c r="B706" s="635"/>
      <c r="C706" s="635"/>
      <c r="D706" s="635"/>
      <c r="E706" s="17"/>
      <c r="F706" s="635"/>
      <c r="G706" s="635"/>
      <c r="H706" s="635"/>
      <c r="I706" s="635"/>
      <c r="J706" s="635"/>
      <c r="K706" s="635"/>
      <c r="L706" s="635"/>
      <c r="M706" s="635"/>
      <c r="N706" s="635"/>
      <c r="O706" s="635"/>
      <c r="P706" s="635"/>
      <c r="Q706" s="635"/>
      <c r="R706" s="636"/>
      <c r="S706" s="635"/>
      <c r="T706" s="635"/>
      <c r="U706" s="635"/>
      <c r="V706" s="635"/>
      <c r="W706" s="635"/>
      <c r="X706" s="635"/>
      <c r="Y706" s="635"/>
      <c r="Z706" s="635"/>
    </row>
    <row r="707" spans="1:26" ht="15.75" customHeight="1" x14ac:dyDescent="0.25">
      <c r="A707" s="17"/>
      <c r="B707" s="635"/>
      <c r="C707" s="635"/>
      <c r="D707" s="635"/>
      <c r="E707" s="17"/>
      <c r="F707" s="635"/>
      <c r="G707" s="635"/>
      <c r="H707" s="635"/>
      <c r="I707" s="635"/>
      <c r="J707" s="635"/>
      <c r="K707" s="635"/>
      <c r="L707" s="635"/>
      <c r="M707" s="635"/>
      <c r="N707" s="635"/>
      <c r="O707" s="635"/>
      <c r="P707" s="635"/>
      <c r="Q707" s="635"/>
      <c r="R707" s="636"/>
      <c r="S707" s="635"/>
      <c r="T707" s="635"/>
      <c r="U707" s="635"/>
      <c r="V707" s="635"/>
      <c r="W707" s="635"/>
      <c r="X707" s="635"/>
      <c r="Y707" s="635"/>
      <c r="Z707" s="635"/>
    </row>
    <row r="708" spans="1:26" ht="15.75" customHeight="1" x14ac:dyDescent="0.25">
      <c r="A708" s="17"/>
      <c r="B708" s="635"/>
      <c r="C708" s="635"/>
      <c r="D708" s="635"/>
      <c r="E708" s="17"/>
      <c r="F708" s="635"/>
      <c r="G708" s="635"/>
      <c r="H708" s="635"/>
      <c r="I708" s="635"/>
      <c r="J708" s="635"/>
      <c r="K708" s="635"/>
      <c r="L708" s="635"/>
      <c r="M708" s="635"/>
      <c r="N708" s="635"/>
      <c r="O708" s="635"/>
      <c r="P708" s="635"/>
      <c r="Q708" s="635"/>
      <c r="R708" s="636"/>
      <c r="S708" s="635"/>
      <c r="T708" s="635"/>
      <c r="U708" s="635"/>
      <c r="V708" s="635"/>
      <c r="W708" s="635"/>
      <c r="X708" s="635"/>
      <c r="Y708" s="635"/>
      <c r="Z708" s="635"/>
    </row>
    <row r="709" spans="1:26" ht="15.75" customHeight="1" x14ac:dyDescent="0.25">
      <c r="A709" s="17"/>
      <c r="B709" s="635"/>
      <c r="C709" s="635"/>
      <c r="D709" s="635"/>
      <c r="E709" s="17"/>
      <c r="F709" s="635"/>
      <c r="G709" s="635"/>
      <c r="H709" s="635"/>
      <c r="I709" s="635"/>
      <c r="J709" s="635"/>
      <c r="K709" s="635"/>
      <c r="L709" s="635"/>
      <c r="M709" s="635"/>
      <c r="N709" s="635"/>
      <c r="O709" s="635"/>
      <c r="P709" s="635"/>
      <c r="Q709" s="635"/>
      <c r="R709" s="636"/>
      <c r="S709" s="635"/>
      <c r="T709" s="635"/>
      <c r="U709" s="635"/>
      <c r="V709" s="635"/>
      <c r="W709" s="635"/>
      <c r="X709" s="635"/>
      <c r="Y709" s="635"/>
      <c r="Z709" s="635"/>
    </row>
    <row r="710" spans="1:26" ht="15.75" customHeight="1" x14ac:dyDescent="0.25">
      <c r="A710" s="17"/>
      <c r="B710" s="635"/>
      <c r="C710" s="635"/>
      <c r="D710" s="635"/>
      <c r="E710" s="17"/>
      <c r="F710" s="635"/>
      <c r="G710" s="635"/>
      <c r="H710" s="635"/>
      <c r="I710" s="635"/>
      <c r="J710" s="635"/>
      <c r="K710" s="635"/>
      <c r="L710" s="635"/>
      <c r="M710" s="635"/>
      <c r="N710" s="635"/>
      <c r="O710" s="635"/>
      <c r="P710" s="635"/>
      <c r="Q710" s="635"/>
      <c r="R710" s="636"/>
      <c r="S710" s="635"/>
      <c r="T710" s="635"/>
      <c r="U710" s="635"/>
      <c r="V710" s="635"/>
      <c r="W710" s="635"/>
      <c r="X710" s="635"/>
      <c r="Y710" s="635"/>
      <c r="Z710" s="635"/>
    </row>
    <row r="711" spans="1:26" ht="15.75" customHeight="1" x14ac:dyDescent="0.25">
      <c r="A711" s="17"/>
      <c r="B711" s="635"/>
      <c r="C711" s="635"/>
      <c r="D711" s="635"/>
      <c r="E711" s="17"/>
      <c r="F711" s="635"/>
      <c r="G711" s="635"/>
      <c r="H711" s="635"/>
      <c r="I711" s="635"/>
      <c r="J711" s="635"/>
      <c r="K711" s="635"/>
      <c r="L711" s="635"/>
      <c r="M711" s="635"/>
      <c r="N711" s="635"/>
      <c r="O711" s="635"/>
      <c r="P711" s="635"/>
      <c r="Q711" s="635"/>
      <c r="R711" s="636"/>
      <c r="S711" s="635"/>
      <c r="T711" s="635"/>
      <c r="U711" s="635"/>
      <c r="V711" s="635"/>
      <c r="W711" s="635"/>
      <c r="X711" s="635"/>
      <c r="Y711" s="635"/>
      <c r="Z711" s="635"/>
    </row>
    <row r="712" spans="1:26" ht="15.75" customHeight="1" x14ac:dyDescent="0.25">
      <c r="A712" s="17"/>
      <c r="B712" s="635"/>
      <c r="C712" s="635"/>
      <c r="D712" s="635"/>
      <c r="E712" s="17"/>
      <c r="F712" s="635"/>
      <c r="G712" s="635"/>
      <c r="H712" s="635"/>
      <c r="I712" s="635"/>
      <c r="J712" s="635"/>
      <c r="K712" s="635"/>
      <c r="L712" s="635"/>
      <c r="M712" s="635"/>
      <c r="N712" s="635"/>
      <c r="O712" s="635"/>
      <c r="P712" s="635"/>
      <c r="Q712" s="635"/>
      <c r="R712" s="636"/>
      <c r="S712" s="635"/>
      <c r="T712" s="635"/>
      <c r="U712" s="635"/>
      <c r="V712" s="635"/>
      <c r="W712" s="635"/>
      <c r="X712" s="635"/>
      <c r="Y712" s="635"/>
      <c r="Z712" s="635"/>
    </row>
    <row r="713" spans="1:26" ht="15.75" customHeight="1" x14ac:dyDescent="0.25">
      <c r="A713" s="17"/>
      <c r="B713" s="635"/>
      <c r="C713" s="635"/>
      <c r="D713" s="635"/>
      <c r="E713" s="17"/>
      <c r="F713" s="635"/>
      <c r="G713" s="635"/>
      <c r="H713" s="635"/>
      <c r="I713" s="635"/>
      <c r="J713" s="635"/>
      <c r="K713" s="635"/>
      <c r="L713" s="635"/>
      <c r="M713" s="635"/>
      <c r="N713" s="635"/>
      <c r="O713" s="635"/>
      <c r="P713" s="635"/>
      <c r="Q713" s="635"/>
      <c r="R713" s="636"/>
      <c r="S713" s="635"/>
      <c r="T713" s="635"/>
      <c r="U713" s="635"/>
      <c r="V713" s="635"/>
      <c r="W713" s="635"/>
      <c r="X713" s="635"/>
      <c r="Y713" s="635"/>
      <c r="Z713" s="635"/>
    </row>
    <row r="714" spans="1:26" ht="15.75" customHeight="1" x14ac:dyDescent="0.25">
      <c r="A714" s="17"/>
      <c r="B714" s="635"/>
      <c r="C714" s="635"/>
      <c r="D714" s="635"/>
      <c r="E714" s="17"/>
      <c r="F714" s="635"/>
      <c r="G714" s="635"/>
      <c r="H714" s="635"/>
      <c r="I714" s="635"/>
      <c r="J714" s="635"/>
      <c r="K714" s="635"/>
      <c r="L714" s="635"/>
      <c r="M714" s="635"/>
      <c r="N714" s="635"/>
      <c r="O714" s="635"/>
      <c r="P714" s="635"/>
      <c r="Q714" s="635"/>
      <c r="R714" s="636"/>
      <c r="S714" s="635"/>
      <c r="T714" s="635"/>
      <c r="U714" s="635"/>
      <c r="V714" s="635"/>
      <c r="W714" s="635"/>
      <c r="X714" s="635"/>
      <c r="Y714" s="635"/>
      <c r="Z714" s="635"/>
    </row>
    <row r="715" spans="1:26" ht="15.75" customHeight="1" x14ac:dyDescent="0.25">
      <c r="A715" s="17"/>
      <c r="B715" s="635"/>
      <c r="C715" s="635"/>
      <c r="D715" s="635"/>
      <c r="E715" s="17"/>
      <c r="F715" s="635"/>
      <c r="G715" s="635"/>
      <c r="H715" s="635"/>
      <c r="I715" s="635"/>
      <c r="J715" s="635"/>
      <c r="K715" s="635"/>
      <c r="L715" s="635"/>
      <c r="M715" s="635"/>
      <c r="N715" s="635"/>
      <c r="O715" s="635"/>
      <c r="P715" s="635"/>
      <c r="Q715" s="635"/>
      <c r="R715" s="636"/>
      <c r="S715" s="635"/>
      <c r="T715" s="635"/>
      <c r="U715" s="635"/>
      <c r="V715" s="635"/>
      <c r="W715" s="635"/>
      <c r="X715" s="635"/>
      <c r="Y715" s="635"/>
      <c r="Z715" s="635"/>
    </row>
    <row r="716" spans="1:26" ht="15.75" customHeight="1" x14ac:dyDescent="0.25">
      <c r="A716" s="17"/>
      <c r="B716" s="635"/>
      <c r="C716" s="635"/>
      <c r="D716" s="635"/>
      <c r="E716" s="17"/>
      <c r="F716" s="635"/>
      <c r="G716" s="635"/>
      <c r="H716" s="635"/>
      <c r="I716" s="635"/>
      <c r="J716" s="635"/>
      <c r="K716" s="635"/>
      <c r="L716" s="635"/>
      <c r="M716" s="635"/>
      <c r="N716" s="635"/>
      <c r="O716" s="635"/>
      <c r="P716" s="635"/>
      <c r="Q716" s="635"/>
      <c r="R716" s="636"/>
      <c r="S716" s="635"/>
      <c r="T716" s="635"/>
      <c r="U716" s="635"/>
      <c r="V716" s="635"/>
      <c r="W716" s="635"/>
      <c r="X716" s="635"/>
      <c r="Y716" s="635"/>
      <c r="Z716" s="635"/>
    </row>
    <row r="717" spans="1:26" ht="15.75" customHeight="1" x14ac:dyDescent="0.25">
      <c r="A717" s="17"/>
      <c r="B717" s="635"/>
      <c r="C717" s="635"/>
      <c r="D717" s="635"/>
      <c r="E717" s="17"/>
      <c r="F717" s="635"/>
      <c r="G717" s="635"/>
      <c r="H717" s="635"/>
      <c r="I717" s="635"/>
      <c r="J717" s="635"/>
      <c r="K717" s="635"/>
      <c r="L717" s="635"/>
      <c r="M717" s="635"/>
      <c r="N717" s="635"/>
      <c r="O717" s="635"/>
      <c r="P717" s="635"/>
      <c r="Q717" s="635"/>
      <c r="R717" s="636"/>
      <c r="S717" s="635"/>
      <c r="T717" s="635"/>
      <c r="U717" s="635"/>
      <c r="V717" s="635"/>
      <c r="W717" s="635"/>
      <c r="X717" s="635"/>
      <c r="Y717" s="635"/>
      <c r="Z717" s="635"/>
    </row>
    <row r="718" spans="1:26" ht="15.75" customHeight="1" x14ac:dyDescent="0.25">
      <c r="A718" s="17"/>
      <c r="B718" s="635"/>
      <c r="C718" s="635"/>
      <c r="D718" s="635"/>
      <c r="E718" s="17"/>
      <c r="F718" s="635"/>
      <c r="G718" s="635"/>
      <c r="H718" s="635"/>
      <c r="I718" s="635"/>
      <c r="J718" s="635"/>
      <c r="K718" s="635"/>
      <c r="L718" s="635"/>
      <c r="M718" s="635"/>
      <c r="N718" s="635"/>
      <c r="O718" s="635"/>
      <c r="P718" s="635"/>
      <c r="Q718" s="635"/>
      <c r="R718" s="636"/>
      <c r="S718" s="635"/>
      <c r="T718" s="635"/>
      <c r="U718" s="635"/>
      <c r="V718" s="635"/>
      <c r="W718" s="635"/>
      <c r="X718" s="635"/>
      <c r="Y718" s="635"/>
      <c r="Z718" s="635"/>
    </row>
    <row r="719" spans="1:26" ht="15.75" customHeight="1" x14ac:dyDescent="0.25">
      <c r="A719" s="17"/>
      <c r="B719" s="635"/>
      <c r="C719" s="635"/>
      <c r="D719" s="635"/>
      <c r="E719" s="17"/>
      <c r="F719" s="635"/>
      <c r="G719" s="635"/>
      <c r="H719" s="635"/>
      <c r="I719" s="635"/>
      <c r="J719" s="635"/>
      <c r="K719" s="635"/>
      <c r="L719" s="635"/>
      <c r="M719" s="635"/>
      <c r="N719" s="635"/>
      <c r="O719" s="635"/>
      <c r="P719" s="635"/>
      <c r="Q719" s="635"/>
      <c r="R719" s="636"/>
      <c r="S719" s="635"/>
      <c r="T719" s="635"/>
      <c r="U719" s="635"/>
      <c r="V719" s="635"/>
      <c r="W719" s="635"/>
      <c r="X719" s="635"/>
      <c r="Y719" s="635"/>
      <c r="Z719" s="635"/>
    </row>
    <row r="720" spans="1:26" ht="15.75" customHeight="1" x14ac:dyDescent="0.25">
      <c r="A720" s="17"/>
      <c r="B720" s="635"/>
      <c r="C720" s="635"/>
      <c r="D720" s="635"/>
      <c r="E720" s="17"/>
      <c r="F720" s="635"/>
      <c r="G720" s="635"/>
      <c r="H720" s="635"/>
      <c r="I720" s="635"/>
      <c r="J720" s="635"/>
      <c r="K720" s="635"/>
      <c r="L720" s="635"/>
      <c r="M720" s="635"/>
      <c r="N720" s="635"/>
      <c r="O720" s="635"/>
      <c r="P720" s="635"/>
      <c r="Q720" s="635"/>
      <c r="R720" s="636"/>
      <c r="S720" s="635"/>
      <c r="T720" s="635"/>
      <c r="U720" s="635"/>
      <c r="V720" s="635"/>
      <c r="W720" s="635"/>
      <c r="X720" s="635"/>
      <c r="Y720" s="635"/>
      <c r="Z720" s="635"/>
    </row>
    <row r="721" spans="1:26" ht="15.75" customHeight="1" x14ac:dyDescent="0.25">
      <c r="A721" s="17"/>
      <c r="B721" s="635"/>
      <c r="C721" s="635"/>
      <c r="D721" s="635"/>
      <c r="E721" s="17"/>
      <c r="F721" s="635"/>
      <c r="G721" s="635"/>
      <c r="H721" s="635"/>
      <c r="I721" s="635"/>
      <c r="J721" s="635"/>
      <c r="K721" s="635"/>
      <c r="L721" s="635"/>
      <c r="M721" s="635"/>
      <c r="N721" s="635"/>
      <c r="O721" s="635"/>
      <c r="P721" s="635"/>
      <c r="Q721" s="635"/>
      <c r="R721" s="636"/>
      <c r="S721" s="635"/>
      <c r="T721" s="635"/>
      <c r="U721" s="635"/>
      <c r="V721" s="635"/>
      <c r="W721" s="635"/>
      <c r="X721" s="635"/>
      <c r="Y721" s="635"/>
      <c r="Z721" s="635"/>
    </row>
    <row r="722" spans="1:26" ht="15.75" customHeight="1" x14ac:dyDescent="0.25">
      <c r="A722" s="17"/>
      <c r="B722" s="635"/>
      <c r="C722" s="635"/>
      <c r="D722" s="635"/>
      <c r="E722" s="17"/>
      <c r="F722" s="635"/>
      <c r="G722" s="635"/>
      <c r="H722" s="635"/>
      <c r="I722" s="635"/>
      <c r="J722" s="635"/>
      <c r="K722" s="635"/>
      <c r="L722" s="635"/>
      <c r="M722" s="635"/>
      <c r="N722" s="635"/>
      <c r="O722" s="635"/>
      <c r="P722" s="635"/>
      <c r="Q722" s="635"/>
      <c r="R722" s="636"/>
      <c r="S722" s="635"/>
      <c r="T722" s="635"/>
      <c r="U722" s="635"/>
      <c r="V722" s="635"/>
      <c r="W722" s="635"/>
      <c r="X722" s="635"/>
      <c r="Y722" s="635"/>
      <c r="Z722" s="635"/>
    </row>
    <row r="723" spans="1:26" ht="15.75" customHeight="1" x14ac:dyDescent="0.25">
      <c r="A723" s="17"/>
      <c r="B723" s="635"/>
      <c r="C723" s="635"/>
      <c r="D723" s="635"/>
      <c r="E723" s="17"/>
      <c r="F723" s="635"/>
      <c r="G723" s="635"/>
      <c r="H723" s="635"/>
      <c r="I723" s="635"/>
      <c r="J723" s="635"/>
      <c r="K723" s="635"/>
      <c r="L723" s="635"/>
      <c r="M723" s="635"/>
      <c r="N723" s="635"/>
      <c r="O723" s="635"/>
      <c r="P723" s="635"/>
      <c r="Q723" s="635"/>
      <c r="R723" s="636"/>
      <c r="S723" s="635"/>
      <c r="T723" s="635"/>
      <c r="U723" s="635"/>
      <c r="V723" s="635"/>
      <c r="W723" s="635"/>
      <c r="X723" s="635"/>
      <c r="Y723" s="635"/>
      <c r="Z723" s="635"/>
    </row>
    <row r="724" spans="1:26" ht="15.75" customHeight="1" x14ac:dyDescent="0.25">
      <c r="A724" s="17"/>
      <c r="B724" s="635"/>
      <c r="C724" s="635"/>
      <c r="D724" s="635"/>
      <c r="E724" s="17"/>
      <c r="F724" s="635"/>
      <c r="G724" s="635"/>
      <c r="H724" s="635"/>
      <c r="I724" s="635"/>
      <c r="J724" s="635"/>
      <c r="K724" s="635"/>
      <c r="L724" s="635"/>
      <c r="M724" s="635"/>
      <c r="N724" s="635"/>
      <c r="O724" s="635"/>
      <c r="P724" s="635"/>
      <c r="Q724" s="635"/>
      <c r="R724" s="636"/>
      <c r="S724" s="635"/>
      <c r="T724" s="635"/>
      <c r="U724" s="635"/>
      <c r="V724" s="635"/>
      <c r="W724" s="635"/>
      <c r="X724" s="635"/>
      <c r="Y724" s="635"/>
      <c r="Z724" s="635"/>
    </row>
    <row r="725" spans="1:26" ht="15.75" customHeight="1" x14ac:dyDescent="0.25">
      <c r="A725" s="17"/>
      <c r="B725" s="635"/>
      <c r="C725" s="635"/>
      <c r="D725" s="635"/>
      <c r="E725" s="17"/>
      <c r="F725" s="635"/>
      <c r="G725" s="635"/>
      <c r="H725" s="635"/>
      <c r="I725" s="635"/>
      <c r="J725" s="635"/>
      <c r="K725" s="635"/>
      <c r="L725" s="635"/>
      <c r="M725" s="635"/>
      <c r="N725" s="635"/>
      <c r="O725" s="635"/>
      <c r="P725" s="635"/>
      <c r="Q725" s="635"/>
      <c r="R725" s="636"/>
      <c r="S725" s="635"/>
      <c r="T725" s="635"/>
      <c r="U725" s="635"/>
      <c r="V725" s="635"/>
      <c r="W725" s="635"/>
      <c r="X725" s="635"/>
      <c r="Y725" s="635"/>
      <c r="Z725" s="635"/>
    </row>
    <row r="726" spans="1:26" ht="15.75" customHeight="1" x14ac:dyDescent="0.25">
      <c r="A726" s="17"/>
      <c r="B726" s="635"/>
      <c r="C726" s="635"/>
      <c r="D726" s="635"/>
      <c r="E726" s="17"/>
      <c r="F726" s="635"/>
      <c r="G726" s="635"/>
      <c r="H726" s="635"/>
      <c r="I726" s="635"/>
      <c r="J726" s="635"/>
      <c r="K726" s="635"/>
      <c r="L726" s="635"/>
      <c r="M726" s="635"/>
      <c r="N726" s="635"/>
      <c r="O726" s="635"/>
      <c r="P726" s="635"/>
      <c r="Q726" s="635"/>
      <c r="R726" s="636"/>
      <c r="S726" s="635"/>
      <c r="T726" s="635"/>
      <c r="U726" s="635"/>
      <c r="V726" s="635"/>
      <c r="W726" s="635"/>
      <c r="X726" s="635"/>
      <c r="Y726" s="635"/>
      <c r="Z726" s="635"/>
    </row>
    <row r="727" spans="1:26" ht="15.75" customHeight="1" x14ac:dyDescent="0.25">
      <c r="A727" s="17"/>
      <c r="B727" s="635"/>
      <c r="C727" s="635"/>
      <c r="D727" s="635"/>
      <c r="E727" s="17"/>
      <c r="F727" s="635"/>
      <c r="G727" s="635"/>
      <c r="H727" s="635"/>
      <c r="I727" s="635"/>
      <c r="J727" s="635"/>
      <c r="K727" s="635"/>
      <c r="L727" s="635"/>
      <c r="M727" s="635"/>
      <c r="N727" s="635"/>
      <c r="O727" s="635"/>
      <c r="P727" s="635"/>
      <c r="Q727" s="635"/>
      <c r="R727" s="636"/>
      <c r="S727" s="635"/>
      <c r="T727" s="635"/>
      <c r="U727" s="635"/>
      <c r="V727" s="635"/>
      <c r="W727" s="635"/>
      <c r="X727" s="635"/>
      <c r="Y727" s="635"/>
      <c r="Z727" s="635"/>
    </row>
    <row r="728" spans="1:26" ht="15.75" customHeight="1" x14ac:dyDescent="0.25">
      <c r="A728" s="17"/>
      <c r="B728" s="635"/>
      <c r="C728" s="635"/>
      <c r="D728" s="635"/>
      <c r="E728" s="17"/>
      <c r="F728" s="635"/>
      <c r="G728" s="635"/>
      <c r="H728" s="635"/>
      <c r="I728" s="635"/>
      <c r="J728" s="635"/>
      <c r="K728" s="635"/>
      <c r="L728" s="635"/>
      <c r="M728" s="635"/>
      <c r="N728" s="635"/>
      <c r="O728" s="635"/>
      <c r="P728" s="635"/>
      <c r="Q728" s="635"/>
      <c r="R728" s="636"/>
      <c r="S728" s="635"/>
      <c r="T728" s="635"/>
      <c r="U728" s="635"/>
      <c r="V728" s="635"/>
      <c r="W728" s="635"/>
      <c r="X728" s="635"/>
      <c r="Y728" s="635"/>
      <c r="Z728" s="635"/>
    </row>
    <row r="729" spans="1:26" ht="15.75" customHeight="1" x14ac:dyDescent="0.25">
      <c r="A729" s="17"/>
      <c r="B729" s="635"/>
      <c r="C729" s="635"/>
      <c r="D729" s="635"/>
      <c r="E729" s="17"/>
      <c r="F729" s="635"/>
      <c r="G729" s="635"/>
      <c r="H729" s="635"/>
      <c r="I729" s="635"/>
      <c r="J729" s="635"/>
      <c r="K729" s="635"/>
      <c r="L729" s="635"/>
      <c r="M729" s="635"/>
      <c r="N729" s="635"/>
      <c r="O729" s="635"/>
      <c r="P729" s="635"/>
      <c r="Q729" s="635"/>
      <c r="R729" s="636"/>
      <c r="S729" s="635"/>
      <c r="T729" s="635"/>
      <c r="U729" s="635"/>
      <c r="V729" s="635"/>
      <c r="W729" s="635"/>
      <c r="X729" s="635"/>
      <c r="Y729" s="635"/>
      <c r="Z729" s="635"/>
    </row>
    <row r="730" spans="1:26" ht="15.75" customHeight="1" x14ac:dyDescent="0.25">
      <c r="A730" s="17"/>
      <c r="B730" s="635"/>
      <c r="C730" s="635"/>
      <c r="D730" s="635"/>
      <c r="E730" s="17"/>
      <c r="F730" s="635"/>
      <c r="G730" s="635"/>
      <c r="H730" s="635"/>
      <c r="I730" s="635"/>
      <c r="J730" s="635"/>
      <c r="K730" s="635"/>
      <c r="L730" s="635"/>
      <c r="M730" s="635"/>
      <c r="N730" s="635"/>
      <c r="O730" s="635"/>
      <c r="P730" s="635"/>
      <c r="Q730" s="635"/>
      <c r="R730" s="636"/>
      <c r="S730" s="635"/>
      <c r="T730" s="635"/>
      <c r="U730" s="635"/>
      <c r="V730" s="635"/>
      <c r="W730" s="635"/>
      <c r="X730" s="635"/>
      <c r="Y730" s="635"/>
      <c r="Z730" s="635"/>
    </row>
    <row r="731" spans="1:26" ht="15.75" customHeight="1" x14ac:dyDescent="0.25">
      <c r="A731" s="17"/>
      <c r="B731" s="635"/>
      <c r="C731" s="635"/>
      <c r="D731" s="635"/>
      <c r="E731" s="17"/>
      <c r="F731" s="635"/>
      <c r="G731" s="635"/>
      <c r="H731" s="635"/>
      <c r="I731" s="635"/>
      <c r="J731" s="635"/>
      <c r="K731" s="635"/>
      <c r="L731" s="635"/>
      <c r="M731" s="635"/>
      <c r="N731" s="635"/>
      <c r="O731" s="635"/>
      <c r="P731" s="635"/>
      <c r="Q731" s="635"/>
      <c r="R731" s="636"/>
      <c r="S731" s="635"/>
      <c r="T731" s="635"/>
      <c r="U731" s="635"/>
      <c r="V731" s="635"/>
      <c r="W731" s="635"/>
      <c r="X731" s="635"/>
      <c r="Y731" s="635"/>
      <c r="Z731" s="635"/>
    </row>
    <row r="732" spans="1:26" ht="15.75" customHeight="1" x14ac:dyDescent="0.25">
      <c r="A732" s="17"/>
      <c r="B732" s="635"/>
      <c r="C732" s="635"/>
      <c r="D732" s="635"/>
      <c r="E732" s="17"/>
      <c r="F732" s="635"/>
      <c r="G732" s="635"/>
      <c r="H732" s="635"/>
      <c r="I732" s="635"/>
      <c r="J732" s="635"/>
      <c r="K732" s="635"/>
      <c r="L732" s="635"/>
      <c r="M732" s="635"/>
      <c r="N732" s="635"/>
      <c r="O732" s="635"/>
      <c r="P732" s="635"/>
      <c r="Q732" s="635"/>
      <c r="R732" s="636"/>
      <c r="S732" s="635"/>
      <c r="T732" s="635"/>
      <c r="U732" s="635"/>
      <c r="V732" s="635"/>
      <c r="W732" s="635"/>
      <c r="X732" s="635"/>
      <c r="Y732" s="635"/>
      <c r="Z732" s="635"/>
    </row>
    <row r="733" spans="1:26" ht="15.75" customHeight="1" x14ac:dyDescent="0.25">
      <c r="A733" s="17"/>
      <c r="B733" s="635"/>
      <c r="C733" s="635"/>
      <c r="D733" s="635"/>
      <c r="E733" s="17"/>
      <c r="F733" s="635"/>
      <c r="G733" s="635"/>
      <c r="H733" s="635"/>
      <c r="I733" s="635"/>
      <c r="J733" s="635"/>
      <c r="K733" s="635"/>
      <c r="L733" s="635"/>
      <c r="M733" s="635"/>
      <c r="N733" s="635"/>
      <c r="O733" s="635"/>
      <c r="P733" s="635"/>
      <c r="Q733" s="635"/>
      <c r="R733" s="636"/>
      <c r="S733" s="635"/>
      <c r="T733" s="635"/>
      <c r="U733" s="635"/>
      <c r="V733" s="635"/>
      <c r="W733" s="635"/>
      <c r="X733" s="635"/>
      <c r="Y733" s="635"/>
      <c r="Z733" s="635"/>
    </row>
    <row r="734" spans="1:26" ht="15.75" customHeight="1" x14ac:dyDescent="0.25">
      <c r="A734" s="17"/>
      <c r="B734" s="635"/>
      <c r="C734" s="635"/>
      <c r="D734" s="635"/>
      <c r="E734" s="17"/>
      <c r="F734" s="635"/>
      <c r="G734" s="635"/>
      <c r="H734" s="635"/>
      <c r="I734" s="635"/>
      <c r="J734" s="635"/>
      <c r="K734" s="635"/>
      <c r="L734" s="635"/>
      <c r="M734" s="635"/>
      <c r="N734" s="635"/>
      <c r="O734" s="635"/>
      <c r="P734" s="635"/>
      <c r="Q734" s="635"/>
      <c r="R734" s="636"/>
      <c r="S734" s="635"/>
      <c r="T734" s="635"/>
      <c r="U734" s="635"/>
      <c r="V734" s="635"/>
      <c r="W734" s="635"/>
      <c r="X734" s="635"/>
      <c r="Y734" s="635"/>
      <c r="Z734" s="635"/>
    </row>
    <row r="735" spans="1:26" ht="15.75" customHeight="1" x14ac:dyDescent="0.25">
      <c r="A735" s="17"/>
      <c r="B735" s="635"/>
      <c r="C735" s="635"/>
      <c r="D735" s="635"/>
      <c r="E735" s="17"/>
      <c r="F735" s="635"/>
      <c r="G735" s="635"/>
      <c r="H735" s="635"/>
      <c r="I735" s="635"/>
      <c r="J735" s="635"/>
      <c r="K735" s="635"/>
      <c r="L735" s="635"/>
      <c r="M735" s="635"/>
      <c r="N735" s="635"/>
      <c r="O735" s="635"/>
      <c r="P735" s="635"/>
      <c r="Q735" s="635"/>
      <c r="R735" s="636"/>
      <c r="S735" s="635"/>
      <c r="T735" s="635"/>
      <c r="U735" s="635"/>
      <c r="V735" s="635"/>
      <c r="W735" s="635"/>
      <c r="X735" s="635"/>
      <c r="Y735" s="635"/>
      <c r="Z735" s="635"/>
    </row>
    <row r="736" spans="1:26" ht="15.75" customHeight="1" x14ac:dyDescent="0.25">
      <c r="A736" s="17"/>
      <c r="B736" s="635"/>
      <c r="C736" s="635"/>
      <c r="D736" s="635"/>
      <c r="E736" s="17"/>
      <c r="F736" s="635"/>
      <c r="G736" s="635"/>
      <c r="H736" s="635"/>
      <c r="I736" s="635"/>
      <c r="J736" s="635"/>
      <c r="K736" s="635"/>
      <c r="L736" s="635"/>
      <c r="M736" s="635"/>
      <c r="N736" s="635"/>
      <c r="O736" s="635"/>
      <c r="P736" s="635"/>
      <c r="Q736" s="635"/>
      <c r="R736" s="636"/>
      <c r="S736" s="635"/>
      <c r="T736" s="635"/>
      <c r="U736" s="635"/>
      <c r="V736" s="635"/>
      <c r="W736" s="635"/>
      <c r="X736" s="635"/>
      <c r="Y736" s="635"/>
      <c r="Z736" s="635"/>
    </row>
    <row r="737" spans="1:26" ht="15.75" customHeight="1" x14ac:dyDescent="0.25">
      <c r="A737" s="17"/>
      <c r="B737" s="635"/>
      <c r="C737" s="635"/>
      <c r="D737" s="635"/>
      <c r="E737" s="17"/>
      <c r="F737" s="635"/>
      <c r="G737" s="635"/>
      <c r="H737" s="635"/>
      <c r="I737" s="635"/>
      <c r="J737" s="635"/>
      <c r="K737" s="635"/>
      <c r="L737" s="635"/>
      <c r="M737" s="635"/>
      <c r="N737" s="635"/>
      <c r="O737" s="635"/>
      <c r="P737" s="635"/>
      <c r="Q737" s="635"/>
      <c r="R737" s="636"/>
      <c r="S737" s="635"/>
      <c r="T737" s="635"/>
      <c r="U737" s="635"/>
      <c r="V737" s="635"/>
      <c r="W737" s="635"/>
      <c r="X737" s="635"/>
      <c r="Y737" s="635"/>
      <c r="Z737" s="635"/>
    </row>
    <row r="738" spans="1:26" ht="15.75" customHeight="1" x14ac:dyDescent="0.25">
      <c r="A738" s="17"/>
      <c r="B738" s="635"/>
      <c r="C738" s="635"/>
      <c r="D738" s="635"/>
      <c r="E738" s="17"/>
      <c r="F738" s="635"/>
      <c r="G738" s="635"/>
      <c r="H738" s="635"/>
      <c r="I738" s="635"/>
      <c r="J738" s="635"/>
      <c r="K738" s="635"/>
      <c r="L738" s="635"/>
      <c r="M738" s="635"/>
      <c r="N738" s="635"/>
      <c r="O738" s="635"/>
      <c r="P738" s="635"/>
      <c r="Q738" s="635"/>
      <c r="R738" s="636"/>
      <c r="S738" s="635"/>
      <c r="T738" s="635"/>
      <c r="U738" s="635"/>
      <c r="V738" s="635"/>
      <c r="W738" s="635"/>
      <c r="X738" s="635"/>
      <c r="Y738" s="635"/>
      <c r="Z738" s="635"/>
    </row>
    <row r="739" spans="1:26" ht="15.75" customHeight="1" x14ac:dyDescent="0.25">
      <c r="A739" s="17"/>
      <c r="B739" s="635"/>
      <c r="C739" s="635"/>
      <c r="D739" s="635"/>
      <c r="E739" s="17"/>
      <c r="F739" s="635"/>
      <c r="G739" s="635"/>
      <c r="H739" s="635"/>
      <c r="I739" s="635"/>
      <c r="J739" s="635"/>
      <c r="K739" s="635"/>
      <c r="L739" s="635"/>
      <c r="M739" s="635"/>
      <c r="N739" s="635"/>
      <c r="O739" s="635"/>
      <c r="P739" s="635"/>
      <c r="Q739" s="635"/>
      <c r="R739" s="636"/>
      <c r="S739" s="635"/>
      <c r="T739" s="635"/>
      <c r="U739" s="635"/>
      <c r="V739" s="635"/>
      <c r="W739" s="635"/>
      <c r="X739" s="635"/>
      <c r="Y739" s="635"/>
      <c r="Z739" s="635"/>
    </row>
    <row r="740" spans="1:26" ht="15.75" customHeight="1" x14ac:dyDescent="0.25">
      <c r="A740" s="17"/>
      <c r="B740" s="635"/>
      <c r="C740" s="635"/>
      <c r="D740" s="635"/>
      <c r="E740" s="17"/>
      <c r="F740" s="635"/>
      <c r="G740" s="635"/>
      <c r="H740" s="635"/>
      <c r="I740" s="635"/>
      <c r="J740" s="635"/>
      <c r="K740" s="635"/>
      <c r="L740" s="635"/>
      <c r="M740" s="635"/>
      <c r="N740" s="635"/>
      <c r="O740" s="635"/>
      <c r="P740" s="635"/>
      <c r="Q740" s="635"/>
      <c r="R740" s="636"/>
      <c r="S740" s="635"/>
      <c r="T740" s="635"/>
      <c r="U740" s="635"/>
      <c r="V740" s="635"/>
      <c r="W740" s="635"/>
      <c r="X740" s="635"/>
      <c r="Y740" s="635"/>
      <c r="Z740" s="635"/>
    </row>
    <row r="741" spans="1:26" ht="15.75" customHeight="1" x14ac:dyDescent="0.25">
      <c r="A741" s="17"/>
      <c r="B741" s="635"/>
      <c r="C741" s="635"/>
      <c r="D741" s="635"/>
      <c r="E741" s="17"/>
      <c r="F741" s="635"/>
      <c r="G741" s="635"/>
      <c r="H741" s="635"/>
      <c r="I741" s="635"/>
      <c r="J741" s="635"/>
      <c r="K741" s="635"/>
      <c r="L741" s="635"/>
      <c r="M741" s="635"/>
      <c r="N741" s="635"/>
      <c r="O741" s="635"/>
      <c r="P741" s="635"/>
      <c r="Q741" s="635"/>
      <c r="R741" s="636"/>
      <c r="S741" s="635"/>
      <c r="T741" s="635"/>
      <c r="U741" s="635"/>
      <c r="V741" s="635"/>
      <c r="W741" s="635"/>
      <c r="X741" s="635"/>
      <c r="Y741" s="635"/>
      <c r="Z741" s="635"/>
    </row>
    <row r="742" spans="1:26" ht="15.75" customHeight="1" x14ac:dyDescent="0.25">
      <c r="A742" s="17"/>
      <c r="B742" s="635"/>
      <c r="C742" s="635"/>
      <c r="D742" s="635"/>
      <c r="E742" s="17"/>
      <c r="F742" s="635"/>
      <c r="G742" s="635"/>
      <c r="H742" s="635"/>
      <c r="I742" s="635"/>
      <c r="J742" s="635"/>
      <c r="K742" s="635"/>
      <c r="L742" s="635"/>
      <c r="M742" s="635"/>
      <c r="N742" s="635"/>
      <c r="O742" s="635"/>
      <c r="P742" s="635"/>
      <c r="Q742" s="635"/>
      <c r="R742" s="636"/>
      <c r="S742" s="635"/>
      <c r="T742" s="635"/>
      <c r="U742" s="635"/>
      <c r="V742" s="635"/>
      <c r="W742" s="635"/>
      <c r="X742" s="635"/>
      <c r="Y742" s="635"/>
      <c r="Z742" s="635"/>
    </row>
    <row r="743" spans="1:26" ht="15.75" customHeight="1" x14ac:dyDescent="0.25">
      <c r="A743" s="17"/>
      <c r="B743" s="635"/>
      <c r="C743" s="635"/>
      <c r="D743" s="635"/>
      <c r="E743" s="17"/>
      <c r="F743" s="635"/>
      <c r="G743" s="635"/>
      <c r="H743" s="635"/>
      <c r="I743" s="635"/>
      <c r="J743" s="635"/>
      <c r="K743" s="635"/>
      <c r="L743" s="635"/>
      <c r="M743" s="635"/>
      <c r="N743" s="635"/>
      <c r="O743" s="635"/>
      <c r="P743" s="635"/>
      <c r="Q743" s="635"/>
      <c r="R743" s="636"/>
      <c r="S743" s="635"/>
      <c r="T743" s="635"/>
      <c r="U743" s="635"/>
      <c r="V743" s="635"/>
      <c r="W743" s="635"/>
      <c r="X743" s="635"/>
      <c r="Y743" s="635"/>
      <c r="Z743" s="635"/>
    </row>
    <row r="744" spans="1:26" ht="15.75" customHeight="1" x14ac:dyDescent="0.25">
      <c r="A744" s="17"/>
      <c r="B744" s="635"/>
      <c r="C744" s="635"/>
      <c r="D744" s="635"/>
      <c r="E744" s="17"/>
      <c r="F744" s="635"/>
      <c r="G744" s="635"/>
      <c r="H744" s="635"/>
      <c r="I744" s="635"/>
      <c r="J744" s="635"/>
      <c r="K744" s="635"/>
      <c r="L744" s="635"/>
      <c r="M744" s="635"/>
      <c r="N744" s="635"/>
      <c r="O744" s="635"/>
      <c r="P744" s="635"/>
      <c r="Q744" s="635"/>
      <c r="R744" s="636"/>
      <c r="S744" s="635"/>
      <c r="T744" s="635"/>
      <c r="U744" s="635"/>
      <c r="V744" s="635"/>
      <c r="W744" s="635"/>
      <c r="X744" s="635"/>
      <c r="Y744" s="635"/>
      <c r="Z744" s="635"/>
    </row>
    <row r="745" spans="1:26" ht="15.75" customHeight="1" x14ac:dyDescent="0.25">
      <c r="A745" s="17"/>
      <c r="B745" s="635"/>
      <c r="C745" s="635"/>
      <c r="D745" s="635"/>
      <c r="E745" s="17"/>
      <c r="F745" s="635"/>
      <c r="G745" s="635"/>
      <c r="H745" s="635"/>
      <c r="I745" s="635"/>
      <c r="J745" s="635"/>
      <c r="K745" s="635"/>
      <c r="L745" s="635"/>
      <c r="M745" s="635"/>
      <c r="N745" s="635"/>
      <c r="O745" s="635"/>
      <c r="P745" s="635"/>
      <c r="Q745" s="635"/>
      <c r="R745" s="636"/>
      <c r="S745" s="635"/>
      <c r="T745" s="635"/>
      <c r="U745" s="635"/>
      <c r="V745" s="635"/>
      <c r="W745" s="635"/>
      <c r="X745" s="635"/>
      <c r="Y745" s="635"/>
      <c r="Z745" s="635"/>
    </row>
    <row r="746" spans="1:26" ht="15.75" customHeight="1" x14ac:dyDescent="0.25">
      <c r="A746" s="17"/>
      <c r="B746" s="635"/>
      <c r="C746" s="635"/>
      <c r="D746" s="635"/>
      <c r="E746" s="17"/>
      <c r="F746" s="635"/>
      <c r="G746" s="635"/>
      <c r="H746" s="635"/>
      <c r="I746" s="635"/>
      <c r="J746" s="635"/>
      <c r="K746" s="635"/>
      <c r="L746" s="635"/>
      <c r="M746" s="635"/>
      <c r="N746" s="635"/>
      <c r="O746" s="635"/>
      <c r="P746" s="635"/>
      <c r="Q746" s="635"/>
      <c r="R746" s="636"/>
      <c r="S746" s="635"/>
      <c r="T746" s="635"/>
      <c r="U746" s="635"/>
      <c r="V746" s="635"/>
      <c r="W746" s="635"/>
      <c r="X746" s="635"/>
      <c r="Y746" s="635"/>
      <c r="Z746" s="635"/>
    </row>
    <row r="747" spans="1:26" ht="15.75" customHeight="1" x14ac:dyDescent="0.25">
      <c r="A747" s="17"/>
      <c r="B747" s="635"/>
      <c r="C747" s="635"/>
      <c r="D747" s="635"/>
      <c r="E747" s="17"/>
      <c r="F747" s="635"/>
      <c r="G747" s="635"/>
      <c r="H747" s="635"/>
      <c r="I747" s="635"/>
      <c r="J747" s="635"/>
      <c r="K747" s="635"/>
      <c r="L747" s="635"/>
      <c r="M747" s="635"/>
      <c r="N747" s="635"/>
      <c r="O747" s="635"/>
      <c r="P747" s="635"/>
      <c r="Q747" s="635"/>
      <c r="R747" s="636"/>
      <c r="S747" s="635"/>
      <c r="T747" s="635"/>
      <c r="U747" s="635"/>
      <c r="V747" s="635"/>
      <c r="W747" s="635"/>
      <c r="X747" s="635"/>
      <c r="Y747" s="635"/>
      <c r="Z747" s="635"/>
    </row>
    <row r="748" spans="1:26" ht="15.75" customHeight="1" x14ac:dyDescent="0.25">
      <c r="A748" s="17"/>
      <c r="B748" s="635"/>
      <c r="C748" s="635"/>
      <c r="D748" s="635"/>
      <c r="E748" s="17"/>
      <c r="F748" s="635"/>
      <c r="G748" s="635"/>
      <c r="H748" s="635"/>
      <c r="I748" s="635"/>
      <c r="J748" s="635"/>
      <c r="K748" s="635"/>
      <c r="L748" s="635"/>
      <c r="M748" s="635"/>
      <c r="N748" s="635"/>
      <c r="O748" s="635"/>
      <c r="P748" s="635"/>
      <c r="Q748" s="635"/>
      <c r="R748" s="636"/>
      <c r="S748" s="635"/>
      <c r="T748" s="635"/>
      <c r="U748" s="635"/>
      <c r="V748" s="635"/>
      <c r="W748" s="635"/>
      <c r="X748" s="635"/>
      <c r="Y748" s="635"/>
      <c r="Z748" s="635"/>
    </row>
    <row r="749" spans="1:26" ht="15.75" customHeight="1" x14ac:dyDescent="0.25">
      <c r="A749" s="17"/>
      <c r="B749" s="635"/>
      <c r="C749" s="635"/>
      <c r="D749" s="635"/>
      <c r="E749" s="17"/>
      <c r="F749" s="635"/>
      <c r="G749" s="635"/>
      <c r="H749" s="635"/>
      <c r="I749" s="635"/>
      <c r="J749" s="635"/>
      <c r="K749" s="635"/>
      <c r="L749" s="635"/>
      <c r="M749" s="635"/>
      <c r="N749" s="635"/>
      <c r="O749" s="635"/>
      <c r="P749" s="635"/>
      <c r="Q749" s="635"/>
      <c r="R749" s="636"/>
      <c r="S749" s="635"/>
      <c r="T749" s="635"/>
      <c r="U749" s="635"/>
      <c r="V749" s="635"/>
      <c r="W749" s="635"/>
      <c r="X749" s="635"/>
      <c r="Y749" s="635"/>
      <c r="Z749" s="635"/>
    </row>
    <row r="750" spans="1:26" ht="15.75" customHeight="1" x14ac:dyDescent="0.25">
      <c r="A750" s="17"/>
      <c r="B750" s="635"/>
      <c r="C750" s="635"/>
      <c r="D750" s="635"/>
      <c r="E750" s="17"/>
      <c r="F750" s="635"/>
      <c r="G750" s="635"/>
      <c r="H750" s="635"/>
      <c r="I750" s="635"/>
      <c r="J750" s="635"/>
      <c r="K750" s="635"/>
      <c r="L750" s="635"/>
      <c r="M750" s="635"/>
      <c r="N750" s="635"/>
      <c r="O750" s="635"/>
      <c r="P750" s="635"/>
      <c r="Q750" s="635"/>
      <c r="R750" s="636"/>
      <c r="S750" s="635"/>
      <c r="T750" s="635"/>
      <c r="U750" s="635"/>
      <c r="V750" s="635"/>
      <c r="W750" s="635"/>
      <c r="X750" s="635"/>
      <c r="Y750" s="635"/>
      <c r="Z750" s="635"/>
    </row>
    <row r="751" spans="1:26" ht="15.75" customHeight="1" x14ac:dyDescent="0.25">
      <c r="A751" s="17"/>
      <c r="B751" s="635"/>
      <c r="C751" s="635"/>
      <c r="D751" s="635"/>
      <c r="E751" s="17"/>
      <c r="F751" s="635"/>
      <c r="G751" s="635"/>
      <c r="H751" s="635"/>
      <c r="I751" s="635"/>
      <c r="J751" s="635"/>
      <c r="K751" s="635"/>
      <c r="L751" s="635"/>
      <c r="M751" s="635"/>
      <c r="N751" s="635"/>
      <c r="O751" s="635"/>
      <c r="P751" s="635"/>
      <c r="Q751" s="635"/>
      <c r="R751" s="636"/>
      <c r="S751" s="635"/>
      <c r="T751" s="635"/>
      <c r="U751" s="635"/>
      <c r="V751" s="635"/>
      <c r="W751" s="635"/>
      <c r="X751" s="635"/>
      <c r="Y751" s="635"/>
      <c r="Z751" s="635"/>
    </row>
    <row r="752" spans="1:26" ht="15.75" customHeight="1" x14ac:dyDescent="0.25">
      <c r="A752" s="17"/>
      <c r="B752" s="635"/>
      <c r="C752" s="635"/>
      <c r="D752" s="635"/>
      <c r="E752" s="17"/>
      <c r="F752" s="635"/>
      <c r="G752" s="635"/>
      <c r="H752" s="635"/>
      <c r="I752" s="635"/>
      <c r="J752" s="635"/>
      <c r="K752" s="635"/>
      <c r="L752" s="635"/>
      <c r="M752" s="635"/>
      <c r="N752" s="635"/>
      <c r="O752" s="635"/>
      <c r="P752" s="635"/>
      <c r="Q752" s="635"/>
      <c r="R752" s="636"/>
      <c r="S752" s="635"/>
      <c r="T752" s="635"/>
      <c r="U752" s="635"/>
      <c r="V752" s="635"/>
      <c r="W752" s="635"/>
      <c r="X752" s="635"/>
      <c r="Y752" s="635"/>
      <c r="Z752" s="635"/>
    </row>
    <row r="753" spans="1:26" ht="15.75" customHeight="1" x14ac:dyDescent="0.25">
      <c r="A753" s="17"/>
      <c r="B753" s="635"/>
      <c r="C753" s="635"/>
      <c r="D753" s="635"/>
      <c r="E753" s="17"/>
      <c r="F753" s="635"/>
      <c r="G753" s="635"/>
      <c r="H753" s="635"/>
      <c r="I753" s="635"/>
      <c r="J753" s="635"/>
      <c r="K753" s="635"/>
      <c r="L753" s="635"/>
      <c r="M753" s="635"/>
      <c r="N753" s="635"/>
      <c r="O753" s="635"/>
      <c r="P753" s="635"/>
      <c r="Q753" s="635"/>
      <c r="R753" s="636"/>
      <c r="S753" s="635"/>
      <c r="T753" s="635"/>
      <c r="U753" s="635"/>
      <c r="V753" s="635"/>
      <c r="W753" s="635"/>
      <c r="X753" s="635"/>
      <c r="Y753" s="635"/>
      <c r="Z753" s="635"/>
    </row>
    <row r="754" spans="1:26" ht="15.75" customHeight="1" x14ac:dyDescent="0.25">
      <c r="A754" s="17"/>
      <c r="B754" s="635"/>
      <c r="C754" s="635"/>
      <c r="D754" s="635"/>
      <c r="E754" s="17"/>
      <c r="F754" s="635"/>
      <c r="G754" s="635"/>
      <c r="H754" s="635"/>
      <c r="I754" s="635"/>
      <c r="J754" s="635"/>
      <c r="K754" s="635"/>
      <c r="L754" s="635"/>
      <c r="M754" s="635"/>
      <c r="N754" s="635"/>
      <c r="O754" s="635"/>
      <c r="P754" s="635"/>
      <c r="Q754" s="635"/>
      <c r="R754" s="636"/>
      <c r="S754" s="635"/>
      <c r="T754" s="635"/>
      <c r="U754" s="635"/>
      <c r="V754" s="635"/>
      <c r="W754" s="635"/>
      <c r="X754" s="635"/>
      <c r="Y754" s="635"/>
      <c r="Z754" s="635"/>
    </row>
    <row r="755" spans="1:26" ht="15.75" customHeight="1" x14ac:dyDescent="0.25">
      <c r="A755" s="17"/>
      <c r="B755" s="635"/>
      <c r="C755" s="635"/>
      <c r="D755" s="635"/>
      <c r="E755" s="17"/>
      <c r="F755" s="635"/>
      <c r="G755" s="635"/>
      <c r="H755" s="635"/>
      <c r="I755" s="635"/>
      <c r="J755" s="635"/>
      <c r="K755" s="635"/>
      <c r="L755" s="635"/>
      <c r="M755" s="635"/>
      <c r="N755" s="635"/>
      <c r="O755" s="635"/>
      <c r="P755" s="635"/>
      <c r="Q755" s="635"/>
      <c r="R755" s="636"/>
      <c r="S755" s="635"/>
      <c r="T755" s="635"/>
      <c r="U755" s="635"/>
      <c r="V755" s="635"/>
      <c r="W755" s="635"/>
      <c r="X755" s="635"/>
      <c r="Y755" s="635"/>
      <c r="Z755" s="635"/>
    </row>
    <row r="756" spans="1:26" ht="15.75" customHeight="1" x14ac:dyDescent="0.25">
      <c r="A756" s="17"/>
      <c r="B756" s="635"/>
      <c r="C756" s="635"/>
      <c r="D756" s="635"/>
      <c r="E756" s="17"/>
      <c r="F756" s="635"/>
      <c r="G756" s="635"/>
      <c r="H756" s="635"/>
      <c r="I756" s="635"/>
      <c r="J756" s="635"/>
      <c r="K756" s="635"/>
      <c r="L756" s="635"/>
      <c r="M756" s="635"/>
      <c r="N756" s="635"/>
      <c r="O756" s="635"/>
      <c r="P756" s="635"/>
      <c r="Q756" s="635"/>
      <c r="R756" s="636"/>
      <c r="S756" s="635"/>
      <c r="T756" s="635"/>
      <c r="U756" s="635"/>
      <c r="V756" s="635"/>
      <c r="W756" s="635"/>
      <c r="X756" s="635"/>
      <c r="Y756" s="635"/>
      <c r="Z756" s="635"/>
    </row>
    <row r="757" spans="1:26" ht="15.75" customHeight="1" x14ac:dyDescent="0.25">
      <c r="A757" s="17"/>
      <c r="B757" s="635"/>
      <c r="C757" s="635"/>
      <c r="D757" s="635"/>
      <c r="E757" s="17"/>
      <c r="F757" s="635"/>
      <c r="G757" s="635"/>
      <c r="H757" s="635"/>
      <c r="I757" s="635"/>
      <c r="J757" s="635"/>
      <c r="K757" s="635"/>
      <c r="L757" s="635"/>
      <c r="M757" s="635"/>
      <c r="N757" s="635"/>
      <c r="O757" s="635"/>
      <c r="P757" s="635"/>
      <c r="Q757" s="635"/>
      <c r="R757" s="636"/>
      <c r="S757" s="635"/>
      <c r="T757" s="635"/>
      <c r="U757" s="635"/>
      <c r="V757" s="635"/>
      <c r="W757" s="635"/>
      <c r="X757" s="635"/>
      <c r="Y757" s="635"/>
      <c r="Z757" s="635"/>
    </row>
    <row r="758" spans="1:26" ht="15.75" customHeight="1" x14ac:dyDescent="0.25">
      <c r="A758" s="17"/>
      <c r="B758" s="635"/>
      <c r="C758" s="635"/>
      <c r="D758" s="635"/>
      <c r="E758" s="17"/>
      <c r="F758" s="635"/>
      <c r="G758" s="635"/>
      <c r="H758" s="635"/>
      <c r="I758" s="635"/>
      <c r="J758" s="635"/>
      <c r="K758" s="635"/>
      <c r="L758" s="635"/>
      <c r="M758" s="635"/>
      <c r="N758" s="635"/>
      <c r="O758" s="635"/>
      <c r="P758" s="635"/>
      <c r="Q758" s="635"/>
      <c r="R758" s="636"/>
      <c r="S758" s="635"/>
      <c r="T758" s="635"/>
      <c r="U758" s="635"/>
      <c r="V758" s="635"/>
      <c r="W758" s="635"/>
      <c r="X758" s="635"/>
      <c r="Y758" s="635"/>
      <c r="Z758" s="635"/>
    </row>
    <row r="759" spans="1:26" ht="15.75" customHeight="1" x14ac:dyDescent="0.25">
      <c r="A759" s="17"/>
      <c r="B759" s="635"/>
      <c r="C759" s="635"/>
      <c r="D759" s="635"/>
      <c r="E759" s="17"/>
      <c r="F759" s="635"/>
      <c r="G759" s="635"/>
      <c r="H759" s="635"/>
      <c r="I759" s="635"/>
      <c r="J759" s="635"/>
      <c r="K759" s="635"/>
      <c r="L759" s="635"/>
      <c r="M759" s="635"/>
      <c r="N759" s="635"/>
      <c r="O759" s="635"/>
      <c r="P759" s="635"/>
      <c r="Q759" s="635"/>
      <c r="R759" s="636"/>
      <c r="S759" s="635"/>
      <c r="T759" s="635"/>
      <c r="U759" s="635"/>
      <c r="V759" s="635"/>
      <c r="W759" s="635"/>
      <c r="X759" s="635"/>
      <c r="Y759" s="635"/>
      <c r="Z759" s="635"/>
    </row>
    <row r="760" spans="1:26" ht="15.75" customHeight="1" x14ac:dyDescent="0.25">
      <c r="A760" s="17"/>
      <c r="B760" s="635"/>
      <c r="C760" s="635"/>
      <c r="D760" s="635"/>
      <c r="E760" s="17"/>
      <c r="F760" s="635"/>
      <c r="G760" s="635"/>
      <c r="H760" s="635"/>
      <c r="I760" s="635"/>
      <c r="J760" s="635"/>
      <c r="K760" s="635"/>
      <c r="L760" s="635"/>
      <c r="M760" s="635"/>
      <c r="N760" s="635"/>
      <c r="O760" s="635"/>
      <c r="P760" s="635"/>
      <c r="Q760" s="635"/>
      <c r="R760" s="636"/>
      <c r="S760" s="635"/>
      <c r="T760" s="635"/>
      <c r="U760" s="635"/>
      <c r="V760" s="635"/>
      <c r="W760" s="635"/>
      <c r="X760" s="635"/>
      <c r="Y760" s="635"/>
      <c r="Z760" s="635"/>
    </row>
    <row r="761" spans="1:26" ht="15.75" customHeight="1" x14ac:dyDescent="0.25">
      <c r="A761" s="17"/>
      <c r="B761" s="635"/>
      <c r="C761" s="635"/>
      <c r="D761" s="635"/>
      <c r="E761" s="17"/>
      <c r="F761" s="635"/>
      <c r="G761" s="635"/>
      <c r="H761" s="635"/>
      <c r="I761" s="635"/>
      <c r="J761" s="635"/>
      <c r="K761" s="635"/>
      <c r="L761" s="635"/>
      <c r="M761" s="635"/>
      <c r="N761" s="635"/>
      <c r="O761" s="635"/>
      <c r="P761" s="635"/>
      <c r="Q761" s="635"/>
      <c r="R761" s="636"/>
      <c r="S761" s="635"/>
      <c r="T761" s="635"/>
      <c r="U761" s="635"/>
      <c r="V761" s="635"/>
      <c r="W761" s="635"/>
      <c r="X761" s="635"/>
      <c r="Y761" s="635"/>
      <c r="Z761" s="635"/>
    </row>
    <row r="762" spans="1:26" ht="15.75" customHeight="1" x14ac:dyDescent="0.25">
      <c r="A762" s="17"/>
      <c r="B762" s="635"/>
      <c r="C762" s="635"/>
      <c r="D762" s="635"/>
      <c r="E762" s="17"/>
      <c r="F762" s="635"/>
      <c r="G762" s="635"/>
      <c r="H762" s="635"/>
      <c r="I762" s="635"/>
      <c r="J762" s="635"/>
      <c r="K762" s="635"/>
      <c r="L762" s="635"/>
      <c r="M762" s="635"/>
      <c r="N762" s="635"/>
      <c r="O762" s="635"/>
      <c r="P762" s="635"/>
      <c r="Q762" s="635"/>
      <c r="R762" s="636"/>
      <c r="S762" s="635"/>
      <c r="T762" s="635"/>
      <c r="U762" s="635"/>
      <c r="V762" s="635"/>
      <c r="W762" s="635"/>
      <c r="X762" s="635"/>
      <c r="Y762" s="635"/>
      <c r="Z762" s="635"/>
    </row>
    <row r="763" spans="1:26" ht="15.75" customHeight="1" x14ac:dyDescent="0.25">
      <c r="A763" s="17"/>
      <c r="B763" s="635"/>
      <c r="C763" s="635"/>
      <c r="D763" s="635"/>
      <c r="E763" s="17"/>
      <c r="F763" s="635"/>
      <c r="G763" s="635"/>
      <c r="H763" s="635"/>
      <c r="I763" s="635"/>
      <c r="J763" s="635"/>
      <c r="K763" s="635"/>
      <c r="L763" s="635"/>
      <c r="M763" s="635"/>
      <c r="N763" s="635"/>
      <c r="O763" s="635"/>
      <c r="P763" s="635"/>
      <c r="Q763" s="635"/>
      <c r="R763" s="636"/>
      <c r="S763" s="635"/>
      <c r="T763" s="635"/>
      <c r="U763" s="635"/>
      <c r="V763" s="635"/>
      <c r="W763" s="635"/>
      <c r="X763" s="635"/>
      <c r="Y763" s="635"/>
      <c r="Z763" s="635"/>
    </row>
    <row r="764" spans="1:26" ht="15.75" customHeight="1" x14ac:dyDescent="0.25">
      <c r="A764" s="17"/>
      <c r="B764" s="635"/>
      <c r="C764" s="635"/>
      <c r="D764" s="635"/>
      <c r="E764" s="17"/>
      <c r="F764" s="635"/>
      <c r="G764" s="635"/>
      <c r="H764" s="635"/>
      <c r="I764" s="635"/>
      <c r="J764" s="635"/>
      <c r="K764" s="635"/>
      <c r="L764" s="635"/>
      <c r="M764" s="635"/>
      <c r="N764" s="635"/>
      <c r="O764" s="635"/>
      <c r="P764" s="635"/>
      <c r="Q764" s="635"/>
      <c r="R764" s="636"/>
      <c r="S764" s="635"/>
      <c r="T764" s="635"/>
      <c r="U764" s="635"/>
      <c r="V764" s="635"/>
      <c r="W764" s="635"/>
      <c r="X764" s="635"/>
      <c r="Y764" s="635"/>
      <c r="Z764" s="635"/>
    </row>
    <row r="765" spans="1:26" ht="15.75" customHeight="1" x14ac:dyDescent="0.25">
      <c r="A765" s="17"/>
      <c r="B765" s="635"/>
      <c r="C765" s="635"/>
      <c r="D765" s="635"/>
      <c r="E765" s="17"/>
      <c r="F765" s="635"/>
      <c r="G765" s="635"/>
      <c r="H765" s="635"/>
      <c r="I765" s="635"/>
      <c r="J765" s="635"/>
      <c r="K765" s="635"/>
      <c r="L765" s="635"/>
      <c r="M765" s="635"/>
      <c r="N765" s="635"/>
      <c r="O765" s="635"/>
      <c r="P765" s="635"/>
      <c r="Q765" s="635"/>
      <c r="R765" s="636"/>
      <c r="S765" s="635"/>
      <c r="T765" s="635"/>
      <c r="U765" s="635"/>
      <c r="V765" s="635"/>
      <c r="W765" s="635"/>
      <c r="X765" s="635"/>
      <c r="Y765" s="635"/>
      <c r="Z765" s="635"/>
    </row>
    <row r="766" spans="1:26" ht="15.75" customHeight="1" x14ac:dyDescent="0.25">
      <c r="A766" s="17"/>
      <c r="B766" s="635"/>
      <c r="C766" s="635"/>
      <c r="D766" s="635"/>
      <c r="E766" s="17"/>
      <c r="F766" s="635"/>
      <c r="G766" s="635"/>
      <c r="H766" s="635"/>
      <c r="I766" s="635"/>
      <c r="J766" s="635"/>
      <c r="K766" s="635"/>
      <c r="L766" s="635"/>
      <c r="M766" s="635"/>
      <c r="N766" s="635"/>
      <c r="O766" s="635"/>
      <c r="P766" s="635"/>
      <c r="Q766" s="635"/>
      <c r="R766" s="636"/>
      <c r="S766" s="635"/>
      <c r="T766" s="635"/>
      <c r="U766" s="635"/>
      <c r="V766" s="635"/>
      <c r="W766" s="635"/>
      <c r="X766" s="635"/>
      <c r="Y766" s="635"/>
      <c r="Z766" s="635"/>
    </row>
    <row r="767" spans="1:26" ht="15.75" customHeight="1" x14ac:dyDescent="0.25">
      <c r="A767" s="17"/>
      <c r="B767" s="635"/>
      <c r="C767" s="635"/>
      <c r="D767" s="635"/>
      <c r="E767" s="17"/>
      <c r="F767" s="635"/>
      <c r="G767" s="635"/>
      <c r="H767" s="635"/>
      <c r="I767" s="635"/>
      <c r="J767" s="635"/>
      <c r="K767" s="635"/>
      <c r="L767" s="635"/>
      <c r="M767" s="635"/>
      <c r="N767" s="635"/>
      <c r="O767" s="635"/>
      <c r="P767" s="635"/>
      <c r="Q767" s="635"/>
      <c r="R767" s="636"/>
      <c r="S767" s="635"/>
      <c r="T767" s="635"/>
      <c r="U767" s="635"/>
      <c r="V767" s="635"/>
      <c r="W767" s="635"/>
      <c r="X767" s="635"/>
      <c r="Y767" s="635"/>
      <c r="Z767" s="635"/>
    </row>
    <row r="768" spans="1:26" ht="15.75" customHeight="1" x14ac:dyDescent="0.25">
      <c r="A768" s="17"/>
      <c r="B768" s="635"/>
      <c r="C768" s="635"/>
      <c r="D768" s="635"/>
      <c r="E768" s="17"/>
      <c r="F768" s="635"/>
      <c r="G768" s="635"/>
      <c r="H768" s="635"/>
      <c r="I768" s="635"/>
      <c r="J768" s="635"/>
      <c r="K768" s="635"/>
      <c r="L768" s="635"/>
      <c r="M768" s="635"/>
      <c r="N768" s="635"/>
      <c r="O768" s="635"/>
      <c r="P768" s="635"/>
      <c r="Q768" s="635"/>
      <c r="R768" s="636"/>
      <c r="S768" s="635"/>
      <c r="T768" s="635"/>
      <c r="U768" s="635"/>
      <c r="V768" s="635"/>
      <c r="W768" s="635"/>
      <c r="X768" s="635"/>
      <c r="Y768" s="635"/>
      <c r="Z768" s="635"/>
    </row>
    <row r="769" spans="1:26" ht="15.75" customHeight="1" x14ac:dyDescent="0.25">
      <c r="A769" s="17"/>
      <c r="B769" s="635"/>
      <c r="C769" s="635"/>
      <c r="D769" s="635"/>
      <c r="E769" s="17"/>
      <c r="F769" s="635"/>
      <c r="G769" s="635"/>
      <c r="H769" s="635"/>
      <c r="I769" s="635"/>
      <c r="J769" s="635"/>
      <c r="K769" s="635"/>
      <c r="L769" s="635"/>
      <c r="M769" s="635"/>
      <c r="N769" s="635"/>
      <c r="O769" s="635"/>
      <c r="P769" s="635"/>
      <c r="Q769" s="635"/>
      <c r="R769" s="636"/>
      <c r="S769" s="635"/>
      <c r="T769" s="635"/>
      <c r="U769" s="635"/>
      <c r="V769" s="635"/>
      <c r="W769" s="635"/>
      <c r="X769" s="635"/>
      <c r="Y769" s="635"/>
      <c r="Z769" s="635"/>
    </row>
    <row r="770" spans="1:26" ht="15.75" customHeight="1" x14ac:dyDescent="0.25">
      <c r="A770" s="17"/>
      <c r="B770" s="635"/>
      <c r="C770" s="635"/>
      <c r="D770" s="635"/>
      <c r="E770" s="17"/>
      <c r="F770" s="635"/>
      <c r="G770" s="635"/>
      <c r="H770" s="635"/>
      <c r="I770" s="635"/>
      <c r="J770" s="635"/>
      <c r="K770" s="635"/>
      <c r="L770" s="635"/>
      <c r="M770" s="635"/>
      <c r="N770" s="635"/>
      <c r="O770" s="635"/>
      <c r="P770" s="635"/>
      <c r="Q770" s="635"/>
      <c r="R770" s="636"/>
      <c r="S770" s="635"/>
      <c r="T770" s="635"/>
      <c r="U770" s="635"/>
      <c r="V770" s="635"/>
      <c r="W770" s="635"/>
      <c r="X770" s="635"/>
      <c r="Y770" s="635"/>
      <c r="Z770" s="635"/>
    </row>
    <row r="771" spans="1:26" ht="15.75" customHeight="1" x14ac:dyDescent="0.25">
      <c r="A771" s="17"/>
      <c r="B771" s="635"/>
      <c r="C771" s="635"/>
      <c r="D771" s="635"/>
      <c r="E771" s="17"/>
      <c r="F771" s="635"/>
      <c r="G771" s="635"/>
      <c r="H771" s="635"/>
      <c r="I771" s="635"/>
      <c r="J771" s="635"/>
      <c r="K771" s="635"/>
      <c r="L771" s="635"/>
      <c r="M771" s="635"/>
      <c r="N771" s="635"/>
      <c r="O771" s="635"/>
      <c r="P771" s="635"/>
      <c r="Q771" s="635"/>
      <c r="R771" s="636"/>
      <c r="S771" s="635"/>
      <c r="T771" s="635"/>
      <c r="U771" s="635"/>
      <c r="V771" s="635"/>
      <c r="W771" s="635"/>
      <c r="X771" s="635"/>
      <c r="Y771" s="635"/>
      <c r="Z771" s="635"/>
    </row>
    <row r="772" spans="1:26" ht="15.75" customHeight="1" x14ac:dyDescent="0.25">
      <c r="A772" s="17"/>
      <c r="B772" s="635"/>
      <c r="C772" s="635"/>
      <c r="D772" s="635"/>
      <c r="E772" s="17"/>
      <c r="F772" s="635"/>
      <c r="G772" s="635"/>
      <c r="H772" s="635"/>
      <c r="I772" s="635"/>
      <c r="J772" s="635"/>
      <c r="K772" s="635"/>
      <c r="L772" s="635"/>
      <c r="M772" s="635"/>
      <c r="N772" s="635"/>
      <c r="O772" s="635"/>
      <c r="P772" s="635"/>
      <c r="Q772" s="635"/>
      <c r="R772" s="636"/>
      <c r="S772" s="635"/>
      <c r="T772" s="635"/>
      <c r="U772" s="635"/>
      <c r="V772" s="635"/>
      <c r="W772" s="635"/>
      <c r="X772" s="635"/>
      <c r="Y772" s="635"/>
      <c r="Z772" s="635"/>
    </row>
    <row r="773" spans="1:26" ht="15.75" customHeight="1" x14ac:dyDescent="0.25">
      <c r="A773" s="17"/>
      <c r="B773" s="635"/>
      <c r="C773" s="635"/>
      <c r="D773" s="635"/>
      <c r="E773" s="17"/>
      <c r="F773" s="635"/>
      <c r="G773" s="635"/>
      <c r="H773" s="635"/>
      <c r="I773" s="635"/>
      <c r="J773" s="635"/>
      <c r="K773" s="635"/>
      <c r="L773" s="635"/>
      <c r="M773" s="635"/>
      <c r="N773" s="635"/>
      <c r="O773" s="635"/>
      <c r="P773" s="635"/>
      <c r="Q773" s="635"/>
      <c r="R773" s="636"/>
      <c r="S773" s="635"/>
      <c r="T773" s="635"/>
      <c r="U773" s="635"/>
      <c r="V773" s="635"/>
      <c r="W773" s="635"/>
      <c r="X773" s="635"/>
      <c r="Y773" s="635"/>
      <c r="Z773" s="635"/>
    </row>
    <row r="774" spans="1:26" ht="15.75" customHeight="1" x14ac:dyDescent="0.25">
      <c r="A774" s="17"/>
      <c r="B774" s="635"/>
      <c r="C774" s="635"/>
      <c r="D774" s="635"/>
      <c r="E774" s="17"/>
      <c r="F774" s="635"/>
      <c r="G774" s="635"/>
      <c r="H774" s="635"/>
      <c r="I774" s="635"/>
      <c r="J774" s="635"/>
      <c r="K774" s="635"/>
      <c r="L774" s="635"/>
      <c r="M774" s="635"/>
      <c r="N774" s="635"/>
      <c r="O774" s="635"/>
      <c r="P774" s="635"/>
      <c r="Q774" s="635"/>
      <c r="R774" s="636"/>
      <c r="S774" s="635"/>
      <c r="T774" s="635"/>
      <c r="U774" s="635"/>
      <c r="V774" s="635"/>
      <c r="W774" s="635"/>
      <c r="X774" s="635"/>
      <c r="Y774" s="635"/>
      <c r="Z774" s="635"/>
    </row>
    <row r="775" spans="1:26" ht="15.75" customHeight="1" x14ac:dyDescent="0.25">
      <c r="A775" s="17"/>
      <c r="B775" s="635"/>
      <c r="C775" s="635"/>
      <c r="D775" s="635"/>
      <c r="E775" s="17"/>
      <c r="F775" s="635"/>
      <c r="G775" s="635"/>
      <c r="H775" s="635"/>
      <c r="I775" s="635"/>
      <c r="J775" s="635"/>
      <c r="K775" s="635"/>
      <c r="L775" s="635"/>
      <c r="M775" s="635"/>
      <c r="N775" s="635"/>
      <c r="O775" s="635"/>
      <c r="P775" s="635"/>
      <c r="Q775" s="635"/>
      <c r="R775" s="636"/>
      <c r="S775" s="635"/>
      <c r="T775" s="635"/>
      <c r="U775" s="635"/>
      <c r="V775" s="635"/>
      <c r="W775" s="635"/>
      <c r="X775" s="635"/>
      <c r="Y775" s="635"/>
      <c r="Z775" s="635"/>
    </row>
    <row r="776" spans="1:26" ht="15.75" customHeight="1" x14ac:dyDescent="0.25">
      <c r="A776" s="17"/>
      <c r="B776" s="635"/>
      <c r="C776" s="635"/>
      <c r="D776" s="635"/>
      <c r="E776" s="17"/>
      <c r="F776" s="635"/>
      <c r="G776" s="635"/>
      <c r="H776" s="635"/>
      <c r="I776" s="635"/>
      <c r="J776" s="635"/>
      <c r="K776" s="635"/>
      <c r="L776" s="635"/>
      <c r="M776" s="635"/>
      <c r="N776" s="635"/>
      <c r="O776" s="635"/>
      <c r="P776" s="635"/>
      <c r="Q776" s="635"/>
      <c r="R776" s="636"/>
      <c r="S776" s="635"/>
      <c r="T776" s="635"/>
      <c r="U776" s="635"/>
      <c r="V776" s="635"/>
      <c r="W776" s="635"/>
      <c r="X776" s="635"/>
      <c r="Y776" s="635"/>
      <c r="Z776" s="635"/>
    </row>
    <row r="777" spans="1:26" ht="15.75" customHeight="1" x14ac:dyDescent="0.25">
      <c r="A777" s="17"/>
      <c r="B777" s="635"/>
      <c r="C777" s="635"/>
      <c r="D777" s="635"/>
      <c r="E777" s="17"/>
      <c r="F777" s="635"/>
      <c r="G777" s="635"/>
      <c r="H777" s="635"/>
      <c r="I777" s="635"/>
      <c r="J777" s="635"/>
      <c r="K777" s="635"/>
      <c r="L777" s="635"/>
      <c r="M777" s="635"/>
      <c r="N777" s="635"/>
      <c r="O777" s="635"/>
      <c r="P777" s="635"/>
      <c r="Q777" s="635"/>
      <c r="R777" s="636"/>
      <c r="S777" s="635"/>
      <c r="T777" s="635"/>
      <c r="U777" s="635"/>
      <c r="V777" s="635"/>
      <c r="W777" s="635"/>
      <c r="X777" s="635"/>
      <c r="Y777" s="635"/>
      <c r="Z777" s="635"/>
    </row>
    <row r="778" spans="1:26" ht="15.75" customHeight="1" x14ac:dyDescent="0.25">
      <c r="A778" s="17"/>
      <c r="B778" s="635"/>
      <c r="C778" s="635"/>
      <c r="D778" s="635"/>
      <c r="E778" s="17"/>
      <c r="F778" s="635"/>
      <c r="G778" s="635"/>
      <c r="H778" s="635"/>
      <c r="I778" s="635"/>
      <c r="J778" s="635"/>
      <c r="K778" s="635"/>
      <c r="L778" s="635"/>
      <c r="M778" s="635"/>
      <c r="N778" s="635"/>
      <c r="O778" s="635"/>
      <c r="P778" s="635"/>
      <c r="Q778" s="635"/>
      <c r="R778" s="636"/>
      <c r="S778" s="635"/>
      <c r="T778" s="635"/>
      <c r="U778" s="635"/>
      <c r="V778" s="635"/>
      <c r="W778" s="635"/>
      <c r="X778" s="635"/>
      <c r="Y778" s="635"/>
      <c r="Z778" s="635"/>
    </row>
    <row r="779" spans="1:26" ht="15.75" customHeight="1" x14ac:dyDescent="0.25">
      <c r="A779" s="17"/>
      <c r="B779" s="635"/>
      <c r="C779" s="635"/>
      <c r="D779" s="635"/>
      <c r="E779" s="17"/>
      <c r="F779" s="635"/>
      <c r="G779" s="635"/>
      <c r="H779" s="635"/>
      <c r="I779" s="635"/>
      <c r="J779" s="635"/>
      <c r="K779" s="635"/>
      <c r="L779" s="635"/>
      <c r="M779" s="635"/>
      <c r="N779" s="635"/>
      <c r="O779" s="635"/>
      <c r="P779" s="635"/>
      <c r="Q779" s="635"/>
      <c r="R779" s="636"/>
      <c r="S779" s="635"/>
      <c r="T779" s="635"/>
      <c r="U779" s="635"/>
      <c r="V779" s="635"/>
      <c r="W779" s="635"/>
      <c r="X779" s="635"/>
      <c r="Y779" s="635"/>
      <c r="Z779" s="635"/>
    </row>
    <row r="780" spans="1:26" ht="15.75" customHeight="1" x14ac:dyDescent="0.25">
      <c r="A780" s="17"/>
      <c r="B780" s="635"/>
      <c r="C780" s="635"/>
      <c r="D780" s="635"/>
      <c r="E780" s="17"/>
      <c r="F780" s="635"/>
      <c r="G780" s="635"/>
      <c r="H780" s="635"/>
      <c r="I780" s="635"/>
      <c r="J780" s="635"/>
      <c r="K780" s="635"/>
      <c r="L780" s="635"/>
      <c r="M780" s="635"/>
      <c r="N780" s="635"/>
      <c r="O780" s="635"/>
      <c r="P780" s="635"/>
      <c r="Q780" s="635"/>
      <c r="R780" s="636"/>
      <c r="S780" s="635"/>
      <c r="T780" s="635"/>
      <c r="U780" s="635"/>
      <c r="V780" s="635"/>
      <c r="W780" s="635"/>
      <c r="X780" s="635"/>
      <c r="Y780" s="635"/>
      <c r="Z780" s="635"/>
    </row>
    <row r="781" spans="1:26" ht="15.75" customHeight="1" x14ac:dyDescent="0.25">
      <c r="A781" s="17"/>
      <c r="B781" s="635"/>
      <c r="C781" s="635"/>
      <c r="D781" s="635"/>
      <c r="E781" s="17"/>
      <c r="F781" s="635"/>
      <c r="G781" s="635"/>
      <c r="H781" s="635"/>
      <c r="I781" s="635"/>
      <c r="J781" s="635"/>
      <c r="K781" s="635"/>
      <c r="L781" s="635"/>
      <c r="M781" s="635"/>
      <c r="N781" s="635"/>
      <c r="O781" s="635"/>
      <c r="P781" s="635"/>
      <c r="Q781" s="635"/>
      <c r="R781" s="636"/>
      <c r="S781" s="635"/>
      <c r="T781" s="635"/>
      <c r="U781" s="635"/>
      <c r="V781" s="635"/>
      <c r="W781" s="635"/>
      <c r="X781" s="635"/>
      <c r="Y781" s="635"/>
      <c r="Z781" s="635"/>
    </row>
    <row r="782" spans="1:26" ht="15.75" customHeight="1" x14ac:dyDescent="0.25">
      <c r="A782" s="17"/>
      <c r="B782" s="635"/>
      <c r="C782" s="635"/>
      <c r="D782" s="635"/>
      <c r="E782" s="17"/>
      <c r="F782" s="635"/>
      <c r="G782" s="635"/>
      <c r="H782" s="635"/>
      <c r="I782" s="635"/>
      <c r="J782" s="635"/>
      <c r="K782" s="635"/>
      <c r="L782" s="635"/>
      <c r="M782" s="635"/>
      <c r="N782" s="635"/>
      <c r="O782" s="635"/>
      <c r="P782" s="635"/>
      <c r="Q782" s="635"/>
      <c r="R782" s="636"/>
      <c r="S782" s="635"/>
      <c r="T782" s="635"/>
      <c r="U782" s="635"/>
      <c r="V782" s="635"/>
      <c r="W782" s="635"/>
      <c r="X782" s="635"/>
      <c r="Y782" s="635"/>
      <c r="Z782" s="635"/>
    </row>
    <row r="783" spans="1:26" ht="15.75" customHeight="1" x14ac:dyDescent="0.25">
      <c r="A783" s="17"/>
      <c r="B783" s="635"/>
      <c r="C783" s="635"/>
      <c r="D783" s="635"/>
      <c r="E783" s="17"/>
      <c r="F783" s="635"/>
      <c r="G783" s="635"/>
      <c r="H783" s="635"/>
      <c r="I783" s="635"/>
      <c r="J783" s="635"/>
      <c r="K783" s="635"/>
      <c r="L783" s="635"/>
      <c r="M783" s="635"/>
      <c r="N783" s="635"/>
      <c r="O783" s="635"/>
      <c r="P783" s="635"/>
      <c r="Q783" s="635"/>
      <c r="R783" s="636"/>
      <c r="S783" s="635"/>
      <c r="T783" s="635"/>
      <c r="U783" s="635"/>
      <c r="V783" s="635"/>
      <c r="W783" s="635"/>
      <c r="X783" s="635"/>
      <c r="Y783" s="635"/>
      <c r="Z783" s="635"/>
    </row>
    <row r="784" spans="1:26" ht="15.75" customHeight="1" x14ac:dyDescent="0.25">
      <c r="A784" s="17"/>
      <c r="B784" s="635"/>
      <c r="C784" s="635"/>
      <c r="D784" s="635"/>
      <c r="E784" s="17"/>
      <c r="F784" s="635"/>
      <c r="G784" s="635"/>
      <c r="H784" s="635"/>
      <c r="I784" s="635"/>
      <c r="J784" s="635"/>
      <c r="K784" s="635"/>
      <c r="L784" s="635"/>
      <c r="M784" s="635"/>
      <c r="N784" s="635"/>
      <c r="O784" s="635"/>
      <c r="P784" s="635"/>
      <c r="Q784" s="635"/>
      <c r="R784" s="636"/>
      <c r="S784" s="635"/>
      <c r="T784" s="635"/>
      <c r="U784" s="635"/>
      <c r="V784" s="635"/>
      <c r="W784" s="635"/>
      <c r="X784" s="635"/>
      <c r="Y784" s="635"/>
      <c r="Z784" s="635"/>
    </row>
    <row r="785" spans="1:26" ht="15.75" customHeight="1" x14ac:dyDescent="0.25">
      <c r="A785" s="17"/>
      <c r="B785" s="635"/>
      <c r="C785" s="635"/>
      <c r="D785" s="635"/>
      <c r="E785" s="17"/>
      <c r="F785" s="635"/>
      <c r="G785" s="635"/>
      <c r="H785" s="635"/>
      <c r="I785" s="635"/>
      <c r="J785" s="635"/>
      <c r="K785" s="635"/>
      <c r="L785" s="635"/>
      <c r="M785" s="635"/>
      <c r="N785" s="635"/>
      <c r="O785" s="635"/>
      <c r="P785" s="635"/>
      <c r="Q785" s="635"/>
      <c r="R785" s="636"/>
      <c r="S785" s="635"/>
      <c r="T785" s="635"/>
      <c r="U785" s="635"/>
      <c r="V785" s="635"/>
      <c r="W785" s="635"/>
      <c r="X785" s="635"/>
      <c r="Y785" s="635"/>
      <c r="Z785" s="635"/>
    </row>
    <row r="786" spans="1:26" ht="15.75" customHeight="1" x14ac:dyDescent="0.25">
      <c r="A786" s="17"/>
      <c r="B786" s="635"/>
      <c r="C786" s="635"/>
      <c r="D786" s="635"/>
      <c r="E786" s="17"/>
      <c r="F786" s="635"/>
      <c r="G786" s="635"/>
      <c r="H786" s="635"/>
      <c r="I786" s="635"/>
      <c r="J786" s="635"/>
      <c r="K786" s="635"/>
      <c r="L786" s="635"/>
      <c r="M786" s="635"/>
      <c r="N786" s="635"/>
      <c r="O786" s="635"/>
      <c r="P786" s="635"/>
      <c r="Q786" s="635"/>
      <c r="R786" s="636"/>
      <c r="S786" s="635"/>
      <c r="T786" s="635"/>
      <c r="U786" s="635"/>
      <c r="V786" s="635"/>
      <c r="W786" s="635"/>
      <c r="X786" s="635"/>
      <c r="Y786" s="635"/>
      <c r="Z786" s="635"/>
    </row>
    <row r="787" spans="1:26" ht="15.75" customHeight="1" x14ac:dyDescent="0.25">
      <c r="A787" s="17"/>
      <c r="B787" s="635"/>
      <c r="C787" s="635"/>
      <c r="D787" s="635"/>
      <c r="E787" s="17"/>
      <c r="F787" s="635"/>
      <c r="G787" s="635"/>
      <c r="H787" s="635"/>
      <c r="I787" s="635"/>
      <c r="J787" s="635"/>
      <c r="K787" s="635"/>
      <c r="L787" s="635"/>
      <c r="M787" s="635"/>
      <c r="N787" s="635"/>
      <c r="O787" s="635"/>
      <c r="P787" s="635"/>
      <c r="Q787" s="635"/>
      <c r="R787" s="636"/>
      <c r="S787" s="635"/>
      <c r="T787" s="635"/>
      <c r="U787" s="635"/>
      <c r="V787" s="635"/>
      <c r="W787" s="635"/>
      <c r="X787" s="635"/>
      <c r="Y787" s="635"/>
      <c r="Z787" s="635"/>
    </row>
    <row r="788" spans="1:26" ht="15.75" customHeight="1" x14ac:dyDescent="0.25">
      <c r="A788" s="17"/>
      <c r="B788" s="635"/>
      <c r="C788" s="635"/>
      <c r="D788" s="635"/>
      <c r="E788" s="17"/>
      <c r="F788" s="635"/>
      <c r="G788" s="635"/>
      <c r="H788" s="635"/>
      <c r="I788" s="635"/>
      <c r="J788" s="635"/>
      <c r="K788" s="635"/>
      <c r="L788" s="635"/>
      <c r="M788" s="635"/>
      <c r="N788" s="635"/>
      <c r="O788" s="635"/>
      <c r="P788" s="635"/>
      <c r="Q788" s="635"/>
      <c r="R788" s="636"/>
      <c r="S788" s="635"/>
      <c r="T788" s="635"/>
      <c r="U788" s="635"/>
      <c r="V788" s="635"/>
      <c r="W788" s="635"/>
      <c r="X788" s="635"/>
      <c r="Y788" s="635"/>
      <c r="Z788" s="635"/>
    </row>
    <row r="789" spans="1:26" ht="15.75" customHeight="1" x14ac:dyDescent="0.25">
      <c r="A789" s="17"/>
      <c r="B789" s="635"/>
      <c r="C789" s="635"/>
      <c r="D789" s="635"/>
      <c r="E789" s="17"/>
      <c r="F789" s="635"/>
      <c r="G789" s="635"/>
      <c r="H789" s="635"/>
      <c r="I789" s="635"/>
      <c r="J789" s="635"/>
      <c r="K789" s="635"/>
      <c r="L789" s="635"/>
      <c r="M789" s="635"/>
      <c r="N789" s="635"/>
      <c r="O789" s="635"/>
      <c r="P789" s="635"/>
      <c r="Q789" s="635"/>
      <c r="R789" s="636"/>
      <c r="S789" s="635"/>
      <c r="T789" s="635"/>
      <c r="U789" s="635"/>
      <c r="V789" s="635"/>
      <c r="W789" s="635"/>
      <c r="X789" s="635"/>
      <c r="Y789" s="635"/>
      <c r="Z789" s="635"/>
    </row>
    <row r="790" spans="1:26" ht="15.75" customHeight="1" x14ac:dyDescent="0.25">
      <c r="A790" s="17"/>
      <c r="B790" s="635"/>
      <c r="C790" s="635"/>
      <c r="D790" s="635"/>
      <c r="E790" s="17"/>
      <c r="F790" s="635"/>
      <c r="G790" s="635"/>
      <c r="H790" s="635"/>
      <c r="I790" s="635"/>
      <c r="J790" s="635"/>
      <c r="K790" s="635"/>
      <c r="L790" s="635"/>
      <c r="M790" s="635"/>
      <c r="N790" s="635"/>
      <c r="O790" s="635"/>
      <c r="P790" s="635"/>
      <c r="Q790" s="635"/>
      <c r="R790" s="636"/>
      <c r="S790" s="635"/>
      <c r="T790" s="635"/>
      <c r="U790" s="635"/>
      <c r="V790" s="635"/>
      <c r="W790" s="635"/>
      <c r="X790" s="635"/>
      <c r="Y790" s="635"/>
      <c r="Z790" s="635"/>
    </row>
    <row r="791" spans="1:26" ht="15.75" customHeight="1" x14ac:dyDescent="0.25">
      <c r="A791" s="17"/>
      <c r="B791" s="635"/>
      <c r="C791" s="635"/>
      <c r="D791" s="635"/>
      <c r="E791" s="17"/>
      <c r="F791" s="635"/>
      <c r="G791" s="635"/>
      <c r="H791" s="635"/>
      <c r="I791" s="635"/>
      <c r="J791" s="635"/>
      <c r="K791" s="635"/>
      <c r="L791" s="635"/>
      <c r="M791" s="635"/>
      <c r="N791" s="635"/>
      <c r="O791" s="635"/>
      <c r="P791" s="635"/>
      <c r="Q791" s="635"/>
      <c r="R791" s="636"/>
      <c r="S791" s="635"/>
      <c r="T791" s="635"/>
      <c r="U791" s="635"/>
      <c r="V791" s="635"/>
      <c r="W791" s="635"/>
      <c r="X791" s="635"/>
      <c r="Y791" s="635"/>
      <c r="Z791" s="635"/>
    </row>
    <row r="792" spans="1:26" ht="15.75" customHeight="1" x14ac:dyDescent="0.25">
      <c r="A792" s="17"/>
      <c r="B792" s="635"/>
      <c r="C792" s="635"/>
      <c r="D792" s="635"/>
      <c r="E792" s="17"/>
      <c r="F792" s="635"/>
      <c r="G792" s="635"/>
      <c r="H792" s="635"/>
      <c r="I792" s="635"/>
      <c r="J792" s="635"/>
      <c r="K792" s="635"/>
      <c r="L792" s="635"/>
      <c r="M792" s="635"/>
      <c r="N792" s="635"/>
      <c r="O792" s="635"/>
      <c r="P792" s="635"/>
      <c r="Q792" s="635"/>
      <c r="R792" s="636"/>
      <c r="S792" s="635"/>
      <c r="T792" s="635"/>
      <c r="U792" s="635"/>
      <c r="V792" s="635"/>
      <c r="W792" s="635"/>
      <c r="X792" s="635"/>
      <c r="Y792" s="635"/>
      <c r="Z792" s="635"/>
    </row>
    <row r="793" spans="1:26" ht="15.75" customHeight="1" x14ac:dyDescent="0.25">
      <c r="A793" s="17"/>
      <c r="B793" s="635"/>
      <c r="C793" s="635"/>
      <c r="D793" s="635"/>
      <c r="E793" s="17"/>
      <c r="F793" s="635"/>
      <c r="G793" s="635"/>
      <c r="H793" s="635"/>
      <c r="I793" s="635"/>
      <c r="J793" s="635"/>
      <c r="K793" s="635"/>
      <c r="L793" s="635"/>
      <c r="M793" s="635"/>
      <c r="N793" s="635"/>
      <c r="O793" s="635"/>
      <c r="P793" s="635"/>
      <c r="Q793" s="635"/>
      <c r="R793" s="636"/>
      <c r="S793" s="635"/>
      <c r="T793" s="635"/>
      <c r="U793" s="635"/>
      <c r="V793" s="635"/>
      <c r="W793" s="635"/>
      <c r="X793" s="635"/>
      <c r="Y793" s="635"/>
      <c r="Z793" s="635"/>
    </row>
    <row r="794" spans="1:26" ht="15.75" customHeight="1" x14ac:dyDescent="0.25">
      <c r="A794" s="17"/>
      <c r="B794" s="635"/>
      <c r="C794" s="635"/>
      <c r="D794" s="635"/>
      <c r="E794" s="17"/>
      <c r="F794" s="635"/>
      <c r="G794" s="635"/>
      <c r="H794" s="635"/>
      <c r="I794" s="635"/>
      <c r="J794" s="635"/>
      <c r="K794" s="635"/>
      <c r="L794" s="635"/>
      <c r="M794" s="635"/>
      <c r="N794" s="635"/>
      <c r="O794" s="635"/>
      <c r="P794" s="635"/>
      <c r="Q794" s="635"/>
      <c r="R794" s="636"/>
      <c r="S794" s="635"/>
      <c r="T794" s="635"/>
      <c r="U794" s="635"/>
      <c r="V794" s="635"/>
      <c r="W794" s="635"/>
      <c r="X794" s="635"/>
      <c r="Y794" s="635"/>
      <c r="Z794" s="635"/>
    </row>
    <row r="795" spans="1:26" ht="15.75" customHeight="1" x14ac:dyDescent="0.25">
      <c r="A795" s="17"/>
      <c r="B795" s="635"/>
      <c r="C795" s="635"/>
      <c r="D795" s="635"/>
      <c r="E795" s="17"/>
      <c r="F795" s="635"/>
      <c r="G795" s="635"/>
      <c r="H795" s="635"/>
      <c r="I795" s="635"/>
      <c r="J795" s="635"/>
      <c r="K795" s="635"/>
      <c r="L795" s="635"/>
      <c r="M795" s="635"/>
      <c r="N795" s="635"/>
      <c r="O795" s="635"/>
      <c r="P795" s="635"/>
      <c r="Q795" s="635"/>
      <c r="R795" s="636"/>
      <c r="S795" s="635"/>
      <c r="T795" s="635"/>
      <c r="U795" s="635"/>
      <c r="V795" s="635"/>
      <c r="W795" s="635"/>
      <c r="X795" s="635"/>
      <c r="Y795" s="635"/>
      <c r="Z795" s="635"/>
    </row>
    <row r="796" spans="1:26" ht="15.75" customHeight="1" x14ac:dyDescent="0.25">
      <c r="A796" s="17"/>
      <c r="B796" s="635"/>
      <c r="C796" s="635"/>
      <c r="D796" s="635"/>
      <c r="E796" s="17"/>
      <c r="F796" s="635"/>
      <c r="G796" s="635"/>
      <c r="H796" s="635"/>
      <c r="I796" s="635"/>
      <c r="J796" s="635"/>
      <c r="K796" s="635"/>
      <c r="L796" s="635"/>
      <c r="M796" s="635"/>
      <c r="N796" s="635"/>
      <c r="O796" s="635"/>
      <c r="P796" s="635"/>
      <c r="Q796" s="635"/>
      <c r="R796" s="636"/>
      <c r="S796" s="635"/>
      <c r="T796" s="635"/>
      <c r="U796" s="635"/>
      <c r="V796" s="635"/>
      <c r="W796" s="635"/>
      <c r="X796" s="635"/>
      <c r="Y796" s="635"/>
      <c r="Z796" s="635"/>
    </row>
    <row r="797" spans="1:26" ht="15.75" customHeight="1" x14ac:dyDescent="0.25">
      <c r="A797" s="17"/>
      <c r="B797" s="635"/>
      <c r="C797" s="635"/>
      <c r="D797" s="635"/>
      <c r="E797" s="17"/>
      <c r="F797" s="635"/>
      <c r="G797" s="635"/>
      <c r="H797" s="635"/>
      <c r="I797" s="635"/>
      <c r="J797" s="635"/>
      <c r="K797" s="635"/>
      <c r="L797" s="635"/>
      <c r="M797" s="635"/>
      <c r="N797" s="635"/>
      <c r="O797" s="635"/>
      <c r="P797" s="635"/>
      <c r="Q797" s="635"/>
      <c r="R797" s="636"/>
      <c r="S797" s="635"/>
      <c r="T797" s="635"/>
      <c r="U797" s="635"/>
      <c r="V797" s="635"/>
      <c r="W797" s="635"/>
      <c r="X797" s="635"/>
      <c r="Y797" s="635"/>
      <c r="Z797" s="635"/>
    </row>
    <row r="798" spans="1:26" ht="15.75" customHeight="1" x14ac:dyDescent="0.25">
      <c r="A798" s="17"/>
      <c r="B798" s="635"/>
      <c r="C798" s="635"/>
      <c r="D798" s="635"/>
      <c r="E798" s="17"/>
      <c r="F798" s="635"/>
      <c r="G798" s="635"/>
      <c r="H798" s="635"/>
      <c r="I798" s="635"/>
      <c r="J798" s="635"/>
      <c r="K798" s="635"/>
      <c r="L798" s="635"/>
      <c r="M798" s="635"/>
      <c r="N798" s="635"/>
      <c r="O798" s="635"/>
      <c r="P798" s="635"/>
      <c r="Q798" s="635"/>
      <c r="R798" s="636"/>
      <c r="S798" s="635"/>
      <c r="T798" s="635"/>
      <c r="U798" s="635"/>
      <c r="V798" s="635"/>
      <c r="W798" s="635"/>
      <c r="X798" s="635"/>
      <c r="Y798" s="635"/>
      <c r="Z798" s="635"/>
    </row>
    <row r="799" spans="1:26" ht="15.75" customHeight="1" x14ac:dyDescent="0.25">
      <c r="A799" s="17"/>
      <c r="B799" s="635"/>
      <c r="C799" s="635"/>
      <c r="D799" s="635"/>
      <c r="E799" s="17"/>
      <c r="F799" s="635"/>
      <c r="G799" s="635"/>
      <c r="H799" s="635"/>
      <c r="I799" s="635"/>
      <c r="J799" s="635"/>
      <c r="K799" s="635"/>
      <c r="L799" s="635"/>
      <c r="M799" s="635"/>
      <c r="N799" s="635"/>
      <c r="O799" s="635"/>
      <c r="P799" s="635"/>
      <c r="Q799" s="635"/>
      <c r="R799" s="636"/>
      <c r="S799" s="635"/>
      <c r="T799" s="635"/>
      <c r="U799" s="635"/>
      <c r="V799" s="635"/>
      <c r="W799" s="635"/>
      <c r="X799" s="635"/>
      <c r="Y799" s="635"/>
      <c r="Z799" s="635"/>
    </row>
    <row r="800" spans="1:26" ht="15.75" customHeight="1" x14ac:dyDescent="0.25">
      <c r="A800" s="17"/>
      <c r="B800" s="635"/>
      <c r="C800" s="635"/>
      <c r="D800" s="635"/>
      <c r="E800" s="17"/>
      <c r="F800" s="635"/>
      <c r="G800" s="635"/>
      <c r="H800" s="635"/>
      <c r="I800" s="635"/>
      <c r="J800" s="635"/>
      <c r="K800" s="635"/>
      <c r="L800" s="635"/>
      <c r="M800" s="635"/>
      <c r="N800" s="635"/>
      <c r="O800" s="635"/>
      <c r="P800" s="635"/>
      <c r="Q800" s="635"/>
      <c r="R800" s="636"/>
      <c r="S800" s="635"/>
      <c r="T800" s="635"/>
      <c r="U800" s="635"/>
      <c r="V800" s="635"/>
      <c r="W800" s="635"/>
      <c r="X800" s="635"/>
      <c r="Y800" s="635"/>
      <c r="Z800" s="635"/>
    </row>
    <row r="801" spans="1:26" ht="15.75" customHeight="1" x14ac:dyDescent="0.25">
      <c r="A801" s="17"/>
      <c r="B801" s="635"/>
      <c r="C801" s="635"/>
      <c r="D801" s="635"/>
      <c r="E801" s="17"/>
      <c r="F801" s="635"/>
      <c r="G801" s="635"/>
      <c r="H801" s="635"/>
      <c r="I801" s="635"/>
      <c r="J801" s="635"/>
      <c r="K801" s="635"/>
      <c r="L801" s="635"/>
      <c r="M801" s="635"/>
      <c r="N801" s="635"/>
      <c r="O801" s="635"/>
      <c r="P801" s="635"/>
      <c r="Q801" s="635"/>
      <c r="R801" s="636"/>
      <c r="S801" s="635"/>
      <c r="T801" s="635"/>
      <c r="U801" s="635"/>
      <c r="V801" s="635"/>
      <c r="W801" s="635"/>
      <c r="X801" s="635"/>
      <c r="Y801" s="635"/>
      <c r="Z801" s="635"/>
    </row>
    <row r="802" spans="1:26" ht="15.75" customHeight="1" x14ac:dyDescent="0.25">
      <c r="A802" s="17"/>
      <c r="B802" s="635"/>
      <c r="C802" s="635"/>
      <c r="D802" s="635"/>
      <c r="E802" s="17"/>
      <c r="F802" s="635"/>
      <c r="G802" s="635"/>
      <c r="H802" s="635"/>
      <c r="I802" s="635"/>
      <c r="J802" s="635"/>
      <c r="K802" s="635"/>
      <c r="L802" s="635"/>
      <c r="M802" s="635"/>
      <c r="N802" s="635"/>
      <c r="O802" s="635"/>
      <c r="P802" s="635"/>
      <c r="Q802" s="635"/>
      <c r="R802" s="636"/>
      <c r="S802" s="635"/>
      <c r="T802" s="635"/>
      <c r="U802" s="635"/>
      <c r="V802" s="635"/>
      <c r="W802" s="635"/>
      <c r="X802" s="635"/>
      <c r="Y802" s="635"/>
      <c r="Z802" s="635"/>
    </row>
    <row r="803" spans="1:26" ht="15.75" customHeight="1" x14ac:dyDescent="0.25">
      <c r="A803" s="17"/>
      <c r="B803" s="635"/>
      <c r="C803" s="635"/>
      <c r="D803" s="635"/>
      <c r="E803" s="17"/>
      <c r="F803" s="635"/>
      <c r="G803" s="635"/>
      <c r="H803" s="635"/>
      <c r="I803" s="635"/>
      <c r="J803" s="635"/>
      <c r="K803" s="635"/>
      <c r="L803" s="635"/>
      <c r="M803" s="635"/>
      <c r="N803" s="635"/>
      <c r="O803" s="635"/>
      <c r="P803" s="635"/>
      <c r="Q803" s="635"/>
      <c r="R803" s="636"/>
      <c r="S803" s="635"/>
      <c r="T803" s="635"/>
      <c r="U803" s="635"/>
      <c r="V803" s="635"/>
      <c r="W803" s="635"/>
      <c r="X803" s="635"/>
      <c r="Y803" s="635"/>
      <c r="Z803" s="635"/>
    </row>
    <row r="804" spans="1:26" ht="15.75" customHeight="1" x14ac:dyDescent="0.25">
      <c r="A804" s="17"/>
      <c r="B804" s="635"/>
      <c r="C804" s="635"/>
      <c r="D804" s="635"/>
      <c r="E804" s="17"/>
      <c r="F804" s="635"/>
      <c r="G804" s="635"/>
      <c r="H804" s="635"/>
      <c r="I804" s="635"/>
      <c r="J804" s="635"/>
      <c r="K804" s="635"/>
      <c r="L804" s="635"/>
      <c r="M804" s="635"/>
      <c r="N804" s="635"/>
      <c r="O804" s="635"/>
      <c r="P804" s="635"/>
      <c r="Q804" s="635"/>
      <c r="R804" s="636"/>
      <c r="S804" s="635"/>
      <c r="T804" s="635"/>
      <c r="U804" s="635"/>
      <c r="V804" s="635"/>
      <c r="W804" s="635"/>
      <c r="X804" s="635"/>
      <c r="Y804" s="635"/>
      <c r="Z804" s="635"/>
    </row>
    <row r="805" spans="1:26" ht="15.75" customHeight="1" x14ac:dyDescent="0.25">
      <c r="A805" s="17"/>
      <c r="B805" s="635"/>
      <c r="C805" s="635"/>
      <c r="D805" s="635"/>
      <c r="E805" s="17"/>
      <c r="F805" s="635"/>
      <c r="G805" s="635"/>
      <c r="H805" s="635"/>
      <c r="I805" s="635"/>
      <c r="J805" s="635"/>
      <c r="K805" s="635"/>
      <c r="L805" s="635"/>
      <c r="M805" s="635"/>
      <c r="N805" s="635"/>
      <c r="O805" s="635"/>
      <c r="P805" s="635"/>
      <c r="Q805" s="635"/>
      <c r="R805" s="636"/>
      <c r="S805" s="635"/>
      <c r="T805" s="635"/>
      <c r="U805" s="635"/>
      <c r="V805" s="635"/>
      <c r="W805" s="635"/>
      <c r="X805" s="635"/>
      <c r="Y805" s="635"/>
      <c r="Z805" s="635"/>
    </row>
    <row r="806" spans="1:26" ht="15.75" customHeight="1" x14ac:dyDescent="0.25">
      <c r="A806" s="17"/>
      <c r="B806" s="635"/>
      <c r="C806" s="635"/>
      <c r="D806" s="635"/>
      <c r="E806" s="17"/>
      <c r="F806" s="635"/>
      <c r="G806" s="635"/>
      <c r="H806" s="635"/>
      <c r="I806" s="635"/>
      <c r="J806" s="635"/>
      <c r="K806" s="635"/>
      <c r="L806" s="635"/>
      <c r="M806" s="635"/>
      <c r="N806" s="635"/>
      <c r="O806" s="635"/>
      <c r="P806" s="635"/>
      <c r="Q806" s="635"/>
      <c r="R806" s="636"/>
      <c r="S806" s="635"/>
      <c r="T806" s="635"/>
      <c r="U806" s="635"/>
      <c r="V806" s="635"/>
      <c r="W806" s="635"/>
      <c r="X806" s="635"/>
      <c r="Y806" s="635"/>
      <c r="Z806" s="635"/>
    </row>
    <row r="807" spans="1:26" ht="15.75" customHeight="1" x14ac:dyDescent="0.25">
      <c r="A807" s="17"/>
      <c r="B807" s="635"/>
      <c r="C807" s="635"/>
      <c r="D807" s="635"/>
      <c r="E807" s="17"/>
      <c r="F807" s="635"/>
      <c r="G807" s="635"/>
      <c r="H807" s="635"/>
      <c r="I807" s="635"/>
      <c r="J807" s="635"/>
      <c r="K807" s="635"/>
      <c r="L807" s="635"/>
      <c r="M807" s="635"/>
      <c r="N807" s="635"/>
      <c r="O807" s="635"/>
      <c r="P807" s="635"/>
      <c r="Q807" s="635"/>
      <c r="R807" s="636"/>
      <c r="S807" s="635"/>
      <c r="T807" s="635"/>
      <c r="U807" s="635"/>
      <c r="V807" s="635"/>
      <c r="W807" s="635"/>
      <c r="X807" s="635"/>
      <c r="Y807" s="635"/>
      <c r="Z807" s="635"/>
    </row>
    <row r="808" spans="1:26" ht="15.75" customHeight="1" x14ac:dyDescent="0.25">
      <c r="A808" s="17"/>
      <c r="B808" s="635"/>
      <c r="C808" s="635"/>
      <c r="D808" s="635"/>
      <c r="E808" s="17"/>
      <c r="F808" s="635"/>
      <c r="G808" s="635"/>
      <c r="H808" s="635"/>
      <c r="I808" s="635"/>
      <c r="J808" s="635"/>
      <c r="K808" s="635"/>
      <c r="L808" s="635"/>
      <c r="M808" s="635"/>
      <c r="N808" s="635"/>
      <c r="O808" s="635"/>
      <c r="P808" s="635"/>
      <c r="Q808" s="635"/>
      <c r="R808" s="636"/>
      <c r="S808" s="635"/>
      <c r="T808" s="635"/>
      <c r="U808" s="635"/>
      <c r="V808" s="635"/>
      <c r="W808" s="635"/>
      <c r="X808" s="635"/>
      <c r="Y808" s="635"/>
      <c r="Z808" s="635"/>
    </row>
    <row r="809" spans="1:26" ht="15.75" customHeight="1" x14ac:dyDescent="0.25">
      <c r="A809" s="17"/>
      <c r="B809" s="635"/>
      <c r="C809" s="635"/>
      <c r="D809" s="635"/>
      <c r="E809" s="17"/>
      <c r="F809" s="635"/>
      <c r="G809" s="635"/>
      <c r="H809" s="635"/>
      <c r="I809" s="635"/>
      <c r="J809" s="635"/>
      <c r="K809" s="635"/>
      <c r="L809" s="635"/>
      <c r="M809" s="635"/>
      <c r="N809" s="635"/>
      <c r="O809" s="635"/>
      <c r="P809" s="635"/>
      <c r="Q809" s="635"/>
      <c r="R809" s="636"/>
      <c r="S809" s="635"/>
      <c r="T809" s="635"/>
      <c r="U809" s="635"/>
      <c r="V809" s="635"/>
      <c r="W809" s="635"/>
      <c r="X809" s="635"/>
      <c r="Y809" s="635"/>
      <c r="Z809" s="635"/>
    </row>
    <row r="810" spans="1:26" ht="15.75" customHeight="1" x14ac:dyDescent="0.25">
      <c r="A810" s="17"/>
      <c r="B810" s="635"/>
      <c r="C810" s="635"/>
      <c r="D810" s="635"/>
      <c r="E810" s="17"/>
      <c r="F810" s="635"/>
      <c r="G810" s="635"/>
      <c r="H810" s="635"/>
      <c r="I810" s="635"/>
      <c r="J810" s="635"/>
      <c r="K810" s="635"/>
      <c r="L810" s="635"/>
      <c r="M810" s="635"/>
      <c r="N810" s="635"/>
      <c r="O810" s="635"/>
      <c r="P810" s="635"/>
      <c r="Q810" s="635"/>
      <c r="R810" s="636"/>
      <c r="S810" s="635"/>
      <c r="T810" s="635"/>
      <c r="U810" s="635"/>
      <c r="V810" s="635"/>
      <c r="W810" s="635"/>
      <c r="X810" s="635"/>
      <c r="Y810" s="635"/>
      <c r="Z810" s="635"/>
    </row>
    <row r="811" spans="1:26" ht="15.75" customHeight="1" x14ac:dyDescent="0.25">
      <c r="A811" s="17"/>
      <c r="B811" s="635"/>
      <c r="C811" s="635"/>
      <c r="D811" s="635"/>
      <c r="E811" s="17"/>
      <c r="F811" s="635"/>
      <c r="G811" s="635"/>
      <c r="H811" s="635"/>
      <c r="I811" s="635"/>
      <c r="J811" s="635"/>
      <c r="K811" s="635"/>
      <c r="L811" s="635"/>
      <c r="M811" s="635"/>
      <c r="N811" s="635"/>
      <c r="O811" s="635"/>
      <c r="P811" s="635"/>
      <c r="Q811" s="635"/>
      <c r="R811" s="636"/>
      <c r="S811" s="635"/>
      <c r="T811" s="635"/>
      <c r="U811" s="635"/>
      <c r="V811" s="635"/>
      <c r="W811" s="635"/>
      <c r="X811" s="635"/>
      <c r="Y811" s="635"/>
      <c r="Z811" s="635"/>
    </row>
    <row r="812" spans="1:26" ht="15.75" customHeight="1" x14ac:dyDescent="0.25">
      <c r="A812" s="17"/>
      <c r="B812" s="635"/>
      <c r="C812" s="635"/>
      <c r="D812" s="635"/>
      <c r="E812" s="17"/>
      <c r="F812" s="635"/>
      <c r="G812" s="635"/>
      <c r="H812" s="635"/>
      <c r="I812" s="635"/>
      <c r="J812" s="635"/>
      <c r="K812" s="635"/>
      <c r="L812" s="635"/>
      <c r="M812" s="635"/>
      <c r="N812" s="635"/>
      <c r="O812" s="635"/>
      <c r="P812" s="635"/>
      <c r="Q812" s="635"/>
      <c r="R812" s="636"/>
      <c r="S812" s="635"/>
      <c r="T812" s="635"/>
      <c r="U812" s="635"/>
      <c r="V812" s="635"/>
      <c r="W812" s="635"/>
      <c r="X812" s="635"/>
      <c r="Y812" s="635"/>
      <c r="Z812" s="635"/>
    </row>
    <row r="813" spans="1:26" ht="15.75" customHeight="1" x14ac:dyDescent="0.25">
      <c r="A813" s="17"/>
      <c r="B813" s="635"/>
      <c r="C813" s="635"/>
      <c r="D813" s="635"/>
      <c r="E813" s="17"/>
      <c r="F813" s="635"/>
      <c r="G813" s="635"/>
      <c r="H813" s="635"/>
      <c r="I813" s="635"/>
      <c r="J813" s="635"/>
      <c r="K813" s="635"/>
      <c r="L813" s="635"/>
      <c r="M813" s="635"/>
      <c r="N813" s="635"/>
      <c r="O813" s="635"/>
      <c r="P813" s="635"/>
      <c r="Q813" s="635"/>
      <c r="R813" s="636"/>
      <c r="S813" s="635"/>
      <c r="T813" s="635"/>
      <c r="U813" s="635"/>
      <c r="V813" s="635"/>
      <c r="W813" s="635"/>
      <c r="X813" s="635"/>
      <c r="Y813" s="635"/>
      <c r="Z813" s="635"/>
    </row>
    <row r="814" spans="1:26" ht="15.75" customHeight="1" x14ac:dyDescent="0.25">
      <c r="A814" s="17"/>
      <c r="B814" s="635"/>
      <c r="C814" s="635"/>
      <c r="D814" s="635"/>
      <c r="E814" s="17"/>
      <c r="F814" s="635"/>
      <c r="G814" s="635"/>
      <c r="H814" s="635"/>
      <c r="I814" s="635"/>
      <c r="J814" s="635"/>
      <c r="K814" s="635"/>
      <c r="L814" s="635"/>
      <c r="M814" s="635"/>
      <c r="N814" s="635"/>
      <c r="O814" s="635"/>
      <c r="P814" s="635"/>
      <c r="Q814" s="635"/>
      <c r="R814" s="636"/>
      <c r="S814" s="635"/>
      <c r="T814" s="635"/>
      <c r="U814" s="635"/>
      <c r="V814" s="635"/>
      <c r="W814" s="635"/>
      <c r="X814" s="635"/>
      <c r="Y814" s="635"/>
      <c r="Z814" s="635"/>
    </row>
    <row r="815" spans="1:26" ht="15.75" customHeight="1" x14ac:dyDescent="0.25">
      <c r="A815" s="17"/>
      <c r="B815" s="635"/>
      <c r="C815" s="635"/>
      <c r="D815" s="635"/>
      <c r="E815" s="17"/>
      <c r="F815" s="635"/>
      <c r="G815" s="635"/>
      <c r="H815" s="635"/>
      <c r="I815" s="635"/>
      <c r="J815" s="635"/>
      <c r="K815" s="635"/>
      <c r="L815" s="635"/>
      <c r="M815" s="635"/>
      <c r="N815" s="635"/>
      <c r="O815" s="635"/>
      <c r="P815" s="635"/>
      <c r="Q815" s="635"/>
      <c r="R815" s="636"/>
      <c r="S815" s="635"/>
      <c r="T815" s="635"/>
      <c r="U815" s="635"/>
      <c r="V815" s="635"/>
      <c r="W815" s="635"/>
      <c r="X815" s="635"/>
      <c r="Y815" s="635"/>
      <c r="Z815" s="635"/>
    </row>
    <row r="816" spans="1:26" ht="15.75" customHeight="1" x14ac:dyDescent="0.25">
      <c r="A816" s="17"/>
      <c r="B816" s="635"/>
      <c r="C816" s="635"/>
      <c r="D816" s="635"/>
      <c r="E816" s="17"/>
      <c r="F816" s="635"/>
      <c r="G816" s="635"/>
      <c r="H816" s="635"/>
      <c r="I816" s="635"/>
      <c r="J816" s="635"/>
      <c r="K816" s="635"/>
      <c r="L816" s="635"/>
      <c r="M816" s="635"/>
      <c r="N816" s="635"/>
      <c r="O816" s="635"/>
      <c r="P816" s="635"/>
      <c r="Q816" s="635"/>
      <c r="R816" s="636"/>
      <c r="S816" s="635"/>
      <c r="T816" s="635"/>
      <c r="U816" s="635"/>
      <c r="V816" s="635"/>
      <c r="W816" s="635"/>
      <c r="X816" s="635"/>
      <c r="Y816" s="635"/>
      <c r="Z816" s="635"/>
    </row>
    <row r="817" spans="1:26" ht="15.75" customHeight="1" x14ac:dyDescent="0.25">
      <c r="A817" s="17"/>
      <c r="B817" s="635"/>
      <c r="C817" s="635"/>
      <c r="D817" s="635"/>
      <c r="E817" s="17"/>
      <c r="F817" s="635"/>
      <c r="G817" s="635"/>
      <c r="H817" s="635"/>
      <c r="I817" s="635"/>
      <c r="J817" s="635"/>
      <c r="K817" s="635"/>
      <c r="L817" s="635"/>
      <c r="M817" s="635"/>
      <c r="N817" s="635"/>
      <c r="O817" s="635"/>
      <c r="P817" s="635"/>
      <c r="Q817" s="635"/>
      <c r="R817" s="636"/>
      <c r="S817" s="635"/>
      <c r="T817" s="635"/>
      <c r="U817" s="635"/>
      <c r="V817" s="635"/>
      <c r="W817" s="635"/>
      <c r="X817" s="635"/>
      <c r="Y817" s="635"/>
      <c r="Z817" s="635"/>
    </row>
    <row r="818" spans="1:26" ht="15.75" customHeight="1" x14ac:dyDescent="0.25">
      <c r="A818" s="17"/>
      <c r="B818" s="635"/>
      <c r="C818" s="635"/>
      <c r="D818" s="635"/>
      <c r="E818" s="17"/>
      <c r="F818" s="635"/>
      <c r="G818" s="635"/>
      <c r="H818" s="635"/>
      <c r="I818" s="635"/>
      <c r="J818" s="635"/>
      <c r="K818" s="635"/>
      <c r="L818" s="635"/>
      <c r="M818" s="635"/>
      <c r="N818" s="635"/>
      <c r="O818" s="635"/>
      <c r="P818" s="635"/>
      <c r="Q818" s="635"/>
      <c r="R818" s="636"/>
      <c r="S818" s="635"/>
      <c r="T818" s="635"/>
      <c r="U818" s="635"/>
      <c r="V818" s="635"/>
      <c r="W818" s="635"/>
      <c r="X818" s="635"/>
      <c r="Y818" s="635"/>
      <c r="Z818" s="635"/>
    </row>
    <row r="819" spans="1:26" ht="15.75" customHeight="1" x14ac:dyDescent="0.25">
      <c r="A819" s="17"/>
      <c r="B819" s="635"/>
      <c r="C819" s="635"/>
      <c r="D819" s="635"/>
      <c r="E819" s="17"/>
      <c r="F819" s="635"/>
      <c r="G819" s="635"/>
      <c r="H819" s="635"/>
      <c r="I819" s="635"/>
      <c r="J819" s="635"/>
      <c r="K819" s="635"/>
      <c r="L819" s="635"/>
      <c r="M819" s="635"/>
      <c r="N819" s="635"/>
      <c r="O819" s="635"/>
      <c r="P819" s="635"/>
      <c r="Q819" s="635"/>
      <c r="R819" s="636"/>
      <c r="S819" s="635"/>
      <c r="T819" s="635"/>
      <c r="U819" s="635"/>
      <c r="V819" s="635"/>
      <c r="W819" s="635"/>
      <c r="X819" s="635"/>
      <c r="Y819" s="635"/>
      <c r="Z819" s="635"/>
    </row>
    <row r="820" spans="1:26" ht="15.75" customHeight="1" x14ac:dyDescent="0.25">
      <c r="A820" s="17"/>
      <c r="B820" s="635"/>
      <c r="C820" s="635"/>
      <c r="D820" s="635"/>
      <c r="E820" s="17"/>
      <c r="F820" s="635"/>
      <c r="G820" s="635"/>
      <c r="H820" s="635"/>
      <c r="I820" s="635"/>
      <c r="J820" s="635"/>
      <c r="K820" s="635"/>
      <c r="L820" s="635"/>
      <c r="M820" s="635"/>
      <c r="N820" s="635"/>
      <c r="O820" s="635"/>
      <c r="P820" s="635"/>
      <c r="Q820" s="635"/>
      <c r="R820" s="636"/>
      <c r="S820" s="635"/>
      <c r="T820" s="635"/>
      <c r="U820" s="635"/>
      <c r="V820" s="635"/>
      <c r="W820" s="635"/>
      <c r="X820" s="635"/>
      <c r="Y820" s="635"/>
      <c r="Z820" s="635"/>
    </row>
    <row r="821" spans="1:26" ht="15.75" customHeight="1" x14ac:dyDescent="0.25">
      <c r="A821" s="17"/>
      <c r="B821" s="635"/>
      <c r="C821" s="635"/>
      <c r="D821" s="635"/>
      <c r="E821" s="17"/>
      <c r="F821" s="635"/>
      <c r="G821" s="635"/>
      <c r="H821" s="635"/>
      <c r="I821" s="635"/>
      <c r="J821" s="635"/>
      <c r="K821" s="635"/>
      <c r="L821" s="635"/>
      <c r="M821" s="635"/>
      <c r="N821" s="635"/>
      <c r="O821" s="635"/>
      <c r="P821" s="635"/>
      <c r="Q821" s="635"/>
      <c r="R821" s="636"/>
      <c r="S821" s="635"/>
      <c r="T821" s="635"/>
      <c r="U821" s="635"/>
      <c r="V821" s="635"/>
      <c r="W821" s="635"/>
      <c r="X821" s="635"/>
      <c r="Y821" s="635"/>
      <c r="Z821" s="635"/>
    </row>
    <row r="822" spans="1:26" ht="15.75" customHeight="1" x14ac:dyDescent="0.25">
      <c r="A822" s="17"/>
      <c r="B822" s="635"/>
      <c r="C822" s="635"/>
      <c r="D822" s="635"/>
      <c r="E822" s="17"/>
      <c r="F822" s="635"/>
      <c r="G822" s="635"/>
      <c r="H822" s="635"/>
      <c r="I822" s="635"/>
      <c r="J822" s="635"/>
      <c r="K822" s="635"/>
      <c r="L822" s="635"/>
      <c r="M822" s="635"/>
      <c r="N822" s="635"/>
      <c r="O822" s="635"/>
      <c r="P822" s="635"/>
      <c r="Q822" s="635"/>
      <c r="R822" s="636"/>
      <c r="S822" s="635"/>
      <c r="T822" s="635"/>
      <c r="U822" s="635"/>
      <c r="V822" s="635"/>
      <c r="W822" s="635"/>
      <c r="X822" s="635"/>
      <c r="Y822" s="635"/>
      <c r="Z822" s="635"/>
    </row>
    <row r="823" spans="1:26" ht="15.75" customHeight="1" x14ac:dyDescent="0.25">
      <c r="A823" s="17"/>
      <c r="B823" s="635"/>
      <c r="C823" s="635"/>
      <c r="D823" s="635"/>
      <c r="E823" s="17"/>
      <c r="F823" s="635"/>
      <c r="G823" s="635"/>
      <c r="H823" s="635"/>
      <c r="I823" s="635"/>
      <c r="J823" s="635"/>
      <c r="K823" s="635"/>
      <c r="L823" s="635"/>
      <c r="M823" s="635"/>
      <c r="N823" s="635"/>
      <c r="O823" s="635"/>
      <c r="P823" s="635"/>
      <c r="Q823" s="635"/>
      <c r="R823" s="636"/>
      <c r="S823" s="635"/>
      <c r="T823" s="635"/>
      <c r="U823" s="635"/>
      <c r="V823" s="635"/>
      <c r="W823" s="635"/>
      <c r="X823" s="635"/>
      <c r="Y823" s="635"/>
      <c r="Z823" s="635"/>
    </row>
    <row r="824" spans="1:26" ht="15.75" customHeight="1" x14ac:dyDescent="0.25">
      <c r="A824" s="17"/>
      <c r="B824" s="635"/>
      <c r="C824" s="635"/>
      <c r="D824" s="635"/>
      <c r="E824" s="17"/>
      <c r="F824" s="635"/>
      <c r="G824" s="635"/>
      <c r="H824" s="635"/>
      <c r="I824" s="635"/>
      <c r="J824" s="635"/>
      <c r="K824" s="635"/>
      <c r="L824" s="635"/>
      <c r="M824" s="635"/>
      <c r="N824" s="635"/>
      <c r="O824" s="635"/>
      <c r="P824" s="635"/>
      <c r="Q824" s="635"/>
      <c r="R824" s="636"/>
      <c r="S824" s="635"/>
      <c r="T824" s="635"/>
      <c r="U824" s="635"/>
      <c r="V824" s="635"/>
      <c r="W824" s="635"/>
      <c r="X824" s="635"/>
      <c r="Y824" s="635"/>
      <c r="Z824" s="635"/>
    </row>
    <row r="825" spans="1:26" ht="15.75" customHeight="1" x14ac:dyDescent="0.25">
      <c r="A825" s="17"/>
      <c r="B825" s="635"/>
      <c r="C825" s="635"/>
      <c r="D825" s="635"/>
      <c r="E825" s="17"/>
      <c r="F825" s="635"/>
      <c r="G825" s="635"/>
      <c r="H825" s="635"/>
      <c r="I825" s="635"/>
      <c r="J825" s="635"/>
      <c r="K825" s="635"/>
      <c r="L825" s="635"/>
      <c r="M825" s="635"/>
      <c r="N825" s="635"/>
      <c r="O825" s="635"/>
      <c r="P825" s="635"/>
      <c r="Q825" s="635"/>
      <c r="R825" s="636"/>
      <c r="S825" s="635"/>
      <c r="T825" s="635"/>
      <c r="U825" s="635"/>
      <c r="V825" s="635"/>
      <c r="W825" s="635"/>
      <c r="X825" s="635"/>
      <c r="Y825" s="635"/>
      <c r="Z825" s="635"/>
    </row>
    <row r="826" spans="1:26" ht="15.75" customHeight="1" x14ac:dyDescent="0.25">
      <c r="A826" s="17"/>
      <c r="B826" s="635"/>
      <c r="C826" s="635"/>
      <c r="D826" s="635"/>
      <c r="E826" s="17"/>
      <c r="F826" s="635"/>
      <c r="G826" s="635"/>
      <c r="H826" s="635"/>
      <c r="I826" s="635"/>
      <c r="J826" s="635"/>
      <c r="K826" s="635"/>
      <c r="L826" s="635"/>
      <c r="M826" s="635"/>
      <c r="N826" s="635"/>
      <c r="O826" s="635"/>
      <c r="P826" s="635"/>
      <c r="Q826" s="635"/>
      <c r="R826" s="636"/>
      <c r="S826" s="635"/>
      <c r="T826" s="635"/>
      <c r="U826" s="635"/>
      <c r="V826" s="635"/>
      <c r="W826" s="635"/>
      <c r="X826" s="635"/>
      <c r="Y826" s="635"/>
      <c r="Z826" s="635"/>
    </row>
    <row r="827" spans="1:26" ht="15.75" customHeight="1" x14ac:dyDescent="0.25">
      <c r="A827" s="17"/>
      <c r="B827" s="635"/>
      <c r="C827" s="635"/>
      <c r="D827" s="635"/>
      <c r="E827" s="17"/>
      <c r="F827" s="635"/>
      <c r="G827" s="635"/>
      <c r="H827" s="635"/>
      <c r="I827" s="635"/>
      <c r="J827" s="635"/>
      <c r="K827" s="635"/>
      <c r="L827" s="635"/>
      <c r="M827" s="635"/>
      <c r="N827" s="635"/>
      <c r="O827" s="635"/>
      <c r="P827" s="635"/>
      <c r="Q827" s="635"/>
      <c r="R827" s="636"/>
      <c r="S827" s="635"/>
      <c r="T827" s="635"/>
      <c r="U827" s="635"/>
      <c r="V827" s="635"/>
      <c r="W827" s="635"/>
      <c r="X827" s="635"/>
      <c r="Y827" s="635"/>
      <c r="Z827" s="635"/>
    </row>
    <row r="828" spans="1:26" ht="15.75" customHeight="1" x14ac:dyDescent="0.25">
      <c r="A828" s="17"/>
      <c r="B828" s="635"/>
      <c r="C828" s="635"/>
      <c r="D828" s="635"/>
      <c r="E828" s="17"/>
      <c r="F828" s="635"/>
      <c r="G828" s="635"/>
      <c r="H828" s="635"/>
      <c r="I828" s="635"/>
      <c r="J828" s="635"/>
      <c r="K828" s="635"/>
      <c r="L828" s="635"/>
      <c r="M828" s="635"/>
      <c r="N828" s="635"/>
      <c r="O828" s="635"/>
      <c r="P828" s="635"/>
      <c r="Q828" s="635"/>
      <c r="R828" s="636"/>
      <c r="S828" s="635"/>
      <c r="T828" s="635"/>
      <c r="U828" s="635"/>
      <c r="V828" s="635"/>
      <c r="W828" s="635"/>
      <c r="X828" s="635"/>
      <c r="Y828" s="635"/>
      <c r="Z828" s="635"/>
    </row>
    <row r="829" spans="1:26" ht="15.75" customHeight="1" x14ac:dyDescent="0.25">
      <c r="A829" s="17"/>
      <c r="B829" s="635"/>
      <c r="C829" s="635"/>
      <c r="D829" s="635"/>
      <c r="E829" s="17"/>
      <c r="F829" s="635"/>
      <c r="G829" s="635"/>
      <c r="H829" s="635"/>
      <c r="I829" s="635"/>
      <c r="J829" s="635"/>
      <c r="K829" s="635"/>
      <c r="L829" s="635"/>
      <c r="M829" s="635"/>
      <c r="N829" s="635"/>
      <c r="O829" s="635"/>
      <c r="P829" s="635"/>
      <c r="Q829" s="635"/>
      <c r="R829" s="636"/>
      <c r="S829" s="635"/>
      <c r="T829" s="635"/>
      <c r="U829" s="635"/>
      <c r="V829" s="635"/>
      <c r="W829" s="635"/>
      <c r="X829" s="635"/>
      <c r="Y829" s="635"/>
      <c r="Z829" s="635"/>
    </row>
    <row r="830" spans="1:26" ht="15.75" customHeight="1" x14ac:dyDescent="0.25">
      <c r="A830" s="17"/>
      <c r="B830" s="635"/>
      <c r="C830" s="635"/>
      <c r="D830" s="635"/>
      <c r="E830" s="17"/>
      <c r="F830" s="635"/>
      <c r="G830" s="635"/>
      <c r="H830" s="635"/>
      <c r="I830" s="635"/>
      <c r="J830" s="635"/>
      <c r="K830" s="635"/>
      <c r="L830" s="635"/>
      <c r="M830" s="635"/>
      <c r="N830" s="635"/>
      <c r="O830" s="635"/>
      <c r="P830" s="635"/>
      <c r="Q830" s="635"/>
      <c r="R830" s="636"/>
      <c r="S830" s="635"/>
      <c r="T830" s="635"/>
      <c r="U830" s="635"/>
      <c r="V830" s="635"/>
      <c r="W830" s="635"/>
      <c r="X830" s="635"/>
      <c r="Y830" s="635"/>
      <c r="Z830" s="635"/>
    </row>
    <row r="831" spans="1:26" ht="15.75" customHeight="1" x14ac:dyDescent="0.25">
      <c r="A831" s="17"/>
      <c r="B831" s="635"/>
      <c r="C831" s="635"/>
      <c r="D831" s="635"/>
      <c r="E831" s="17"/>
      <c r="F831" s="635"/>
      <c r="G831" s="635"/>
      <c r="H831" s="635"/>
      <c r="I831" s="635"/>
      <c r="J831" s="635"/>
      <c r="K831" s="635"/>
      <c r="L831" s="635"/>
      <c r="M831" s="635"/>
      <c r="N831" s="635"/>
      <c r="O831" s="635"/>
      <c r="P831" s="635"/>
      <c r="Q831" s="635"/>
      <c r="R831" s="636"/>
      <c r="S831" s="635"/>
      <c r="T831" s="635"/>
      <c r="U831" s="635"/>
      <c r="V831" s="635"/>
      <c r="W831" s="635"/>
      <c r="X831" s="635"/>
      <c r="Y831" s="635"/>
      <c r="Z831" s="635"/>
    </row>
    <row r="832" spans="1:26" ht="15.75" customHeight="1" x14ac:dyDescent="0.25">
      <c r="A832" s="17"/>
      <c r="B832" s="635"/>
      <c r="C832" s="635"/>
      <c r="D832" s="635"/>
      <c r="E832" s="17"/>
      <c r="F832" s="635"/>
      <c r="G832" s="635"/>
      <c r="H832" s="635"/>
      <c r="I832" s="635"/>
      <c r="J832" s="635"/>
      <c r="K832" s="635"/>
      <c r="L832" s="635"/>
      <c r="M832" s="635"/>
      <c r="N832" s="635"/>
      <c r="O832" s="635"/>
      <c r="P832" s="635"/>
      <c r="Q832" s="635"/>
      <c r="R832" s="636"/>
      <c r="S832" s="635"/>
      <c r="T832" s="635"/>
      <c r="U832" s="635"/>
      <c r="V832" s="635"/>
      <c r="W832" s="635"/>
      <c r="X832" s="635"/>
      <c r="Y832" s="635"/>
      <c r="Z832" s="635"/>
    </row>
    <row r="833" spans="1:26" ht="15.75" customHeight="1" x14ac:dyDescent="0.25">
      <c r="A833" s="17"/>
      <c r="B833" s="635"/>
      <c r="C833" s="635"/>
      <c r="D833" s="635"/>
      <c r="E833" s="17"/>
      <c r="F833" s="635"/>
      <c r="G833" s="635"/>
      <c r="H833" s="635"/>
      <c r="I833" s="635"/>
      <c r="J833" s="635"/>
      <c r="K833" s="635"/>
      <c r="L833" s="635"/>
      <c r="M833" s="635"/>
      <c r="N833" s="635"/>
      <c r="O833" s="635"/>
      <c r="P833" s="635"/>
      <c r="Q833" s="635"/>
      <c r="R833" s="636"/>
      <c r="S833" s="635"/>
      <c r="T833" s="635"/>
      <c r="U833" s="635"/>
      <c r="V833" s="635"/>
      <c r="W833" s="635"/>
      <c r="X833" s="635"/>
      <c r="Y833" s="635"/>
      <c r="Z833" s="635"/>
    </row>
    <row r="834" spans="1:26" ht="15.75" customHeight="1" x14ac:dyDescent="0.25">
      <c r="A834" s="17"/>
      <c r="B834" s="635"/>
      <c r="C834" s="635"/>
      <c r="D834" s="635"/>
      <c r="E834" s="17"/>
      <c r="F834" s="635"/>
      <c r="G834" s="635"/>
      <c r="H834" s="635"/>
      <c r="I834" s="635"/>
      <c r="J834" s="635"/>
      <c r="K834" s="635"/>
      <c r="L834" s="635"/>
      <c r="M834" s="635"/>
      <c r="N834" s="635"/>
      <c r="O834" s="635"/>
      <c r="P834" s="635"/>
      <c r="Q834" s="635"/>
      <c r="R834" s="636"/>
      <c r="S834" s="635"/>
      <c r="T834" s="635"/>
      <c r="U834" s="635"/>
      <c r="V834" s="635"/>
      <c r="W834" s="635"/>
      <c r="X834" s="635"/>
      <c r="Y834" s="635"/>
      <c r="Z834" s="635"/>
    </row>
    <row r="835" spans="1:26" ht="15.75" customHeight="1" x14ac:dyDescent="0.25">
      <c r="A835" s="17"/>
      <c r="B835" s="635"/>
      <c r="C835" s="635"/>
      <c r="D835" s="635"/>
      <c r="E835" s="17"/>
      <c r="F835" s="635"/>
      <c r="G835" s="635"/>
      <c r="H835" s="635"/>
      <c r="I835" s="635"/>
      <c r="J835" s="635"/>
      <c r="K835" s="635"/>
      <c r="L835" s="635"/>
      <c r="M835" s="635"/>
      <c r="N835" s="635"/>
      <c r="O835" s="635"/>
      <c r="P835" s="635"/>
      <c r="Q835" s="635"/>
      <c r="R835" s="636"/>
      <c r="S835" s="635"/>
      <c r="T835" s="635"/>
      <c r="U835" s="635"/>
      <c r="V835" s="635"/>
      <c r="W835" s="635"/>
      <c r="X835" s="635"/>
      <c r="Y835" s="635"/>
      <c r="Z835" s="635"/>
    </row>
    <row r="836" spans="1:26" ht="15.75" customHeight="1" x14ac:dyDescent="0.25">
      <c r="A836" s="17"/>
      <c r="B836" s="635"/>
      <c r="C836" s="635"/>
      <c r="D836" s="635"/>
      <c r="E836" s="17"/>
      <c r="F836" s="635"/>
      <c r="G836" s="635"/>
      <c r="H836" s="635"/>
      <c r="I836" s="635"/>
      <c r="J836" s="635"/>
      <c r="K836" s="635"/>
      <c r="L836" s="635"/>
      <c r="M836" s="635"/>
      <c r="N836" s="635"/>
      <c r="O836" s="635"/>
      <c r="P836" s="635"/>
      <c r="Q836" s="635"/>
      <c r="R836" s="636"/>
      <c r="S836" s="635"/>
      <c r="T836" s="635"/>
      <c r="U836" s="635"/>
      <c r="V836" s="635"/>
      <c r="W836" s="635"/>
      <c r="X836" s="635"/>
      <c r="Y836" s="635"/>
      <c r="Z836" s="635"/>
    </row>
    <row r="837" spans="1:26" ht="15.75" customHeight="1" x14ac:dyDescent="0.25">
      <c r="A837" s="17"/>
      <c r="B837" s="635"/>
      <c r="C837" s="635"/>
      <c r="D837" s="635"/>
      <c r="E837" s="17"/>
      <c r="F837" s="635"/>
      <c r="G837" s="635"/>
      <c r="H837" s="635"/>
      <c r="I837" s="635"/>
      <c r="J837" s="635"/>
      <c r="K837" s="635"/>
      <c r="L837" s="635"/>
      <c r="M837" s="635"/>
      <c r="N837" s="635"/>
      <c r="O837" s="635"/>
      <c r="P837" s="635"/>
      <c r="Q837" s="635"/>
      <c r="R837" s="636"/>
      <c r="S837" s="635"/>
      <c r="T837" s="635"/>
      <c r="U837" s="635"/>
      <c r="V837" s="635"/>
      <c r="W837" s="635"/>
      <c r="X837" s="635"/>
      <c r="Y837" s="635"/>
      <c r="Z837" s="635"/>
    </row>
    <row r="838" spans="1:26" ht="15.75" customHeight="1" x14ac:dyDescent="0.25">
      <c r="A838" s="17"/>
      <c r="B838" s="635"/>
      <c r="C838" s="635"/>
      <c r="D838" s="635"/>
      <c r="E838" s="17"/>
      <c r="F838" s="635"/>
      <c r="G838" s="635"/>
      <c r="H838" s="635"/>
      <c r="I838" s="635"/>
      <c r="J838" s="635"/>
      <c r="K838" s="635"/>
      <c r="L838" s="635"/>
      <c r="M838" s="635"/>
      <c r="N838" s="635"/>
      <c r="O838" s="635"/>
      <c r="P838" s="635"/>
      <c r="Q838" s="635"/>
      <c r="R838" s="636"/>
      <c r="S838" s="635"/>
      <c r="T838" s="635"/>
      <c r="U838" s="635"/>
      <c r="V838" s="635"/>
      <c r="W838" s="635"/>
      <c r="X838" s="635"/>
      <c r="Y838" s="635"/>
      <c r="Z838" s="635"/>
    </row>
    <row r="839" spans="1:26" ht="15.75" customHeight="1" x14ac:dyDescent="0.25">
      <c r="A839" s="17"/>
      <c r="B839" s="635"/>
      <c r="C839" s="635"/>
      <c r="D839" s="635"/>
      <c r="E839" s="17"/>
      <c r="F839" s="635"/>
      <c r="G839" s="635"/>
      <c r="H839" s="635"/>
      <c r="I839" s="635"/>
      <c r="J839" s="635"/>
      <c r="K839" s="635"/>
      <c r="L839" s="635"/>
      <c r="M839" s="635"/>
      <c r="N839" s="635"/>
      <c r="O839" s="635"/>
      <c r="P839" s="635"/>
      <c r="Q839" s="635"/>
      <c r="R839" s="636"/>
      <c r="S839" s="635"/>
      <c r="T839" s="635"/>
      <c r="U839" s="635"/>
      <c r="V839" s="635"/>
      <c r="W839" s="635"/>
      <c r="X839" s="635"/>
      <c r="Y839" s="635"/>
      <c r="Z839" s="635"/>
    </row>
    <row r="840" spans="1:26" ht="15.75" customHeight="1" x14ac:dyDescent="0.25">
      <c r="A840" s="17"/>
      <c r="B840" s="635"/>
      <c r="C840" s="635"/>
      <c r="D840" s="635"/>
      <c r="E840" s="17"/>
      <c r="F840" s="635"/>
      <c r="G840" s="635"/>
      <c r="H840" s="635"/>
      <c r="I840" s="635"/>
      <c r="J840" s="635"/>
      <c r="K840" s="635"/>
      <c r="L840" s="635"/>
      <c r="M840" s="635"/>
      <c r="N840" s="635"/>
      <c r="O840" s="635"/>
      <c r="P840" s="635"/>
      <c r="Q840" s="635"/>
      <c r="R840" s="636"/>
      <c r="S840" s="635"/>
      <c r="T840" s="635"/>
      <c r="U840" s="635"/>
      <c r="V840" s="635"/>
      <c r="W840" s="635"/>
      <c r="X840" s="635"/>
      <c r="Y840" s="635"/>
      <c r="Z840" s="635"/>
    </row>
    <row r="841" spans="1:26" ht="15.75" customHeight="1" x14ac:dyDescent="0.25">
      <c r="A841" s="17"/>
      <c r="B841" s="635"/>
      <c r="C841" s="635"/>
      <c r="D841" s="635"/>
      <c r="E841" s="17"/>
      <c r="F841" s="635"/>
      <c r="G841" s="635"/>
      <c r="H841" s="635"/>
      <c r="I841" s="635"/>
      <c r="J841" s="635"/>
      <c r="K841" s="635"/>
      <c r="L841" s="635"/>
      <c r="M841" s="635"/>
      <c r="N841" s="635"/>
      <c r="O841" s="635"/>
      <c r="P841" s="635"/>
      <c r="Q841" s="635"/>
      <c r="R841" s="636"/>
      <c r="S841" s="635"/>
      <c r="T841" s="635"/>
      <c r="U841" s="635"/>
      <c r="V841" s="635"/>
      <c r="W841" s="635"/>
      <c r="X841" s="635"/>
      <c r="Y841" s="635"/>
      <c r="Z841" s="635"/>
    </row>
    <row r="842" spans="1:26" ht="15.75" customHeight="1" x14ac:dyDescent="0.25">
      <c r="A842" s="17"/>
      <c r="B842" s="635"/>
      <c r="C842" s="635"/>
      <c r="D842" s="635"/>
      <c r="E842" s="17"/>
      <c r="F842" s="635"/>
      <c r="G842" s="635"/>
      <c r="H842" s="635"/>
      <c r="I842" s="635"/>
      <c r="J842" s="635"/>
      <c r="K842" s="635"/>
      <c r="L842" s="635"/>
      <c r="M842" s="635"/>
      <c r="N842" s="635"/>
      <c r="O842" s="635"/>
      <c r="P842" s="635"/>
      <c r="Q842" s="635"/>
      <c r="R842" s="636"/>
      <c r="S842" s="635"/>
      <c r="T842" s="635"/>
      <c r="U842" s="635"/>
      <c r="V842" s="635"/>
      <c r="W842" s="635"/>
      <c r="X842" s="635"/>
      <c r="Y842" s="635"/>
      <c r="Z842" s="635"/>
    </row>
    <row r="843" spans="1:26" ht="15.75" customHeight="1" x14ac:dyDescent="0.25">
      <c r="A843" s="17"/>
      <c r="B843" s="635"/>
      <c r="C843" s="635"/>
      <c r="D843" s="635"/>
      <c r="E843" s="17"/>
      <c r="F843" s="635"/>
      <c r="G843" s="635"/>
      <c r="H843" s="635"/>
      <c r="I843" s="635"/>
      <c r="J843" s="635"/>
      <c r="K843" s="635"/>
      <c r="L843" s="635"/>
      <c r="M843" s="635"/>
      <c r="N843" s="635"/>
      <c r="O843" s="635"/>
      <c r="P843" s="635"/>
      <c r="Q843" s="635"/>
      <c r="R843" s="636"/>
      <c r="S843" s="635"/>
      <c r="T843" s="635"/>
      <c r="U843" s="635"/>
      <c r="V843" s="635"/>
      <c r="W843" s="635"/>
      <c r="X843" s="635"/>
      <c r="Y843" s="635"/>
      <c r="Z843" s="635"/>
    </row>
    <row r="844" spans="1:26" ht="15.75" customHeight="1" x14ac:dyDescent="0.25">
      <c r="A844" s="17"/>
      <c r="B844" s="635"/>
      <c r="C844" s="635"/>
      <c r="D844" s="635"/>
      <c r="E844" s="17"/>
      <c r="F844" s="635"/>
      <c r="G844" s="635"/>
      <c r="H844" s="635"/>
      <c r="I844" s="635"/>
      <c r="J844" s="635"/>
      <c r="K844" s="635"/>
      <c r="L844" s="635"/>
      <c r="M844" s="635"/>
      <c r="N844" s="635"/>
      <c r="O844" s="635"/>
      <c r="P844" s="635"/>
      <c r="Q844" s="635"/>
      <c r="R844" s="636"/>
      <c r="S844" s="635"/>
      <c r="T844" s="635"/>
      <c r="U844" s="635"/>
      <c r="V844" s="635"/>
      <c r="W844" s="635"/>
      <c r="X844" s="635"/>
      <c r="Y844" s="635"/>
      <c r="Z844" s="635"/>
    </row>
    <row r="845" spans="1:26" ht="15.75" customHeight="1" x14ac:dyDescent="0.25">
      <c r="A845" s="17"/>
      <c r="B845" s="635"/>
      <c r="C845" s="635"/>
      <c r="D845" s="635"/>
      <c r="E845" s="17"/>
      <c r="F845" s="635"/>
      <c r="G845" s="635"/>
      <c r="H845" s="635"/>
      <c r="I845" s="635"/>
      <c r="J845" s="635"/>
      <c r="K845" s="635"/>
      <c r="L845" s="635"/>
      <c r="M845" s="635"/>
      <c r="N845" s="635"/>
      <c r="O845" s="635"/>
      <c r="P845" s="635"/>
      <c r="Q845" s="635"/>
      <c r="R845" s="636"/>
      <c r="S845" s="635"/>
      <c r="T845" s="635"/>
      <c r="U845" s="635"/>
      <c r="V845" s="635"/>
      <c r="W845" s="635"/>
      <c r="X845" s="635"/>
      <c r="Y845" s="635"/>
      <c r="Z845" s="635"/>
    </row>
    <row r="846" spans="1:26" ht="15.75" customHeight="1" x14ac:dyDescent="0.25">
      <c r="A846" s="17"/>
      <c r="B846" s="635"/>
      <c r="C846" s="635"/>
      <c r="D846" s="635"/>
      <c r="E846" s="17"/>
      <c r="F846" s="635"/>
      <c r="G846" s="635"/>
      <c r="H846" s="635"/>
      <c r="I846" s="635"/>
      <c r="J846" s="635"/>
      <c r="K846" s="635"/>
      <c r="L846" s="635"/>
      <c r="M846" s="635"/>
      <c r="N846" s="635"/>
      <c r="O846" s="635"/>
      <c r="P846" s="635"/>
      <c r="Q846" s="635"/>
      <c r="R846" s="636"/>
      <c r="S846" s="635"/>
      <c r="T846" s="635"/>
      <c r="U846" s="635"/>
      <c r="V846" s="635"/>
      <c r="W846" s="635"/>
      <c r="X846" s="635"/>
      <c r="Y846" s="635"/>
      <c r="Z846" s="635"/>
    </row>
    <row r="847" spans="1:26" ht="15.75" customHeight="1" x14ac:dyDescent="0.25">
      <c r="A847" s="17"/>
      <c r="B847" s="635"/>
      <c r="C847" s="635"/>
      <c r="D847" s="635"/>
      <c r="E847" s="17"/>
      <c r="F847" s="635"/>
      <c r="G847" s="635"/>
      <c r="H847" s="635"/>
      <c r="I847" s="635"/>
      <c r="J847" s="635"/>
      <c r="K847" s="635"/>
      <c r="L847" s="635"/>
      <c r="M847" s="635"/>
      <c r="N847" s="635"/>
      <c r="O847" s="635"/>
      <c r="P847" s="635"/>
      <c r="Q847" s="635"/>
      <c r="R847" s="636"/>
      <c r="S847" s="635"/>
      <c r="T847" s="635"/>
      <c r="U847" s="635"/>
      <c r="V847" s="635"/>
      <c r="W847" s="635"/>
      <c r="X847" s="635"/>
      <c r="Y847" s="635"/>
      <c r="Z847" s="635"/>
    </row>
    <row r="848" spans="1:26" ht="15.75" customHeight="1" x14ac:dyDescent="0.25">
      <c r="A848" s="17"/>
      <c r="B848" s="635"/>
      <c r="C848" s="635"/>
      <c r="D848" s="635"/>
      <c r="E848" s="17"/>
      <c r="F848" s="635"/>
      <c r="G848" s="635"/>
      <c r="H848" s="635"/>
      <c r="I848" s="635"/>
      <c r="J848" s="635"/>
      <c r="K848" s="635"/>
      <c r="L848" s="635"/>
      <c r="M848" s="635"/>
      <c r="N848" s="635"/>
      <c r="O848" s="635"/>
      <c r="P848" s="635"/>
      <c r="Q848" s="635"/>
      <c r="R848" s="636"/>
      <c r="S848" s="635"/>
      <c r="T848" s="635"/>
      <c r="U848" s="635"/>
      <c r="V848" s="635"/>
      <c r="W848" s="635"/>
      <c r="X848" s="635"/>
      <c r="Y848" s="635"/>
      <c r="Z848" s="635"/>
    </row>
    <row r="849" spans="1:26" ht="15.75" customHeight="1" x14ac:dyDescent="0.25">
      <c r="A849" s="17"/>
      <c r="B849" s="635"/>
      <c r="C849" s="635"/>
      <c r="D849" s="635"/>
      <c r="E849" s="17"/>
      <c r="F849" s="635"/>
      <c r="G849" s="635"/>
      <c r="H849" s="635"/>
      <c r="I849" s="635"/>
      <c r="J849" s="635"/>
      <c r="K849" s="635"/>
      <c r="L849" s="635"/>
      <c r="M849" s="635"/>
      <c r="N849" s="635"/>
      <c r="O849" s="635"/>
      <c r="P849" s="635"/>
      <c r="Q849" s="635"/>
      <c r="R849" s="636"/>
      <c r="S849" s="635"/>
      <c r="T849" s="635"/>
      <c r="U849" s="635"/>
      <c r="V849" s="635"/>
      <c r="W849" s="635"/>
      <c r="X849" s="635"/>
      <c r="Y849" s="635"/>
      <c r="Z849" s="635"/>
    </row>
    <row r="850" spans="1:26" ht="15.75" customHeight="1" x14ac:dyDescent="0.25">
      <c r="A850" s="17"/>
      <c r="B850" s="635"/>
      <c r="C850" s="635"/>
      <c r="D850" s="635"/>
      <c r="E850" s="17"/>
      <c r="F850" s="635"/>
      <c r="G850" s="635"/>
      <c r="H850" s="635"/>
      <c r="I850" s="635"/>
      <c r="J850" s="635"/>
      <c r="K850" s="635"/>
      <c r="L850" s="635"/>
      <c r="M850" s="635"/>
      <c r="N850" s="635"/>
      <c r="O850" s="635"/>
      <c r="P850" s="635"/>
      <c r="Q850" s="635"/>
      <c r="R850" s="636"/>
      <c r="S850" s="635"/>
      <c r="T850" s="635"/>
      <c r="U850" s="635"/>
      <c r="V850" s="635"/>
      <c r="W850" s="635"/>
      <c r="X850" s="635"/>
      <c r="Y850" s="635"/>
      <c r="Z850" s="635"/>
    </row>
    <row r="851" spans="1:26" ht="15.75" customHeight="1" x14ac:dyDescent="0.25">
      <c r="A851" s="17"/>
      <c r="B851" s="635"/>
      <c r="C851" s="635"/>
      <c r="D851" s="635"/>
      <c r="E851" s="17"/>
      <c r="F851" s="635"/>
      <c r="G851" s="635"/>
      <c r="H851" s="635"/>
      <c r="I851" s="635"/>
      <c r="J851" s="635"/>
      <c r="K851" s="635"/>
      <c r="L851" s="635"/>
      <c r="M851" s="635"/>
      <c r="N851" s="635"/>
      <c r="O851" s="635"/>
      <c r="P851" s="635"/>
      <c r="Q851" s="635"/>
      <c r="R851" s="636"/>
      <c r="S851" s="635"/>
      <c r="T851" s="635"/>
      <c r="U851" s="635"/>
      <c r="V851" s="635"/>
      <c r="W851" s="635"/>
      <c r="X851" s="635"/>
      <c r="Y851" s="635"/>
      <c r="Z851" s="635"/>
    </row>
    <row r="852" spans="1:26" ht="15.75" customHeight="1" x14ac:dyDescent="0.25">
      <c r="A852" s="17"/>
      <c r="B852" s="635"/>
      <c r="C852" s="635"/>
      <c r="D852" s="635"/>
      <c r="E852" s="17"/>
      <c r="F852" s="635"/>
      <c r="G852" s="635"/>
      <c r="H852" s="635"/>
      <c r="I852" s="635"/>
      <c r="J852" s="635"/>
      <c r="K852" s="635"/>
      <c r="L852" s="635"/>
      <c r="M852" s="635"/>
      <c r="N852" s="635"/>
      <c r="O852" s="635"/>
      <c r="P852" s="635"/>
      <c r="Q852" s="635"/>
      <c r="R852" s="636"/>
      <c r="S852" s="635"/>
      <c r="T852" s="635"/>
      <c r="U852" s="635"/>
      <c r="V852" s="635"/>
      <c r="W852" s="635"/>
      <c r="X852" s="635"/>
      <c r="Y852" s="635"/>
      <c r="Z852" s="635"/>
    </row>
    <row r="853" spans="1:26" ht="15.75" customHeight="1" x14ac:dyDescent="0.25">
      <c r="A853" s="17"/>
      <c r="B853" s="635"/>
      <c r="C853" s="635"/>
      <c r="D853" s="635"/>
      <c r="E853" s="17"/>
      <c r="F853" s="635"/>
      <c r="G853" s="635"/>
      <c r="H853" s="635"/>
      <c r="I853" s="635"/>
      <c r="J853" s="635"/>
      <c r="K853" s="635"/>
      <c r="L853" s="635"/>
      <c r="M853" s="635"/>
      <c r="N853" s="635"/>
      <c r="O853" s="635"/>
      <c r="P853" s="635"/>
      <c r="Q853" s="635"/>
      <c r="R853" s="636"/>
      <c r="S853" s="635"/>
      <c r="T853" s="635"/>
      <c r="U853" s="635"/>
      <c r="V853" s="635"/>
      <c r="W853" s="635"/>
      <c r="X853" s="635"/>
      <c r="Y853" s="635"/>
      <c r="Z853" s="635"/>
    </row>
    <row r="854" spans="1:26" ht="15.75" customHeight="1" x14ac:dyDescent="0.25">
      <c r="A854" s="17"/>
      <c r="B854" s="635"/>
      <c r="C854" s="635"/>
      <c r="D854" s="635"/>
      <c r="E854" s="17"/>
      <c r="F854" s="635"/>
      <c r="G854" s="635"/>
      <c r="H854" s="635"/>
      <c r="I854" s="635"/>
      <c r="J854" s="635"/>
      <c r="K854" s="635"/>
      <c r="L854" s="635"/>
      <c r="M854" s="635"/>
      <c r="N854" s="635"/>
      <c r="O854" s="635"/>
      <c r="P854" s="635"/>
      <c r="Q854" s="635"/>
      <c r="R854" s="636"/>
      <c r="S854" s="635"/>
      <c r="T854" s="635"/>
      <c r="U854" s="635"/>
      <c r="V854" s="635"/>
      <c r="W854" s="635"/>
      <c r="X854" s="635"/>
      <c r="Y854" s="635"/>
      <c r="Z854" s="635"/>
    </row>
    <row r="855" spans="1:26" ht="15.75" customHeight="1" x14ac:dyDescent="0.25">
      <c r="A855" s="17"/>
      <c r="B855" s="635"/>
      <c r="C855" s="635"/>
      <c r="D855" s="635"/>
      <c r="E855" s="17"/>
      <c r="F855" s="635"/>
      <c r="G855" s="635"/>
      <c r="H855" s="635"/>
      <c r="I855" s="635"/>
      <c r="J855" s="635"/>
      <c r="K855" s="635"/>
      <c r="L855" s="635"/>
      <c r="M855" s="635"/>
      <c r="N855" s="635"/>
      <c r="O855" s="635"/>
      <c r="P855" s="635"/>
      <c r="Q855" s="635"/>
      <c r="R855" s="636"/>
      <c r="S855" s="635"/>
      <c r="T855" s="635"/>
      <c r="U855" s="635"/>
      <c r="V855" s="635"/>
      <c r="W855" s="635"/>
      <c r="X855" s="635"/>
      <c r="Y855" s="635"/>
      <c r="Z855" s="635"/>
    </row>
    <row r="856" spans="1:26" ht="15.75" customHeight="1" x14ac:dyDescent="0.25">
      <c r="A856" s="17"/>
      <c r="B856" s="635"/>
      <c r="C856" s="635"/>
      <c r="D856" s="635"/>
      <c r="E856" s="17"/>
      <c r="F856" s="635"/>
      <c r="G856" s="635"/>
      <c r="H856" s="635"/>
      <c r="I856" s="635"/>
      <c r="J856" s="635"/>
      <c r="K856" s="635"/>
      <c r="L856" s="635"/>
      <c r="M856" s="635"/>
      <c r="N856" s="635"/>
      <c r="O856" s="635"/>
      <c r="P856" s="635"/>
      <c r="Q856" s="635"/>
      <c r="R856" s="636"/>
      <c r="S856" s="635"/>
      <c r="T856" s="635"/>
      <c r="U856" s="635"/>
      <c r="V856" s="635"/>
      <c r="W856" s="635"/>
      <c r="X856" s="635"/>
      <c r="Y856" s="635"/>
      <c r="Z856" s="635"/>
    </row>
    <row r="857" spans="1:26" ht="15.75" customHeight="1" x14ac:dyDescent="0.25">
      <c r="A857" s="17"/>
      <c r="B857" s="635"/>
      <c r="C857" s="635"/>
      <c r="D857" s="635"/>
      <c r="E857" s="17"/>
      <c r="F857" s="635"/>
      <c r="G857" s="635"/>
      <c r="H857" s="635"/>
      <c r="I857" s="635"/>
      <c r="J857" s="635"/>
      <c r="K857" s="635"/>
      <c r="L857" s="635"/>
      <c r="M857" s="635"/>
      <c r="N857" s="635"/>
      <c r="O857" s="635"/>
      <c r="P857" s="635"/>
      <c r="Q857" s="635"/>
      <c r="R857" s="636"/>
      <c r="S857" s="635"/>
      <c r="T857" s="635"/>
      <c r="U857" s="635"/>
      <c r="V857" s="635"/>
      <c r="W857" s="635"/>
      <c r="X857" s="635"/>
      <c r="Y857" s="635"/>
      <c r="Z857" s="635"/>
    </row>
    <row r="858" spans="1:26" ht="15.75" customHeight="1" x14ac:dyDescent="0.25">
      <c r="A858" s="17"/>
      <c r="B858" s="635"/>
      <c r="C858" s="635"/>
      <c r="D858" s="635"/>
      <c r="E858" s="17"/>
      <c r="F858" s="635"/>
      <c r="G858" s="635"/>
      <c r="H858" s="635"/>
      <c r="I858" s="635"/>
      <c r="J858" s="635"/>
      <c r="K858" s="635"/>
      <c r="L858" s="635"/>
      <c r="M858" s="635"/>
      <c r="N858" s="635"/>
      <c r="O858" s="635"/>
      <c r="P858" s="635"/>
      <c r="Q858" s="635"/>
      <c r="R858" s="636"/>
      <c r="S858" s="635"/>
      <c r="T858" s="635"/>
      <c r="U858" s="635"/>
      <c r="V858" s="635"/>
      <c r="W858" s="635"/>
      <c r="X858" s="635"/>
      <c r="Y858" s="635"/>
      <c r="Z858" s="635"/>
    </row>
    <row r="859" spans="1:26" ht="15.75" customHeight="1" x14ac:dyDescent="0.25">
      <c r="A859" s="17"/>
      <c r="B859" s="635"/>
      <c r="C859" s="635"/>
      <c r="D859" s="635"/>
      <c r="E859" s="17"/>
      <c r="F859" s="635"/>
      <c r="G859" s="635"/>
      <c r="H859" s="635"/>
      <c r="I859" s="635"/>
      <c r="J859" s="635"/>
      <c r="K859" s="635"/>
      <c r="L859" s="635"/>
      <c r="M859" s="635"/>
      <c r="N859" s="635"/>
      <c r="O859" s="635"/>
      <c r="P859" s="635"/>
      <c r="Q859" s="635"/>
      <c r="R859" s="636"/>
      <c r="S859" s="635"/>
      <c r="T859" s="635"/>
      <c r="U859" s="635"/>
      <c r="V859" s="635"/>
      <c r="W859" s="635"/>
      <c r="X859" s="635"/>
      <c r="Y859" s="635"/>
      <c r="Z859" s="635"/>
    </row>
    <row r="860" spans="1:26" ht="15.75" customHeight="1" x14ac:dyDescent="0.25">
      <c r="A860" s="17"/>
      <c r="B860" s="635"/>
      <c r="C860" s="635"/>
      <c r="D860" s="635"/>
      <c r="E860" s="17"/>
      <c r="F860" s="635"/>
      <c r="G860" s="635"/>
      <c r="H860" s="635"/>
      <c r="I860" s="635"/>
      <c r="J860" s="635"/>
      <c r="K860" s="635"/>
      <c r="L860" s="635"/>
      <c r="M860" s="635"/>
      <c r="N860" s="635"/>
      <c r="O860" s="635"/>
      <c r="P860" s="635"/>
      <c r="Q860" s="635"/>
      <c r="R860" s="636"/>
      <c r="S860" s="635"/>
      <c r="T860" s="635"/>
      <c r="U860" s="635"/>
      <c r="V860" s="635"/>
      <c r="W860" s="635"/>
      <c r="X860" s="635"/>
      <c r="Y860" s="635"/>
      <c r="Z860" s="635"/>
    </row>
    <row r="861" spans="1:26" ht="15.75" customHeight="1" x14ac:dyDescent="0.25">
      <c r="A861" s="17"/>
      <c r="B861" s="635"/>
      <c r="C861" s="635"/>
      <c r="D861" s="635"/>
      <c r="E861" s="17"/>
      <c r="F861" s="635"/>
      <c r="G861" s="635"/>
      <c r="H861" s="635"/>
      <c r="I861" s="635"/>
      <c r="J861" s="635"/>
      <c r="K861" s="635"/>
      <c r="L861" s="635"/>
      <c r="M861" s="635"/>
      <c r="N861" s="635"/>
      <c r="O861" s="635"/>
      <c r="P861" s="635"/>
      <c r="Q861" s="635"/>
      <c r="R861" s="636"/>
      <c r="S861" s="635"/>
      <c r="T861" s="635"/>
      <c r="U861" s="635"/>
      <c r="V861" s="635"/>
      <c r="W861" s="635"/>
      <c r="X861" s="635"/>
      <c r="Y861" s="635"/>
      <c r="Z861" s="635"/>
    </row>
    <row r="862" spans="1:26" ht="15.75" customHeight="1" x14ac:dyDescent="0.25">
      <c r="A862" s="17"/>
      <c r="B862" s="635"/>
      <c r="C862" s="635"/>
      <c r="D862" s="635"/>
      <c r="E862" s="17"/>
      <c r="F862" s="635"/>
      <c r="G862" s="635"/>
      <c r="H862" s="635"/>
      <c r="I862" s="635"/>
      <c r="J862" s="635"/>
      <c r="K862" s="635"/>
      <c r="L862" s="635"/>
      <c r="M862" s="635"/>
      <c r="N862" s="635"/>
      <c r="O862" s="635"/>
      <c r="P862" s="635"/>
      <c r="Q862" s="635"/>
      <c r="R862" s="636"/>
      <c r="S862" s="635"/>
      <c r="T862" s="635"/>
      <c r="U862" s="635"/>
      <c r="V862" s="635"/>
      <c r="W862" s="635"/>
      <c r="X862" s="635"/>
      <c r="Y862" s="635"/>
      <c r="Z862" s="635"/>
    </row>
    <row r="863" spans="1:26" ht="15.75" customHeight="1" x14ac:dyDescent="0.25">
      <c r="A863" s="17"/>
      <c r="B863" s="635"/>
      <c r="C863" s="635"/>
      <c r="D863" s="635"/>
      <c r="E863" s="17"/>
      <c r="F863" s="635"/>
      <c r="G863" s="635"/>
      <c r="H863" s="635"/>
      <c r="I863" s="635"/>
      <c r="J863" s="635"/>
      <c r="K863" s="635"/>
      <c r="L863" s="635"/>
      <c r="M863" s="635"/>
      <c r="N863" s="635"/>
      <c r="O863" s="635"/>
      <c r="P863" s="635"/>
      <c r="Q863" s="635"/>
      <c r="R863" s="636"/>
      <c r="S863" s="635"/>
      <c r="T863" s="635"/>
      <c r="U863" s="635"/>
      <c r="V863" s="635"/>
      <c r="W863" s="635"/>
      <c r="X863" s="635"/>
      <c r="Y863" s="635"/>
      <c r="Z863" s="635"/>
    </row>
    <row r="864" spans="1:26" ht="15.75" customHeight="1" x14ac:dyDescent="0.25">
      <c r="A864" s="17"/>
      <c r="B864" s="635"/>
      <c r="C864" s="635"/>
      <c r="D864" s="635"/>
      <c r="E864" s="17"/>
      <c r="F864" s="635"/>
      <c r="G864" s="635"/>
      <c r="H864" s="635"/>
      <c r="I864" s="635"/>
      <c r="J864" s="635"/>
      <c r="K864" s="635"/>
      <c r="L864" s="635"/>
      <c r="M864" s="635"/>
      <c r="N864" s="635"/>
      <c r="O864" s="635"/>
      <c r="P864" s="635"/>
      <c r="Q864" s="635"/>
      <c r="R864" s="636"/>
      <c r="S864" s="635"/>
      <c r="T864" s="635"/>
      <c r="U864" s="635"/>
      <c r="V864" s="635"/>
      <c r="W864" s="635"/>
      <c r="X864" s="635"/>
      <c r="Y864" s="635"/>
      <c r="Z864" s="635"/>
    </row>
    <row r="865" spans="1:26" ht="15.75" customHeight="1" x14ac:dyDescent="0.25">
      <c r="A865" s="17"/>
      <c r="B865" s="635"/>
      <c r="C865" s="635"/>
      <c r="D865" s="635"/>
      <c r="E865" s="17"/>
      <c r="F865" s="635"/>
      <c r="G865" s="635"/>
      <c r="H865" s="635"/>
      <c r="I865" s="635"/>
      <c r="J865" s="635"/>
      <c r="K865" s="635"/>
      <c r="L865" s="635"/>
      <c r="M865" s="635"/>
      <c r="N865" s="635"/>
      <c r="O865" s="635"/>
      <c r="P865" s="635"/>
      <c r="Q865" s="635"/>
      <c r="R865" s="636"/>
      <c r="S865" s="635"/>
      <c r="T865" s="635"/>
      <c r="U865" s="635"/>
      <c r="V865" s="635"/>
      <c r="W865" s="635"/>
      <c r="X865" s="635"/>
      <c r="Y865" s="635"/>
      <c r="Z865" s="635"/>
    </row>
    <row r="866" spans="1:26" ht="15.75" customHeight="1" x14ac:dyDescent="0.25">
      <c r="A866" s="17"/>
      <c r="B866" s="635"/>
      <c r="C866" s="635"/>
      <c r="D866" s="635"/>
      <c r="E866" s="17"/>
      <c r="F866" s="635"/>
      <c r="G866" s="635"/>
      <c r="H866" s="635"/>
      <c r="I866" s="635"/>
      <c r="J866" s="635"/>
      <c r="K866" s="635"/>
      <c r="L866" s="635"/>
      <c r="M866" s="635"/>
      <c r="N866" s="635"/>
      <c r="O866" s="635"/>
      <c r="P866" s="635"/>
      <c r="Q866" s="635"/>
      <c r="R866" s="636"/>
      <c r="S866" s="635"/>
      <c r="T866" s="635"/>
      <c r="U866" s="635"/>
      <c r="V866" s="635"/>
      <c r="W866" s="635"/>
      <c r="X866" s="635"/>
      <c r="Y866" s="635"/>
      <c r="Z866" s="635"/>
    </row>
    <row r="867" spans="1:26" ht="15.75" customHeight="1" x14ac:dyDescent="0.25">
      <c r="A867" s="17"/>
      <c r="B867" s="635"/>
      <c r="C867" s="635"/>
      <c r="D867" s="635"/>
      <c r="E867" s="17"/>
      <c r="F867" s="635"/>
      <c r="G867" s="635"/>
      <c r="H867" s="635"/>
      <c r="I867" s="635"/>
      <c r="J867" s="635"/>
      <c r="K867" s="635"/>
      <c r="L867" s="635"/>
      <c r="M867" s="635"/>
      <c r="N867" s="635"/>
      <c r="O867" s="635"/>
      <c r="P867" s="635"/>
      <c r="Q867" s="635"/>
      <c r="R867" s="636"/>
      <c r="S867" s="635"/>
      <c r="T867" s="635"/>
      <c r="U867" s="635"/>
      <c r="V867" s="635"/>
      <c r="W867" s="635"/>
      <c r="X867" s="635"/>
      <c r="Y867" s="635"/>
      <c r="Z867" s="635"/>
    </row>
    <row r="868" spans="1:26" ht="15.75" customHeight="1" x14ac:dyDescent="0.25">
      <c r="A868" s="17"/>
      <c r="B868" s="635"/>
      <c r="C868" s="635"/>
      <c r="D868" s="635"/>
      <c r="E868" s="17"/>
      <c r="F868" s="635"/>
      <c r="G868" s="635"/>
      <c r="H868" s="635"/>
      <c r="I868" s="635"/>
      <c r="J868" s="635"/>
      <c r="K868" s="635"/>
      <c r="L868" s="635"/>
      <c r="M868" s="635"/>
      <c r="N868" s="635"/>
      <c r="O868" s="635"/>
      <c r="P868" s="635"/>
      <c r="Q868" s="635"/>
      <c r="R868" s="636"/>
      <c r="S868" s="635"/>
      <c r="T868" s="635"/>
      <c r="U868" s="635"/>
      <c r="V868" s="635"/>
      <c r="W868" s="635"/>
      <c r="X868" s="635"/>
      <c r="Y868" s="635"/>
      <c r="Z868" s="635"/>
    </row>
    <row r="869" spans="1:26" ht="15.75" customHeight="1" x14ac:dyDescent="0.25">
      <c r="A869" s="17"/>
      <c r="B869" s="635"/>
      <c r="C869" s="635"/>
      <c r="D869" s="635"/>
      <c r="E869" s="17"/>
      <c r="F869" s="635"/>
      <c r="G869" s="635"/>
      <c r="H869" s="635"/>
      <c r="I869" s="635"/>
      <c r="J869" s="635"/>
      <c r="K869" s="635"/>
      <c r="L869" s="635"/>
      <c r="M869" s="635"/>
      <c r="N869" s="635"/>
      <c r="O869" s="635"/>
      <c r="P869" s="635"/>
      <c r="Q869" s="635"/>
      <c r="R869" s="636"/>
      <c r="S869" s="635"/>
      <c r="T869" s="635"/>
      <c r="U869" s="635"/>
      <c r="V869" s="635"/>
      <c r="W869" s="635"/>
      <c r="X869" s="635"/>
      <c r="Y869" s="635"/>
      <c r="Z869" s="635"/>
    </row>
    <row r="870" spans="1:26" ht="15.75" customHeight="1" x14ac:dyDescent="0.25">
      <c r="A870" s="17"/>
      <c r="B870" s="635"/>
      <c r="C870" s="635"/>
      <c r="D870" s="635"/>
      <c r="E870" s="17"/>
      <c r="F870" s="635"/>
      <c r="G870" s="635"/>
      <c r="H870" s="635"/>
      <c r="I870" s="635"/>
      <c r="J870" s="635"/>
      <c r="K870" s="635"/>
      <c r="L870" s="635"/>
      <c r="M870" s="635"/>
      <c r="N870" s="635"/>
      <c r="O870" s="635"/>
      <c r="P870" s="635"/>
      <c r="Q870" s="635"/>
      <c r="R870" s="636"/>
      <c r="S870" s="635"/>
      <c r="T870" s="635"/>
      <c r="U870" s="635"/>
      <c r="V870" s="635"/>
      <c r="W870" s="635"/>
      <c r="X870" s="635"/>
      <c r="Y870" s="635"/>
      <c r="Z870" s="635"/>
    </row>
    <row r="871" spans="1:26" ht="15.75" customHeight="1" x14ac:dyDescent="0.25">
      <c r="A871" s="17"/>
      <c r="B871" s="635"/>
      <c r="C871" s="635"/>
      <c r="D871" s="635"/>
      <c r="E871" s="17"/>
      <c r="F871" s="635"/>
      <c r="G871" s="635"/>
      <c r="H871" s="635"/>
      <c r="I871" s="635"/>
      <c r="J871" s="635"/>
      <c r="K871" s="635"/>
      <c r="L871" s="635"/>
      <c r="M871" s="635"/>
      <c r="N871" s="635"/>
      <c r="O871" s="635"/>
      <c r="P871" s="635"/>
      <c r="Q871" s="635"/>
      <c r="R871" s="636"/>
      <c r="S871" s="635"/>
      <c r="T871" s="635"/>
      <c r="U871" s="635"/>
      <c r="V871" s="635"/>
      <c r="W871" s="635"/>
      <c r="X871" s="635"/>
      <c r="Y871" s="635"/>
      <c r="Z871" s="635"/>
    </row>
    <row r="872" spans="1:26" ht="15.75" customHeight="1" x14ac:dyDescent="0.25">
      <c r="A872" s="17"/>
      <c r="B872" s="635"/>
      <c r="C872" s="635"/>
      <c r="D872" s="635"/>
      <c r="E872" s="17"/>
      <c r="F872" s="635"/>
      <c r="G872" s="635"/>
      <c r="H872" s="635"/>
      <c r="I872" s="635"/>
      <c r="J872" s="635"/>
      <c r="K872" s="635"/>
      <c r="L872" s="635"/>
      <c r="M872" s="635"/>
      <c r="N872" s="635"/>
      <c r="O872" s="635"/>
      <c r="P872" s="635"/>
      <c r="Q872" s="635"/>
      <c r="R872" s="636"/>
      <c r="S872" s="635"/>
      <c r="T872" s="635"/>
      <c r="U872" s="635"/>
      <c r="V872" s="635"/>
      <c r="W872" s="635"/>
      <c r="X872" s="635"/>
      <c r="Y872" s="635"/>
      <c r="Z872" s="635"/>
    </row>
    <row r="873" spans="1:26" ht="15.75" customHeight="1" x14ac:dyDescent="0.25">
      <c r="A873" s="17"/>
      <c r="B873" s="635"/>
      <c r="C873" s="635"/>
      <c r="D873" s="635"/>
      <c r="E873" s="17"/>
      <c r="F873" s="635"/>
      <c r="G873" s="635"/>
      <c r="H873" s="635"/>
      <c r="I873" s="635"/>
      <c r="J873" s="635"/>
      <c r="K873" s="635"/>
      <c r="L873" s="635"/>
      <c r="M873" s="635"/>
      <c r="N873" s="635"/>
      <c r="O873" s="635"/>
      <c r="P873" s="635"/>
      <c r="Q873" s="635"/>
      <c r="R873" s="636"/>
      <c r="S873" s="635"/>
      <c r="T873" s="635"/>
      <c r="U873" s="635"/>
      <c r="V873" s="635"/>
      <c r="W873" s="635"/>
      <c r="X873" s="635"/>
      <c r="Y873" s="635"/>
      <c r="Z873" s="635"/>
    </row>
    <row r="874" spans="1:26" ht="15.75" customHeight="1" x14ac:dyDescent="0.25">
      <c r="A874" s="17"/>
      <c r="B874" s="635"/>
      <c r="C874" s="635"/>
      <c r="D874" s="635"/>
      <c r="E874" s="17"/>
      <c r="F874" s="635"/>
      <c r="G874" s="635"/>
      <c r="H874" s="635"/>
      <c r="I874" s="635"/>
      <c r="J874" s="635"/>
      <c r="K874" s="635"/>
      <c r="L874" s="635"/>
      <c r="M874" s="635"/>
      <c r="N874" s="635"/>
      <c r="O874" s="635"/>
      <c r="P874" s="635"/>
      <c r="Q874" s="635"/>
      <c r="R874" s="636"/>
      <c r="S874" s="635"/>
      <c r="T874" s="635"/>
      <c r="U874" s="635"/>
      <c r="V874" s="635"/>
      <c r="W874" s="635"/>
      <c r="X874" s="635"/>
      <c r="Y874" s="635"/>
      <c r="Z874" s="635"/>
    </row>
    <row r="875" spans="1:26" ht="15.75" customHeight="1" x14ac:dyDescent="0.25">
      <c r="A875" s="17"/>
      <c r="B875" s="635"/>
      <c r="C875" s="635"/>
      <c r="D875" s="635"/>
      <c r="E875" s="17"/>
      <c r="F875" s="635"/>
      <c r="G875" s="635"/>
      <c r="H875" s="635"/>
      <c r="I875" s="635"/>
      <c r="J875" s="635"/>
      <c r="K875" s="635"/>
      <c r="L875" s="635"/>
      <c r="M875" s="635"/>
      <c r="N875" s="635"/>
      <c r="O875" s="635"/>
      <c r="P875" s="635"/>
      <c r="Q875" s="635"/>
      <c r="R875" s="636"/>
      <c r="S875" s="635"/>
      <c r="T875" s="635"/>
      <c r="U875" s="635"/>
      <c r="V875" s="635"/>
      <c r="W875" s="635"/>
      <c r="X875" s="635"/>
      <c r="Y875" s="635"/>
      <c r="Z875" s="635"/>
    </row>
    <row r="876" spans="1:26" ht="15.75" customHeight="1" x14ac:dyDescent="0.25">
      <c r="A876" s="17"/>
      <c r="B876" s="635"/>
      <c r="C876" s="635"/>
      <c r="D876" s="635"/>
      <c r="E876" s="17"/>
      <c r="F876" s="635"/>
      <c r="G876" s="635"/>
      <c r="H876" s="635"/>
      <c r="I876" s="635"/>
      <c r="J876" s="635"/>
      <c r="K876" s="635"/>
      <c r="L876" s="635"/>
      <c r="M876" s="635"/>
      <c r="N876" s="635"/>
      <c r="O876" s="635"/>
      <c r="P876" s="635"/>
      <c r="Q876" s="635"/>
      <c r="R876" s="636"/>
      <c r="S876" s="635"/>
      <c r="T876" s="635"/>
      <c r="U876" s="635"/>
      <c r="V876" s="635"/>
      <c r="W876" s="635"/>
      <c r="X876" s="635"/>
      <c r="Y876" s="635"/>
      <c r="Z876" s="635"/>
    </row>
    <row r="877" spans="1:26" ht="15.75" customHeight="1" x14ac:dyDescent="0.25">
      <c r="A877" s="17"/>
      <c r="B877" s="635"/>
      <c r="C877" s="635"/>
      <c r="D877" s="635"/>
      <c r="E877" s="17"/>
      <c r="F877" s="635"/>
      <c r="G877" s="635"/>
      <c r="H877" s="635"/>
      <c r="I877" s="635"/>
      <c r="J877" s="635"/>
      <c r="K877" s="635"/>
      <c r="L877" s="635"/>
      <c r="M877" s="635"/>
      <c r="N877" s="635"/>
      <c r="O877" s="635"/>
      <c r="P877" s="635"/>
      <c r="Q877" s="635"/>
      <c r="R877" s="636"/>
      <c r="S877" s="635"/>
      <c r="T877" s="635"/>
      <c r="U877" s="635"/>
      <c r="V877" s="635"/>
      <c r="W877" s="635"/>
      <c r="X877" s="635"/>
      <c r="Y877" s="635"/>
      <c r="Z877" s="635"/>
    </row>
    <row r="878" spans="1:26" ht="15.75" customHeight="1" x14ac:dyDescent="0.25">
      <c r="A878" s="17"/>
      <c r="B878" s="635"/>
      <c r="C878" s="635"/>
      <c r="D878" s="635"/>
      <c r="E878" s="17"/>
      <c r="F878" s="635"/>
      <c r="G878" s="635"/>
      <c r="H878" s="635"/>
      <c r="I878" s="635"/>
      <c r="J878" s="635"/>
      <c r="K878" s="635"/>
      <c r="L878" s="635"/>
      <c r="M878" s="635"/>
      <c r="N878" s="635"/>
      <c r="O878" s="635"/>
      <c r="P878" s="635"/>
      <c r="Q878" s="635"/>
      <c r="R878" s="636"/>
      <c r="S878" s="635"/>
      <c r="T878" s="635"/>
      <c r="U878" s="635"/>
      <c r="V878" s="635"/>
      <c r="W878" s="635"/>
      <c r="X878" s="635"/>
      <c r="Y878" s="635"/>
      <c r="Z878" s="635"/>
    </row>
    <row r="879" spans="1:26" ht="15.75" customHeight="1" x14ac:dyDescent="0.25">
      <c r="A879" s="17"/>
      <c r="B879" s="635"/>
      <c r="C879" s="635"/>
      <c r="D879" s="635"/>
      <c r="E879" s="17"/>
      <c r="F879" s="635"/>
      <c r="G879" s="635"/>
      <c r="H879" s="635"/>
      <c r="I879" s="635"/>
      <c r="J879" s="635"/>
      <c r="K879" s="635"/>
      <c r="L879" s="635"/>
      <c r="M879" s="635"/>
      <c r="N879" s="635"/>
      <c r="O879" s="635"/>
      <c r="P879" s="635"/>
      <c r="Q879" s="635"/>
      <c r="R879" s="636"/>
      <c r="S879" s="635"/>
      <c r="T879" s="635"/>
      <c r="U879" s="635"/>
      <c r="V879" s="635"/>
      <c r="W879" s="635"/>
      <c r="X879" s="635"/>
      <c r="Y879" s="635"/>
      <c r="Z879" s="635"/>
    </row>
    <row r="880" spans="1:26" ht="15.75" customHeight="1" x14ac:dyDescent="0.25">
      <c r="A880" s="17"/>
      <c r="B880" s="635"/>
      <c r="C880" s="635"/>
      <c r="D880" s="635"/>
      <c r="E880" s="17"/>
      <c r="F880" s="635"/>
      <c r="G880" s="635"/>
      <c r="H880" s="635"/>
      <c r="I880" s="635"/>
      <c r="J880" s="635"/>
      <c r="K880" s="635"/>
      <c r="L880" s="635"/>
      <c r="M880" s="635"/>
      <c r="N880" s="635"/>
      <c r="O880" s="635"/>
      <c r="P880" s="635"/>
      <c r="Q880" s="635"/>
      <c r="R880" s="636"/>
      <c r="S880" s="635"/>
      <c r="T880" s="635"/>
      <c r="U880" s="635"/>
      <c r="V880" s="635"/>
      <c r="W880" s="635"/>
      <c r="X880" s="635"/>
      <c r="Y880" s="635"/>
      <c r="Z880" s="635"/>
    </row>
    <row r="881" spans="1:26" ht="15.75" customHeight="1" x14ac:dyDescent="0.25">
      <c r="A881" s="17"/>
      <c r="B881" s="635"/>
      <c r="C881" s="635"/>
      <c r="D881" s="635"/>
      <c r="E881" s="17"/>
      <c r="F881" s="635"/>
      <c r="G881" s="635"/>
      <c r="H881" s="635"/>
      <c r="I881" s="635"/>
      <c r="J881" s="635"/>
      <c r="K881" s="635"/>
      <c r="L881" s="635"/>
      <c r="M881" s="635"/>
      <c r="N881" s="635"/>
      <c r="O881" s="635"/>
      <c r="P881" s="635"/>
      <c r="Q881" s="635"/>
      <c r="R881" s="636"/>
      <c r="S881" s="635"/>
      <c r="T881" s="635"/>
      <c r="U881" s="635"/>
      <c r="V881" s="635"/>
      <c r="W881" s="635"/>
      <c r="X881" s="635"/>
      <c r="Y881" s="635"/>
      <c r="Z881" s="635"/>
    </row>
    <row r="882" spans="1:26" ht="15.75" customHeight="1" x14ac:dyDescent="0.25">
      <c r="A882" s="17"/>
      <c r="B882" s="635"/>
      <c r="C882" s="635"/>
      <c r="D882" s="635"/>
      <c r="E882" s="17"/>
      <c r="F882" s="635"/>
      <c r="G882" s="635"/>
      <c r="H882" s="635"/>
      <c r="I882" s="635"/>
      <c r="J882" s="635"/>
      <c r="K882" s="635"/>
      <c r="L882" s="635"/>
      <c r="M882" s="635"/>
      <c r="N882" s="635"/>
      <c r="O882" s="635"/>
      <c r="P882" s="635"/>
      <c r="Q882" s="635"/>
      <c r="R882" s="636"/>
      <c r="S882" s="635"/>
      <c r="T882" s="635"/>
      <c r="U882" s="635"/>
      <c r="V882" s="635"/>
      <c r="W882" s="635"/>
      <c r="X882" s="635"/>
      <c r="Y882" s="635"/>
      <c r="Z882" s="635"/>
    </row>
    <row r="883" spans="1:26" ht="15.75" customHeight="1" x14ac:dyDescent="0.25">
      <c r="A883" s="17"/>
      <c r="B883" s="635"/>
      <c r="C883" s="635"/>
      <c r="D883" s="635"/>
      <c r="E883" s="17"/>
      <c r="F883" s="635"/>
      <c r="G883" s="635"/>
      <c r="H883" s="635"/>
      <c r="I883" s="635"/>
      <c r="J883" s="635"/>
      <c r="K883" s="635"/>
      <c r="L883" s="635"/>
      <c r="M883" s="635"/>
      <c r="N883" s="635"/>
      <c r="O883" s="635"/>
      <c r="P883" s="635"/>
      <c r="Q883" s="635"/>
      <c r="R883" s="636"/>
      <c r="S883" s="635"/>
      <c r="T883" s="635"/>
      <c r="U883" s="635"/>
      <c r="V883" s="635"/>
      <c r="W883" s="635"/>
      <c r="X883" s="635"/>
      <c r="Y883" s="635"/>
      <c r="Z883" s="635"/>
    </row>
    <row r="884" spans="1:26" ht="15.75" customHeight="1" x14ac:dyDescent="0.25">
      <c r="A884" s="17"/>
      <c r="B884" s="635"/>
      <c r="C884" s="635"/>
      <c r="D884" s="635"/>
      <c r="E884" s="17"/>
      <c r="F884" s="635"/>
      <c r="G884" s="635"/>
      <c r="H884" s="635"/>
      <c r="I884" s="635"/>
      <c r="J884" s="635"/>
      <c r="K884" s="635"/>
      <c r="L884" s="635"/>
      <c r="M884" s="635"/>
      <c r="N884" s="635"/>
      <c r="O884" s="635"/>
      <c r="P884" s="635"/>
      <c r="Q884" s="635"/>
      <c r="R884" s="636"/>
      <c r="S884" s="635"/>
      <c r="T884" s="635"/>
      <c r="U884" s="635"/>
      <c r="V884" s="635"/>
      <c r="W884" s="635"/>
      <c r="X884" s="635"/>
      <c r="Y884" s="635"/>
      <c r="Z884" s="635"/>
    </row>
    <row r="885" spans="1:26" ht="15.75" customHeight="1" x14ac:dyDescent="0.25">
      <c r="A885" s="17"/>
      <c r="B885" s="635"/>
      <c r="C885" s="635"/>
      <c r="D885" s="635"/>
      <c r="E885" s="17"/>
      <c r="F885" s="635"/>
      <c r="G885" s="635"/>
      <c r="H885" s="635"/>
      <c r="I885" s="635"/>
      <c r="J885" s="635"/>
      <c r="K885" s="635"/>
      <c r="L885" s="635"/>
      <c r="M885" s="635"/>
      <c r="N885" s="635"/>
      <c r="O885" s="635"/>
      <c r="P885" s="635"/>
      <c r="Q885" s="635"/>
      <c r="R885" s="636"/>
      <c r="S885" s="635"/>
      <c r="T885" s="635"/>
      <c r="U885" s="635"/>
      <c r="V885" s="635"/>
      <c r="W885" s="635"/>
      <c r="X885" s="635"/>
      <c r="Y885" s="635"/>
      <c r="Z885" s="635"/>
    </row>
    <row r="886" spans="1:26" ht="15.75" customHeight="1" x14ac:dyDescent="0.25">
      <c r="A886" s="17"/>
      <c r="B886" s="635"/>
      <c r="C886" s="635"/>
      <c r="D886" s="635"/>
      <c r="E886" s="17"/>
      <c r="F886" s="635"/>
      <c r="G886" s="635"/>
      <c r="H886" s="635"/>
      <c r="I886" s="635"/>
      <c r="J886" s="635"/>
      <c r="K886" s="635"/>
      <c r="L886" s="635"/>
      <c r="M886" s="635"/>
      <c r="N886" s="635"/>
      <c r="O886" s="635"/>
      <c r="P886" s="635"/>
      <c r="Q886" s="635"/>
      <c r="R886" s="636"/>
      <c r="S886" s="635"/>
      <c r="T886" s="635"/>
      <c r="U886" s="635"/>
      <c r="V886" s="635"/>
      <c r="W886" s="635"/>
      <c r="X886" s="635"/>
      <c r="Y886" s="635"/>
      <c r="Z886" s="635"/>
    </row>
    <row r="887" spans="1:26" ht="15.75" customHeight="1" x14ac:dyDescent="0.25">
      <c r="A887" s="17"/>
      <c r="B887" s="635"/>
      <c r="C887" s="635"/>
      <c r="D887" s="635"/>
      <c r="E887" s="17"/>
      <c r="F887" s="635"/>
      <c r="G887" s="635"/>
      <c r="H887" s="635"/>
      <c r="I887" s="635"/>
      <c r="J887" s="635"/>
      <c r="K887" s="635"/>
      <c r="L887" s="635"/>
      <c r="M887" s="635"/>
      <c r="N887" s="635"/>
      <c r="O887" s="635"/>
      <c r="P887" s="635"/>
      <c r="Q887" s="635"/>
      <c r="R887" s="636"/>
      <c r="S887" s="635"/>
      <c r="T887" s="635"/>
      <c r="U887" s="635"/>
      <c r="V887" s="635"/>
      <c r="W887" s="635"/>
      <c r="X887" s="635"/>
      <c r="Y887" s="635"/>
      <c r="Z887" s="635"/>
    </row>
    <row r="888" spans="1:26" ht="15.75" customHeight="1" x14ac:dyDescent="0.25">
      <c r="A888" s="17"/>
      <c r="B888" s="635"/>
      <c r="C888" s="635"/>
      <c r="D888" s="635"/>
      <c r="E888" s="17"/>
      <c r="F888" s="635"/>
      <c r="G888" s="635"/>
      <c r="H888" s="635"/>
      <c r="I888" s="635"/>
      <c r="J888" s="635"/>
      <c r="K888" s="635"/>
      <c r="L888" s="635"/>
      <c r="M888" s="635"/>
      <c r="N888" s="635"/>
      <c r="O888" s="635"/>
      <c r="P888" s="635"/>
      <c r="Q888" s="635"/>
      <c r="R888" s="636"/>
      <c r="S888" s="635"/>
      <c r="T888" s="635"/>
      <c r="U888" s="635"/>
      <c r="V888" s="635"/>
      <c r="W888" s="635"/>
      <c r="X888" s="635"/>
      <c r="Y888" s="635"/>
      <c r="Z888" s="635"/>
    </row>
    <row r="889" spans="1:26" ht="15.75" customHeight="1" x14ac:dyDescent="0.25">
      <c r="A889" s="17"/>
      <c r="B889" s="635"/>
      <c r="C889" s="635"/>
      <c r="D889" s="635"/>
      <c r="E889" s="17"/>
      <c r="F889" s="635"/>
      <c r="G889" s="635"/>
      <c r="H889" s="635"/>
      <c r="I889" s="635"/>
      <c r="J889" s="635"/>
      <c r="K889" s="635"/>
      <c r="L889" s="635"/>
      <c r="M889" s="635"/>
      <c r="N889" s="635"/>
      <c r="O889" s="635"/>
      <c r="P889" s="635"/>
      <c r="Q889" s="635"/>
      <c r="R889" s="636"/>
      <c r="S889" s="635"/>
      <c r="T889" s="635"/>
      <c r="U889" s="635"/>
      <c r="V889" s="635"/>
      <c r="W889" s="635"/>
      <c r="X889" s="635"/>
      <c r="Y889" s="635"/>
      <c r="Z889" s="635"/>
    </row>
    <row r="890" spans="1:26" ht="15.75" customHeight="1" x14ac:dyDescent="0.25">
      <c r="A890" s="17"/>
      <c r="B890" s="635"/>
      <c r="C890" s="635"/>
      <c r="D890" s="635"/>
      <c r="E890" s="17"/>
      <c r="F890" s="635"/>
      <c r="G890" s="635"/>
      <c r="H890" s="635"/>
      <c r="I890" s="635"/>
      <c r="J890" s="635"/>
      <c r="K890" s="635"/>
      <c r="L890" s="635"/>
      <c r="M890" s="635"/>
      <c r="N890" s="635"/>
      <c r="O890" s="635"/>
      <c r="P890" s="635"/>
      <c r="Q890" s="635"/>
      <c r="R890" s="636"/>
      <c r="S890" s="635"/>
      <c r="T890" s="635"/>
      <c r="U890" s="635"/>
      <c r="V890" s="635"/>
      <c r="W890" s="635"/>
      <c r="X890" s="635"/>
      <c r="Y890" s="635"/>
      <c r="Z890" s="635"/>
    </row>
    <row r="891" spans="1:26" ht="15.75" customHeight="1" x14ac:dyDescent="0.25">
      <c r="A891" s="17"/>
      <c r="B891" s="635"/>
      <c r="C891" s="635"/>
      <c r="D891" s="635"/>
      <c r="E891" s="17"/>
      <c r="F891" s="635"/>
      <c r="G891" s="635"/>
      <c r="H891" s="635"/>
      <c r="I891" s="635"/>
      <c r="J891" s="635"/>
      <c r="K891" s="635"/>
      <c r="L891" s="635"/>
      <c r="M891" s="635"/>
      <c r="N891" s="635"/>
      <c r="O891" s="635"/>
      <c r="P891" s="635"/>
      <c r="Q891" s="635"/>
      <c r="R891" s="636"/>
      <c r="S891" s="635"/>
      <c r="T891" s="635"/>
      <c r="U891" s="635"/>
      <c r="V891" s="635"/>
      <c r="W891" s="635"/>
      <c r="X891" s="635"/>
      <c r="Y891" s="635"/>
      <c r="Z891" s="635"/>
    </row>
    <row r="892" spans="1:26" ht="15.75" customHeight="1" x14ac:dyDescent="0.25">
      <c r="A892" s="17"/>
      <c r="B892" s="635"/>
      <c r="C892" s="635"/>
      <c r="D892" s="635"/>
      <c r="E892" s="17"/>
      <c r="F892" s="635"/>
      <c r="G892" s="635"/>
      <c r="H892" s="635"/>
      <c r="I892" s="635"/>
      <c r="J892" s="635"/>
      <c r="K892" s="635"/>
      <c r="L892" s="635"/>
      <c r="M892" s="635"/>
      <c r="N892" s="635"/>
      <c r="O892" s="635"/>
      <c r="P892" s="635"/>
      <c r="Q892" s="635"/>
      <c r="R892" s="636"/>
      <c r="S892" s="635"/>
      <c r="T892" s="635"/>
      <c r="U892" s="635"/>
      <c r="V892" s="635"/>
      <c r="W892" s="635"/>
      <c r="X892" s="635"/>
      <c r="Y892" s="635"/>
      <c r="Z892" s="635"/>
    </row>
    <row r="893" spans="1:26" ht="15.75" customHeight="1" x14ac:dyDescent="0.25">
      <c r="A893" s="17"/>
      <c r="B893" s="635"/>
      <c r="C893" s="635"/>
      <c r="D893" s="635"/>
      <c r="E893" s="17"/>
      <c r="F893" s="635"/>
      <c r="G893" s="635"/>
      <c r="H893" s="635"/>
      <c r="I893" s="635"/>
      <c r="J893" s="635"/>
      <c r="K893" s="635"/>
      <c r="L893" s="635"/>
      <c r="M893" s="635"/>
      <c r="N893" s="635"/>
      <c r="O893" s="635"/>
      <c r="P893" s="635"/>
      <c r="Q893" s="635"/>
      <c r="R893" s="636"/>
      <c r="S893" s="635"/>
      <c r="T893" s="635"/>
      <c r="U893" s="635"/>
      <c r="V893" s="635"/>
      <c r="W893" s="635"/>
      <c r="X893" s="635"/>
      <c r="Y893" s="635"/>
      <c r="Z893" s="635"/>
    </row>
    <row r="894" spans="1:26" ht="15.75" customHeight="1" x14ac:dyDescent="0.25">
      <c r="A894" s="17"/>
      <c r="B894" s="635"/>
      <c r="C894" s="635"/>
      <c r="D894" s="635"/>
      <c r="E894" s="17"/>
      <c r="F894" s="635"/>
      <c r="G894" s="635"/>
      <c r="H894" s="635"/>
      <c r="I894" s="635"/>
      <c r="J894" s="635"/>
      <c r="K894" s="635"/>
      <c r="L894" s="635"/>
      <c r="M894" s="635"/>
      <c r="N894" s="635"/>
      <c r="O894" s="635"/>
      <c r="P894" s="635"/>
      <c r="Q894" s="635"/>
      <c r="R894" s="636"/>
      <c r="S894" s="635"/>
      <c r="T894" s="635"/>
      <c r="U894" s="635"/>
      <c r="V894" s="635"/>
      <c r="W894" s="635"/>
      <c r="X894" s="635"/>
      <c r="Y894" s="635"/>
      <c r="Z894" s="635"/>
    </row>
    <row r="895" spans="1:26" ht="15.75" customHeight="1" x14ac:dyDescent="0.25">
      <c r="A895" s="17"/>
      <c r="B895" s="635"/>
      <c r="C895" s="635"/>
      <c r="D895" s="635"/>
      <c r="E895" s="17"/>
      <c r="F895" s="635"/>
      <c r="G895" s="635"/>
      <c r="H895" s="635"/>
      <c r="I895" s="635"/>
      <c r="J895" s="635"/>
      <c r="K895" s="635"/>
      <c r="L895" s="635"/>
      <c r="M895" s="635"/>
      <c r="N895" s="635"/>
      <c r="O895" s="635"/>
      <c r="P895" s="635"/>
      <c r="Q895" s="635"/>
      <c r="R895" s="636"/>
      <c r="S895" s="635"/>
      <c r="T895" s="635"/>
      <c r="U895" s="635"/>
      <c r="V895" s="635"/>
      <c r="W895" s="635"/>
      <c r="X895" s="635"/>
      <c r="Y895" s="635"/>
      <c r="Z895" s="635"/>
    </row>
    <row r="896" spans="1:26" ht="15.75" customHeight="1" x14ac:dyDescent="0.25">
      <c r="A896" s="17"/>
      <c r="B896" s="635"/>
      <c r="C896" s="635"/>
      <c r="D896" s="635"/>
      <c r="E896" s="17"/>
      <c r="F896" s="635"/>
      <c r="G896" s="635"/>
      <c r="H896" s="635"/>
      <c r="I896" s="635"/>
      <c r="J896" s="635"/>
      <c r="K896" s="635"/>
      <c r="L896" s="635"/>
      <c r="M896" s="635"/>
      <c r="N896" s="635"/>
      <c r="O896" s="635"/>
      <c r="P896" s="635"/>
      <c r="Q896" s="635"/>
      <c r="R896" s="636"/>
      <c r="S896" s="635"/>
      <c r="T896" s="635"/>
      <c r="U896" s="635"/>
      <c r="V896" s="635"/>
      <c r="W896" s="635"/>
      <c r="X896" s="635"/>
      <c r="Y896" s="635"/>
      <c r="Z896" s="635"/>
    </row>
    <row r="897" spans="1:26" ht="15.75" customHeight="1" x14ac:dyDescent="0.25">
      <c r="A897" s="17"/>
      <c r="B897" s="635"/>
      <c r="C897" s="635"/>
      <c r="D897" s="635"/>
      <c r="E897" s="17"/>
      <c r="F897" s="635"/>
      <c r="G897" s="635"/>
      <c r="H897" s="635"/>
      <c r="I897" s="635"/>
      <c r="J897" s="635"/>
      <c r="K897" s="635"/>
      <c r="L897" s="635"/>
      <c r="M897" s="635"/>
      <c r="N897" s="635"/>
      <c r="O897" s="635"/>
      <c r="P897" s="635"/>
      <c r="Q897" s="635"/>
      <c r="R897" s="636"/>
      <c r="S897" s="635"/>
      <c r="T897" s="635"/>
      <c r="U897" s="635"/>
      <c r="V897" s="635"/>
      <c r="W897" s="635"/>
      <c r="X897" s="635"/>
      <c r="Y897" s="635"/>
      <c r="Z897" s="635"/>
    </row>
    <row r="898" spans="1:26" ht="15.75" customHeight="1" x14ac:dyDescent="0.25">
      <c r="A898" s="17"/>
      <c r="B898" s="635"/>
      <c r="C898" s="635"/>
      <c r="D898" s="635"/>
      <c r="E898" s="17"/>
      <c r="F898" s="635"/>
      <c r="G898" s="635"/>
      <c r="H898" s="635"/>
      <c r="I898" s="635"/>
      <c r="J898" s="635"/>
      <c r="K898" s="635"/>
      <c r="L898" s="635"/>
      <c r="M898" s="635"/>
      <c r="N898" s="635"/>
      <c r="O898" s="635"/>
      <c r="P898" s="635"/>
      <c r="Q898" s="635"/>
      <c r="R898" s="636"/>
      <c r="S898" s="635"/>
      <c r="T898" s="635"/>
      <c r="U898" s="635"/>
      <c r="V898" s="635"/>
      <c r="W898" s="635"/>
      <c r="X898" s="635"/>
      <c r="Y898" s="635"/>
      <c r="Z898" s="635"/>
    </row>
    <row r="899" spans="1:26" ht="15.75" customHeight="1" x14ac:dyDescent="0.25">
      <c r="A899" s="17"/>
      <c r="B899" s="635"/>
      <c r="C899" s="635"/>
      <c r="D899" s="635"/>
      <c r="E899" s="17"/>
      <c r="F899" s="635"/>
      <c r="G899" s="635"/>
      <c r="H899" s="635"/>
      <c r="I899" s="635"/>
      <c r="J899" s="635"/>
      <c r="K899" s="635"/>
      <c r="L899" s="635"/>
      <c r="M899" s="635"/>
      <c r="N899" s="635"/>
      <c r="O899" s="635"/>
      <c r="P899" s="635"/>
      <c r="Q899" s="635"/>
      <c r="R899" s="636"/>
      <c r="S899" s="635"/>
      <c r="T899" s="635"/>
      <c r="U899" s="635"/>
      <c r="V899" s="635"/>
      <c r="W899" s="635"/>
      <c r="X899" s="635"/>
      <c r="Y899" s="635"/>
      <c r="Z899" s="635"/>
    </row>
    <row r="900" spans="1:26" ht="15.75" customHeight="1" x14ac:dyDescent="0.25">
      <c r="A900" s="17"/>
      <c r="B900" s="635"/>
      <c r="C900" s="635"/>
      <c r="D900" s="635"/>
      <c r="E900" s="17"/>
      <c r="F900" s="635"/>
      <c r="G900" s="635"/>
      <c r="H900" s="635"/>
      <c r="I900" s="635"/>
      <c r="J900" s="635"/>
      <c r="K900" s="635"/>
      <c r="L900" s="635"/>
      <c r="M900" s="635"/>
      <c r="N900" s="635"/>
      <c r="O900" s="635"/>
      <c r="P900" s="635"/>
      <c r="Q900" s="635"/>
      <c r="R900" s="636"/>
      <c r="S900" s="635"/>
      <c r="T900" s="635"/>
      <c r="U900" s="635"/>
      <c r="V900" s="635"/>
      <c r="W900" s="635"/>
      <c r="X900" s="635"/>
      <c r="Y900" s="635"/>
      <c r="Z900" s="635"/>
    </row>
    <row r="901" spans="1:26" ht="15.75" customHeight="1" x14ac:dyDescent="0.25">
      <c r="A901" s="17"/>
      <c r="B901" s="635"/>
      <c r="C901" s="635"/>
      <c r="D901" s="635"/>
      <c r="E901" s="17"/>
      <c r="F901" s="635"/>
      <c r="G901" s="635"/>
      <c r="H901" s="635"/>
      <c r="I901" s="635"/>
      <c r="J901" s="635"/>
      <c r="K901" s="635"/>
      <c r="L901" s="635"/>
      <c r="M901" s="635"/>
      <c r="N901" s="635"/>
      <c r="O901" s="635"/>
      <c r="P901" s="635"/>
      <c r="Q901" s="635"/>
      <c r="R901" s="636"/>
      <c r="S901" s="635"/>
      <c r="T901" s="635"/>
      <c r="U901" s="635"/>
      <c r="V901" s="635"/>
      <c r="W901" s="635"/>
      <c r="X901" s="635"/>
      <c r="Y901" s="635"/>
      <c r="Z901" s="635"/>
    </row>
    <row r="902" spans="1:26" ht="15.75" customHeight="1" x14ac:dyDescent="0.25">
      <c r="A902" s="17"/>
      <c r="B902" s="635"/>
      <c r="C902" s="635"/>
      <c r="D902" s="635"/>
      <c r="E902" s="17"/>
      <c r="F902" s="635"/>
      <c r="G902" s="635"/>
      <c r="H902" s="635"/>
      <c r="I902" s="635"/>
      <c r="J902" s="635"/>
      <c r="K902" s="635"/>
      <c r="L902" s="635"/>
      <c r="M902" s="635"/>
      <c r="N902" s="635"/>
      <c r="O902" s="635"/>
      <c r="P902" s="635"/>
      <c r="Q902" s="635"/>
      <c r="R902" s="636"/>
      <c r="S902" s="635"/>
      <c r="T902" s="635"/>
      <c r="U902" s="635"/>
      <c r="V902" s="635"/>
      <c r="W902" s="635"/>
      <c r="X902" s="635"/>
      <c r="Y902" s="635"/>
      <c r="Z902" s="635"/>
    </row>
    <row r="903" spans="1:26" ht="15.75" customHeight="1" x14ac:dyDescent="0.25">
      <c r="A903" s="17"/>
      <c r="B903" s="635"/>
      <c r="C903" s="635"/>
      <c r="D903" s="635"/>
      <c r="E903" s="17"/>
      <c r="F903" s="635"/>
      <c r="G903" s="635"/>
      <c r="H903" s="635"/>
      <c r="I903" s="635"/>
      <c r="J903" s="635"/>
      <c r="K903" s="635"/>
      <c r="L903" s="635"/>
      <c r="M903" s="635"/>
      <c r="N903" s="635"/>
      <c r="O903" s="635"/>
      <c r="P903" s="635"/>
      <c r="Q903" s="635"/>
      <c r="R903" s="636"/>
      <c r="S903" s="635"/>
      <c r="T903" s="635"/>
      <c r="U903" s="635"/>
      <c r="V903" s="635"/>
      <c r="W903" s="635"/>
      <c r="X903" s="635"/>
      <c r="Y903" s="635"/>
      <c r="Z903" s="635"/>
    </row>
    <row r="904" spans="1:26" ht="15.75" customHeight="1" x14ac:dyDescent="0.25">
      <c r="A904" s="17"/>
      <c r="B904" s="635"/>
      <c r="C904" s="635"/>
      <c r="D904" s="635"/>
      <c r="E904" s="17"/>
      <c r="F904" s="635"/>
      <c r="G904" s="635"/>
      <c r="H904" s="635"/>
      <c r="I904" s="635"/>
      <c r="J904" s="635"/>
      <c r="K904" s="635"/>
      <c r="L904" s="635"/>
      <c r="M904" s="635"/>
      <c r="N904" s="635"/>
      <c r="O904" s="635"/>
      <c r="P904" s="635"/>
      <c r="Q904" s="635"/>
      <c r="R904" s="636"/>
      <c r="S904" s="635"/>
      <c r="T904" s="635"/>
      <c r="U904" s="635"/>
      <c r="V904" s="635"/>
      <c r="W904" s="635"/>
      <c r="X904" s="635"/>
      <c r="Y904" s="635"/>
      <c r="Z904" s="635"/>
    </row>
    <row r="905" spans="1:26" ht="15.75" customHeight="1" x14ac:dyDescent="0.25">
      <c r="A905" s="17"/>
      <c r="B905" s="635"/>
      <c r="C905" s="635"/>
      <c r="D905" s="635"/>
      <c r="E905" s="17"/>
      <c r="F905" s="635"/>
      <c r="G905" s="635"/>
      <c r="H905" s="635"/>
      <c r="I905" s="635"/>
      <c r="J905" s="635"/>
      <c r="K905" s="635"/>
      <c r="L905" s="635"/>
      <c r="M905" s="635"/>
      <c r="N905" s="635"/>
      <c r="O905" s="635"/>
      <c r="P905" s="635"/>
      <c r="Q905" s="635"/>
      <c r="R905" s="636"/>
      <c r="S905" s="635"/>
      <c r="T905" s="635"/>
      <c r="U905" s="635"/>
      <c r="V905" s="635"/>
      <c r="W905" s="635"/>
      <c r="X905" s="635"/>
      <c r="Y905" s="635"/>
      <c r="Z905" s="635"/>
    </row>
    <row r="906" spans="1:26" ht="15.75" customHeight="1" x14ac:dyDescent="0.25">
      <c r="A906" s="17"/>
      <c r="B906" s="635"/>
      <c r="C906" s="635"/>
      <c r="D906" s="635"/>
      <c r="E906" s="17"/>
      <c r="F906" s="635"/>
      <c r="G906" s="635"/>
      <c r="H906" s="635"/>
      <c r="I906" s="635"/>
      <c r="J906" s="635"/>
      <c r="K906" s="635"/>
      <c r="L906" s="635"/>
      <c r="M906" s="635"/>
      <c r="N906" s="635"/>
      <c r="O906" s="635"/>
      <c r="P906" s="635"/>
      <c r="Q906" s="635"/>
      <c r="R906" s="636"/>
      <c r="S906" s="635"/>
      <c r="T906" s="635"/>
      <c r="U906" s="635"/>
      <c r="V906" s="635"/>
      <c r="W906" s="635"/>
      <c r="X906" s="635"/>
      <c r="Y906" s="635"/>
      <c r="Z906" s="635"/>
    </row>
    <row r="907" spans="1:26" ht="15.75" customHeight="1" x14ac:dyDescent="0.25">
      <c r="A907" s="17"/>
      <c r="B907" s="635"/>
      <c r="C907" s="635"/>
      <c r="D907" s="635"/>
      <c r="E907" s="17"/>
      <c r="F907" s="635"/>
      <c r="G907" s="635"/>
      <c r="H907" s="635"/>
      <c r="I907" s="635"/>
      <c r="J907" s="635"/>
      <c r="K907" s="635"/>
      <c r="L907" s="635"/>
      <c r="M907" s="635"/>
      <c r="N907" s="635"/>
      <c r="O907" s="635"/>
      <c r="P907" s="635"/>
      <c r="Q907" s="635"/>
      <c r="R907" s="636"/>
      <c r="S907" s="635"/>
      <c r="T907" s="635"/>
      <c r="U907" s="635"/>
      <c r="V907" s="635"/>
      <c r="W907" s="635"/>
      <c r="X907" s="635"/>
      <c r="Y907" s="635"/>
      <c r="Z907" s="635"/>
    </row>
    <row r="908" spans="1:26" ht="15.75" customHeight="1" x14ac:dyDescent="0.25">
      <c r="A908" s="17"/>
      <c r="B908" s="635"/>
      <c r="C908" s="635"/>
      <c r="D908" s="635"/>
      <c r="E908" s="17"/>
      <c r="F908" s="635"/>
      <c r="G908" s="635"/>
      <c r="H908" s="635"/>
      <c r="I908" s="635"/>
      <c r="J908" s="635"/>
      <c r="K908" s="635"/>
      <c r="L908" s="635"/>
      <c r="M908" s="635"/>
      <c r="N908" s="635"/>
      <c r="O908" s="635"/>
      <c r="P908" s="635"/>
      <c r="Q908" s="635"/>
      <c r="R908" s="636"/>
      <c r="S908" s="635"/>
      <c r="T908" s="635"/>
      <c r="U908" s="635"/>
      <c r="V908" s="635"/>
      <c r="W908" s="635"/>
      <c r="X908" s="635"/>
      <c r="Y908" s="635"/>
      <c r="Z908" s="635"/>
    </row>
    <row r="909" spans="1:26" ht="15.75" customHeight="1" x14ac:dyDescent="0.25">
      <c r="A909" s="17"/>
      <c r="B909" s="635"/>
      <c r="C909" s="635"/>
      <c r="D909" s="635"/>
      <c r="E909" s="17"/>
      <c r="F909" s="635"/>
      <c r="G909" s="635"/>
      <c r="H909" s="635"/>
      <c r="I909" s="635"/>
      <c r="J909" s="635"/>
      <c r="K909" s="635"/>
      <c r="L909" s="635"/>
      <c r="M909" s="635"/>
      <c r="N909" s="635"/>
      <c r="O909" s="635"/>
      <c r="P909" s="635"/>
      <c r="Q909" s="635"/>
      <c r="R909" s="636"/>
      <c r="S909" s="635"/>
      <c r="T909" s="635"/>
      <c r="U909" s="635"/>
      <c r="V909" s="635"/>
      <c r="W909" s="635"/>
      <c r="X909" s="635"/>
      <c r="Y909" s="635"/>
      <c r="Z909" s="635"/>
    </row>
    <row r="910" spans="1:26" ht="15.75" customHeight="1" x14ac:dyDescent="0.25">
      <c r="A910" s="17"/>
      <c r="B910" s="635"/>
      <c r="C910" s="635"/>
      <c r="D910" s="635"/>
      <c r="E910" s="17"/>
      <c r="F910" s="635"/>
      <c r="G910" s="635"/>
      <c r="H910" s="635"/>
      <c r="I910" s="635"/>
      <c r="J910" s="635"/>
      <c r="K910" s="635"/>
      <c r="L910" s="635"/>
      <c r="M910" s="635"/>
      <c r="N910" s="635"/>
      <c r="O910" s="635"/>
      <c r="P910" s="635"/>
      <c r="Q910" s="635"/>
      <c r="R910" s="636"/>
      <c r="S910" s="635"/>
      <c r="T910" s="635"/>
      <c r="U910" s="635"/>
      <c r="V910" s="635"/>
      <c r="W910" s="635"/>
      <c r="X910" s="635"/>
      <c r="Y910" s="635"/>
      <c r="Z910" s="635"/>
    </row>
    <row r="911" spans="1:26" ht="15.75" customHeight="1" x14ac:dyDescent="0.25">
      <c r="A911" s="17"/>
      <c r="B911" s="635"/>
      <c r="C911" s="635"/>
      <c r="D911" s="635"/>
      <c r="E911" s="17"/>
      <c r="F911" s="635"/>
      <c r="G911" s="635"/>
      <c r="H911" s="635"/>
      <c r="I911" s="635"/>
      <c r="J911" s="635"/>
      <c r="K911" s="635"/>
      <c r="L911" s="635"/>
      <c r="M911" s="635"/>
      <c r="N911" s="635"/>
      <c r="O911" s="635"/>
      <c r="P911" s="635"/>
      <c r="Q911" s="635"/>
      <c r="R911" s="636"/>
      <c r="S911" s="635"/>
      <c r="T911" s="635"/>
      <c r="U911" s="635"/>
      <c r="V911" s="635"/>
      <c r="W911" s="635"/>
      <c r="X911" s="635"/>
      <c r="Y911" s="635"/>
      <c r="Z911" s="635"/>
    </row>
    <row r="912" spans="1:26" ht="15.75" customHeight="1" x14ac:dyDescent="0.25">
      <c r="A912" s="17"/>
      <c r="B912" s="635"/>
      <c r="C912" s="635"/>
      <c r="D912" s="635"/>
      <c r="E912" s="17"/>
      <c r="F912" s="635"/>
      <c r="G912" s="635"/>
      <c r="H912" s="635"/>
      <c r="I912" s="635"/>
      <c r="J912" s="635"/>
      <c r="K912" s="635"/>
      <c r="L912" s="635"/>
      <c r="M912" s="635"/>
      <c r="N912" s="635"/>
      <c r="O912" s="635"/>
      <c r="P912" s="635"/>
      <c r="Q912" s="635"/>
      <c r="R912" s="636"/>
      <c r="S912" s="635"/>
      <c r="T912" s="635"/>
      <c r="U912" s="635"/>
      <c r="V912" s="635"/>
      <c r="W912" s="635"/>
      <c r="X912" s="635"/>
      <c r="Y912" s="635"/>
      <c r="Z912" s="635"/>
    </row>
    <row r="913" spans="1:26" ht="15.75" customHeight="1" x14ac:dyDescent="0.25">
      <c r="A913" s="17"/>
      <c r="B913" s="635"/>
      <c r="C913" s="635"/>
      <c r="D913" s="635"/>
      <c r="E913" s="17"/>
      <c r="F913" s="635"/>
      <c r="G913" s="635"/>
      <c r="H913" s="635"/>
      <c r="I913" s="635"/>
      <c r="J913" s="635"/>
      <c r="K913" s="635"/>
      <c r="L913" s="635"/>
      <c r="M913" s="635"/>
      <c r="N913" s="635"/>
      <c r="O913" s="635"/>
      <c r="P913" s="635"/>
      <c r="Q913" s="635"/>
      <c r="R913" s="636"/>
      <c r="S913" s="635"/>
      <c r="T913" s="635"/>
      <c r="U913" s="635"/>
      <c r="V913" s="635"/>
      <c r="W913" s="635"/>
      <c r="X913" s="635"/>
      <c r="Y913" s="635"/>
      <c r="Z913" s="635"/>
    </row>
    <row r="914" spans="1:26" ht="15.75" customHeight="1" x14ac:dyDescent="0.25">
      <c r="A914" s="17"/>
      <c r="B914" s="635"/>
      <c r="C914" s="635"/>
      <c r="D914" s="635"/>
      <c r="E914" s="17"/>
      <c r="F914" s="635"/>
      <c r="G914" s="635"/>
      <c r="H914" s="635"/>
      <c r="I914" s="635"/>
      <c r="J914" s="635"/>
      <c r="K914" s="635"/>
      <c r="L914" s="635"/>
      <c r="M914" s="635"/>
      <c r="N914" s="635"/>
      <c r="O914" s="635"/>
      <c r="P914" s="635"/>
      <c r="Q914" s="635"/>
      <c r="R914" s="636"/>
      <c r="S914" s="635"/>
      <c r="T914" s="635"/>
      <c r="U914" s="635"/>
      <c r="V914" s="635"/>
      <c r="W914" s="635"/>
      <c r="X914" s="635"/>
      <c r="Y914" s="635"/>
      <c r="Z914" s="635"/>
    </row>
    <row r="915" spans="1:26" ht="15.75" customHeight="1" x14ac:dyDescent="0.25">
      <c r="A915" s="17"/>
      <c r="B915" s="635"/>
      <c r="C915" s="635"/>
      <c r="D915" s="635"/>
      <c r="E915" s="17"/>
      <c r="F915" s="635"/>
      <c r="G915" s="635"/>
      <c r="H915" s="635"/>
      <c r="I915" s="635"/>
      <c r="J915" s="635"/>
      <c r="K915" s="635"/>
      <c r="L915" s="635"/>
      <c r="M915" s="635"/>
      <c r="N915" s="635"/>
      <c r="O915" s="635"/>
      <c r="P915" s="635"/>
      <c r="Q915" s="635"/>
      <c r="R915" s="636"/>
      <c r="S915" s="635"/>
      <c r="T915" s="635"/>
      <c r="U915" s="635"/>
      <c r="V915" s="635"/>
      <c r="W915" s="635"/>
      <c r="X915" s="635"/>
      <c r="Y915" s="635"/>
      <c r="Z915" s="635"/>
    </row>
    <row r="916" spans="1:26" ht="15.75" customHeight="1" x14ac:dyDescent="0.25">
      <c r="A916" s="17"/>
      <c r="B916" s="635"/>
      <c r="C916" s="635"/>
      <c r="D916" s="635"/>
      <c r="E916" s="17"/>
      <c r="F916" s="635"/>
      <c r="G916" s="635"/>
      <c r="H916" s="635"/>
      <c r="I916" s="635"/>
      <c r="J916" s="635"/>
      <c r="K916" s="635"/>
      <c r="L916" s="635"/>
      <c r="M916" s="635"/>
      <c r="N916" s="635"/>
      <c r="O916" s="635"/>
      <c r="P916" s="635"/>
      <c r="Q916" s="635"/>
      <c r="R916" s="636"/>
      <c r="S916" s="635"/>
      <c r="T916" s="635"/>
      <c r="U916" s="635"/>
      <c r="V916" s="635"/>
      <c r="W916" s="635"/>
      <c r="X916" s="635"/>
      <c r="Y916" s="635"/>
      <c r="Z916" s="635"/>
    </row>
    <row r="917" spans="1:26" ht="15.75" customHeight="1" x14ac:dyDescent="0.25">
      <c r="A917" s="17"/>
      <c r="B917" s="635"/>
      <c r="C917" s="635"/>
      <c r="D917" s="635"/>
      <c r="E917" s="17"/>
      <c r="F917" s="635"/>
      <c r="G917" s="635"/>
      <c r="H917" s="635"/>
      <c r="I917" s="635"/>
      <c r="J917" s="635"/>
      <c r="K917" s="635"/>
      <c r="L917" s="635"/>
      <c r="M917" s="635"/>
      <c r="N917" s="635"/>
      <c r="O917" s="635"/>
      <c r="P917" s="635"/>
      <c r="Q917" s="635"/>
      <c r="R917" s="636"/>
      <c r="S917" s="635"/>
      <c r="T917" s="635"/>
      <c r="U917" s="635"/>
      <c r="V917" s="635"/>
      <c r="W917" s="635"/>
      <c r="X917" s="635"/>
      <c r="Y917" s="635"/>
      <c r="Z917" s="635"/>
    </row>
    <row r="918" spans="1:26" ht="15.75" customHeight="1" x14ac:dyDescent="0.25">
      <c r="A918" s="17"/>
      <c r="B918" s="635"/>
      <c r="C918" s="635"/>
      <c r="D918" s="635"/>
      <c r="E918" s="17"/>
      <c r="F918" s="635"/>
      <c r="G918" s="635"/>
      <c r="H918" s="635"/>
      <c r="I918" s="635"/>
      <c r="J918" s="635"/>
      <c r="K918" s="635"/>
      <c r="L918" s="635"/>
      <c r="M918" s="635"/>
      <c r="N918" s="635"/>
      <c r="O918" s="635"/>
      <c r="P918" s="635"/>
      <c r="Q918" s="635"/>
      <c r="R918" s="636"/>
      <c r="S918" s="635"/>
      <c r="T918" s="635"/>
      <c r="U918" s="635"/>
      <c r="V918" s="635"/>
      <c r="W918" s="635"/>
      <c r="X918" s="635"/>
      <c r="Y918" s="635"/>
      <c r="Z918" s="635"/>
    </row>
    <row r="919" spans="1:26" ht="15.75" customHeight="1" x14ac:dyDescent="0.25">
      <c r="A919" s="17"/>
      <c r="B919" s="635"/>
      <c r="C919" s="635"/>
      <c r="D919" s="635"/>
      <c r="E919" s="17"/>
      <c r="F919" s="635"/>
      <c r="G919" s="635"/>
      <c r="H919" s="635"/>
      <c r="I919" s="635"/>
      <c r="J919" s="635"/>
      <c r="K919" s="635"/>
      <c r="L919" s="635"/>
      <c r="M919" s="635"/>
      <c r="N919" s="635"/>
      <c r="O919" s="635"/>
      <c r="P919" s="635"/>
      <c r="Q919" s="635"/>
      <c r="R919" s="636"/>
      <c r="S919" s="635"/>
      <c r="T919" s="635"/>
      <c r="U919" s="635"/>
      <c r="V919" s="635"/>
      <c r="W919" s="635"/>
      <c r="X919" s="635"/>
      <c r="Y919" s="635"/>
      <c r="Z919" s="635"/>
    </row>
    <row r="920" spans="1:26" ht="15.75" customHeight="1" x14ac:dyDescent="0.25">
      <c r="A920" s="17"/>
      <c r="B920" s="635"/>
      <c r="C920" s="635"/>
      <c r="D920" s="635"/>
      <c r="E920" s="17"/>
      <c r="F920" s="635"/>
      <c r="G920" s="635"/>
      <c r="H920" s="635"/>
      <c r="I920" s="635"/>
      <c r="J920" s="635"/>
      <c r="K920" s="635"/>
      <c r="L920" s="635"/>
      <c r="M920" s="635"/>
      <c r="N920" s="635"/>
      <c r="O920" s="635"/>
      <c r="P920" s="635"/>
      <c r="Q920" s="635"/>
      <c r="R920" s="636"/>
      <c r="S920" s="635"/>
      <c r="T920" s="635"/>
      <c r="U920" s="635"/>
      <c r="V920" s="635"/>
      <c r="W920" s="635"/>
      <c r="X920" s="635"/>
      <c r="Y920" s="635"/>
      <c r="Z920" s="635"/>
    </row>
    <row r="921" spans="1:26" ht="15.75" customHeight="1" x14ac:dyDescent="0.25">
      <c r="A921" s="17"/>
      <c r="B921" s="635"/>
      <c r="C921" s="635"/>
      <c r="D921" s="635"/>
      <c r="E921" s="17"/>
      <c r="F921" s="635"/>
      <c r="G921" s="635"/>
      <c r="H921" s="635"/>
      <c r="I921" s="635"/>
      <c r="J921" s="635"/>
      <c r="K921" s="635"/>
      <c r="L921" s="635"/>
      <c r="M921" s="635"/>
      <c r="N921" s="635"/>
      <c r="O921" s="635"/>
      <c r="P921" s="635"/>
      <c r="Q921" s="635"/>
      <c r="R921" s="636"/>
      <c r="S921" s="635"/>
      <c r="T921" s="635"/>
      <c r="U921" s="635"/>
      <c r="V921" s="635"/>
      <c r="W921" s="635"/>
      <c r="X921" s="635"/>
      <c r="Y921" s="635"/>
      <c r="Z921" s="635"/>
    </row>
    <row r="922" spans="1:26" ht="15.75" customHeight="1" x14ac:dyDescent="0.25">
      <c r="A922" s="17"/>
      <c r="B922" s="635"/>
      <c r="C922" s="635"/>
      <c r="D922" s="635"/>
      <c r="E922" s="17"/>
      <c r="F922" s="635"/>
      <c r="G922" s="635"/>
      <c r="H922" s="635"/>
      <c r="I922" s="635"/>
      <c r="J922" s="635"/>
      <c r="K922" s="635"/>
      <c r="L922" s="635"/>
      <c r="M922" s="635"/>
      <c r="N922" s="635"/>
      <c r="O922" s="635"/>
      <c r="P922" s="635"/>
      <c r="Q922" s="635"/>
      <c r="R922" s="636"/>
      <c r="S922" s="635"/>
      <c r="T922" s="635"/>
      <c r="U922" s="635"/>
      <c r="V922" s="635"/>
      <c r="W922" s="635"/>
      <c r="X922" s="635"/>
      <c r="Y922" s="635"/>
      <c r="Z922" s="635"/>
    </row>
    <row r="923" spans="1:26" ht="15.75" customHeight="1" x14ac:dyDescent="0.25">
      <c r="A923" s="17"/>
      <c r="B923" s="635"/>
      <c r="C923" s="635"/>
      <c r="D923" s="635"/>
      <c r="E923" s="17"/>
      <c r="F923" s="635"/>
      <c r="G923" s="635"/>
      <c r="H923" s="635"/>
      <c r="I923" s="635"/>
      <c r="J923" s="635"/>
      <c r="K923" s="635"/>
      <c r="L923" s="635"/>
      <c r="M923" s="635"/>
      <c r="N923" s="635"/>
      <c r="O923" s="635"/>
      <c r="P923" s="635"/>
      <c r="Q923" s="635"/>
      <c r="R923" s="636"/>
      <c r="S923" s="635"/>
      <c r="T923" s="635"/>
      <c r="U923" s="635"/>
      <c r="V923" s="635"/>
      <c r="W923" s="635"/>
      <c r="X923" s="635"/>
      <c r="Y923" s="635"/>
      <c r="Z923" s="635"/>
    </row>
    <row r="924" spans="1:26" ht="15.75" customHeight="1" x14ac:dyDescent="0.25">
      <c r="A924" s="17"/>
      <c r="B924" s="635"/>
      <c r="C924" s="635"/>
      <c r="D924" s="635"/>
      <c r="E924" s="17"/>
      <c r="F924" s="635"/>
      <c r="G924" s="635"/>
      <c r="H924" s="635"/>
      <c r="I924" s="635"/>
      <c r="J924" s="635"/>
      <c r="K924" s="635"/>
      <c r="L924" s="635"/>
      <c r="M924" s="635"/>
      <c r="N924" s="635"/>
      <c r="O924" s="635"/>
      <c r="P924" s="635"/>
      <c r="Q924" s="635"/>
      <c r="R924" s="636"/>
      <c r="S924" s="635"/>
      <c r="T924" s="635"/>
      <c r="U924" s="635"/>
      <c r="V924" s="635"/>
      <c r="W924" s="635"/>
      <c r="X924" s="635"/>
      <c r="Y924" s="635"/>
      <c r="Z924" s="635"/>
    </row>
    <row r="925" spans="1:26" ht="15.75" customHeight="1" x14ac:dyDescent="0.25">
      <c r="A925" s="17"/>
      <c r="B925" s="635"/>
      <c r="C925" s="635"/>
      <c r="D925" s="635"/>
      <c r="E925" s="17"/>
      <c r="F925" s="635"/>
      <c r="G925" s="635"/>
      <c r="H925" s="635"/>
      <c r="I925" s="635"/>
      <c r="J925" s="635"/>
      <c r="K925" s="635"/>
      <c r="L925" s="635"/>
      <c r="M925" s="635"/>
      <c r="N925" s="635"/>
      <c r="O925" s="635"/>
      <c r="P925" s="635"/>
      <c r="Q925" s="635"/>
      <c r="R925" s="636"/>
      <c r="S925" s="635"/>
      <c r="T925" s="635"/>
      <c r="U925" s="635"/>
      <c r="V925" s="635"/>
      <c r="W925" s="635"/>
      <c r="X925" s="635"/>
      <c r="Y925" s="635"/>
      <c r="Z925" s="635"/>
    </row>
    <row r="926" spans="1:26" ht="15.75" customHeight="1" x14ac:dyDescent="0.25">
      <c r="A926" s="17"/>
      <c r="B926" s="635"/>
      <c r="C926" s="635"/>
      <c r="D926" s="635"/>
      <c r="E926" s="17"/>
      <c r="F926" s="635"/>
      <c r="G926" s="635"/>
      <c r="H926" s="635"/>
      <c r="I926" s="635"/>
      <c r="J926" s="635"/>
      <c r="K926" s="635"/>
      <c r="L926" s="635"/>
      <c r="M926" s="635"/>
      <c r="N926" s="635"/>
      <c r="O926" s="635"/>
      <c r="P926" s="635"/>
      <c r="Q926" s="635"/>
      <c r="R926" s="636"/>
      <c r="S926" s="635"/>
      <c r="T926" s="635"/>
      <c r="U926" s="635"/>
      <c r="V926" s="635"/>
      <c r="W926" s="635"/>
      <c r="X926" s="635"/>
      <c r="Y926" s="635"/>
      <c r="Z926" s="635"/>
    </row>
    <row r="927" spans="1:26" ht="15.75" customHeight="1" x14ac:dyDescent="0.25">
      <c r="A927" s="17"/>
      <c r="B927" s="635"/>
      <c r="C927" s="635"/>
      <c r="D927" s="635"/>
      <c r="E927" s="17"/>
      <c r="F927" s="635"/>
      <c r="G927" s="635"/>
      <c r="H927" s="635"/>
      <c r="I927" s="635"/>
      <c r="J927" s="635"/>
      <c r="K927" s="635"/>
      <c r="L927" s="635"/>
      <c r="M927" s="635"/>
      <c r="N927" s="635"/>
      <c r="O927" s="635"/>
      <c r="P927" s="635"/>
      <c r="Q927" s="635"/>
      <c r="R927" s="636"/>
      <c r="S927" s="635"/>
      <c r="T927" s="635"/>
      <c r="U927" s="635"/>
      <c r="V927" s="635"/>
      <c r="W927" s="635"/>
      <c r="X927" s="635"/>
      <c r="Y927" s="635"/>
      <c r="Z927" s="635"/>
    </row>
    <row r="928" spans="1:26" ht="15.75" customHeight="1" x14ac:dyDescent="0.25">
      <c r="A928" s="17"/>
      <c r="B928" s="635"/>
      <c r="C928" s="635"/>
      <c r="D928" s="635"/>
      <c r="E928" s="17"/>
      <c r="F928" s="635"/>
      <c r="G928" s="635"/>
      <c r="H928" s="635"/>
      <c r="I928" s="635"/>
      <c r="J928" s="635"/>
      <c r="K928" s="635"/>
      <c r="L928" s="635"/>
      <c r="M928" s="635"/>
      <c r="N928" s="635"/>
      <c r="O928" s="635"/>
      <c r="P928" s="635"/>
      <c r="Q928" s="635"/>
      <c r="R928" s="636"/>
      <c r="S928" s="635"/>
      <c r="T928" s="635"/>
      <c r="U928" s="635"/>
      <c r="V928" s="635"/>
      <c r="W928" s="635"/>
      <c r="X928" s="635"/>
      <c r="Y928" s="635"/>
      <c r="Z928" s="635"/>
    </row>
    <row r="929" spans="1:26" ht="15.75" customHeight="1" x14ac:dyDescent="0.25">
      <c r="A929" s="17"/>
      <c r="B929" s="635"/>
      <c r="C929" s="635"/>
      <c r="D929" s="635"/>
      <c r="E929" s="17"/>
      <c r="F929" s="635"/>
      <c r="G929" s="635"/>
      <c r="H929" s="635"/>
      <c r="I929" s="635"/>
      <c r="J929" s="635"/>
      <c r="K929" s="635"/>
      <c r="L929" s="635"/>
      <c r="M929" s="635"/>
      <c r="N929" s="635"/>
      <c r="O929" s="635"/>
      <c r="P929" s="635"/>
      <c r="Q929" s="635"/>
      <c r="R929" s="636"/>
      <c r="S929" s="635"/>
      <c r="T929" s="635"/>
      <c r="U929" s="635"/>
      <c r="V929" s="635"/>
      <c r="W929" s="635"/>
      <c r="X929" s="635"/>
      <c r="Y929" s="635"/>
      <c r="Z929" s="635"/>
    </row>
    <row r="930" spans="1:26" ht="15.75" customHeight="1" x14ac:dyDescent="0.25">
      <c r="A930" s="17"/>
      <c r="B930" s="635"/>
      <c r="C930" s="635"/>
      <c r="D930" s="635"/>
      <c r="E930" s="17"/>
      <c r="F930" s="635"/>
      <c r="G930" s="635"/>
      <c r="H930" s="635"/>
      <c r="I930" s="635"/>
      <c r="J930" s="635"/>
      <c r="K930" s="635"/>
      <c r="L930" s="635"/>
      <c r="M930" s="635"/>
      <c r="N930" s="635"/>
      <c r="O930" s="635"/>
      <c r="P930" s="635"/>
      <c r="Q930" s="635"/>
      <c r="R930" s="636"/>
      <c r="S930" s="635"/>
      <c r="T930" s="635"/>
      <c r="U930" s="635"/>
      <c r="V930" s="635"/>
      <c r="W930" s="635"/>
      <c r="X930" s="635"/>
      <c r="Y930" s="635"/>
      <c r="Z930" s="635"/>
    </row>
    <row r="931" spans="1:26" ht="15.75" customHeight="1" x14ac:dyDescent="0.25">
      <c r="A931" s="17"/>
      <c r="B931" s="635"/>
      <c r="C931" s="635"/>
      <c r="D931" s="635"/>
      <c r="E931" s="17"/>
      <c r="F931" s="635"/>
      <c r="G931" s="635"/>
      <c r="H931" s="635"/>
      <c r="I931" s="635"/>
      <c r="J931" s="635"/>
      <c r="K931" s="635"/>
      <c r="L931" s="635"/>
      <c r="M931" s="635"/>
      <c r="N931" s="635"/>
      <c r="O931" s="635"/>
      <c r="P931" s="635"/>
      <c r="Q931" s="635"/>
      <c r="R931" s="636"/>
      <c r="S931" s="635"/>
      <c r="T931" s="635"/>
      <c r="U931" s="635"/>
      <c r="V931" s="635"/>
      <c r="W931" s="635"/>
      <c r="X931" s="635"/>
      <c r="Y931" s="635"/>
      <c r="Z931" s="635"/>
    </row>
    <row r="932" spans="1:26" ht="15.75" customHeight="1" x14ac:dyDescent="0.25">
      <c r="A932" s="17"/>
      <c r="B932" s="635"/>
      <c r="C932" s="635"/>
      <c r="D932" s="635"/>
      <c r="E932" s="17"/>
      <c r="F932" s="635"/>
      <c r="G932" s="635"/>
      <c r="H932" s="635"/>
      <c r="I932" s="635"/>
      <c r="J932" s="635"/>
      <c r="K932" s="635"/>
      <c r="L932" s="635"/>
      <c r="M932" s="635"/>
      <c r="N932" s="635"/>
      <c r="O932" s="635"/>
      <c r="P932" s="635"/>
      <c r="Q932" s="635"/>
      <c r="R932" s="636"/>
      <c r="S932" s="635"/>
      <c r="T932" s="635"/>
      <c r="U932" s="635"/>
      <c r="V932" s="635"/>
      <c r="W932" s="635"/>
      <c r="X932" s="635"/>
      <c r="Y932" s="635"/>
      <c r="Z932" s="635"/>
    </row>
    <row r="933" spans="1:26" ht="15.75" customHeight="1" x14ac:dyDescent="0.25">
      <c r="A933" s="17"/>
      <c r="B933" s="635"/>
      <c r="C933" s="635"/>
      <c r="D933" s="635"/>
      <c r="E933" s="17"/>
      <c r="F933" s="635"/>
      <c r="G933" s="635"/>
      <c r="H933" s="635"/>
      <c r="I933" s="635"/>
      <c r="J933" s="635"/>
      <c r="K933" s="635"/>
      <c r="L933" s="635"/>
      <c r="M933" s="635"/>
      <c r="N933" s="635"/>
      <c r="O933" s="635"/>
      <c r="P933" s="635"/>
      <c r="Q933" s="635"/>
      <c r="R933" s="636"/>
      <c r="S933" s="635"/>
      <c r="T933" s="635"/>
      <c r="U933" s="635"/>
      <c r="V933" s="635"/>
      <c r="W933" s="635"/>
      <c r="X933" s="635"/>
      <c r="Y933" s="635"/>
      <c r="Z933" s="635"/>
    </row>
    <row r="934" spans="1:26" ht="15.75" customHeight="1" x14ac:dyDescent="0.25">
      <c r="A934" s="17"/>
      <c r="B934" s="635"/>
      <c r="C934" s="635"/>
      <c r="D934" s="635"/>
      <c r="E934" s="17"/>
      <c r="F934" s="635"/>
      <c r="G934" s="635"/>
      <c r="H934" s="635"/>
      <c r="I934" s="635"/>
      <c r="J934" s="635"/>
      <c r="K934" s="635"/>
      <c r="L934" s="635"/>
      <c r="M934" s="635"/>
      <c r="N934" s="635"/>
      <c r="O934" s="635"/>
      <c r="P934" s="635"/>
      <c r="Q934" s="635"/>
      <c r="R934" s="636"/>
      <c r="S934" s="635"/>
      <c r="T934" s="635"/>
      <c r="U934" s="635"/>
      <c r="V934" s="635"/>
      <c r="W934" s="635"/>
      <c r="X934" s="635"/>
      <c r="Y934" s="635"/>
      <c r="Z934" s="635"/>
    </row>
    <row r="935" spans="1:26" ht="15.75" customHeight="1" x14ac:dyDescent="0.25">
      <c r="A935" s="17"/>
      <c r="B935" s="635"/>
      <c r="C935" s="635"/>
      <c r="D935" s="635"/>
      <c r="E935" s="17"/>
      <c r="F935" s="635"/>
      <c r="G935" s="635"/>
      <c r="H935" s="635"/>
      <c r="I935" s="635"/>
      <c r="J935" s="635"/>
      <c r="K935" s="635"/>
      <c r="L935" s="635"/>
      <c r="M935" s="635"/>
      <c r="N935" s="635"/>
      <c r="O935" s="635"/>
      <c r="P935" s="635"/>
      <c r="Q935" s="635"/>
      <c r="R935" s="636"/>
      <c r="S935" s="635"/>
      <c r="T935" s="635"/>
      <c r="U935" s="635"/>
      <c r="V935" s="635"/>
      <c r="W935" s="635"/>
      <c r="X935" s="635"/>
      <c r="Y935" s="635"/>
      <c r="Z935" s="635"/>
    </row>
    <row r="936" spans="1:26" ht="15.75" customHeight="1" x14ac:dyDescent="0.25">
      <c r="A936" s="17"/>
      <c r="B936" s="635"/>
      <c r="C936" s="635"/>
      <c r="D936" s="635"/>
      <c r="E936" s="17"/>
      <c r="F936" s="635"/>
      <c r="G936" s="635"/>
      <c r="H936" s="635"/>
      <c r="I936" s="635"/>
      <c r="J936" s="635"/>
      <c r="K936" s="635"/>
      <c r="L936" s="635"/>
      <c r="M936" s="635"/>
      <c r="N936" s="635"/>
      <c r="O936" s="635"/>
      <c r="P936" s="635"/>
      <c r="Q936" s="635"/>
      <c r="R936" s="636"/>
      <c r="S936" s="635"/>
      <c r="T936" s="635"/>
      <c r="U936" s="635"/>
      <c r="V936" s="635"/>
      <c r="W936" s="635"/>
      <c r="X936" s="635"/>
      <c r="Y936" s="635"/>
      <c r="Z936" s="635"/>
    </row>
    <row r="937" spans="1:26" ht="15.75" customHeight="1" x14ac:dyDescent="0.25">
      <c r="A937" s="17"/>
      <c r="B937" s="635"/>
      <c r="C937" s="635"/>
      <c r="D937" s="635"/>
      <c r="E937" s="17"/>
      <c r="F937" s="635"/>
      <c r="G937" s="635"/>
      <c r="H937" s="635"/>
      <c r="I937" s="635"/>
      <c r="J937" s="635"/>
      <c r="K937" s="635"/>
      <c r="L937" s="635"/>
      <c r="M937" s="635"/>
      <c r="N937" s="635"/>
      <c r="O937" s="635"/>
      <c r="P937" s="635"/>
      <c r="Q937" s="635"/>
      <c r="R937" s="636"/>
      <c r="S937" s="635"/>
      <c r="T937" s="635"/>
      <c r="U937" s="635"/>
      <c r="V937" s="635"/>
      <c r="W937" s="635"/>
      <c r="X937" s="635"/>
      <c r="Y937" s="635"/>
      <c r="Z937" s="635"/>
    </row>
    <row r="938" spans="1:26" ht="15.75" customHeight="1" x14ac:dyDescent="0.25">
      <c r="A938" s="17"/>
      <c r="B938" s="635"/>
      <c r="C938" s="635"/>
      <c r="D938" s="635"/>
      <c r="E938" s="17"/>
      <c r="F938" s="635"/>
      <c r="G938" s="635"/>
      <c r="H938" s="635"/>
      <c r="I938" s="635"/>
      <c r="J938" s="635"/>
      <c r="K938" s="635"/>
      <c r="L938" s="635"/>
      <c r="M938" s="635"/>
      <c r="N938" s="635"/>
      <c r="O938" s="635"/>
      <c r="P938" s="635"/>
      <c r="Q938" s="635"/>
      <c r="R938" s="636"/>
      <c r="S938" s="635"/>
      <c r="T938" s="635"/>
      <c r="U938" s="635"/>
      <c r="V938" s="635"/>
      <c r="W938" s="635"/>
      <c r="X938" s="635"/>
      <c r="Y938" s="635"/>
      <c r="Z938" s="635"/>
    </row>
    <row r="939" spans="1:26" ht="15.75" customHeight="1" x14ac:dyDescent="0.25">
      <c r="A939" s="17"/>
      <c r="B939" s="635"/>
      <c r="C939" s="635"/>
      <c r="D939" s="635"/>
      <c r="E939" s="17"/>
      <c r="F939" s="635"/>
      <c r="G939" s="635"/>
      <c r="H939" s="635"/>
      <c r="I939" s="635"/>
      <c r="J939" s="635"/>
      <c r="K939" s="635"/>
      <c r="L939" s="635"/>
      <c r="M939" s="635"/>
      <c r="N939" s="635"/>
      <c r="O939" s="635"/>
      <c r="P939" s="635"/>
      <c r="Q939" s="635"/>
      <c r="R939" s="636"/>
      <c r="S939" s="635"/>
      <c r="T939" s="635"/>
      <c r="U939" s="635"/>
      <c r="V939" s="635"/>
      <c r="W939" s="635"/>
      <c r="X939" s="635"/>
      <c r="Y939" s="635"/>
      <c r="Z939" s="635"/>
    </row>
    <row r="940" spans="1:26" ht="15.75" customHeight="1" x14ac:dyDescent="0.25">
      <c r="A940" s="17"/>
      <c r="B940" s="635"/>
      <c r="C940" s="635"/>
      <c r="D940" s="635"/>
      <c r="E940" s="17"/>
      <c r="F940" s="635"/>
      <c r="G940" s="635"/>
      <c r="H940" s="635"/>
      <c r="I940" s="635"/>
      <c r="J940" s="635"/>
      <c r="K940" s="635"/>
      <c r="L940" s="635"/>
      <c r="M940" s="635"/>
      <c r="N940" s="635"/>
      <c r="O940" s="635"/>
      <c r="P940" s="635"/>
      <c r="Q940" s="635"/>
      <c r="R940" s="636"/>
      <c r="S940" s="635"/>
      <c r="T940" s="635"/>
      <c r="U940" s="635"/>
      <c r="V940" s="635"/>
      <c r="W940" s="635"/>
      <c r="X940" s="635"/>
      <c r="Y940" s="635"/>
      <c r="Z940" s="635"/>
    </row>
    <row r="941" spans="1:26" ht="15.75" customHeight="1" x14ac:dyDescent="0.25">
      <c r="A941" s="17"/>
      <c r="B941" s="635"/>
      <c r="C941" s="635"/>
      <c r="D941" s="635"/>
      <c r="E941" s="17"/>
      <c r="F941" s="635"/>
      <c r="G941" s="635"/>
      <c r="H941" s="635"/>
      <c r="I941" s="635"/>
      <c r="J941" s="635"/>
      <c r="K941" s="635"/>
      <c r="L941" s="635"/>
      <c r="M941" s="635"/>
      <c r="N941" s="635"/>
      <c r="O941" s="635"/>
      <c r="P941" s="635"/>
      <c r="Q941" s="635"/>
      <c r="R941" s="636"/>
      <c r="S941" s="635"/>
      <c r="T941" s="635"/>
      <c r="U941" s="635"/>
      <c r="V941" s="635"/>
      <c r="W941" s="635"/>
      <c r="X941" s="635"/>
      <c r="Y941" s="635"/>
      <c r="Z941" s="635"/>
    </row>
    <row r="942" spans="1:26" ht="15.75" customHeight="1" x14ac:dyDescent="0.25">
      <c r="A942" s="17"/>
      <c r="B942" s="635"/>
      <c r="C942" s="635"/>
      <c r="D942" s="635"/>
      <c r="E942" s="17"/>
      <c r="F942" s="635"/>
      <c r="G942" s="635"/>
      <c r="H942" s="635"/>
      <c r="I942" s="635"/>
      <c r="J942" s="635"/>
      <c r="K942" s="635"/>
      <c r="L942" s="635"/>
      <c r="M942" s="635"/>
      <c r="N942" s="635"/>
      <c r="O942" s="635"/>
      <c r="P942" s="635"/>
      <c r="Q942" s="635"/>
      <c r="R942" s="636"/>
      <c r="S942" s="635"/>
      <c r="T942" s="635"/>
      <c r="U942" s="635"/>
      <c r="V942" s="635"/>
      <c r="W942" s="635"/>
      <c r="X942" s="635"/>
      <c r="Y942" s="635"/>
      <c r="Z942" s="635"/>
    </row>
    <row r="943" spans="1:26" ht="15.75" customHeight="1" x14ac:dyDescent="0.25">
      <c r="A943" s="17"/>
      <c r="B943" s="635"/>
      <c r="C943" s="635"/>
      <c r="D943" s="635"/>
      <c r="E943" s="17"/>
      <c r="F943" s="635"/>
      <c r="G943" s="635"/>
      <c r="H943" s="635"/>
      <c r="I943" s="635"/>
      <c r="J943" s="635"/>
      <c r="K943" s="635"/>
      <c r="L943" s="635"/>
      <c r="M943" s="635"/>
      <c r="N943" s="635"/>
      <c r="O943" s="635"/>
      <c r="P943" s="635"/>
      <c r="Q943" s="635"/>
      <c r="R943" s="636"/>
      <c r="S943" s="635"/>
      <c r="T943" s="635"/>
      <c r="U943" s="635"/>
      <c r="V943" s="635"/>
      <c r="W943" s="635"/>
      <c r="X943" s="635"/>
      <c r="Y943" s="635"/>
      <c r="Z943" s="635"/>
    </row>
    <row r="944" spans="1:26" ht="15.75" customHeight="1" x14ac:dyDescent="0.25">
      <c r="A944" s="17"/>
      <c r="B944" s="635"/>
      <c r="C944" s="635"/>
      <c r="D944" s="635"/>
      <c r="E944" s="17"/>
      <c r="F944" s="635"/>
      <c r="G944" s="635"/>
      <c r="H944" s="635"/>
      <c r="I944" s="635"/>
      <c r="J944" s="635"/>
      <c r="K944" s="635"/>
      <c r="L944" s="635"/>
      <c r="M944" s="635"/>
      <c r="N944" s="635"/>
      <c r="O944" s="635"/>
      <c r="P944" s="635"/>
      <c r="Q944" s="635"/>
      <c r="R944" s="636"/>
      <c r="S944" s="635"/>
      <c r="T944" s="635"/>
      <c r="U944" s="635"/>
      <c r="V944" s="635"/>
      <c r="W944" s="635"/>
      <c r="X944" s="635"/>
      <c r="Y944" s="635"/>
      <c r="Z944" s="635"/>
    </row>
    <row r="945" spans="1:26" ht="15.75" customHeight="1" x14ac:dyDescent="0.25">
      <c r="A945" s="17"/>
      <c r="B945" s="635"/>
      <c r="C945" s="635"/>
      <c r="D945" s="635"/>
      <c r="E945" s="17"/>
      <c r="F945" s="635"/>
      <c r="G945" s="635"/>
      <c r="H945" s="635"/>
      <c r="I945" s="635"/>
      <c r="J945" s="635"/>
      <c r="K945" s="635"/>
      <c r="L945" s="635"/>
      <c r="M945" s="635"/>
      <c r="N945" s="635"/>
      <c r="O945" s="635"/>
      <c r="P945" s="635"/>
      <c r="Q945" s="635"/>
      <c r="R945" s="636"/>
      <c r="S945" s="635"/>
      <c r="T945" s="635"/>
      <c r="U945" s="635"/>
      <c r="V945" s="635"/>
      <c r="W945" s="635"/>
      <c r="X945" s="635"/>
      <c r="Y945" s="635"/>
      <c r="Z945" s="635"/>
    </row>
    <row r="946" spans="1:26" ht="15.75" customHeight="1" x14ac:dyDescent="0.25">
      <c r="A946" s="17"/>
      <c r="B946" s="635"/>
      <c r="C946" s="635"/>
      <c r="D946" s="635"/>
      <c r="E946" s="17"/>
      <c r="F946" s="635"/>
      <c r="G946" s="635"/>
      <c r="H946" s="635"/>
      <c r="I946" s="635"/>
      <c r="J946" s="635"/>
      <c r="K946" s="635"/>
      <c r="L946" s="635"/>
      <c r="M946" s="635"/>
      <c r="N946" s="635"/>
      <c r="O946" s="635"/>
      <c r="P946" s="635"/>
      <c r="Q946" s="635"/>
      <c r="R946" s="636"/>
      <c r="S946" s="635"/>
      <c r="T946" s="635"/>
      <c r="U946" s="635"/>
      <c r="V946" s="635"/>
      <c r="W946" s="635"/>
      <c r="X946" s="635"/>
      <c r="Y946" s="635"/>
      <c r="Z946" s="635"/>
    </row>
    <row r="947" spans="1:26" ht="15.75" customHeight="1" x14ac:dyDescent="0.25">
      <c r="A947" s="17"/>
      <c r="B947" s="635"/>
      <c r="C947" s="635"/>
      <c r="D947" s="635"/>
      <c r="E947" s="17"/>
      <c r="F947" s="635"/>
      <c r="G947" s="635"/>
      <c r="H947" s="635"/>
      <c r="I947" s="635"/>
      <c r="J947" s="635"/>
      <c r="K947" s="635"/>
      <c r="L947" s="635"/>
      <c r="M947" s="635"/>
      <c r="N947" s="635"/>
      <c r="O947" s="635"/>
      <c r="P947" s="635"/>
      <c r="Q947" s="635"/>
      <c r="R947" s="636"/>
      <c r="S947" s="635"/>
      <c r="T947" s="635"/>
      <c r="U947" s="635"/>
      <c r="V947" s="635"/>
      <c r="W947" s="635"/>
      <c r="X947" s="635"/>
      <c r="Y947" s="635"/>
      <c r="Z947" s="635"/>
    </row>
    <row r="948" spans="1:26" ht="15.75" customHeight="1" x14ac:dyDescent="0.25">
      <c r="A948" s="17"/>
      <c r="B948" s="635"/>
      <c r="C948" s="635"/>
      <c r="D948" s="635"/>
      <c r="E948" s="17"/>
      <c r="F948" s="635"/>
      <c r="G948" s="635"/>
      <c r="H948" s="635"/>
      <c r="I948" s="635"/>
      <c r="J948" s="635"/>
      <c r="K948" s="635"/>
      <c r="L948" s="635"/>
      <c r="M948" s="635"/>
      <c r="N948" s="635"/>
      <c r="O948" s="635"/>
      <c r="P948" s="635"/>
      <c r="Q948" s="635"/>
      <c r="R948" s="636"/>
      <c r="S948" s="635"/>
      <c r="T948" s="635"/>
      <c r="U948" s="635"/>
      <c r="V948" s="635"/>
      <c r="W948" s="635"/>
      <c r="X948" s="635"/>
      <c r="Y948" s="635"/>
      <c r="Z948" s="635"/>
    </row>
    <row r="949" spans="1:26" ht="15.75" customHeight="1" x14ac:dyDescent="0.25">
      <c r="A949" s="17"/>
      <c r="B949" s="635"/>
      <c r="C949" s="635"/>
      <c r="D949" s="635"/>
      <c r="E949" s="17"/>
      <c r="F949" s="635"/>
      <c r="G949" s="635"/>
      <c r="H949" s="635"/>
      <c r="I949" s="635"/>
      <c r="J949" s="635"/>
      <c r="K949" s="635"/>
      <c r="L949" s="635"/>
      <c r="M949" s="635"/>
      <c r="N949" s="635"/>
      <c r="O949" s="635"/>
      <c r="P949" s="635"/>
      <c r="Q949" s="635"/>
      <c r="R949" s="636"/>
      <c r="S949" s="635"/>
      <c r="T949" s="635"/>
      <c r="U949" s="635"/>
      <c r="V949" s="635"/>
      <c r="W949" s="635"/>
      <c r="X949" s="635"/>
      <c r="Y949" s="635"/>
      <c r="Z949" s="635"/>
    </row>
    <row r="950" spans="1:26" ht="15.75" customHeight="1" x14ac:dyDescent="0.25">
      <c r="A950" s="17"/>
      <c r="B950" s="635"/>
      <c r="C950" s="635"/>
      <c r="D950" s="635"/>
      <c r="E950" s="17"/>
      <c r="F950" s="635"/>
      <c r="G950" s="635"/>
      <c r="H950" s="635"/>
      <c r="I950" s="635"/>
      <c r="J950" s="635"/>
      <c r="K950" s="635"/>
      <c r="L950" s="635"/>
      <c r="M950" s="635"/>
      <c r="N950" s="635"/>
      <c r="O950" s="635"/>
      <c r="P950" s="635"/>
      <c r="Q950" s="635"/>
      <c r="R950" s="636"/>
      <c r="S950" s="635"/>
      <c r="T950" s="635"/>
      <c r="U950" s="635"/>
      <c r="V950" s="635"/>
      <c r="W950" s="635"/>
      <c r="X950" s="635"/>
      <c r="Y950" s="635"/>
      <c r="Z950" s="635"/>
    </row>
    <row r="951" spans="1:26" ht="15.75" customHeight="1" x14ac:dyDescent="0.25">
      <c r="A951" s="17"/>
      <c r="B951" s="635"/>
      <c r="C951" s="635"/>
      <c r="D951" s="635"/>
      <c r="E951" s="17"/>
      <c r="F951" s="635"/>
      <c r="G951" s="635"/>
      <c r="H951" s="635"/>
      <c r="I951" s="635"/>
      <c r="J951" s="635"/>
      <c r="K951" s="635"/>
      <c r="L951" s="635"/>
      <c r="M951" s="635"/>
      <c r="N951" s="635"/>
      <c r="O951" s="635"/>
      <c r="P951" s="635"/>
      <c r="Q951" s="635"/>
      <c r="R951" s="636"/>
      <c r="S951" s="635"/>
      <c r="T951" s="635"/>
      <c r="U951" s="635"/>
      <c r="V951" s="635"/>
      <c r="W951" s="635"/>
      <c r="X951" s="635"/>
      <c r="Y951" s="635"/>
      <c r="Z951" s="635"/>
    </row>
    <row r="952" spans="1:26" ht="15.75" customHeight="1" x14ac:dyDescent="0.25">
      <c r="A952" s="17"/>
      <c r="B952" s="635"/>
      <c r="C952" s="635"/>
      <c r="D952" s="635"/>
      <c r="E952" s="17"/>
      <c r="F952" s="635"/>
      <c r="G952" s="635"/>
      <c r="H952" s="635"/>
      <c r="I952" s="635"/>
      <c r="J952" s="635"/>
      <c r="K952" s="635"/>
      <c r="L952" s="635"/>
      <c r="M952" s="635"/>
      <c r="N952" s="635"/>
      <c r="O952" s="635"/>
      <c r="P952" s="635"/>
      <c r="Q952" s="635"/>
      <c r="R952" s="636"/>
      <c r="S952" s="635"/>
      <c r="T952" s="635"/>
      <c r="U952" s="635"/>
      <c r="V952" s="635"/>
      <c r="W952" s="635"/>
      <c r="X952" s="635"/>
      <c r="Y952" s="635"/>
      <c r="Z952" s="635"/>
    </row>
    <row r="953" spans="1:26" ht="15.75" customHeight="1" x14ac:dyDescent="0.25">
      <c r="A953" s="17"/>
      <c r="B953" s="635"/>
      <c r="C953" s="635"/>
      <c r="D953" s="635"/>
      <c r="E953" s="17"/>
      <c r="F953" s="635"/>
      <c r="G953" s="635"/>
      <c r="H953" s="635"/>
      <c r="I953" s="635"/>
      <c r="J953" s="635"/>
      <c r="K953" s="635"/>
      <c r="L953" s="635"/>
      <c r="M953" s="635"/>
      <c r="N953" s="635"/>
      <c r="O953" s="635"/>
      <c r="P953" s="635"/>
      <c r="Q953" s="635"/>
      <c r="R953" s="636"/>
      <c r="S953" s="635"/>
      <c r="T953" s="635"/>
      <c r="U953" s="635"/>
      <c r="V953" s="635"/>
      <c r="W953" s="635"/>
      <c r="X953" s="635"/>
      <c r="Y953" s="635"/>
      <c r="Z953" s="635"/>
    </row>
    <row r="954" spans="1:26" ht="15.75" customHeight="1" x14ac:dyDescent="0.25">
      <c r="A954" s="17"/>
      <c r="B954" s="635"/>
      <c r="C954" s="635"/>
      <c r="D954" s="635"/>
      <c r="E954" s="17"/>
      <c r="F954" s="635"/>
      <c r="G954" s="635"/>
      <c r="H954" s="635"/>
      <c r="I954" s="635"/>
      <c r="J954" s="635"/>
      <c r="K954" s="635"/>
      <c r="L954" s="635"/>
      <c r="M954" s="635"/>
      <c r="N954" s="635"/>
      <c r="O954" s="635"/>
      <c r="P954" s="635"/>
      <c r="Q954" s="635"/>
      <c r="R954" s="636"/>
      <c r="S954" s="635"/>
      <c r="T954" s="635"/>
      <c r="U954" s="635"/>
      <c r="V954" s="635"/>
      <c r="W954" s="635"/>
      <c r="X954" s="635"/>
      <c r="Y954" s="635"/>
      <c r="Z954" s="635"/>
    </row>
    <row r="955" spans="1:26" ht="15.75" customHeight="1" x14ac:dyDescent="0.25">
      <c r="A955" s="17"/>
      <c r="B955" s="635"/>
      <c r="C955" s="635"/>
      <c r="D955" s="635"/>
      <c r="E955" s="17"/>
      <c r="F955" s="635"/>
      <c r="G955" s="635"/>
      <c r="H955" s="635"/>
      <c r="I955" s="635"/>
      <c r="J955" s="635"/>
      <c r="K955" s="635"/>
      <c r="L955" s="635"/>
      <c r="M955" s="635"/>
      <c r="N955" s="635"/>
      <c r="O955" s="635"/>
      <c r="P955" s="635"/>
      <c r="Q955" s="635"/>
      <c r="R955" s="636"/>
      <c r="S955" s="635"/>
      <c r="T955" s="635"/>
      <c r="U955" s="635"/>
      <c r="V955" s="635"/>
      <c r="W955" s="635"/>
      <c r="X955" s="635"/>
      <c r="Y955" s="635"/>
      <c r="Z955" s="635"/>
    </row>
    <row r="956" spans="1:26" ht="15.75" customHeight="1" x14ac:dyDescent="0.25">
      <c r="A956" s="17"/>
      <c r="B956" s="635"/>
      <c r="C956" s="635"/>
      <c r="D956" s="635"/>
      <c r="E956" s="17"/>
      <c r="F956" s="635"/>
      <c r="G956" s="635"/>
      <c r="H956" s="635"/>
      <c r="I956" s="635"/>
      <c r="J956" s="635"/>
      <c r="K956" s="635"/>
      <c r="L956" s="635"/>
      <c r="M956" s="635"/>
      <c r="N956" s="635"/>
      <c r="O956" s="635"/>
      <c r="P956" s="635"/>
      <c r="Q956" s="635"/>
      <c r="R956" s="636"/>
      <c r="S956" s="635"/>
      <c r="T956" s="635"/>
      <c r="U956" s="635"/>
      <c r="V956" s="635"/>
      <c r="W956" s="635"/>
      <c r="X956" s="635"/>
      <c r="Y956" s="635"/>
      <c r="Z956" s="635"/>
    </row>
    <row r="957" spans="1:26" ht="15.75" customHeight="1" x14ac:dyDescent="0.25">
      <c r="A957" s="17"/>
      <c r="B957" s="635"/>
      <c r="C957" s="635"/>
      <c r="D957" s="635"/>
      <c r="E957" s="17"/>
      <c r="F957" s="635"/>
      <c r="G957" s="635"/>
      <c r="H957" s="635"/>
      <c r="I957" s="635"/>
      <c r="J957" s="635"/>
      <c r="K957" s="635"/>
      <c r="L957" s="635"/>
      <c r="M957" s="635"/>
      <c r="N957" s="635"/>
      <c r="O957" s="635"/>
      <c r="P957" s="635"/>
      <c r="Q957" s="635"/>
      <c r="R957" s="636"/>
      <c r="S957" s="635"/>
      <c r="T957" s="635"/>
      <c r="U957" s="635"/>
      <c r="V957" s="635"/>
      <c r="W957" s="635"/>
      <c r="X957" s="635"/>
      <c r="Y957" s="635"/>
      <c r="Z957" s="635"/>
    </row>
    <row r="958" spans="1:26" ht="15.75" customHeight="1" x14ac:dyDescent="0.25">
      <c r="A958" s="17"/>
      <c r="B958" s="635"/>
      <c r="C958" s="635"/>
      <c r="D958" s="635"/>
      <c r="E958" s="17"/>
      <c r="F958" s="635"/>
      <c r="G958" s="635"/>
      <c r="H958" s="635"/>
      <c r="I958" s="635"/>
      <c r="J958" s="635"/>
      <c r="K958" s="635"/>
      <c r="L958" s="635"/>
      <c r="M958" s="635"/>
      <c r="N958" s="635"/>
      <c r="O958" s="635"/>
      <c r="P958" s="635"/>
      <c r="Q958" s="635"/>
      <c r="R958" s="636"/>
      <c r="S958" s="635"/>
      <c r="T958" s="635"/>
      <c r="U958" s="635"/>
      <c r="V958" s="635"/>
      <c r="W958" s="635"/>
      <c r="X958" s="635"/>
      <c r="Y958" s="635"/>
      <c r="Z958" s="635"/>
    </row>
    <row r="959" spans="1:26" ht="15.75" customHeight="1" x14ac:dyDescent="0.25">
      <c r="A959" s="17"/>
      <c r="B959" s="635"/>
      <c r="C959" s="635"/>
      <c r="D959" s="635"/>
      <c r="E959" s="17"/>
      <c r="F959" s="635"/>
      <c r="G959" s="635"/>
      <c r="H959" s="635"/>
      <c r="I959" s="635"/>
      <c r="J959" s="635"/>
      <c r="K959" s="635"/>
      <c r="L959" s="635"/>
      <c r="M959" s="635"/>
      <c r="N959" s="635"/>
      <c r="O959" s="635"/>
      <c r="P959" s="635"/>
      <c r="Q959" s="635"/>
      <c r="R959" s="636"/>
      <c r="S959" s="635"/>
      <c r="T959" s="635"/>
      <c r="U959" s="635"/>
      <c r="V959" s="635"/>
      <c r="W959" s="635"/>
      <c r="X959" s="635"/>
      <c r="Y959" s="635"/>
      <c r="Z959" s="635"/>
    </row>
    <row r="960" spans="1:26" ht="15.75" customHeight="1" x14ac:dyDescent="0.25">
      <c r="A960" s="17"/>
      <c r="B960" s="635"/>
      <c r="C960" s="635"/>
      <c r="D960" s="635"/>
      <c r="E960" s="17"/>
      <c r="F960" s="635"/>
      <c r="G960" s="635"/>
      <c r="H960" s="635"/>
      <c r="I960" s="635"/>
      <c r="J960" s="635"/>
      <c r="K960" s="635"/>
      <c r="L960" s="635"/>
      <c r="M960" s="635"/>
      <c r="N960" s="635"/>
      <c r="O960" s="635"/>
      <c r="P960" s="635"/>
      <c r="Q960" s="635"/>
      <c r="R960" s="636"/>
      <c r="S960" s="635"/>
      <c r="T960" s="635"/>
      <c r="U960" s="635"/>
      <c r="V960" s="635"/>
      <c r="W960" s="635"/>
      <c r="X960" s="635"/>
      <c r="Y960" s="635"/>
      <c r="Z960" s="635"/>
    </row>
    <row r="961" spans="1:26" ht="15.75" customHeight="1" x14ac:dyDescent="0.25">
      <c r="A961" s="17"/>
      <c r="B961" s="635"/>
      <c r="C961" s="635"/>
      <c r="D961" s="635"/>
      <c r="E961" s="17"/>
      <c r="F961" s="635"/>
      <c r="G961" s="635"/>
      <c r="H961" s="635"/>
      <c r="I961" s="635"/>
      <c r="J961" s="635"/>
      <c r="K961" s="635"/>
      <c r="L961" s="635"/>
      <c r="M961" s="635"/>
      <c r="N961" s="635"/>
      <c r="O961" s="635"/>
      <c r="P961" s="635"/>
      <c r="Q961" s="635"/>
      <c r="R961" s="636"/>
      <c r="S961" s="635"/>
      <c r="T961" s="635"/>
      <c r="U961" s="635"/>
      <c r="V961" s="635"/>
      <c r="W961" s="635"/>
      <c r="X961" s="635"/>
      <c r="Y961" s="635"/>
      <c r="Z961" s="635"/>
    </row>
    <row r="962" spans="1:26" ht="15.75" customHeight="1" x14ac:dyDescent="0.25">
      <c r="A962" s="17"/>
      <c r="B962" s="635"/>
      <c r="C962" s="635"/>
      <c r="D962" s="635"/>
      <c r="E962" s="17"/>
      <c r="F962" s="635"/>
      <c r="G962" s="635"/>
      <c r="H962" s="635"/>
      <c r="I962" s="635"/>
      <c r="J962" s="635"/>
      <c r="K962" s="635"/>
      <c r="L962" s="635"/>
      <c r="M962" s="635"/>
      <c r="N962" s="635"/>
      <c r="O962" s="635"/>
      <c r="P962" s="635"/>
      <c r="Q962" s="635"/>
      <c r="R962" s="636"/>
      <c r="S962" s="635"/>
      <c r="T962" s="635"/>
      <c r="U962" s="635"/>
      <c r="V962" s="635"/>
      <c r="W962" s="635"/>
      <c r="X962" s="635"/>
      <c r="Y962" s="635"/>
      <c r="Z962" s="635"/>
    </row>
    <row r="963" spans="1:26" ht="15.75" customHeight="1" x14ac:dyDescent="0.25">
      <c r="A963" s="17"/>
      <c r="B963" s="635"/>
      <c r="C963" s="635"/>
      <c r="D963" s="635"/>
      <c r="E963" s="17"/>
      <c r="F963" s="635"/>
      <c r="G963" s="635"/>
      <c r="H963" s="635"/>
      <c r="I963" s="635"/>
      <c r="J963" s="635"/>
      <c r="K963" s="635"/>
      <c r="L963" s="635"/>
      <c r="M963" s="635"/>
      <c r="N963" s="635"/>
      <c r="O963" s="635"/>
      <c r="P963" s="635"/>
      <c r="Q963" s="635"/>
      <c r="R963" s="636"/>
      <c r="S963" s="635"/>
      <c r="T963" s="635"/>
      <c r="U963" s="635"/>
      <c r="V963" s="635"/>
      <c r="W963" s="635"/>
      <c r="X963" s="635"/>
      <c r="Y963" s="635"/>
      <c r="Z963" s="635"/>
    </row>
    <row r="964" spans="1:26" ht="15.75" customHeight="1" x14ac:dyDescent="0.25">
      <c r="A964" s="17"/>
      <c r="B964" s="635"/>
      <c r="C964" s="635"/>
      <c r="D964" s="635"/>
      <c r="E964" s="17"/>
      <c r="F964" s="635"/>
      <c r="G964" s="635"/>
      <c r="H964" s="635"/>
      <c r="I964" s="635"/>
      <c r="J964" s="635"/>
      <c r="K964" s="635"/>
      <c r="L964" s="635"/>
      <c r="M964" s="635"/>
      <c r="N964" s="635"/>
      <c r="O964" s="635"/>
      <c r="P964" s="635"/>
      <c r="Q964" s="635"/>
      <c r="R964" s="636"/>
      <c r="S964" s="635"/>
      <c r="T964" s="635"/>
      <c r="U964" s="635"/>
      <c r="V964" s="635"/>
      <c r="W964" s="635"/>
      <c r="X964" s="635"/>
      <c r="Y964" s="635"/>
      <c r="Z964" s="635"/>
    </row>
    <row r="965" spans="1:26" ht="15.75" customHeight="1" x14ac:dyDescent="0.25">
      <c r="A965" s="17"/>
      <c r="B965" s="635"/>
      <c r="C965" s="635"/>
      <c r="D965" s="635"/>
      <c r="E965" s="17"/>
      <c r="F965" s="635"/>
      <c r="G965" s="635"/>
      <c r="H965" s="635"/>
      <c r="I965" s="635"/>
      <c r="J965" s="635"/>
      <c r="K965" s="635"/>
      <c r="L965" s="635"/>
      <c r="M965" s="635"/>
      <c r="N965" s="635"/>
      <c r="O965" s="635"/>
      <c r="P965" s="635"/>
      <c r="Q965" s="635"/>
      <c r="R965" s="636"/>
      <c r="S965" s="635"/>
      <c r="T965" s="635"/>
      <c r="U965" s="635"/>
      <c r="V965" s="635"/>
      <c r="W965" s="635"/>
      <c r="X965" s="635"/>
      <c r="Y965" s="635"/>
      <c r="Z965" s="635"/>
    </row>
    <row r="966" spans="1:26" ht="15.75" customHeight="1" x14ac:dyDescent="0.25">
      <c r="A966" s="17"/>
      <c r="B966" s="635"/>
      <c r="C966" s="635"/>
      <c r="D966" s="635"/>
      <c r="E966" s="17"/>
      <c r="F966" s="635"/>
      <c r="G966" s="635"/>
      <c r="H966" s="635"/>
      <c r="I966" s="635"/>
      <c r="J966" s="635"/>
      <c r="K966" s="635"/>
      <c r="L966" s="635"/>
      <c r="M966" s="635"/>
      <c r="N966" s="635"/>
      <c r="O966" s="635"/>
      <c r="P966" s="635"/>
      <c r="Q966" s="635"/>
      <c r="R966" s="636"/>
      <c r="S966" s="635"/>
      <c r="T966" s="635"/>
      <c r="U966" s="635"/>
      <c r="V966" s="635"/>
      <c r="W966" s="635"/>
      <c r="X966" s="635"/>
      <c r="Y966" s="635"/>
      <c r="Z966" s="635"/>
    </row>
    <row r="967" spans="1:26" ht="15.75" customHeight="1" x14ac:dyDescent="0.25">
      <c r="A967" s="17"/>
      <c r="B967" s="635"/>
      <c r="C967" s="635"/>
      <c r="D967" s="635"/>
      <c r="E967" s="17"/>
      <c r="F967" s="635"/>
      <c r="G967" s="635"/>
      <c r="H967" s="635"/>
      <c r="I967" s="635"/>
      <c r="J967" s="635"/>
      <c r="K967" s="635"/>
      <c r="L967" s="635"/>
      <c r="M967" s="635"/>
      <c r="N967" s="635"/>
      <c r="O967" s="635"/>
      <c r="P967" s="635"/>
      <c r="Q967" s="635"/>
      <c r="R967" s="636"/>
      <c r="S967" s="635"/>
      <c r="T967" s="635"/>
      <c r="U967" s="635"/>
      <c r="V967" s="635"/>
      <c r="W967" s="635"/>
      <c r="X967" s="635"/>
      <c r="Y967" s="635"/>
      <c r="Z967" s="635"/>
    </row>
    <row r="968" spans="1:26" ht="15.75" customHeight="1" x14ac:dyDescent="0.25">
      <c r="A968" s="17"/>
      <c r="B968" s="635"/>
      <c r="C968" s="635"/>
      <c r="D968" s="635"/>
      <c r="E968" s="17"/>
      <c r="F968" s="635"/>
      <c r="G968" s="635"/>
      <c r="H968" s="635"/>
      <c r="I968" s="635"/>
      <c r="J968" s="635"/>
      <c r="K968" s="635"/>
      <c r="L968" s="635"/>
      <c r="M968" s="635"/>
      <c r="N968" s="635"/>
      <c r="O968" s="635"/>
      <c r="P968" s="635"/>
      <c r="Q968" s="635"/>
      <c r="R968" s="636"/>
      <c r="S968" s="635"/>
      <c r="T968" s="635"/>
      <c r="U968" s="635"/>
      <c r="V968" s="635"/>
      <c r="W968" s="635"/>
      <c r="X968" s="635"/>
      <c r="Y968" s="635"/>
      <c r="Z968" s="635"/>
    </row>
    <row r="969" spans="1:26" ht="15.75" customHeight="1" x14ac:dyDescent="0.25">
      <c r="A969" s="17"/>
      <c r="B969" s="635"/>
      <c r="C969" s="635"/>
      <c r="D969" s="635"/>
      <c r="E969" s="17"/>
      <c r="F969" s="635"/>
      <c r="G969" s="635"/>
      <c r="H969" s="635"/>
      <c r="I969" s="635"/>
      <c r="J969" s="635"/>
      <c r="K969" s="635"/>
      <c r="L969" s="635"/>
      <c r="M969" s="635"/>
      <c r="N969" s="635"/>
      <c r="O969" s="635"/>
      <c r="P969" s="635"/>
      <c r="Q969" s="635"/>
      <c r="R969" s="636"/>
      <c r="S969" s="635"/>
      <c r="T969" s="635"/>
      <c r="U969" s="635"/>
      <c r="V969" s="635"/>
      <c r="W969" s="635"/>
      <c r="X969" s="635"/>
      <c r="Y969" s="635"/>
      <c r="Z969" s="635"/>
    </row>
    <row r="970" spans="1:26" ht="15.75" customHeight="1" x14ac:dyDescent="0.25">
      <c r="A970" s="17"/>
      <c r="B970" s="635"/>
      <c r="C970" s="635"/>
      <c r="D970" s="635"/>
      <c r="E970" s="17"/>
      <c r="F970" s="635"/>
      <c r="G970" s="635"/>
      <c r="H970" s="635"/>
      <c r="I970" s="635"/>
      <c r="J970" s="635"/>
      <c r="K970" s="635"/>
      <c r="L970" s="635"/>
      <c r="M970" s="635"/>
      <c r="N970" s="635"/>
      <c r="O970" s="635"/>
      <c r="P970" s="635"/>
      <c r="Q970" s="635"/>
      <c r="R970" s="636"/>
      <c r="S970" s="635"/>
      <c r="T970" s="635"/>
      <c r="U970" s="635"/>
      <c r="V970" s="635"/>
      <c r="W970" s="635"/>
      <c r="X970" s="635"/>
      <c r="Y970" s="635"/>
      <c r="Z970" s="635"/>
    </row>
    <row r="971" spans="1:26" ht="15.75" customHeight="1" x14ac:dyDescent="0.25">
      <c r="A971" s="17"/>
      <c r="B971" s="635"/>
      <c r="C971" s="635"/>
      <c r="D971" s="635"/>
      <c r="E971" s="17"/>
      <c r="F971" s="635"/>
      <c r="G971" s="635"/>
      <c r="H971" s="635"/>
      <c r="I971" s="635"/>
      <c r="J971" s="635"/>
      <c r="K971" s="635"/>
      <c r="L971" s="635"/>
      <c r="M971" s="635"/>
      <c r="N971" s="635"/>
      <c r="O971" s="635"/>
      <c r="P971" s="635"/>
      <c r="Q971" s="635"/>
      <c r="R971" s="636"/>
      <c r="S971" s="635"/>
      <c r="T971" s="635"/>
      <c r="U971" s="635"/>
      <c r="V971" s="635"/>
      <c r="W971" s="635"/>
      <c r="X971" s="635"/>
      <c r="Y971" s="635"/>
      <c r="Z971" s="635"/>
    </row>
    <row r="972" spans="1:26" ht="15.75" customHeight="1" x14ac:dyDescent="0.25">
      <c r="A972" s="17"/>
      <c r="B972" s="635"/>
      <c r="C972" s="635"/>
      <c r="D972" s="635"/>
      <c r="E972" s="17"/>
      <c r="F972" s="635"/>
      <c r="G972" s="635"/>
      <c r="H972" s="635"/>
      <c r="I972" s="635"/>
      <c r="J972" s="635"/>
      <c r="K972" s="635"/>
      <c r="L972" s="635"/>
      <c r="M972" s="635"/>
      <c r="N972" s="635"/>
      <c r="O972" s="635"/>
      <c r="P972" s="635"/>
      <c r="Q972" s="635"/>
      <c r="R972" s="636"/>
      <c r="S972" s="635"/>
      <c r="T972" s="635"/>
      <c r="U972" s="635"/>
      <c r="V972" s="635"/>
      <c r="W972" s="635"/>
      <c r="X972" s="635"/>
      <c r="Y972" s="635"/>
      <c r="Z972" s="635"/>
    </row>
    <row r="973" spans="1:26" ht="15.75" customHeight="1" x14ac:dyDescent="0.25">
      <c r="A973" s="17"/>
      <c r="B973" s="635"/>
      <c r="C973" s="635"/>
      <c r="D973" s="635"/>
      <c r="E973" s="17"/>
      <c r="F973" s="635"/>
      <c r="G973" s="635"/>
      <c r="H973" s="635"/>
      <c r="I973" s="635"/>
      <c r="J973" s="635"/>
      <c r="K973" s="635"/>
      <c r="L973" s="635"/>
      <c r="M973" s="635"/>
      <c r="N973" s="635"/>
      <c r="O973" s="635"/>
      <c r="P973" s="635"/>
      <c r="Q973" s="635"/>
      <c r="R973" s="636"/>
      <c r="S973" s="635"/>
      <c r="T973" s="635"/>
      <c r="U973" s="635"/>
      <c r="V973" s="635"/>
      <c r="W973" s="635"/>
      <c r="X973" s="635"/>
      <c r="Y973" s="635"/>
      <c r="Z973" s="635"/>
    </row>
    <row r="974" spans="1:26" ht="15.75" customHeight="1" x14ac:dyDescent="0.25">
      <c r="A974" s="17"/>
      <c r="B974" s="635"/>
      <c r="C974" s="635"/>
      <c r="D974" s="635"/>
      <c r="E974" s="17"/>
      <c r="F974" s="635"/>
      <c r="G974" s="635"/>
      <c r="H974" s="635"/>
      <c r="I974" s="635"/>
      <c r="J974" s="635"/>
      <c r="K974" s="635"/>
      <c r="L974" s="635"/>
      <c r="M974" s="635"/>
      <c r="N974" s="635"/>
      <c r="O974" s="635"/>
      <c r="P974" s="635"/>
      <c r="Q974" s="635"/>
      <c r="R974" s="636"/>
      <c r="S974" s="635"/>
      <c r="T974" s="635"/>
      <c r="U974" s="635"/>
      <c r="V974" s="635"/>
      <c r="W974" s="635"/>
      <c r="X974" s="635"/>
      <c r="Y974" s="635"/>
      <c r="Z974" s="635"/>
    </row>
    <row r="975" spans="1:26" ht="15.75" customHeight="1" x14ac:dyDescent="0.25">
      <c r="A975" s="17"/>
      <c r="B975" s="635"/>
      <c r="C975" s="635"/>
      <c r="D975" s="635"/>
      <c r="E975" s="17"/>
      <c r="F975" s="635"/>
      <c r="G975" s="635"/>
      <c r="H975" s="635"/>
      <c r="I975" s="635"/>
      <c r="J975" s="635"/>
      <c r="K975" s="635"/>
      <c r="L975" s="635"/>
      <c r="M975" s="635"/>
      <c r="N975" s="635"/>
      <c r="O975" s="635"/>
      <c r="P975" s="635"/>
      <c r="Q975" s="635"/>
      <c r="R975" s="636"/>
      <c r="S975" s="635"/>
      <c r="T975" s="635"/>
      <c r="U975" s="635"/>
      <c r="V975" s="635"/>
      <c r="W975" s="635"/>
      <c r="X975" s="635"/>
      <c r="Y975" s="635"/>
      <c r="Z975" s="635"/>
    </row>
    <row r="976" spans="1:26" ht="15.75" customHeight="1" x14ac:dyDescent="0.25">
      <c r="A976" s="17"/>
      <c r="B976" s="635"/>
      <c r="C976" s="635"/>
      <c r="D976" s="635"/>
      <c r="E976" s="17"/>
      <c r="F976" s="635"/>
      <c r="G976" s="635"/>
      <c r="H976" s="635"/>
      <c r="I976" s="635"/>
      <c r="J976" s="635"/>
      <c r="K976" s="635"/>
      <c r="L976" s="635"/>
      <c r="M976" s="635"/>
      <c r="N976" s="635"/>
      <c r="O976" s="635"/>
      <c r="P976" s="635"/>
      <c r="Q976" s="635"/>
      <c r="R976" s="636"/>
      <c r="S976" s="635"/>
      <c r="T976" s="635"/>
      <c r="U976" s="635"/>
      <c r="V976" s="635"/>
      <c r="W976" s="635"/>
      <c r="X976" s="635"/>
      <c r="Y976" s="635"/>
      <c r="Z976" s="635"/>
    </row>
    <row r="977" spans="1:26" ht="15.75" customHeight="1" x14ac:dyDescent="0.25">
      <c r="A977" s="17"/>
      <c r="B977" s="635"/>
      <c r="C977" s="635"/>
      <c r="D977" s="635"/>
      <c r="E977" s="17"/>
      <c r="F977" s="635"/>
      <c r="G977" s="635"/>
      <c r="H977" s="635"/>
      <c r="I977" s="635"/>
      <c r="J977" s="635"/>
      <c r="K977" s="635"/>
      <c r="L977" s="635"/>
      <c r="M977" s="635"/>
      <c r="N977" s="635"/>
      <c r="O977" s="635"/>
      <c r="P977" s="635"/>
      <c r="Q977" s="635"/>
      <c r="R977" s="636"/>
      <c r="S977" s="635"/>
      <c r="T977" s="635"/>
      <c r="U977" s="635"/>
      <c r="V977" s="635"/>
      <c r="W977" s="635"/>
      <c r="X977" s="635"/>
      <c r="Y977" s="635"/>
      <c r="Z977" s="635"/>
    </row>
    <row r="978" spans="1:26" ht="15.75" customHeight="1" x14ac:dyDescent="0.25">
      <c r="A978" s="17"/>
      <c r="B978" s="635"/>
      <c r="C978" s="635"/>
      <c r="D978" s="635"/>
      <c r="E978" s="17"/>
      <c r="F978" s="635"/>
      <c r="G978" s="635"/>
      <c r="H978" s="635"/>
      <c r="I978" s="635"/>
      <c r="J978" s="635"/>
      <c r="K978" s="635"/>
      <c r="L978" s="635"/>
      <c r="M978" s="635"/>
      <c r="N978" s="635"/>
      <c r="O978" s="635"/>
      <c r="P978" s="635"/>
      <c r="Q978" s="635"/>
      <c r="R978" s="636"/>
      <c r="S978" s="635"/>
      <c r="T978" s="635"/>
      <c r="U978" s="635"/>
      <c r="V978" s="635"/>
      <c r="W978" s="635"/>
      <c r="X978" s="635"/>
      <c r="Y978" s="635"/>
      <c r="Z978" s="635"/>
    </row>
    <row r="979" spans="1:26" ht="15.75" customHeight="1" x14ac:dyDescent="0.25">
      <c r="A979" s="17"/>
      <c r="B979" s="635"/>
      <c r="C979" s="635"/>
      <c r="D979" s="635"/>
      <c r="E979" s="17"/>
      <c r="F979" s="635"/>
      <c r="G979" s="635"/>
      <c r="H979" s="635"/>
      <c r="I979" s="635"/>
      <c r="J979" s="635"/>
      <c r="K979" s="635"/>
      <c r="L979" s="635"/>
      <c r="M979" s="635"/>
      <c r="N979" s="635"/>
      <c r="O979" s="635"/>
      <c r="P979" s="635"/>
      <c r="Q979" s="635"/>
      <c r="R979" s="636"/>
      <c r="S979" s="635"/>
      <c r="T979" s="635"/>
      <c r="U979" s="635"/>
      <c r="V979" s="635"/>
      <c r="W979" s="635"/>
      <c r="X979" s="635"/>
      <c r="Y979" s="635"/>
      <c r="Z979" s="635"/>
    </row>
    <row r="980" spans="1:26" ht="15.75" customHeight="1" x14ac:dyDescent="0.25">
      <c r="A980" s="17"/>
      <c r="B980" s="635"/>
      <c r="C980" s="635"/>
      <c r="D980" s="635"/>
      <c r="E980" s="17"/>
      <c r="F980" s="635"/>
      <c r="G980" s="635"/>
      <c r="H980" s="635"/>
      <c r="I980" s="635"/>
      <c r="J980" s="635"/>
      <c r="K980" s="635"/>
      <c r="L980" s="635"/>
      <c r="M980" s="635"/>
      <c r="N980" s="635"/>
      <c r="O980" s="635"/>
      <c r="P980" s="635"/>
      <c r="Q980" s="635"/>
      <c r="R980" s="636"/>
      <c r="S980" s="635"/>
      <c r="T980" s="635"/>
      <c r="U980" s="635"/>
      <c r="V980" s="635"/>
      <c r="W980" s="635"/>
      <c r="X980" s="635"/>
      <c r="Y980" s="635"/>
      <c r="Z980" s="635"/>
    </row>
    <row r="981" spans="1:26" ht="15.75" customHeight="1" x14ac:dyDescent="0.25">
      <c r="A981" s="17"/>
      <c r="B981" s="635"/>
      <c r="C981" s="635"/>
      <c r="D981" s="635"/>
      <c r="E981" s="17"/>
      <c r="F981" s="635"/>
      <c r="G981" s="635"/>
      <c r="H981" s="635"/>
      <c r="I981" s="635"/>
      <c r="J981" s="635"/>
      <c r="K981" s="635"/>
      <c r="L981" s="635"/>
      <c r="M981" s="635"/>
      <c r="N981" s="635"/>
      <c r="O981" s="635"/>
      <c r="P981" s="635"/>
      <c r="Q981" s="635"/>
      <c r="R981" s="636"/>
      <c r="S981" s="635"/>
      <c r="T981" s="635"/>
      <c r="U981" s="635"/>
      <c r="V981" s="635"/>
      <c r="W981" s="635"/>
      <c r="X981" s="635"/>
      <c r="Y981" s="635"/>
      <c r="Z981" s="635"/>
    </row>
    <row r="982" spans="1:26" ht="15.75" customHeight="1" x14ac:dyDescent="0.25">
      <c r="A982" s="17"/>
      <c r="B982" s="635"/>
      <c r="C982" s="635"/>
      <c r="D982" s="635"/>
      <c r="E982" s="17"/>
      <c r="F982" s="635"/>
      <c r="G982" s="635"/>
      <c r="H982" s="635"/>
      <c r="I982" s="635"/>
      <c r="J982" s="635"/>
      <c r="K982" s="635"/>
      <c r="L982" s="635"/>
      <c r="M982" s="635"/>
      <c r="N982" s="635"/>
      <c r="O982" s="635"/>
      <c r="P982" s="635"/>
      <c r="Q982" s="635"/>
      <c r="R982" s="636"/>
      <c r="S982" s="635"/>
      <c r="T982" s="635"/>
      <c r="U982" s="635"/>
      <c r="V982" s="635"/>
      <c r="W982" s="635"/>
      <c r="X982" s="635"/>
      <c r="Y982" s="635"/>
      <c r="Z982" s="635"/>
    </row>
    <row r="983" spans="1:26" ht="15.75" customHeight="1" x14ac:dyDescent="0.25">
      <c r="A983" s="17"/>
      <c r="B983" s="635"/>
      <c r="C983" s="635"/>
      <c r="D983" s="635"/>
      <c r="E983" s="17"/>
      <c r="F983" s="635"/>
      <c r="G983" s="635"/>
      <c r="H983" s="635"/>
      <c r="I983" s="635"/>
      <c r="J983" s="635"/>
      <c r="K983" s="635"/>
      <c r="L983" s="635"/>
      <c r="M983" s="635"/>
      <c r="N983" s="635"/>
      <c r="O983" s="635"/>
      <c r="P983" s="635"/>
      <c r="Q983" s="635"/>
      <c r="R983" s="636"/>
      <c r="S983" s="635"/>
      <c r="T983" s="635"/>
      <c r="U983" s="635"/>
      <c r="V983" s="635"/>
      <c r="W983" s="635"/>
      <c r="X983" s="635"/>
      <c r="Y983" s="635"/>
      <c r="Z983" s="635"/>
    </row>
    <row r="984" spans="1:26" ht="15.75" customHeight="1" x14ac:dyDescent="0.25">
      <c r="A984" s="17"/>
      <c r="B984" s="635"/>
      <c r="C984" s="635"/>
      <c r="D984" s="635"/>
      <c r="E984" s="17"/>
      <c r="F984" s="635"/>
      <c r="G984" s="635"/>
      <c r="H984" s="635"/>
      <c r="I984" s="635"/>
      <c r="J984" s="635"/>
      <c r="K984" s="635"/>
      <c r="L984" s="635"/>
      <c r="M984" s="635"/>
      <c r="N984" s="635"/>
      <c r="O984" s="635"/>
      <c r="P984" s="635"/>
      <c r="Q984" s="635"/>
      <c r="R984" s="636"/>
      <c r="S984" s="635"/>
      <c r="T984" s="635"/>
      <c r="U984" s="635"/>
      <c r="V984" s="635"/>
      <c r="W984" s="635"/>
      <c r="X984" s="635"/>
      <c r="Y984" s="635"/>
      <c r="Z984" s="635"/>
    </row>
    <row r="985" spans="1:26" ht="15.75" customHeight="1" x14ac:dyDescent="0.25">
      <c r="A985" s="17"/>
      <c r="B985" s="635"/>
      <c r="C985" s="635"/>
      <c r="D985" s="635"/>
      <c r="E985" s="17"/>
      <c r="F985" s="635"/>
      <c r="G985" s="635"/>
      <c r="H985" s="635"/>
      <c r="I985" s="635"/>
      <c r="J985" s="635"/>
      <c r="K985" s="635"/>
      <c r="L985" s="635"/>
      <c r="M985" s="635"/>
      <c r="N985" s="635"/>
      <c r="O985" s="635"/>
      <c r="P985" s="635"/>
      <c r="Q985" s="635"/>
      <c r="R985" s="636"/>
      <c r="S985" s="635"/>
      <c r="T985" s="635"/>
      <c r="U985" s="635"/>
      <c r="V985" s="635"/>
      <c r="W985" s="635"/>
      <c r="X985" s="635"/>
      <c r="Y985" s="635"/>
      <c r="Z985" s="635"/>
    </row>
    <row r="986" spans="1:26" ht="15.75" customHeight="1" x14ac:dyDescent="0.25">
      <c r="A986" s="17"/>
      <c r="B986" s="635"/>
      <c r="C986" s="635"/>
      <c r="D986" s="635"/>
      <c r="E986" s="17"/>
      <c r="F986" s="635"/>
      <c r="G986" s="635"/>
      <c r="H986" s="635"/>
      <c r="I986" s="635"/>
      <c r="J986" s="635"/>
      <c r="K986" s="635"/>
      <c r="L986" s="635"/>
      <c r="M986" s="635"/>
      <c r="N986" s="635"/>
      <c r="O986" s="635"/>
      <c r="P986" s="635"/>
      <c r="Q986" s="635"/>
      <c r="R986" s="636"/>
      <c r="S986" s="635"/>
      <c r="T986" s="635"/>
      <c r="U986" s="635"/>
      <c r="V986" s="635"/>
      <c r="W986" s="635"/>
      <c r="X986" s="635"/>
      <c r="Y986" s="635"/>
      <c r="Z986" s="635"/>
    </row>
    <row r="987" spans="1:26" ht="15.75" customHeight="1" x14ac:dyDescent="0.25">
      <c r="A987" s="17"/>
      <c r="B987" s="635"/>
      <c r="C987" s="635"/>
      <c r="D987" s="635"/>
      <c r="E987" s="17"/>
      <c r="F987" s="635"/>
      <c r="G987" s="635"/>
      <c r="H987" s="635"/>
      <c r="I987" s="635"/>
      <c r="J987" s="635"/>
      <c r="K987" s="635"/>
      <c r="L987" s="635"/>
      <c r="M987" s="635"/>
      <c r="N987" s="635"/>
      <c r="O987" s="635"/>
      <c r="P987" s="635"/>
      <c r="Q987" s="635"/>
      <c r="R987" s="636"/>
      <c r="S987" s="635"/>
      <c r="T987" s="635"/>
      <c r="U987" s="635"/>
      <c r="V987" s="635"/>
      <c r="W987" s="635"/>
      <c r="X987" s="635"/>
      <c r="Y987" s="635"/>
      <c r="Z987" s="635"/>
    </row>
    <row r="988" spans="1:26" ht="15.75" customHeight="1" x14ac:dyDescent="0.25">
      <c r="A988" s="17"/>
      <c r="B988" s="635"/>
      <c r="C988" s="635"/>
      <c r="D988" s="635"/>
      <c r="E988" s="17"/>
      <c r="F988" s="635"/>
      <c r="G988" s="635"/>
      <c r="H988" s="635"/>
      <c r="I988" s="635"/>
      <c r="J988" s="635"/>
      <c r="K988" s="635"/>
      <c r="L988" s="635"/>
      <c r="M988" s="635"/>
      <c r="N988" s="635"/>
      <c r="O988" s="635"/>
      <c r="P988" s="635"/>
      <c r="Q988" s="635"/>
      <c r="R988" s="636"/>
      <c r="S988" s="635"/>
      <c r="T988" s="635"/>
      <c r="U988" s="635"/>
      <c r="V988" s="635"/>
      <c r="W988" s="635"/>
      <c r="X988" s="635"/>
      <c r="Y988" s="635"/>
      <c r="Z988" s="635"/>
    </row>
    <row r="989" spans="1:26" ht="15.75" customHeight="1" x14ac:dyDescent="0.25">
      <c r="A989" s="17"/>
      <c r="B989" s="635"/>
      <c r="C989" s="635"/>
      <c r="D989" s="635"/>
      <c r="E989" s="17"/>
      <c r="F989" s="635"/>
      <c r="G989" s="635"/>
      <c r="H989" s="635"/>
      <c r="I989" s="635"/>
      <c r="J989" s="635"/>
      <c r="K989" s="635"/>
      <c r="L989" s="635"/>
      <c r="M989" s="635"/>
      <c r="N989" s="635"/>
      <c r="O989" s="635"/>
      <c r="P989" s="635"/>
      <c r="Q989" s="635"/>
      <c r="R989" s="636"/>
      <c r="S989" s="635"/>
      <c r="T989" s="635"/>
      <c r="U989" s="635"/>
      <c r="V989" s="635"/>
      <c r="W989" s="635"/>
      <c r="X989" s="635"/>
      <c r="Y989" s="635"/>
      <c r="Z989" s="635"/>
    </row>
    <row r="990" spans="1:26" ht="15.75" customHeight="1" x14ac:dyDescent="0.25">
      <c r="A990" s="17"/>
      <c r="B990" s="635"/>
      <c r="C990" s="635"/>
      <c r="D990" s="635"/>
      <c r="E990" s="17"/>
      <c r="F990" s="635"/>
      <c r="G990" s="635"/>
      <c r="H990" s="635"/>
      <c r="I990" s="635"/>
      <c r="J990" s="635"/>
      <c r="K990" s="635"/>
      <c r="L990" s="635"/>
      <c r="M990" s="635"/>
      <c r="N990" s="635"/>
      <c r="O990" s="635"/>
      <c r="P990" s="635"/>
      <c r="Q990" s="635"/>
      <c r="R990" s="636"/>
      <c r="S990" s="635"/>
      <c r="T990" s="635"/>
      <c r="U990" s="635"/>
      <c r="V990" s="635"/>
      <c r="W990" s="635"/>
      <c r="X990" s="635"/>
      <c r="Y990" s="635"/>
      <c r="Z990" s="635"/>
    </row>
    <row r="991" spans="1:26" ht="15.75" customHeight="1" x14ac:dyDescent="0.25">
      <c r="A991" s="17"/>
      <c r="B991" s="635"/>
      <c r="C991" s="635"/>
      <c r="D991" s="635"/>
      <c r="E991" s="17"/>
      <c r="F991" s="635"/>
      <c r="G991" s="635"/>
      <c r="H991" s="635"/>
      <c r="I991" s="635"/>
      <c r="J991" s="635"/>
      <c r="K991" s="635"/>
      <c r="L991" s="635"/>
      <c r="M991" s="635"/>
      <c r="N991" s="635"/>
      <c r="O991" s="635"/>
      <c r="P991" s="635"/>
      <c r="Q991" s="635"/>
      <c r="R991" s="636"/>
      <c r="S991" s="635"/>
      <c r="T991" s="635"/>
      <c r="U991" s="635"/>
      <c r="V991" s="635"/>
      <c r="W991" s="635"/>
      <c r="X991" s="635"/>
      <c r="Y991" s="635"/>
      <c r="Z991" s="635"/>
    </row>
    <row r="992" spans="1:26" ht="15.75" customHeight="1" x14ac:dyDescent="0.25">
      <c r="A992" s="17"/>
      <c r="B992" s="635"/>
      <c r="C992" s="635"/>
      <c r="D992" s="635"/>
      <c r="E992" s="17"/>
      <c r="F992" s="635"/>
      <c r="G992" s="635"/>
      <c r="H992" s="635"/>
      <c r="I992" s="635"/>
      <c r="J992" s="635"/>
      <c r="K992" s="635"/>
      <c r="L992" s="635"/>
      <c r="M992" s="635"/>
      <c r="N992" s="635"/>
      <c r="O992" s="635"/>
      <c r="P992" s="635"/>
      <c r="Q992" s="635"/>
      <c r="R992" s="636"/>
      <c r="S992" s="635"/>
      <c r="T992" s="635"/>
      <c r="U992" s="635"/>
      <c r="V992" s="635"/>
      <c r="W992" s="635"/>
      <c r="X992" s="635"/>
      <c r="Y992" s="635"/>
      <c r="Z992" s="635"/>
    </row>
    <row r="993" spans="1:26" ht="15.75" customHeight="1" x14ac:dyDescent="0.25">
      <c r="A993" s="17"/>
      <c r="B993" s="635"/>
      <c r="C993" s="635"/>
      <c r="D993" s="635"/>
      <c r="E993" s="17"/>
      <c r="F993" s="635"/>
      <c r="G993" s="635"/>
      <c r="H993" s="635"/>
      <c r="I993" s="635"/>
      <c r="J993" s="635"/>
      <c r="K993" s="635"/>
      <c r="L993" s="635"/>
      <c r="M993" s="635"/>
      <c r="N993" s="635"/>
      <c r="O993" s="635"/>
      <c r="P993" s="635"/>
      <c r="Q993" s="635"/>
      <c r="R993" s="636"/>
      <c r="S993" s="635"/>
      <c r="T993" s="635"/>
      <c r="U993" s="635"/>
      <c r="V993" s="635"/>
      <c r="W993" s="635"/>
      <c r="X993" s="635"/>
      <c r="Y993" s="635"/>
      <c r="Z993" s="635"/>
    </row>
    <row r="994" spans="1:26" ht="15.75" customHeight="1" x14ac:dyDescent="0.25">
      <c r="A994" s="17"/>
      <c r="B994" s="635"/>
      <c r="C994" s="635"/>
      <c r="D994" s="635"/>
      <c r="E994" s="17"/>
      <c r="F994" s="635"/>
      <c r="G994" s="635"/>
      <c r="H994" s="635"/>
      <c r="I994" s="635"/>
      <c r="J994" s="635"/>
      <c r="K994" s="635"/>
      <c r="L994" s="635"/>
      <c r="M994" s="635"/>
      <c r="N994" s="635"/>
      <c r="O994" s="635"/>
      <c r="P994" s="635"/>
      <c r="Q994" s="635"/>
      <c r="R994" s="636"/>
      <c r="S994" s="635"/>
      <c r="T994" s="635"/>
      <c r="U994" s="635"/>
      <c r="V994" s="635"/>
      <c r="W994" s="635"/>
      <c r="X994" s="635"/>
      <c r="Y994" s="635"/>
      <c r="Z994" s="635"/>
    </row>
    <row r="995" spans="1:26" ht="15.75" customHeight="1" x14ac:dyDescent="0.25">
      <c r="A995" s="17"/>
      <c r="B995" s="635"/>
      <c r="C995" s="635"/>
      <c r="D995" s="635"/>
      <c r="E995" s="17"/>
      <c r="F995" s="635"/>
      <c r="G995" s="635"/>
      <c r="H995" s="635"/>
      <c r="I995" s="635"/>
      <c r="J995" s="635"/>
      <c r="K995" s="635"/>
      <c r="L995" s="635"/>
      <c r="M995" s="635"/>
      <c r="N995" s="635"/>
      <c r="O995" s="635"/>
      <c r="P995" s="635"/>
      <c r="Q995" s="635"/>
      <c r="R995" s="636"/>
      <c r="S995" s="635"/>
      <c r="T995" s="635"/>
      <c r="U995" s="635"/>
      <c r="V995" s="635"/>
      <c r="W995" s="635"/>
      <c r="X995" s="635"/>
      <c r="Y995" s="635"/>
      <c r="Z995" s="635"/>
    </row>
    <row r="996" spans="1:26" ht="15.75" customHeight="1" x14ac:dyDescent="0.25">
      <c r="A996" s="17"/>
      <c r="B996" s="635"/>
      <c r="C996" s="635"/>
      <c r="D996" s="635"/>
      <c r="E996" s="17"/>
      <c r="F996" s="635"/>
      <c r="G996" s="635"/>
      <c r="H996" s="635"/>
      <c r="I996" s="635"/>
      <c r="J996" s="635"/>
      <c r="K996" s="635"/>
      <c r="L996" s="635"/>
      <c r="M996" s="635"/>
      <c r="N996" s="635"/>
      <c r="O996" s="635"/>
      <c r="P996" s="635"/>
      <c r="Q996" s="635"/>
      <c r="R996" s="636"/>
      <c r="S996" s="635"/>
      <c r="T996" s="635"/>
      <c r="U996" s="635"/>
      <c r="V996" s="635"/>
      <c r="W996" s="635"/>
      <c r="X996" s="635"/>
      <c r="Y996" s="635"/>
      <c r="Z996" s="635"/>
    </row>
    <row r="997" spans="1:26" ht="15.75" customHeight="1" x14ac:dyDescent="0.25">
      <c r="A997" s="17"/>
      <c r="B997" s="635"/>
      <c r="C997" s="635"/>
      <c r="D997" s="635"/>
      <c r="E997" s="17"/>
      <c r="F997" s="635"/>
      <c r="G997" s="635"/>
      <c r="H997" s="635"/>
      <c r="I997" s="635"/>
      <c r="J997" s="635"/>
      <c r="K997" s="635"/>
      <c r="L997" s="635"/>
      <c r="M997" s="635"/>
      <c r="N997" s="635"/>
      <c r="O997" s="635"/>
      <c r="P997" s="635"/>
      <c r="Q997" s="635"/>
      <c r="R997" s="636"/>
      <c r="S997" s="635"/>
      <c r="T997" s="635"/>
      <c r="U997" s="635"/>
      <c r="V997" s="635"/>
      <c r="W997" s="635"/>
      <c r="X997" s="635"/>
      <c r="Y997" s="635"/>
      <c r="Z997" s="635"/>
    </row>
    <row r="998" spans="1:26" ht="15.75" customHeight="1" x14ac:dyDescent="0.25">
      <c r="A998" s="17"/>
      <c r="B998" s="635"/>
      <c r="C998" s="635"/>
      <c r="D998" s="635"/>
      <c r="E998" s="17"/>
      <c r="F998" s="635"/>
      <c r="G998" s="635"/>
      <c r="H998" s="635"/>
      <c r="I998" s="635"/>
      <c r="J998" s="635"/>
      <c r="K998" s="635"/>
      <c r="L998" s="635"/>
      <c r="M998" s="635"/>
      <c r="N998" s="635"/>
      <c r="O998" s="635"/>
      <c r="P998" s="635"/>
      <c r="Q998" s="635"/>
      <c r="R998" s="636"/>
      <c r="S998" s="635"/>
      <c r="T998" s="635"/>
      <c r="U998" s="635"/>
      <c r="V998" s="635"/>
      <c r="W998" s="635"/>
      <c r="X998" s="635"/>
      <c r="Y998" s="635"/>
      <c r="Z998" s="635"/>
    </row>
    <row r="999" spans="1:26" ht="15.75" customHeight="1" x14ac:dyDescent="0.25">
      <c r="A999" s="17"/>
      <c r="B999" s="635"/>
      <c r="C999" s="635"/>
      <c r="D999" s="635"/>
      <c r="E999" s="17"/>
      <c r="F999" s="635"/>
      <c r="G999" s="635"/>
      <c r="H999" s="635"/>
      <c r="I999" s="635"/>
      <c r="J999" s="635"/>
      <c r="K999" s="635"/>
      <c r="L999" s="635"/>
      <c r="M999" s="635"/>
      <c r="N999" s="635"/>
      <c r="O999" s="635"/>
      <c r="P999" s="635"/>
      <c r="Q999" s="635"/>
      <c r="R999" s="636"/>
      <c r="S999" s="635"/>
      <c r="T999" s="635"/>
      <c r="U999" s="635"/>
      <c r="V999" s="635"/>
      <c r="W999" s="635"/>
      <c r="X999" s="635"/>
      <c r="Y999" s="635"/>
      <c r="Z999" s="635"/>
    </row>
    <row r="1000" spans="1:26" ht="15.75" customHeight="1" x14ac:dyDescent="0.25">
      <c r="A1000" s="17"/>
      <c r="B1000" s="635"/>
      <c r="C1000" s="635"/>
      <c r="D1000" s="635"/>
      <c r="E1000" s="17"/>
      <c r="F1000" s="635"/>
      <c r="G1000" s="635"/>
      <c r="H1000" s="635"/>
      <c r="I1000" s="635"/>
      <c r="J1000" s="635"/>
      <c r="K1000" s="635"/>
      <c r="L1000" s="635"/>
      <c r="M1000" s="635"/>
      <c r="N1000" s="635"/>
      <c r="O1000" s="635"/>
      <c r="P1000" s="635"/>
      <c r="Q1000" s="635"/>
      <c r="R1000" s="636"/>
      <c r="S1000" s="635"/>
      <c r="T1000" s="635"/>
      <c r="U1000" s="635"/>
      <c r="V1000" s="635"/>
      <c r="W1000" s="635"/>
      <c r="X1000" s="635"/>
      <c r="Y1000" s="635"/>
      <c r="Z1000" s="635"/>
    </row>
    <row r="1001" spans="1:26" ht="15.75" customHeight="1" x14ac:dyDescent="0.25">
      <c r="A1001" s="17"/>
      <c r="B1001" s="635"/>
      <c r="C1001" s="635"/>
      <c r="D1001" s="635"/>
      <c r="E1001" s="17"/>
      <c r="F1001" s="635"/>
      <c r="G1001" s="635"/>
      <c r="H1001" s="635"/>
      <c r="I1001" s="635"/>
      <c r="J1001" s="635"/>
      <c r="K1001" s="635"/>
      <c r="L1001" s="635"/>
      <c r="M1001" s="635"/>
      <c r="N1001" s="635"/>
      <c r="O1001" s="635"/>
      <c r="P1001" s="635"/>
      <c r="Q1001" s="635"/>
      <c r="R1001" s="636"/>
      <c r="S1001" s="635"/>
      <c r="T1001" s="635"/>
      <c r="U1001" s="635"/>
      <c r="V1001" s="635"/>
      <c r="W1001" s="635"/>
      <c r="X1001" s="635"/>
      <c r="Y1001" s="635"/>
      <c r="Z1001" s="635"/>
    </row>
  </sheetData>
  <autoFilter ref="R31:V125" xr:uid="{00000000-0009-0000-0000-00000C000000}"/>
  <mergeCells count="80">
    <mergeCell ref="L92:L94"/>
    <mergeCell ref="O92:O94"/>
    <mergeCell ref="Q92:Q94"/>
    <mergeCell ref="O71:P71"/>
    <mergeCell ref="O72:P72"/>
    <mergeCell ref="G92:G94"/>
    <mergeCell ref="H92:H94"/>
    <mergeCell ref="I92:I94"/>
    <mergeCell ref="J92:J94"/>
    <mergeCell ref="K92:K94"/>
    <mergeCell ref="N95:N97"/>
    <mergeCell ref="O95:O97"/>
    <mergeCell ref="Q95:Q97"/>
    <mergeCell ref="O122:P122"/>
    <mergeCell ref="O123:P123"/>
    <mergeCell ref="Q98:Q105"/>
    <mergeCell ref="O124:P124"/>
    <mergeCell ref="O125:P125"/>
    <mergeCell ref="G98:G105"/>
    <mergeCell ref="H98:H105"/>
    <mergeCell ref="I98:I105"/>
    <mergeCell ref="J98:J105"/>
    <mergeCell ref="K98:K105"/>
    <mergeCell ref="O98:O105"/>
    <mergeCell ref="G95:G97"/>
    <mergeCell ref="H95:H97"/>
    <mergeCell ref="I95:I97"/>
    <mergeCell ref="J95:J97"/>
    <mergeCell ref="K95:K97"/>
    <mergeCell ref="L95:L97"/>
    <mergeCell ref="M95:M97"/>
    <mergeCell ref="A17:C20"/>
    <mergeCell ref="D17:U20"/>
    <mergeCell ref="A22:C22"/>
    <mergeCell ref="E22:F22"/>
    <mergeCell ref="H22:J22"/>
    <mergeCell ref="A23:C23"/>
    <mergeCell ref="H23:I23"/>
    <mergeCell ref="H24:I24"/>
    <mergeCell ref="H25:I25"/>
    <mergeCell ref="H26:I26"/>
    <mergeCell ref="A30:G30"/>
    <mergeCell ref="H30:N30"/>
    <mergeCell ref="O30:Q30"/>
    <mergeCell ref="R30:V30"/>
    <mergeCell ref="O31:P31"/>
    <mergeCell ref="O32:P32"/>
    <mergeCell ref="O33:P33"/>
    <mergeCell ref="O37:P37"/>
    <mergeCell ref="O38:P38"/>
    <mergeCell ref="O39:P39"/>
    <mergeCell ref="O40:P40"/>
    <mergeCell ref="O41:P41"/>
    <mergeCell ref="O42:P42"/>
    <mergeCell ref="O43:P43"/>
    <mergeCell ref="O46:P46"/>
    <mergeCell ref="O47:P47"/>
    <mergeCell ref="O48:P48"/>
    <mergeCell ref="O49:P49"/>
    <mergeCell ref="O50:P50"/>
    <mergeCell ref="O51:P51"/>
    <mergeCell ref="O52:P52"/>
    <mergeCell ref="O53:P53"/>
    <mergeCell ref="O54:P54"/>
    <mergeCell ref="O55:P55"/>
    <mergeCell ref="O56:P56"/>
    <mergeCell ref="O57:P57"/>
    <mergeCell ref="O58:P58"/>
    <mergeCell ref="O59:P59"/>
    <mergeCell ref="O60:P60"/>
    <mergeCell ref="O61:P61"/>
    <mergeCell ref="O62:P62"/>
    <mergeCell ref="O63:P63"/>
    <mergeCell ref="O64:P64"/>
    <mergeCell ref="O65:P65"/>
    <mergeCell ref="O66:P66"/>
    <mergeCell ref="O67:P67"/>
    <mergeCell ref="O68:P68"/>
    <mergeCell ref="O69:P69"/>
    <mergeCell ref="O70:P70"/>
  </mergeCells>
  <conditionalFormatting sqref="U34 U37:U44 U46:U73 U76 U79 U81 U83 U85 U88 U92 U95 U98 U106">
    <cfRule type="containsText" dxfId="68" priority="1" stopIfTrue="1" operator="containsText" text="Cerrada">
      <formula>NOT(ISERROR(SEARCH(("Cerrada"),(U34))))</formula>
    </cfRule>
  </conditionalFormatting>
  <conditionalFormatting sqref="U34 U37:U44 U46:U73 U76 U79 U81 U83 U85 U88 U92 U95 U98 U106">
    <cfRule type="containsText" dxfId="67" priority="2" stopIfTrue="1" operator="containsText" text="En ejecución">
      <formula>NOT(ISERROR(SEARCH(("En ejecución"),(U34))))</formula>
    </cfRule>
  </conditionalFormatting>
  <conditionalFormatting sqref="U34 U37:U44 U46:U73 U76 U79 U81 U83 U85 U88 U92 U95 U98 U106">
    <cfRule type="containsText" dxfId="66" priority="3" stopIfTrue="1" operator="containsText" text="Vencida">
      <formula>NOT(ISERROR(SEARCH(("Vencida"),(U34))))</formula>
    </cfRule>
  </conditionalFormatting>
  <conditionalFormatting sqref="U32">
    <cfRule type="containsText" dxfId="65" priority="4" stopIfTrue="1" operator="containsText" text="Cerrada">
      <formula>NOT(ISERROR(SEARCH(("Cerrada"),(U32))))</formula>
    </cfRule>
  </conditionalFormatting>
  <conditionalFormatting sqref="U32">
    <cfRule type="containsText" dxfId="64" priority="5" stopIfTrue="1" operator="containsText" text="En ejecución">
      <formula>NOT(ISERROR(SEARCH(("En ejecución"),(U32))))</formula>
    </cfRule>
  </conditionalFormatting>
  <conditionalFormatting sqref="U32">
    <cfRule type="containsText" dxfId="63" priority="6" stopIfTrue="1" operator="containsText" text="Vencida">
      <formula>NOT(ISERROR(SEARCH(("Vencida"),(U32))))</formula>
    </cfRule>
  </conditionalFormatting>
  <conditionalFormatting sqref="U33">
    <cfRule type="containsText" dxfId="62" priority="7" stopIfTrue="1" operator="containsText" text="Cerrada">
      <formula>NOT(ISERROR(SEARCH(("Cerrada"),(U33))))</formula>
    </cfRule>
  </conditionalFormatting>
  <conditionalFormatting sqref="U33">
    <cfRule type="containsText" dxfId="61" priority="8" stopIfTrue="1" operator="containsText" text="En ejecución">
      <formula>NOT(ISERROR(SEARCH(("En ejecución"),(U33))))</formula>
    </cfRule>
  </conditionalFormatting>
  <conditionalFormatting sqref="U33">
    <cfRule type="containsText" dxfId="60" priority="9" stopIfTrue="1" operator="containsText" text="Vencida">
      <formula>NOT(ISERROR(SEARCH(("Vencida"),(U33))))</formula>
    </cfRule>
  </conditionalFormatting>
  <conditionalFormatting sqref="U122">
    <cfRule type="containsText" dxfId="59" priority="10" stopIfTrue="1" operator="containsText" text="Cerrada">
      <formula>NOT(ISERROR(SEARCH(("Cerrada"),(U122))))</formula>
    </cfRule>
  </conditionalFormatting>
  <conditionalFormatting sqref="U122">
    <cfRule type="containsText" dxfId="58" priority="11" stopIfTrue="1" operator="containsText" text="En ejecución">
      <formula>NOT(ISERROR(SEARCH(("En ejecución"),(U122))))</formula>
    </cfRule>
  </conditionalFormatting>
  <conditionalFormatting sqref="U122">
    <cfRule type="containsText" dxfId="57" priority="12" stopIfTrue="1" operator="containsText" text="Vencida">
      <formula>NOT(ISERROR(SEARCH(("Vencida"),(U122))))</formula>
    </cfRule>
  </conditionalFormatting>
  <conditionalFormatting sqref="U125">
    <cfRule type="containsText" dxfId="56" priority="13" stopIfTrue="1" operator="containsText" text="Cerrada">
      <formula>NOT(ISERROR(SEARCH(("Cerrada"),(U125))))</formula>
    </cfRule>
  </conditionalFormatting>
  <conditionalFormatting sqref="U125">
    <cfRule type="containsText" dxfId="55" priority="14" stopIfTrue="1" operator="containsText" text="En ejecución">
      <formula>NOT(ISERROR(SEARCH(("En ejecución"),(U125))))</formula>
    </cfRule>
  </conditionalFormatting>
  <conditionalFormatting sqref="U125">
    <cfRule type="containsText" dxfId="54" priority="15" stopIfTrue="1" operator="containsText" text="Vencida">
      <formula>NOT(ISERROR(SEARCH(("Vencida"),(U125))))</formula>
    </cfRule>
  </conditionalFormatting>
  <conditionalFormatting sqref="U124">
    <cfRule type="containsText" dxfId="53" priority="16" stopIfTrue="1" operator="containsText" text="Cerrada">
      <formula>NOT(ISERROR(SEARCH(("Cerrada"),(U124))))</formula>
    </cfRule>
  </conditionalFormatting>
  <conditionalFormatting sqref="U124">
    <cfRule type="containsText" dxfId="52" priority="17" stopIfTrue="1" operator="containsText" text="En ejecución">
      <formula>NOT(ISERROR(SEARCH(("En ejecución"),(U124))))</formula>
    </cfRule>
  </conditionalFormatting>
  <conditionalFormatting sqref="U124">
    <cfRule type="containsText" dxfId="51" priority="18" stopIfTrue="1" operator="containsText" text="Vencida">
      <formula>NOT(ISERROR(SEARCH(("Vencida"),(U124))))</formula>
    </cfRule>
  </conditionalFormatting>
  <conditionalFormatting sqref="U123">
    <cfRule type="containsText" dxfId="50" priority="19" stopIfTrue="1" operator="containsText" text="Cerrada">
      <formula>NOT(ISERROR(SEARCH(("Cerrada"),(U123))))</formula>
    </cfRule>
  </conditionalFormatting>
  <conditionalFormatting sqref="U123">
    <cfRule type="containsText" dxfId="49" priority="20" stopIfTrue="1" operator="containsText" text="En ejecución">
      <formula>NOT(ISERROR(SEARCH(("En ejecución"),(U123))))</formula>
    </cfRule>
  </conditionalFormatting>
  <conditionalFormatting sqref="U123">
    <cfRule type="containsText" dxfId="48" priority="21" stopIfTrue="1" operator="containsText" text="Vencida">
      <formula>NOT(ISERROR(SEARCH(("Vencida"),(U123))))</formula>
    </cfRule>
  </conditionalFormatting>
  <dataValidations count="7">
    <dataValidation type="list" allowBlank="1" showErrorMessage="1" sqref="A23" xr:uid="{00000000-0002-0000-0C00-000000000000}">
      <formula1>'GT-12'!PROCESOS</formula1>
    </dataValidation>
    <dataValidation type="list" allowBlank="1" showErrorMessage="1" sqref="B32:B123" xr:uid="{00000000-0002-0000-0C00-000001000000}">
      <formula1>$F$2:$F$6</formula1>
    </dataValidation>
    <dataValidation type="list" allowBlank="1" showErrorMessage="1" sqref="I32" xr:uid="{00000000-0002-0000-0C00-000002000000}">
      <formula1>$H$2:$H$3</formula1>
    </dataValidation>
    <dataValidation type="list" allowBlank="1" showErrorMessage="1" sqref="U32:U34 U37:U44 U46:U73 U76 U79 U81 U83 U85 U88 U92 U95 U98 U106 U122:U125" xr:uid="{00000000-0002-0000-0C00-000003000000}">
      <formula1>$I$2:$I$4</formula1>
    </dataValidation>
    <dataValidation type="list" allowBlank="1" showErrorMessage="1" sqref="I34 I37:I44 I46:I73 I76 I79 I81 I83 I85 I88 I92 I95 I98 I106 I122:I125" xr:uid="{00000000-0002-0000-0C00-000004000000}">
      <formula1>$G$2:$G$3</formula1>
    </dataValidation>
    <dataValidation type="list" allowBlank="1" showErrorMessage="1" sqref="T32:T34 T37:T44 T46:T73 T76 T79 T81 T83 T85 T88 T92 T95 T98:T106 T122 T124" xr:uid="{00000000-0002-0000-0C00-000005000000}">
      <formula1>$J$2:$J$4</formula1>
    </dataValidation>
    <dataValidation type="list" allowBlank="1" showErrorMessage="1" sqref="F32:F38 F41:F123" xr:uid="{00000000-0002-0000-0C00-000006000000}">
      <formula1>$G$2:$G$5</formula1>
    </dataValidation>
  </dataValidations>
  <hyperlinks>
    <hyperlink ref="Q33" r:id="rId1" xr:uid="{00000000-0004-0000-0C00-000000000000}"/>
    <hyperlink ref="Q37" r:id="rId2" xr:uid="{00000000-0004-0000-0C00-000001000000}"/>
    <hyperlink ref="S37" r:id="rId3" xr:uid="{00000000-0004-0000-0C00-000002000000}"/>
    <hyperlink ref="Q38" r:id="rId4" location="overlay-context=" xr:uid="{00000000-0004-0000-0C00-000003000000}"/>
    <hyperlink ref="S41" r:id="rId5" location="overlay-context=content/gt-12-proceso-de-gesti%25C3%25B3n-tecnol%25C3%25B3gica%3Fq%3Dcontent/gt-12-proceso-de-gesti%25C3%25B3n-tecnol%25C3%25B3gica" xr:uid="{00000000-0004-0000-0C00-000004000000}"/>
    <hyperlink ref="Q42" r:id="rId6" location="overlay-context=content/gt-12-proceso-de-gesti%25C3%25B3n-tecnol%25C3%25B3gica%3Fq%3Dcontent/gt-12-proceso-de-gesti%25C3%25B3n-tecnol%25C3%25B3gica" xr:uid="{00000000-0004-0000-0C00-000005000000}"/>
    <hyperlink ref="S42" r:id="rId7" location="overlay-context=content/gt-12-proceso-de-gesti%25C3%25B3n-tecnol%25C3%25B3gica%3Fq%3Dcontent/gt-12-proceso-de-gesti%25C3%25B3n-tecnol%25C3%25B3gica" xr:uid="{00000000-0004-0000-0C00-000006000000}"/>
    <hyperlink ref="Q43" r:id="rId8" xr:uid="{00000000-0004-0000-0C00-000007000000}"/>
    <hyperlink ref="Q44" r:id="rId9" location="overlay-context=" xr:uid="{00000000-0004-0000-0C00-000008000000}"/>
    <hyperlink ref="Q46" r:id="rId10" location="overlay-context=" xr:uid="{00000000-0004-0000-0C00-000009000000}"/>
    <hyperlink ref="Q49" r:id="rId11" location="overlay-context=" xr:uid="{00000000-0004-0000-0C00-00000A000000}"/>
    <hyperlink ref="S49" r:id="rId12" location="overlay-context=" xr:uid="{00000000-0004-0000-0C00-00000B000000}"/>
    <hyperlink ref="Q50" r:id="rId13" location="overlay-context=" xr:uid="{00000000-0004-0000-0C00-00000C000000}"/>
    <hyperlink ref="S50" r:id="rId14" location="overlay-context=" xr:uid="{00000000-0004-0000-0C00-00000D000000}"/>
    <hyperlink ref="Q55" r:id="rId15" location="overlay-context=_x000a_MN-GT-12-16 Manual Administración y Gestión Cuentas Correo" xr:uid="{00000000-0004-0000-0C00-00000E000000}"/>
    <hyperlink ref="S55" r:id="rId16" location="overlay-context=_x000a_MN-GT-12-16 Manual Administración y Gestión Cuentas Correo" xr:uid="{00000000-0004-0000-0C00-00000F000000}"/>
    <hyperlink ref="Q58" r:id="rId17" xr:uid="{00000000-0004-0000-0C00-000010000000}"/>
    <hyperlink ref="S58" r:id="rId18" xr:uid="{00000000-0004-0000-0C00-000011000000}"/>
    <hyperlink ref="Q59" r:id="rId19" location="overlay-context=" xr:uid="{00000000-0004-0000-0C00-000012000000}"/>
    <hyperlink ref="S59" r:id="rId20" location="overlay-context=" xr:uid="{00000000-0004-0000-0C00-000013000000}"/>
    <hyperlink ref="Q64" r:id="rId21" location="overlay-context=" xr:uid="{00000000-0004-0000-0C00-000014000000}"/>
    <hyperlink ref="S64" r:id="rId22" location="overlay-context=content/gt-12-proceso-de-gesti%25C3%25B3n-tecnol%25C3%25B3gica%3Fq%3Dcontent/gt-12-proceso-de-gesti%25C3%25B3n-tecnol%25C3%25B3gica" xr:uid="{00000000-0004-0000-0C00-000015000000}"/>
    <hyperlink ref="S65" r:id="rId23" location="overlay-context=content/gt-12-proceso-de-gesti%25C3%25B3n-tecnol%25C3%25B3gica%3Fq%3Dcontent/gt-12-proceso-de-gesti%25C3%25B3n-tecnol%25C3%25B3gica" xr:uid="{00000000-0004-0000-0C00-000016000000}"/>
    <hyperlink ref="Q68" r:id="rId24" xr:uid="{00000000-0004-0000-0C00-000017000000}"/>
    <hyperlink ref="S68" r:id="rId25" xr:uid="{00000000-0004-0000-0C00-000018000000}"/>
    <hyperlink ref="Q71" r:id="rId26" xr:uid="{00000000-0004-0000-0C00-000019000000}"/>
    <hyperlink ref="S71" r:id="rId27" location="overlay-context=" xr:uid="{00000000-0004-0000-0C00-00001A000000}"/>
    <hyperlink ref="S81" r:id="rId28" xr:uid="{00000000-0004-0000-0C00-00001B000000}"/>
    <hyperlink ref="S83" r:id="rId29" xr:uid="{00000000-0004-0000-0C00-00001C000000}"/>
    <hyperlink ref="Q92" r:id="rId30" xr:uid="{00000000-0004-0000-0C00-00001D000000}"/>
    <hyperlink ref="S92" r:id="rId31" xr:uid="{00000000-0004-0000-0C00-00001E000000}"/>
    <hyperlink ref="Q95" r:id="rId32" xr:uid="{00000000-0004-0000-0C00-00001F000000}"/>
    <hyperlink ref="S95" r:id="rId33" xr:uid="{00000000-0004-0000-0C00-000020000000}"/>
    <hyperlink ref="Q122" r:id="rId34" location=":~:text=PRO%2DGT%2D12,servicio%20del%20IDEP" xr:uid="{00000000-0004-0000-0C00-000021000000}"/>
    <hyperlink ref="Q123" r:id="rId35" location="overlay-context=content/gt-12-proceso-de-gesti%25C3%25B3n-tecnol%25C3%25B3gica%3Fq%3Dcontent/gt-12-proceso-de-gesti%25C3%25B3n-tecnol%25C3%25B3gica" xr:uid="{00000000-0004-0000-0C00-000022000000}"/>
    <hyperlink ref="S123" r:id="rId36" location="overlay-context=content/gt-12-proceso-de-gesti%25C3%25B3n-tecnol%25C3%25B3gica%3Fq%3Dcontent/gt-12-proceso-de-gesti%25C3%25B3n-tecnol%25C3%25B3gica" xr:uid="{00000000-0004-0000-0C00-000023000000}"/>
    <hyperlink ref="Q124" r:id="rId37" location="overlay-context=content/gt-12-proceso-de-gesti%25C3%25B3n-tecnol%25C3%25B3gica%3Fq%3Dcontent/gt-12-proceso-de-gesti%25C3%25B3n-tecnol%25C3%25B3gica" xr:uid="{00000000-0004-0000-0C00-000024000000}"/>
  </hyperlinks>
  <pageMargins left="0.7" right="0.7" top="0.75" bottom="0.75" header="0" footer="0"/>
  <pageSetup orientation="portrait"/>
  <drawing r:id="rId3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DD6EE"/>
  </sheetPr>
  <dimension ref="A1:AA1000"/>
  <sheetViews>
    <sheetView showGridLines="0" topLeftCell="A53" workbookViewId="0">
      <selection activeCell="A53" sqref="A53"/>
    </sheetView>
  </sheetViews>
  <sheetFormatPr baseColWidth="10" defaultColWidth="14.42578125" defaultRowHeight="15" customHeight="1" x14ac:dyDescent="0.25"/>
  <cols>
    <col min="1" max="1" width="6.5703125" customWidth="1"/>
    <col min="2" max="2" width="10.7109375" customWidth="1"/>
    <col min="3" max="3" width="17.5703125" customWidth="1"/>
    <col min="4" max="4" width="21.5703125" customWidth="1"/>
    <col min="5" max="5" width="65" customWidth="1"/>
    <col min="6" max="6" width="24.140625" customWidth="1"/>
    <col min="7" max="7" width="30.85546875" customWidth="1"/>
    <col min="8" max="8" width="69.71093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34.140625" customWidth="1"/>
    <col min="19" max="19" width="55.28515625" customWidth="1"/>
    <col min="20" max="20" width="71" customWidth="1"/>
    <col min="21" max="21" width="46.28515625" customWidth="1"/>
    <col min="22" max="22" width="18.42578125" customWidth="1"/>
    <col min="23" max="23" width="19.42578125" customWidth="1"/>
    <col min="24" max="24" width="50.85546875" customWidth="1"/>
    <col min="25" max="25" width="31.140625" customWidth="1"/>
    <col min="27" max="27" width="11" customWidth="1"/>
  </cols>
  <sheetData>
    <row r="1" spans="1:27" ht="44.25" hidden="1" customHeight="1" x14ac:dyDescent="0.35">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x14ac:dyDescent="0.25">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x14ac:dyDescent="0.25">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x14ac:dyDescent="0.25">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x14ac:dyDescent="0.25">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x14ac:dyDescent="0.25">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x14ac:dyDescent="0.25">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x14ac:dyDescent="0.25">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x14ac:dyDescent="0.25">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x14ac:dyDescent="0.25">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x14ac:dyDescent="0.25">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x14ac:dyDescent="0.25">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x14ac:dyDescent="0.25">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x14ac:dyDescent="0.25">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x14ac:dyDescent="0.25">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x14ac:dyDescent="0.35">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x14ac:dyDescent="0.25">
      <c r="A17" s="839"/>
      <c r="B17" s="840"/>
      <c r="C17" s="841"/>
      <c r="D17" s="847" t="s">
        <v>50</v>
      </c>
      <c r="E17" s="840"/>
      <c r="F17" s="840"/>
      <c r="G17" s="840"/>
      <c r="H17" s="840"/>
      <c r="I17" s="840"/>
      <c r="J17" s="840"/>
      <c r="K17" s="840"/>
      <c r="L17" s="840"/>
      <c r="M17" s="840"/>
      <c r="N17" s="840"/>
      <c r="O17" s="840"/>
      <c r="P17" s="840"/>
      <c r="Q17" s="840"/>
      <c r="R17" s="840"/>
      <c r="S17" s="840"/>
      <c r="T17" s="840"/>
      <c r="U17" s="840"/>
      <c r="V17" s="840"/>
      <c r="W17" s="841"/>
      <c r="X17" s="539" t="s">
        <v>51</v>
      </c>
      <c r="Y17" s="6"/>
      <c r="Z17" s="6"/>
      <c r="AA17" s="6"/>
    </row>
    <row r="18" spans="1:27" ht="27.75" customHeight="1" x14ac:dyDescent="0.25">
      <c r="A18" s="842"/>
      <c r="B18" s="753"/>
      <c r="C18" s="843"/>
      <c r="D18" s="842"/>
      <c r="E18" s="753"/>
      <c r="F18" s="753"/>
      <c r="G18" s="753"/>
      <c r="H18" s="753"/>
      <c r="I18" s="753"/>
      <c r="J18" s="753"/>
      <c r="K18" s="753"/>
      <c r="L18" s="753"/>
      <c r="M18" s="753"/>
      <c r="N18" s="753"/>
      <c r="O18" s="753"/>
      <c r="P18" s="753"/>
      <c r="Q18" s="753"/>
      <c r="R18" s="753"/>
      <c r="S18" s="753"/>
      <c r="T18" s="753"/>
      <c r="U18" s="753"/>
      <c r="V18" s="753"/>
      <c r="W18" s="843"/>
      <c r="X18" s="541" t="s">
        <v>1636</v>
      </c>
      <c r="Y18" s="6"/>
      <c r="Z18" s="6"/>
      <c r="AA18" s="6"/>
    </row>
    <row r="19" spans="1:27" ht="27.75" customHeight="1" x14ac:dyDescent="0.25">
      <c r="A19" s="842"/>
      <c r="B19" s="753"/>
      <c r="C19" s="843"/>
      <c r="D19" s="842"/>
      <c r="E19" s="753"/>
      <c r="F19" s="753"/>
      <c r="G19" s="753"/>
      <c r="H19" s="753"/>
      <c r="I19" s="753"/>
      <c r="J19" s="753"/>
      <c r="K19" s="753"/>
      <c r="L19" s="753"/>
      <c r="M19" s="753"/>
      <c r="N19" s="753"/>
      <c r="O19" s="753"/>
      <c r="P19" s="753"/>
      <c r="Q19" s="753"/>
      <c r="R19" s="753"/>
      <c r="S19" s="753"/>
      <c r="T19" s="753"/>
      <c r="U19" s="753"/>
      <c r="V19" s="753"/>
      <c r="W19" s="843"/>
      <c r="X19" s="592" t="s">
        <v>1637</v>
      </c>
      <c r="Y19" s="6"/>
      <c r="Z19" s="6"/>
      <c r="AA19" s="6"/>
    </row>
    <row r="20" spans="1:27" ht="27.75" customHeight="1" x14ac:dyDescent="0.25">
      <c r="A20" s="844"/>
      <c r="B20" s="845"/>
      <c r="C20" s="846"/>
      <c r="D20" s="844"/>
      <c r="E20" s="845"/>
      <c r="F20" s="845"/>
      <c r="G20" s="845"/>
      <c r="H20" s="845"/>
      <c r="I20" s="845"/>
      <c r="J20" s="845"/>
      <c r="K20" s="845"/>
      <c r="L20" s="845"/>
      <c r="M20" s="845"/>
      <c r="N20" s="845"/>
      <c r="O20" s="845"/>
      <c r="P20" s="845"/>
      <c r="Q20" s="845"/>
      <c r="R20" s="845"/>
      <c r="S20" s="845"/>
      <c r="T20" s="845"/>
      <c r="U20" s="845"/>
      <c r="V20" s="845"/>
      <c r="W20" s="846"/>
      <c r="X20" s="542" t="s">
        <v>54</v>
      </c>
      <c r="Y20" s="6"/>
      <c r="Z20" s="6"/>
      <c r="AA20" s="6"/>
    </row>
    <row r="21" spans="1:27" ht="36.75" customHeight="1" x14ac:dyDescent="0.25">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x14ac:dyDescent="0.25">
      <c r="A22" s="957" t="s">
        <v>1638</v>
      </c>
      <c r="B22" s="884"/>
      <c r="C22" s="885"/>
      <c r="D22" s="550"/>
      <c r="E22" s="958" t="str">
        <f>CONCATENATE("INFORME DE SEGUIMIENTO DEL PROCESO ",A23)</f>
        <v>INFORME DE SEGUIMIENTO DEL PROCESO GESTIÓN DEL TALENTO HUMANO</v>
      </c>
      <c r="F22" s="850"/>
      <c r="G22" s="547"/>
      <c r="H22" s="959" t="s">
        <v>1639</v>
      </c>
      <c r="I22" s="849"/>
      <c r="J22" s="850"/>
      <c r="K22" s="551"/>
      <c r="L22" s="552"/>
      <c r="M22" s="552"/>
      <c r="N22" s="552"/>
      <c r="O22" s="552"/>
      <c r="P22" s="552"/>
      <c r="Q22" s="552"/>
      <c r="R22" s="552"/>
      <c r="S22" s="552"/>
      <c r="T22" s="552"/>
      <c r="U22" s="552"/>
      <c r="V22" s="552"/>
      <c r="W22" s="552"/>
      <c r="X22" s="553"/>
      <c r="Y22" s="6"/>
      <c r="Z22" s="6"/>
      <c r="AA22" s="6"/>
    </row>
    <row r="23" spans="1:27" ht="53.25" customHeight="1" x14ac:dyDescent="0.25">
      <c r="A23" s="962" t="s">
        <v>42</v>
      </c>
      <c r="B23" s="884"/>
      <c r="C23" s="885"/>
      <c r="D23" s="550"/>
      <c r="E23" s="554" t="s">
        <v>1640</v>
      </c>
      <c r="F23" s="555">
        <f>COUNTA(E31:E62)</f>
        <v>23</v>
      </c>
      <c r="G23" s="547"/>
      <c r="H23" s="952" t="s">
        <v>1641</v>
      </c>
      <c r="I23" s="953"/>
      <c r="J23" s="555">
        <f>COUNTIF(I31:I62,"Acción Correctiva")</f>
        <v>10</v>
      </c>
      <c r="K23" s="548"/>
      <c r="L23" s="552"/>
      <c r="M23" s="552"/>
      <c r="N23" s="552"/>
      <c r="O23" s="552"/>
      <c r="P23" s="552"/>
      <c r="Q23" s="552"/>
      <c r="R23" s="552"/>
      <c r="S23" s="552"/>
      <c r="T23" s="552"/>
      <c r="U23" s="553"/>
      <c r="V23" s="553"/>
      <c r="W23" s="550"/>
      <c r="X23" s="553"/>
      <c r="Y23" s="6"/>
      <c r="Z23" s="6"/>
      <c r="AA23" s="6"/>
    </row>
    <row r="24" spans="1:27" ht="48.75" customHeight="1" x14ac:dyDescent="0.35">
      <c r="A24" s="557"/>
      <c r="B24" s="550"/>
      <c r="C24" s="550"/>
      <c r="D24" s="558"/>
      <c r="E24" s="559" t="s">
        <v>1561</v>
      </c>
      <c r="F24" s="560">
        <f>COUNTA(H31:H62)</f>
        <v>18</v>
      </c>
      <c r="G24" s="561"/>
      <c r="H24" s="954" t="s">
        <v>1642</v>
      </c>
      <c r="I24" s="955"/>
      <c r="J24" s="556">
        <f>COUNTIF(I31:I62,"Acción Preventiva y/o de mejora")</f>
        <v>8</v>
      </c>
      <c r="K24" s="548"/>
      <c r="L24" s="552"/>
      <c r="M24" s="552"/>
      <c r="N24" s="552"/>
      <c r="O24" s="552"/>
      <c r="P24" s="552"/>
      <c r="Q24" s="552"/>
      <c r="R24" s="548"/>
      <c r="S24" s="548"/>
      <c r="T24" s="548"/>
      <c r="U24" s="553"/>
      <c r="V24" s="553"/>
      <c r="W24" s="550"/>
      <c r="X24" s="553"/>
      <c r="Y24" s="6"/>
      <c r="Z24" s="6"/>
      <c r="AA24" s="6"/>
    </row>
    <row r="25" spans="1:27" ht="53.25" customHeight="1" x14ac:dyDescent="0.35">
      <c r="A25" s="557"/>
      <c r="B25" s="550"/>
      <c r="C25" s="550"/>
      <c r="D25" s="562"/>
      <c r="E25" s="559" t="s">
        <v>1563</v>
      </c>
      <c r="F25" s="560">
        <f>COUNTIF(W31:W62, "Vencida")</f>
        <v>0</v>
      </c>
      <c r="G25" s="561"/>
      <c r="H25" s="956"/>
      <c r="I25" s="796"/>
      <c r="J25" s="563"/>
      <c r="K25" s="548"/>
      <c r="L25" s="552"/>
      <c r="M25" s="552"/>
      <c r="N25" s="552"/>
      <c r="O25" s="552"/>
      <c r="P25" s="552"/>
      <c r="Q25" s="552"/>
      <c r="R25" s="548"/>
      <c r="S25" s="548"/>
      <c r="T25" s="548"/>
      <c r="U25" s="553"/>
      <c r="V25" s="553"/>
      <c r="W25" s="550"/>
      <c r="X25" s="564"/>
      <c r="Y25" s="6"/>
      <c r="Z25" s="6"/>
      <c r="AA25" s="6"/>
    </row>
    <row r="26" spans="1:27" ht="48.75" customHeight="1" x14ac:dyDescent="0.35">
      <c r="A26" s="557"/>
      <c r="B26" s="550"/>
      <c r="C26" s="550"/>
      <c r="D26" s="558"/>
      <c r="E26" s="559" t="s">
        <v>1565</v>
      </c>
      <c r="F26" s="560">
        <f>COUNTIF(W31:W62, "En ejecución")</f>
        <v>2</v>
      </c>
      <c r="G26" s="561"/>
      <c r="H26" s="956"/>
      <c r="I26" s="796"/>
      <c r="J26" s="565"/>
      <c r="K26" s="563"/>
      <c r="L26" s="552"/>
      <c r="M26" s="552"/>
      <c r="N26" s="552"/>
      <c r="O26" s="552"/>
      <c r="P26" s="552"/>
      <c r="Q26" s="552"/>
      <c r="R26" s="548"/>
      <c r="S26" s="548"/>
      <c r="T26" s="548"/>
      <c r="U26" s="553"/>
      <c r="V26" s="553"/>
      <c r="W26" s="550"/>
      <c r="X26" s="564"/>
      <c r="Y26" s="6"/>
      <c r="Z26" s="6"/>
      <c r="AA26" s="6"/>
    </row>
    <row r="27" spans="1:27" ht="51" customHeight="1" x14ac:dyDescent="0.35">
      <c r="A27" s="557"/>
      <c r="B27" s="550"/>
      <c r="C27" s="550"/>
      <c r="D27" s="562"/>
      <c r="E27" s="566" t="s">
        <v>1647</v>
      </c>
      <c r="F27" s="556">
        <f>COUNTIF(W31:W62, "Cerrada")</f>
        <v>16</v>
      </c>
      <c r="G27" s="561"/>
      <c r="H27" s="567"/>
      <c r="I27" s="568"/>
      <c r="J27" s="552"/>
      <c r="K27" s="552"/>
      <c r="L27" s="552"/>
      <c r="M27" s="552"/>
      <c r="N27" s="552"/>
      <c r="O27" s="552"/>
      <c r="P27" s="552"/>
      <c r="Q27" s="552"/>
      <c r="R27" s="548"/>
      <c r="S27" s="548"/>
      <c r="T27" s="548"/>
      <c r="U27" s="553"/>
      <c r="V27" s="553"/>
      <c r="W27" s="550"/>
      <c r="X27" s="564"/>
      <c r="Y27" s="6"/>
      <c r="Z27" s="6"/>
      <c r="AA27" s="6"/>
    </row>
    <row r="28" spans="1:27" ht="41.25" customHeight="1" x14ac:dyDescent="0.35">
      <c r="A28" s="557"/>
      <c r="B28" s="550"/>
      <c r="C28" s="550"/>
      <c r="D28" s="550"/>
      <c r="E28" s="569"/>
      <c r="F28" s="570"/>
      <c r="G28" s="561"/>
      <c r="H28" s="567"/>
      <c r="I28" s="571"/>
      <c r="J28" s="572"/>
      <c r="K28" s="571"/>
      <c r="L28" s="572"/>
      <c r="M28" s="573"/>
      <c r="N28" s="574"/>
      <c r="O28" s="574"/>
      <c r="P28" s="574"/>
      <c r="Q28" s="574"/>
      <c r="R28" s="546"/>
      <c r="S28" s="546"/>
      <c r="T28" s="546"/>
      <c r="U28" s="546"/>
      <c r="V28" s="546"/>
      <c r="W28" s="546"/>
      <c r="X28" s="546"/>
      <c r="Y28" s="6"/>
      <c r="Z28" s="6"/>
      <c r="AA28" s="6"/>
    </row>
    <row r="29" spans="1:27" ht="45" customHeight="1" x14ac:dyDescent="0.25">
      <c r="A29" s="848" t="s">
        <v>56</v>
      </c>
      <c r="B29" s="849"/>
      <c r="C29" s="849"/>
      <c r="D29" s="849"/>
      <c r="E29" s="849"/>
      <c r="F29" s="849"/>
      <c r="G29" s="850"/>
      <c r="H29" s="851" t="s">
        <v>57</v>
      </c>
      <c r="I29" s="849"/>
      <c r="J29" s="849"/>
      <c r="K29" s="849"/>
      <c r="L29" s="849"/>
      <c r="M29" s="849"/>
      <c r="N29" s="850"/>
      <c r="O29" s="852" t="s">
        <v>58</v>
      </c>
      <c r="P29" s="849"/>
      <c r="Q29" s="849"/>
      <c r="R29" s="849"/>
      <c r="S29" s="850"/>
      <c r="T29" s="853" t="s">
        <v>59</v>
      </c>
      <c r="U29" s="849"/>
      <c r="V29" s="849"/>
      <c r="W29" s="849"/>
      <c r="X29" s="850"/>
      <c r="Y29" s="38"/>
      <c r="Z29" s="39"/>
      <c r="AA29" s="40"/>
    </row>
    <row r="30" spans="1:27" ht="90.75" customHeight="1" x14ac:dyDescent="0.25">
      <c r="A30" s="41" t="s">
        <v>60</v>
      </c>
      <c r="B30" s="42" t="s">
        <v>2</v>
      </c>
      <c r="C30" s="42" t="s">
        <v>61</v>
      </c>
      <c r="D30" s="42" t="s">
        <v>62</v>
      </c>
      <c r="E30" s="42" t="s">
        <v>63</v>
      </c>
      <c r="F30" s="42" t="s">
        <v>64</v>
      </c>
      <c r="G30" s="43" t="s">
        <v>65</v>
      </c>
      <c r="H30" s="44" t="s">
        <v>66</v>
      </c>
      <c r="I30" s="42" t="s">
        <v>4</v>
      </c>
      <c r="J30" s="42" t="s">
        <v>67</v>
      </c>
      <c r="K30" s="45" t="s">
        <v>68</v>
      </c>
      <c r="L30" s="45" t="s">
        <v>69</v>
      </c>
      <c r="M30" s="583" t="s">
        <v>70</v>
      </c>
      <c r="N30" s="584" t="s">
        <v>71</v>
      </c>
      <c r="O30" s="960" t="s">
        <v>72</v>
      </c>
      <c r="P30" s="849"/>
      <c r="Q30" s="849"/>
      <c r="R30" s="961"/>
      <c r="S30" s="584" t="s">
        <v>73</v>
      </c>
      <c r="T30" s="585" t="s">
        <v>72</v>
      </c>
      <c r="U30" s="583" t="s">
        <v>73</v>
      </c>
      <c r="V30" s="583" t="s">
        <v>6</v>
      </c>
      <c r="W30" s="583" t="s">
        <v>74</v>
      </c>
      <c r="X30" s="584" t="s">
        <v>75</v>
      </c>
      <c r="Y30" s="49"/>
      <c r="Z30" s="6"/>
      <c r="AA30" s="6"/>
    </row>
    <row r="31" spans="1:27" ht="268.5" customHeight="1" x14ac:dyDescent="0.25">
      <c r="A31" s="384">
        <v>10</v>
      </c>
      <c r="B31" s="384" t="s">
        <v>9</v>
      </c>
      <c r="C31" s="78" t="s">
        <v>35</v>
      </c>
      <c r="D31" s="385">
        <v>44141</v>
      </c>
      <c r="E31" s="118" t="s">
        <v>1876</v>
      </c>
      <c r="F31" s="78" t="s">
        <v>17</v>
      </c>
      <c r="G31" s="71" t="s">
        <v>1381</v>
      </c>
      <c r="H31" s="386" t="s">
        <v>1877</v>
      </c>
      <c r="I31" s="100" t="s">
        <v>11</v>
      </c>
      <c r="J31" s="384" t="s">
        <v>1383</v>
      </c>
      <c r="K31" s="66" t="s">
        <v>1384</v>
      </c>
      <c r="L31" s="231">
        <v>44141</v>
      </c>
      <c r="M31" s="67">
        <v>44228</v>
      </c>
      <c r="N31" s="67">
        <v>44377</v>
      </c>
      <c r="O31" s="879" t="s">
        <v>1878</v>
      </c>
      <c r="P31" s="744"/>
      <c r="Q31" s="744"/>
      <c r="R31" s="745"/>
      <c r="S31" s="193" t="s">
        <v>1386</v>
      </c>
      <c r="T31" s="346" t="s">
        <v>1387</v>
      </c>
      <c r="U31" s="346" t="s">
        <v>1388</v>
      </c>
      <c r="V31" s="165" t="s">
        <v>13</v>
      </c>
      <c r="W31" s="714" t="s">
        <v>25</v>
      </c>
      <c r="X31" s="254" t="s">
        <v>1879</v>
      </c>
      <c r="Y31" s="6"/>
      <c r="Z31" s="6"/>
      <c r="AA31" s="6"/>
    </row>
    <row r="32" spans="1:27" ht="228" customHeight="1" x14ac:dyDescent="0.25">
      <c r="A32" s="66">
        <v>11</v>
      </c>
      <c r="B32" s="78" t="s">
        <v>9</v>
      </c>
      <c r="C32" s="78" t="s">
        <v>43</v>
      </c>
      <c r="D32" s="67">
        <v>44141</v>
      </c>
      <c r="E32" s="69" t="s">
        <v>1880</v>
      </c>
      <c r="F32" s="78" t="s">
        <v>17</v>
      </c>
      <c r="G32" s="71" t="s">
        <v>1391</v>
      </c>
      <c r="H32" s="100" t="s">
        <v>1881</v>
      </c>
      <c r="I32" s="100" t="s">
        <v>11</v>
      </c>
      <c r="J32" s="87" t="s">
        <v>1393</v>
      </c>
      <c r="K32" s="66" t="s">
        <v>1277</v>
      </c>
      <c r="L32" s="231">
        <v>44141</v>
      </c>
      <c r="M32" s="67">
        <v>44228</v>
      </c>
      <c r="N32" s="67">
        <v>44377</v>
      </c>
      <c r="O32" s="879" t="s">
        <v>1882</v>
      </c>
      <c r="P32" s="744"/>
      <c r="Q32" s="744"/>
      <c r="R32" s="745"/>
      <c r="S32" s="129" t="s">
        <v>1395</v>
      </c>
      <c r="T32" s="346" t="s">
        <v>1883</v>
      </c>
      <c r="U32" s="346" t="s">
        <v>1884</v>
      </c>
      <c r="V32" s="66" t="s">
        <v>13</v>
      </c>
      <c r="W32" s="66" t="s">
        <v>25</v>
      </c>
      <c r="X32" s="715" t="s">
        <v>1398</v>
      </c>
      <c r="Y32" s="6"/>
      <c r="Z32" s="6"/>
      <c r="AA32" s="6"/>
    </row>
    <row r="33" spans="1:27" ht="91.5" customHeight="1" x14ac:dyDescent="0.25">
      <c r="A33" s="66">
        <v>12</v>
      </c>
      <c r="B33" s="78" t="s">
        <v>9</v>
      </c>
      <c r="C33" s="78" t="s">
        <v>43</v>
      </c>
      <c r="D33" s="67">
        <v>44141</v>
      </c>
      <c r="E33" s="69" t="s">
        <v>1885</v>
      </c>
      <c r="F33" s="78" t="s">
        <v>17</v>
      </c>
      <c r="G33" s="71" t="s">
        <v>1400</v>
      </c>
      <c r="H33" s="880" t="s">
        <v>1401</v>
      </c>
      <c r="I33" s="749" t="s">
        <v>11</v>
      </c>
      <c r="J33" s="834" t="s">
        <v>1402</v>
      </c>
      <c r="K33" s="746" t="s">
        <v>1277</v>
      </c>
      <c r="L33" s="877">
        <v>44141</v>
      </c>
      <c r="M33" s="837">
        <v>44207</v>
      </c>
      <c r="N33" s="837">
        <v>44377</v>
      </c>
      <c r="O33" s="891" t="s">
        <v>1886</v>
      </c>
      <c r="P33" s="777"/>
      <c r="Q33" s="777"/>
      <c r="R33" s="778"/>
      <c r="S33" s="892" t="s">
        <v>1887</v>
      </c>
      <c r="T33" s="893" t="s">
        <v>1405</v>
      </c>
      <c r="U33" s="893" t="s">
        <v>1406</v>
      </c>
      <c r="V33" s="66" t="s">
        <v>13</v>
      </c>
      <c r="W33" s="73" t="s">
        <v>25</v>
      </c>
      <c r="X33" s="387" t="s">
        <v>1398</v>
      </c>
      <c r="Y33" s="6"/>
      <c r="Z33" s="6"/>
      <c r="AA33" s="6"/>
    </row>
    <row r="34" spans="1:27" ht="120" customHeight="1" x14ac:dyDescent="0.25">
      <c r="A34" s="66">
        <v>13</v>
      </c>
      <c r="B34" s="78" t="s">
        <v>9</v>
      </c>
      <c r="C34" s="78" t="s">
        <v>43</v>
      </c>
      <c r="D34" s="67">
        <v>44141</v>
      </c>
      <c r="E34" s="69" t="s">
        <v>1888</v>
      </c>
      <c r="F34" s="78" t="s">
        <v>24</v>
      </c>
      <c r="G34" s="71" t="s">
        <v>1408</v>
      </c>
      <c r="H34" s="748"/>
      <c r="I34" s="748"/>
      <c r="J34" s="748"/>
      <c r="K34" s="748"/>
      <c r="L34" s="767"/>
      <c r="M34" s="748"/>
      <c r="N34" s="748"/>
      <c r="O34" s="767"/>
      <c r="P34" s="754"/>
      <c r="Q34" s="754"/>
      <c r="R34" s="779"/>
      <c r="S34" s="748"/>
      <c r="T34" s="748"/>
      <c r="U34" s="748"/>
      <c r="V34" s="66" t="s">
        <v>13</v>
      </c>
      <c r="W34" s="340"/>
      <c r="X34" s="340"/>
      <c r="Y34" s="6"/>
      <c r="Z34" s="6"/>
      <c r="AA34" s="6"/>
    </row>
    <row r="35" spans="1:27" ht="390.75" customHeight="1" x14ac:dyDescent="0.25">
      <c r="A35" s="66">
        <v>14</v>
      </c>
      <c r="B35" s="78" t="s">
        <v>9</v>
      </c>
      <c r="C35" s="78" t="s">
        <v>43</v>
      </c>
      <c r="D35" s="67">
        <v>44141</v>
      </c>
      <c r="E35" s="69" t="s">
        <v>1889</v>
      </c>
      <c r="F35" s="78" t="s">
        <v>17</v>
      </c>
      <c r="G35" s="71" t="s">
        <v>1274</v>
      </c>
      <c r="H35" s="100" t="s">
        <v>1890</v>
      </c>
      <c r="I35" s="100" t="s">
        <v>11</v>
      </c>
      <c r="J35" s="344" t="s">
        <v>1276</v>
      </c>
      <c r="K35" s="66" t="s">
        <v>1277</v>
      </c>
      <c r="L35" s="231">
        <v>44141</v>
      </c>
      <c r="M35" s="67">
        <v>44228</v>
      </c>
      <c r="N35" s="67">
        <v>44484</v>
      </c>
      <c r="O35" s="868" t="s">
        <v>1891</v>
      </c>
      <c r="P35" s="744"/>
      <c r="Q35" s="744"/>
      <c r="R35" s="745"/>
      <c r="S35" s="345" t="s">
        <v>1892</v>
      </c>
      <c r="T35" s="346" t="s">
        <v>1893</v>
      </c>
      <c r="U35" s="347" t="s">
        <v>1894</v>
      </c>
      <c r="V35" s="66" t="s">
        <v>13</v>
      </c>
      <c r="W35" s="66" t="s">
        <v>25</v>
      </c>
      <c r="X35" s="348" t="s">
        <v>1895</v>
      </c>
      <c r="Y35" s="716"/>
      <c r="Z35" s="6"/>
      <c r="AA35" s="6"/>
    </row>
    <row r="36" spans="1:27" ht="103.5" customHeight="1" x14ac:dyDescent="0.25">
      <c r="A36" s="66">
        <v>15</v>
      </c>
      <c r="B36" s="78" t="s">
        <v>9</v>
      </c>
      <c r="C36" s="78" t="s">
        <v>43</v>
      </c>
      <c r="D36" s="67">
        <v>44141</v>
      </c>
      <c r="E36" s="69" t="s">
        <v>1896</v>
      </c>
      <c r="F36" s="78" t="s">
        <v>17</v>
      </c>
      <c r="G36" s="26" t="s">
        <v>1897</v>
      </c>
      <c r="H36" s="87" t="s">
        <v>1898</v>
      </c>
      <c r="I36" s="87" t="s">
        <v>11</v>
      </c>
      <c r="J36" s="87" t="s">
        <v>1449</v>
      </c>
      <c r="K36" s="26" t="s">
        <v>1450</v>
      </c>
      <c r="L36" s="231">
        <v>44141</v>
      </c>
      <c r="M36" s="67">
        <v>44197</v>
      </c>
      <c r="N36" s="67">
        <v>44377</v>
      </c>
      <c r="O36" s="743" t="s">
        <v>1451</v>
      </c>
      <c r="P36" s="744"/>
      <c r="Q36" s="744"/>
      <c r="R36" s="745"/>
      <c r="S36" s="193" t="s">
        <v>1452</v>
      </c>
      <c r="T36" s="349" t="s">
        <v>1899</v>
      </c>
      <c r="U36" s="346" t="s">
        <v>1454</v>
      </c>
      <c r="V36" s="66" t="s">
        <v>13</v>
      </c>
      <c r="W36" s="66" t="s">
        <v>25</v>
      </c>
      <c r="X36" s="346" t="s">
        <v>1398</v>
      </c>
      <c r="Y36" s="6"/>
      <c r="Z36" s="6"/>
      <c r="AA36" s="6"/>
    </row>
    <row r="37" spans="1:27" ht="335.25" customHeight="1" x14ac:dyDescent="0.25">
      <c r="A37" s="66">
        <v>16</v>
      </c>
      <c r="B37" s="78" t="s">
        <v>9</v>
      </c>
      <c r="C37" s="78" t="s">
        <v>43</v>
      </c>
      <c r="D37" s="67">
        <v>44141</v>
      </c>
      <c r="E37" s="69" t="s">
        <v>1900</v>
      </c>
      <c r="F37" s="78" t="s">
        <v>17</v>
      </c>
      <c r="G37" s="26" t="s">
        <v>1284</v>
      </c>
      <c r="H37" s="100" t="s">
        <v>1285</v>
      </c>
      <c r="I37" s="87" t="s">
        <v>11</v>
      </c>
      <c r="J37" s="87" t="s">
        <v>1286</v>
      </c>
      <c r="K37" s="66" t="s">
        <v>1287</v>
      </c>
      <c r="L37" s="231">
        <v>44141</v>
      </c>
      <c r="M37" s="67">
        <v>44197</v>
      </c>
      <c r="N37" s="67">
        <v>44496</v>
      </c>
      <c r="O37" s="743" t="s">
        <v>1288</v>
      </c>
      <c r="P37" s="744"/>
      <c r="Q37" s="744"/>
      <c r="R37" s="745"/>
      <c r="S37" s="129" t="s">
        <v>1289</v>
      </c>
      <c r="T37" s="346" t="s">
        <v>1901</v>
      </c>
      <c r="U37" s="129" t="s">
        <v>1289</v>
      </c>
      <c r="V37" s="66" t="s">
        <v>13</v>
      </c>
      <c r="W37" s="66" t="s">
        <v>25</v>
      </c>
      <c r="X37" s="348" t="s">
        <v>1291</v>
      </c>
      <c r="Y37" s="6"/>
      <c r="Z37" s="6"/>
      <c r="AA37" s="6"/>
    </row>
    <row r="38" spans="1:27" ht="114.75" customHeight="1" x14ac:dyDescent="0.25">
      <c r="A38" s="746">
        <v>17</v>
      </c>
      <c r="B38" s="746" t="s">
        <v>9</v>
      </c>
      <c r="C38" s="746" t="s">
        <v>43</v>
      </c>
      <c r="D38" s="837">
        <v>44141</v>
      </c>
      <c r="E38" s="223" t="s">
        <v>1902</v>
      </c>
      <c r="F38" s="163" t="s">
        <v>17</v>
      </c>
      <c r="G38" s="71" t="s">
        <v>1410</v>
      </c>
      <c r="H38" s="749" t="s">
        <v>1903</v>
      </c>
      <c r="I38" s="834" t="s">
        <v>11</v>
      </c>
      <c r="J38" s="834" t="s">
        <v>1412</v>
      </c>
      <c r="K38" s="746" t="s">
        <v>1287</v>
      </c>
      <c r="L38" s="877">
        <v>44141</v>
      </c>
      <c r="M38" s="875">
        <v>44197</v>
      </c>
      <c r="N38" s="875">
        <v>44377</v>
      </c>
      <c r="O38" s="908" t="s">
        <v>1904</v>
      </c>
      <c r="P38" s="777"/>
      <c r="Q38" s="777"/>
      <c r="R38" s="778"/>
      <c r="S38" s="800" t="s">
        <v>1414</v>
      </c>
      <c r="T38" s="874" t="s">
        <v>1905</v>
      </c>
      <c r="U38" s="876" t="s">
        <v>1416</v>
      </c>
      <c r="V38" s="66" t="s">
        <v>13</v>
      </c>
      <c r="W38" s="73" t="s">
        <v>25</v>
      </c>
      <c r="X38" s="388" t="s">
        <v>1398</v>
      </c>
      <c r="Y38" s="6"/>
      <c r="Z38" s="6"/>
      <c r="AA38" s="6"/>
    </row>
    <row r="39" spans="1:27" ht="15.75" customHeight="1" x14ac:dyDescent="0.25">
      <c r="A39" s="747"/>
      <c r="B39" s="747"/>
      <c r="C39" s="747"/>
      <c r="D39" s="747"/>
      <c r="E39" s="69" t="s">
        <v>1906</v>
      </c>
      <c r="F39" s="78" t="s">
        <v>17</v>
      </c>
      <c r="G39" s="26" t="s">
        <v>1418</v>
      </c>
      <c r="H39" s="747"/>
      <c r="I39" s="747"/>
      <c r="J39" s="747"/>
      <c r="K39" s="747"/>
      <c r="L39" s="766"/>
      <c r="M39" s="747"/>
      <c r="N39" s="747"/>
      <c r="O39" s="766"/>
      <c r="P39" s="753"/>
      <c r="Q39" s="753"/>
      <c r="R39" s="791"/>
      <c r="S39" s="747"/>
      <c r="T39" s="747"/>
      <c r="U39" s="747"/>
      <c r="V39" s="66" t="s">
        <v>13</v>
      </c>
      <c r="W39" s="717"/>
      <c r="X39" s="717"/>
      <c r="Y39" s="6"/>
      <c r="Z39" s="6"/>
      <c r="AA39" s="6"/>
    </row>
    <row r="40" spans="1:27" ht="15.75" customHeight="1" x14ac:dyDescent="0.25">
      <c r="A40" s="747"/>
      <c r="B40" s="747"/>
      <c r="C40" s="747"/>
      <c r="D40" s="747"/>
      <c r="E40" s="69" t="s">
        <v>1907</v>
      </c>
      <c r="F40" s="78" t="s">
        <v>24</v>
      </c>
      <c r="G40" s="26" t="s">
        <v>1418</v>
      </c>
      <c r="H40" s="747"/>
      <c r="I40" s="747"/>
      <c r="J40" s="747"/>
      <c r="K40" s="747"/>
      <c r="L40" s="766"/>
      <c r="M40" s="747"/>
      <c r="N40" s="747"/>
      <c r="O40" s="766"/>
      <c r="P40" s="753"/>
      <c r="Q40" s="753"/>
      <c r="R40" s="791"/>
      <c r="S40" s="747"/>
      <c r="T40" s="747"/>
      <c r="U40" s="747"/>
      <c r="V40" s="66" t="s">
        <v>13</v>
      </c>
      <c r="W40" s="717"/>
      <c r="X40" s="717"/>
      <c r="Y40" s="6"/>
      <c r="Z40" s="6"/>
      <c r="AA40" s="6"/>
    </row>
    <row r="41" spans="1:27" ht="15.75" customHeight="1" x14ac:dyDescent="0.25">
      <c r="A41" s="748"/>
      <c r="B41" s="748"/>
      <c r="C41" s="748"/>
      <c r="D41" s="748"/>
      <c r="E41" s="69" t="s">
        <v>1908</v>
      </c>
      <c r="F41" s="78" t="s">
        <v>24</v>
      </c>
      <c r="G41" s="26" t="s">
        <v>1421</v>
      </c>
      <c r="H41" s="748"/>
      <c r="I41" s="748"/>
      <c r="J41" s="748"/>
      <c r="K41" s="748"/>
      <c r="L41" s="767"/>
      <c r="M41" s="748"/>
      <c r="N41" s="748"/>
      <c r="O41" s="767"/>
      <c r="P41" s="754"/>
      <c r="Q41" s="754"/>
      <c r="R41" s="779"/>
      <c r="S41" s="748"/>
      <c r="T41" s="748"/>
      <c r="U41" s="748"/>
      <c r="V41" s="66" t="s">
        <v>13</v>
      </c>
      <c r="W41" s="340"/>
      <c r="X41" s="340"/>
      <c r="Y41" s="6"/>
      <c r="Z41" s="6"/>
      <c r="AA41" s="6"/>
    </row>
    <row r="42" spans="1:27" ht="344.25" customHeight="1" x14ac:dyDescent="0.25">
      <c r="A42" s="66">
        <v>18</v>
      </c>
      <c r="B42" s="78" t="s">
        <v>9</v>
      </c>
      <c r="C42" s="78" t="s">
        <v>43</v>
      </c>
      <c r="D42" s="67">
        <v>44141</v>
      </c>
      <c r="E42" s="69" t="s">
        <v>1909</v>
      </c>
      <c r="F42" s="78" t="s">
        <v>24</v>
      </c>
      <c r="G42" s="26" t="s">
        <v>1551</v>
      </c>
      <c r="H42" s="87" t="s">
        <v>1552</v>
      </c>
      <c r="I42" s="87" t="s">
        <v>18</v>
      </c>
      <c r="J42" s="87" t="s">
        <v>1553</v>
      </c>
      <c r="K42" s="66" t="s">
        <v>1296</v>
      </c>
      <c r="L42" s="231">
        <v>44141</v>
      </c>
      <c r="M42" s="67">
        <v>44197</v>
      </c>
      <c r="N42" s="67">
        <v>44377</v>
      </c>
      <c r="O42" s="743" t="s">
        <v>1554</v>
      </c>
      <c r="P42" s="744"/>
      <c r="Q42" s="744"/>
      <c r="R42" s="745"/>
      <c r="S42" s="193" t="s">
        <v>1555</v>
      </c>
      <c r="T42" s="346" t="s">
        <v>1556</v>
      </c>
      <c r="U42" s="347" t="s">
        <v>1910</v>
      </c>
      <c r="V42" s="66" t="s">
        <v>13</v>
      </c>
      <c r="W42" s="118" t="s">
        <v>25</v>
      </c>
      <c r="X42" s="346" t="s">
        <v>1398</v>
      </c>
      <c r="Y42" s="6"/>
      <c r="Z42" s="6"/>
      <c r="AA42" s="6"/>
    </row>
    <row r="43" spans="1:27" ht="204" customHeight="1" x14ac:dyDescent="0.25">
      <c r="A43" s="66">
        <v>19</v>
      </c>
      <c r="B43" s="78" t="s">
        <v>9</v>
      </c>
      <c r="C43" s="78" t="s">
        <v>43</v>
      </c>
      <c r="D43" s="67">
        <v>44141</v>
      </c>
      <c r="E43" s="69" t="s">
        <v>1911</v>
      </c>
      <c r="F43" s="78" t="s">
        <v>17</v>
      </c>
      <c r="G43" s="26" t="s">
        <v>1912</v>
      </c>
      <c r="H43" s="100" t="s">
        <v>1913</v>
      </c>
      <c r="I43" s="87" t="s">
        <v>11</v>
      </c>
      <c r="J43" s="87" t="s">
        <v>1914</v>
      </c>
      <c r="K43" s="66" t="s">
        <v>1296</v>
      </c>
      <c r="L43" s="231">
        <v>44141</v>
      </c>
      <c r="M43" s="67">
        <v>44197</v>
      </c>
      <c r="N43" s="67">
        <v>44377</v>
      </c>
      <c r="O43" s="743" t="s">
        <v>1915</v>
      </c>
      <c r="P43" s="744"/>
      <c r="Q43" s="744"/>
      <c r="R43" s="745"/>
      <c r="S43" s="193" t="s">
        <v>1916</v>
      </c>
      <c r="T43" s="349" t="s">
        <v>1917</v>
      </c>
      <c r="U43" s="152"/>
      <c r="V43" s="66" t="s">
        <v>13</v>
      </c>
      <c r="W43" s="118" t="s">
        <v>25</v>
      </c>
      <c r="X43" s="346" t="s">
        <v>1398</v>
      </c>
      <c r="Y43" s="6"/>
      <c r="Z43" s="6"/>
      <c r="AA43" s="6"/>
    </row>
    <row r="44" spans="1:27" ht="275.25" customHeight="1" x14ac:dyDescent="0.25">
      <c r="A44" s="66">
        <v>20</v>
      </c>
      <c r="B44" s="78" t="s">
        <v>9</v>
      </c>
      <c r="C44" s="78" t="s">
        <v>43</v>
      </c>
      <c r="D44" s="67">
        <v>44141</v>
      </c>
      <c r="E44" s="69" t="s">
        <v>1918</v>
      </c>
      <c r="F44" s="78" t="s">
        <v>24</v>
      </c>
      <c r="G44" s="26" t="s">
        <v>1293</v>
      </c>
      <c r="H44" s="87" t="s">
        <v>1294</v>
      </c>
      <c r="I44" s="87" t="s">
        <v>18</v>
      </c>
      <c r="J44" s="87" t="s">
        <v>1295</v>
      </c>
      <c r="K44" s="66" t="s">
        <v>1296</v>
      </c>
      <c r="L44" s="231">
        <v>44141</v>
      </c>
      <c r="M44" s="67">
        <v>44197</v>
      </c>
      <c r="N44" s="67">
        <v>44500</v>
      </c>
      <c r="O44" s="743" t="s">
        <v>1297</v>
      </c>
      <c r="P44" s="744"/>
      <c r="Q44" s="744"/>
      <c r="R44" s="745"/>
      <c r="S44" s="129" t="s">
        <v>1298</v>
      </c>
      <c r="T44" s="349" t="s">
        <v>1299</v>
      </c>
      <c r="U44" s="129" t="s">
        <v>1298</v>
      </c>
      <c r="V44" s="66" t="s">
        <v>13</v>
      </c>
      <c r="W44" s="118" t="s">
        <v>25</v>
      </c>
      <c r="X44" s="718" t="s">
        <v>1300</v>
      </c>
      <c r="Y44" s="6"/>
      <c r="Z44" s="6"/>
      <c r="AA44" s="6"/>
    </row>
    <row r="45" spans="1:27" ht="140.25" customHeight="1" x14ac:dyDescent="0.25">
      <c r="A45" s="66">
        <v>21</v>
      </c>
      <c r="B45" s="78" t="s">
        <v>9</v>
      </c>
      <c r="C45" s="78" t="s">
        <v>43</v>
      </c>
      <c r="D45" s="67">
        <v>44141</v>
      </c>
      <c r="E45" s="69" t="s">
        <v>1919</v>
      </c>
      <c r="F45" s="78" t="s">
        <v>24</v>
      </c>
      <c r="G45" s="71" t="s">
        <v>1423</v>
      </c>
      <c r="H45" s="71" t="s">
        <v>1424</v>
      </c>
      <c r="I45" s="87" t="s">
        <v>18</v>
      </c>
      <c r="J45" s="87" t="s">
        <v>1425</v>
      </c>
      <c r="K45" s="66" t="s">
        <v>1277</v>
      </c>
      <c r="L45" s="231">
        <v>44141</v>
      </c>
      <c r="M45" s="67">
        <v>44197</v>
      </c>
      <c r="N45" s="67">
        <v>44377</v>
      </c>
      <c r="O45" s="743" t="s">
        <v>1920</v>
      </c>
      <c r="P45" s="744"/>
      <c r="Q45" s="744"/>
      <c r="R45" s="745"/>
      <c r="S45" s="194" t="s">
        <v>1921</v>
      </c>
      <c r="T45" s="346" t="s">
        <v>1428</v>
      </c>
      <c r="U45" s="347" t="s">
        <v>1922</v>
      </c>
      <c r="V45" s="66" t="s">
        <v>13</v>
      </c>
      <c r="W45" s="118" t="s">
        <v>25</v>
      </c>
      <c r="X45" s="346" t="s">
        <v>1398</v>
      </c>
      <c r="Y45" s="6"/>
      <c r="Z45" s="6"/>
      <c r="AA45" s="6"/>
    </row>
    <row r="46" spans="1:27" ht="153" customHeight="1" x14ac:dyDescent="0.25">
      <c r="A46" s="66">
        <v>22</v>
      </c>
      <c r="B46" s="78" t="s">
        <v>9</v>
      </c>
      <c r="C46" s="78" t="s">
        <v>43</v>
      </c>
      <c r="D46" s="67">
        <v>44141</v>
      </c>
      <c r="E46" s="69" t="s">
        <v>1923</v>
      </c>
      <c r="F46" s="78" t="s">
        <v>24</v>
      </c>
      <c r="G46" s="26" t="s">
        <v>1431</v>
      </c>
      <c r="H46" s="71" t="s">
        <v>1432</v>
      </c>
      <c r="I46" s="87" t="s">
        <v>18</v>
      </c>
      <c r="J46" s="87" t="s">
        <v>1433</v>
      </c>
      <c r="K46" s="66" t="s">
        <v>1277</v>
      </c>
      <c r="L46" s="231">
        <v>44141</v>
      </c>
      <c r="M46" s="67">
        <v>44197</v>
      </c>
      <c r="N46" s="67">
        <v>44377</v>
      </c>
      <c r="O46" s="743" t="s">
        <v>1924</v>
      </c>
      <c r="P46" s="744"/>
      <c r="Q46" s="744"/>
      <c r="R46" s="745"/>
      <c r="S46" s="194" t="s">
        <v>1925</v>
      </c>
      <c r="T46" s="346" t="s">
        <v>1436</v>
      </c>
      <c r="U46" s="347" t="s">
        <v>1926</v>
      </c>
      <c r="V46" s="66" t="s">
        <v>13</v>
      </c>
      <c r="W46" s="118" t="s">
        <v>25</v>
      </c>
      <c r="X46" s="346" t="s">
        <v>1398</v>
      </c>
      <c r="Y46" s="6"/>
      <c r="Z46" s="6"/>
      <c r="AA46" s="6"/>
    </row>
    <row r="47" spans="1:27" ht="178.5" customHeight="1" x14ac:dyDescent="0.25">
      <c r="A47" s="66">
        <v>23</v>
      </c>
      <c r="B47" s="78" t="s">
        <v>9</v>
      </c>
      <c r="C47" s="78" t="s">
        <v>43</v>
      </c>
      <c r="D47" s="67">
        <v>44141</v>
      </c>
      <c r="E47" s="69" t="s">
        <v>1927</v>
      </c>
      <c r="F47" s="78" t="s">
        <v>24</v>
      </c>
      <c r="G47" s="26" t="s">
        <v>1928</v>
      </c>
      <c r="H47" s="87" t="s">
        <v>1929</v>
      </c>
      <c r="I47" s="87" t="s">
        <v>18</v>
      </c>
      <c r="J47" s="87" t="s">
        <v>1930</v>
      </c>
      <c r="K47" s="66" t="s">
        <v>1277</v>
      </c>
      <c r="L47" s="231">
        <v>44141</v>
      </c>
      <c r="M47" s="67">
        <v>44197</v>
      </c>
      <c r="N47" s="67">
        <v>44377</v>
      </c>
      <c r="O47" s="743" t="s">
        <v>1931</v>
      </c>
      <c r="P47" s="744"/>
      <c r="Q47" s="744"/>
      <c r="R47" s="745"/>
      <c r="S47" s="129" t="s">
        <v>1932</v>
      </c>
      <c r="T47" s="346" t="s">
        <v>1933</v>
      </c>
      <c r="U47" s="346" t="s">
        <v>1934</v>
      </c>
      <c r="V47" s="66" t="s">
        <v>13</v>
      </c>
      <c r="W47" s="118" t="s">
        <v>25</v>
      </c>
      <c r="X47" s="346" t="s">
        <v>1398</v>
      </c>
      <c r="Y47" s="6"/>
      <c r="Z47" s="6"/>
      <c r="AA47" s="6"/>
    </row>
    <row r="48" spans="1:27" ht="147" customHeight="1" x14ac:dyDescent="0.25">
      <c r="A48" s="66">
        <v>24</v>
      </c>
      <c r="B48" s="78" t="s">
        <v>9</v>
      </c>
      <c r="C48" s="78" t="s">
        <v>43</v>
      </c>
      <c r="D48" s="67">
        <v>44141</v>
      </c>
      <c r="E48" s="69" t="s">
        <v>1935</v>
      </c>
      <c r="F48" s="78" t="s">
        <v>24</v>
      </c>
      <c r="G48" s="26" t="s">
        <v>1439</v>
      </c>
      <c r="H48" s="71" t="s">
        <v>1440</v>
      </c>
      <c r="I48" s="87" t="s">
        <v>18</v>
      </c>
      <c r="J48" s="87" t="s">
        <v>1441</v>
      </c>
      <c r="K48" s="66" t="s">
        <v>1277</v>
      </c>
      <c r="L48" s="231">
        <v>44141</v>
      </c>
      <c r="M48" s="67">
        <v>44207</v>
      </c>
      <c r="N48" s="67">
        <v>44377</v>
      </c>
      <c r="O48" s="879" t="s">
        <v>1442</v>
      </c>
      <c r="P48" s="744"/>
      <c r="Q48" s="744"/>
      <c r="R48" s="745"/>
      <c r="S48" s="129" t="s">
        <v>1443</v>
      </c>
      <c r="T48" s="346" t="s">
        <v>1936</v>
      </c>
      <c r="U48" s="346" t="s">
        <v>1937</v>
      </c>
      <c r="V48" s="66" t="s">
        <v>13</v>
      </c>
      <c r="W48" s="118" t="s">
        <v>25</v>
      </c>
      <c r="X48" s="346" t="s">
        <v>1398</v>
      </c>
      <c r="Y48" s="6"/>
      <c r="Z48" s="6"/>
      <c r="AA48" s="6"/>
    </row>
    <row r="49" spans="1:27" ht="249" customHeight="1" x14ac:dyDescent="0.25">
      <c r="A49" s="66">
        <v>25</v>
      </c>
      <c r="B49" s="78" t="s">
        <v>9</v>
      </c>
      <c r="C49" s="78" t="s">
        <v>43</v>
      </c>
      <c r="D49" s="67">
        <v>44141</v>
      </c>
      <c r="E49" s="719" t="s">
        <v>1938</v>
      </c>
      <c r="F49" s="78" t="s">
        <v>17</v>
      </c>
      <c r="G49" s="26" t="s">
        <v>1939</v>
      </c>
      <c r="H49" s="87" t="s">
        <v>1940</v>
      </c>
      <c r="I49" s="87" t="s">
        <v>11</v>
      </c>
      <c r="J49" s="87" t="s">
        <v>1941</v>
      </c>
      <c r="K49" s="66" t="s">
        <v>1296</v>
      </c>
      <c r="L49" s="231">
        <v>44141</v>
      </c>
      <c r="M49" s="67">
        <v>44207</v>
      </c>
      <c r="N49" s="67">
        <v>44545</v>
      </c>
      <c r="O49" s="743" t="s">
        <v>1942</v>
      </c>
      <c r="P49" s="744"/>
      <c r="Q49" s="744"/>
      <c r="R49" s="745"/>
      <c r="S49" s="129" t="s">
        <v>1943</v>
      </c>
      <c r="T49" s="720" t="s">
        <v>1944</v>
      </c>
      <c r="U49" s="721" t="s">
        <v>1943</v>
      </c>
      <c r="V49" s="273" t="s">
        <v>20</v>
      </c>
      <c r="W49" s="722" t="s">
        <v>19</v>
      </c>
      <c r="X49" s="346" t="s">
        <v>1945</v>
      </c>
      <c r="Y49" s="6"/>
      <c r="Z49" s="6"/>
      <c r="AA49" s="6"/>
    </row>
    <row r="50" spans="1:27" ht="89.25" customHeight="1" x14ac:dyDescent="0.25">
      <c r="A50" s="66">
        <v>26</v>
      </c>
      <c r="B50" s="78" t="s">
        <v>9</v>
      </c>
      <c r="C50" s="78" t="s">
        <v>43</v>
      </c>
      <c r="D50" s="67">
        <v>44141</v>
      </c>
      <c r="E50" s="69" t="s">
        <v>1946</v>
      </c>
      <c r="F50" s="78" t="s">
        <v>24</v>
      </c>
      <c r="G50" s="746" t="s">
        <v>1947</v>
      </c>
      <c r="H50" s="834" t="s">
        <v>1948</v>
      </c>
      <c r="I50" s="834" t="s">
        <v>18</v>
      </c>
      <c r="J50" s="834" t="s">
        <v>1949</v>
      </c>
      <c r="K50" s="746" t="s">
        <v>1296</v>
      </c>
      <c r="L50" s="877">
        <v>44141</v>
      </c>
      <c r="M50" s="837">
        <v>44197</v>
      </c>
      <c r="N50" s="837">
        <v>44377</v>
      </c>
      <c r="O50" s="908" t="s">
        <v>1950</v>
      </c>
      <c r="P50" s="777"/>
      <c r="Q50" s="777"/>
      <c r="R50" s="778"/>
      <c r="S50" s="800" t="s">
        <v>1951</v>
      </c>
      <c r="T50" s="876" t="s">
        <v>1952</v>
      </c>
      <c r="U50" s="799"/>
      <c r="V50" s="73" t="s">
        <v>13</v>
      </c>
      <c r="W50" s="73" t="s">
        <v>25</v>
      </c>
      <c r="X50" s="388" t="s">
        <v>1398</v>
      </c>
      <c r="Y50" s="6"/>
      <c r="Z50" s="6"/>
      <c r="AA50" s="6"/>
    </row>
    <row r="51" spans="1:27" ht="15.75" customHeight="1" x14ac:dyDescent="0.25">
      <c r="A51" s="66">
        <v>27</v>
      </c>
      <c r="B51" s="78" t="s">
        <v>9</v>
      </c>
      <c r="C51" s="78" t="s">
        <v>43</v>
      </c>
      <c r="D51" s="67">
        <v>44141</v>
      </c>
      <c r="E51" s="69" t="s">
        <v>1953</v>
      </c>
      <c r="F51" s="78" t="s">
        <v>24</v>
      </c>
      <c r="G51" s="748"/>
      <c r="H51" s="748"/>
      <c r="I51" s="748"/>
      <c r="J51" s="748"/>
      <c r="K51" s="748"/>
      <c r="L51" s="767"/>
      <c r="M51" s="748"/>
      <c r="N51" s="748"/>
      <c r="O51" s="767"/>
      <c r="P51" s="754"/>
      <c r="Q51" s="754"/>
      <c r="R51" s="779"/>
      <c r="S51" s="748"/>
      <c r="T51" s="748"/>
      <c r="U51" s="748"/>
      <c r="V51" s="340"/>
      <c r="W51" s="340"/>
      <c r="X51" s="340"/>
      <c r="Y51" s="6"/>
      <c r="Z51" s="6"/>
      <c r="AA51" s="6"/>
    </row>
    <row r="52" spans="1:27" ht="271.5" customHeight="1" x14ac:dyDescent="0.25">
      <c r="A52" s="1042">
        <v>28</v>
      </c>
      <c r="B52" s="78" t="s">
        <v>9</v>
      </c>
      <c r="C52" s="78" t="s">
        <v>43</v>
      </c>
      <c r="D52" s="67">
        <v>44141</v>
      </c>
      <c r="E52" s="69" t="s">
        <v>1954</v>
      </c>
      <c r="F52" s="78" t="s">
        <v>24</v>
      </c>
      <c r="G52" s="26" t="s">
        <v>1955</v>
      </c>
      <c r="H52" s="87" t="s">
        <v>1956</v>
      </c>
      <c r="I52" s="87" t="s">
        <v>18</v>
      </c>
      <c r="J52" s="87" t="s">
        <v>1957</v>
      </c>
      <c r="K52" s="66" t="s">
        <v>1296</v>
      </c>
      <c r="L52" s="231">
        <v>44141</v>
      </c>
      <c r="M52" s="67">
        <v>44197</v>
      </c>
      <c r="N52" s="67">
        <v>44377</v>
      </c>
      <c r="O52" s="985" t="s">
        <v>1958</v>
      </c>
      <c r="P52" s="744"/>
      <c r="Q52" s="744"/>
      <c r="R52" s="745"/>
      <c r="S52" s="129" t="s">
        <v>1959</v>
      </c>
      <c r="T52" s="349" t="s">
        <v>1960</v>
      </c>
      <c r="U52" s="152"/>
      <c r="V52" s="66" t="s">
        <v>13</v>
      </c>
      <c r="W52" s="118" t="s">
        <v>25</v>
      </c>
      <c r="X52" s="346" t="s">
        <v>1398</v>
      </c>
      <c r="Y52" s="6"/>
      <c r="Z52" s="6"/>
      <c r="AA52" s="6"/>
    </row>
    <row r="53" spans="1:27" ht="154.5" customHeight="1" x14ac:dyDescent="0.25">
      <c r="A53" s="1043">
        <v>29</v>
      </c>
      <c r="B53" s="1035" t="s">
        <v>23</v>
      </c>
      <c r="C53" s="1035" t="s">
        <v>43</v>
      </c>
      <c r="D53" s="1036">
        <v>44546</v>
      </c>
      <c r="E53" s="1034" t="s">
        <v>2059</v>
      </c>
      <c r="F53" s="1035" t="s">
        <v>24</v>
      </c>
      <c r="G53" s="1034" t="s">
        <v>2060</v>
      </c>
      <c r="H53" s="1030" t="s">
        <v>2061</v>
      </c>
      <c r="I53" s="1029" t="s">
        <v>11</v>
      </c>
      <c r="J53" s="1037" t="s">
        <v>2062</v>
      </c>
      <c r="K53" s="1032" t="s">
        <v>2063</v>
      </c>
      <c r="L53" s="1033">
        <v>44553</v>
      </c>
      <c r="M53" s="1033">
        <v>44576</v>
      </c>
      <c r="N53" s="1033">
        <v>44895</v>
      </c>
      <c r="O53" s="1040"/>
      <c r="P53" s="1041"/>
      <c r="Q53" s="1041"/>
      <c r="R53" s="1041"/>
      <c r="S53" s="1039"/>
      <c r="T53" s="1031"/>
      <c r="U53" s="1038"/>
      <c r="V53" s="1028"/>
      <c r="W53" s="118" t="s">
        <v>19</v>
      </c>
      <c r="X53" s="1028"/>
      <c r="Y53" s="6"/>
      <c r="Z53" s="6"/>
      <c r="AA53" s="6"/>
    </row>
    <row r="54" spans="1:27" ht="15.75" customHeight="1" x14ac:dyDescent="0.25">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x14ac:dyDescent="0.25">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x14ac:dyDescent="0.25">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x14ac:dyDescent="0.25">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x14ac:dyDescent="0.25">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x14ac:dyDescent="0.25">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x14ac:dyDescent="0.25">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x14ac:dyDescent="0.25">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x14ac:dyDescent="0.25">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x14ac:dyDescent="0.25">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x14ac:dyDescent="0.25">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x14ac:dyDescent="0.25">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x14ac:dyDescent="0.25">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x14ac:dyDescent="0.25">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x14ac:dyDescent="0.25">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x14ac:dyDescent="0.25">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x14ac:dyDescent="0.25">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x14ac:dyDescent="0.25">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x14ac:dyDescent="0.25">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x14ac:dyDescent="0.25">
      <c r="A73" s="6"/>
      <c r="B73" s="6"/>
      <c r="C73" s="6"/>
      <c r="D73" s="6"/>
      <c r="E73" s="6"/>
      <c r="F73" s="6"/>
      <c r="G73" s="6"/>
      <c r="H73" s="6"/>
      <c r="I73" s="6"/>
      <c r="J73" s="6"/>
      <c r="K73" s="6"/>
      <c r="L73" s="6"/>
      <c r="M73" s="6"/>
      <c r="N73" s="6"/>
      <c r="O73" s="6"/>
      <c r="P73" s="6"/>
      <c r="Q73" s="6"/>
      <c r="R73" s="6"/>
      <c r="S73" s="6"/>
      <c r="T73" s="6"/>
      <c r="U73" s="6"/>
      <c r="V73" s="6"/>
      <c r="W73" s="157"/>
      <c r="X73" s="6"/>
      <c r="Y73" s="6"/>
      <c r="Z73" s="6"/>
      <c r="AA73" s="6"/>
    </row>
    <row r="74" spans="1:27" ht="15.75" customHeight="1" x14ac:dyDescent="0.25">
      <c r="A74" s="6"/>
      <c r="B74" s="6"/>
      <c r="C74" s="6"/>
      <c r="D74" s="6"/>
      <c r="E74" s="6"/>
      <c r="F74" s="6"/>
      <c r="G74" s="6"/>
      <c r="H74" s="6"/>
      <c r="I74" s="6"/>
      <c r="J74" s="6"/>
      <c r="K74" s="6"/>
      <c r="L74" s="6"/>
      <c r="M74" s="6"/>
      <c r="N74" s="6"/>
      <c r="O74" s="6"/>
      <c r="P74" s="6"/>
      <c r="Q74" s="6"/>
      <c r="R74" s="6"/>
      <c r="S74" s="6"/>
      <c r="T74" s="6"/>
      <c r="U74" s="6"/>
      <c r="V74" s="6"/>
      <c r="W74" s="157"/>
      <c r="X74" s="6"/>
      <c r="Y74" s="6"/>
      <c r="Z74" s="6"/>
      <c r="AA74" s="6"/>
    </row>
    <row r="75" spans="1:27" ht="15.75" customHeight="1" x14ac:dyDescent="0.25">
      <c r="A75" s="6"/>
      <c r="B75" s="6"/>
      <c r="C75" s="6"/>
      <c r="D75" s="6"/>
      <c r="E75" s="6"/>
      <c r="F75" s="6"/>
      <c r="G75" s="6"/>
      <c r="H75" s="6"/>
      <c r="I75" s="6"/>
      <c r="J75" s="6"/>
      <c r="K75" s="6"/>
      <c r="L75" s="6"/>
      <c r="M75" s="6"/>
      <c r="N75" s="6"/>
      <c r="O75" s="6"/>
      <c r="P75" s="6"/>
      <c r="Q75" s="6"/>
      <c r="R75" s="6"/>
      <c r="S75" s="6"/>
      <c r="T75" s="6"/>
      <c r="U75" s="6"/>
      <c r="V75" s="6"/>
      <c r="W75" s="157"/>
      <c r="X75" s="6"/>
      <c r="Y75" s="6"/>
      <c r="Z75" s="6"/>
      <c r="AA75" s="6"/>
    </row>
    <row r="76" spans="1:27" ht="15.75" customHeight="1" x14ac:dyDescent="0.25">
      <c r="A76" s="6"/>
      <c r="B76" s="6"/>
      <c r="C76" s="6"/>
      <c r="D76" s="6"/>
      <c r="E76" s="6"/>
      <c r="F76" s="6"/>
      <c r="G76" s="6"/>
      <c r="H76" s="6"/>
      <c r="I76" s="6"/>
      <c r="J76" s="6"/>
      <c r="K76" s="6"/>
      <c r="L76" s="6"/>
      <c r="M76" s="6"/>
      <c r="N76" s="6"/>
      <c r="O76" s="6"/>
      <c r="P76" s="6"/>
      <c r="Q76" s="6"/>
      <c r="R76" s="6"/>
      <c r="S76" s="6"/>
      <c r="T76" s="6"/>
      <c r="U76" s="6"/>
      <c r="V76" s="6"/>
      <c r="W76" s="157"/>
      <c r="X76" s="6"/>
      <c r="Y76" s="6"/>
      <c r="Z76" s="6"/>
      <c r="AA76" s="6"/>
    </row>
    <row r="77" spans="1:27" ht="15.75" customHeight="1" x14ac:dyDescent="0.25">
      <c r="A77" s="6"/>
      <c r="B77" s="6"/>
      <c r="C77" s="6"/>
      <c r="D77" s="6"/>
      <c r="E77" s="6"/>
      <c r="F77" s="6"/>
      <c r="G77" s="6"/>
      <c r="H77" s="6"/>
      <c r="I77" s="6"/>
      <c r="J77" s="6"/>
      <c r="K77" s="6"/>
      <c r="L77" s="6"/>
      <c r="M77" s="6"/>
      <c r="N77" s="6"/>
      <c r="O77" s="6"/>
      <c r="P77" s="6"/>
      <c r="Q77" s="6"/>
      <c r="R77" s="6"/>
      <c r="S77" s="6"/>
      <c r="T77" s="6"/>
      <c r="U77" s="6"/>
      <c r="V77" s="6"/>
      <c r="W77" s="157"/>
      <c r="X77" s="6"/>
      <c r="Y77" s="6"/>
      <c r="Z77" s="6"/>
      <c r="AA77" s="6"/>
    </row>
    <row r="78" spans="1:27" ht="15.75" customHeight="1" x14ac:dyDescent="0.25">
      <c r="A78" s="6"/>
      <c r="B78" s="6"/>
      <c r="C78" s="6"/>
      <c r="D78" s="6"/>
      <c r="E78" s="6"/>
      <c r="F78" s="6"/>
      <c r="G78" s="6"/>
      <c r="H78" s="6"/>
      <c r="I78" s="6"/>
      <c r="J78" s="6"/>
      <c r="K78" s="6"/>
      <c r="L78" s="6"/>
      <c r="M78" s="6"/>
      <c r="N78" s="6"/>
      <c r="O78" s="6"/>
      <c r="P78" s="6"/>
      <c r="Q78" s="6"/>
      <c r="R78" s="6"/>
      <c r="S78" s="6"/>
      <c r="T78" s="6"/>
      <c r="U78" s="6"/>
      <c r="V78" s="6"/>
      <c r="W78" s="157"/>
      <c r="X78" s="6"/>
      <c r="Y78" s="6"/>
      <c r="Z78" s="6"/>
      <c r="AA78" s="6"/>
    </row>
    <row r="79" spans="1:27" ht="15.75" customHeight="1" x14ac:dyDescent="0.25">
      <c r="A79" s="6"/>
      <c r="B79" s="6"/>
      <c r="C79" s="6"/>
      <c r="D79" s="6"/>
      <c r="E79" s="6"/>
      <c r="F79" s="6"/>
      <c r="G79" s="6"/>
      <c r="H79" s="6"/>
      <c r="I79" s="6"/>
      <c r="J79" s="6"/>
      <c r="K79" s="6"/>
      <c r="L79" s="6"/>
      <c r="M79" s="6"/>
      <c r="N79" s="6"/>
      <c r="O79" s="6"/>
      <c r="P79" s="6"/>
      <c r="Q79" s="6"/>
      <c r="R79" s="6"/>
      <c r="S79" s="6"/>
      <c r="T79" s="6"/>
      <c r="U79" s="6"/>
      <c r="V79" s="6"/>
      <c r="W79" s="157"/>
      <c r="X79" s="6"/>
      <c r="Y79" s="6"/>
      <c r="Z79" s="6"/>
      <c r="AA79" s="6"/>
    </row>
    <row r="80" spans="1:27" ht="15.75" customHeight="1" x14ac:dyDescent="0.25">
      <c r="A80" s="6"/>
      <c r="B80" s="6"/>
      <c r="C80" s="6"/>
      <c r="D80" s="6"/>
      <c r="E80" s="6"/>
      <c r="F80" s="6"/>
      <c r="G80" s="6"/>
      <c r="H80" s="6"/>
      <c r="I80" s="6"/>
      <c r="J80" s="6"/>
      <c r="K80" s="6"/>
      <c r="L80" s="6"/>
      <c r="M80" s="6"/>
      <c r="N80" s="6"/>
      <c r="O80" s="6"/>
      <c r="P80" s="6"/>
      <c r="Q80" s="6"/>
      <c r="R80" s="6"/>
      <c r="S80" s="6"/>
      <c r="T80" s="6"/>
      <c r="U80" s="6"/>
      <c r="V80" s="6"/>
      <c r="W80" s="157"/>
      <c r="X80" s="6"/>
      <c r="Y80" s="6"/>
      <c r="Z80" s="6"/>
      <c r="AA80" s="6"/>
    </row>
    <row r="81" spans="1:27" ht="15.75" customHeight="1" x14ac:dyDescent="0.25">
      <c r="A81" s="6"/>
      <c r="B81" s="6"/>
      <c r="C81" s="6"/>
      <c r="D81" s="6"/>
      <c r="E81" s="6"/>
      <c r="F81" s="6"/>
      <c r="G81" s="6"/>
      <c r="H81" s="6"/>
      <c r="I81" s="6"/>
      <c r="J81" s="6"/>
      <c r="K81" s="6"/>
      <c r="L81" s="6"/>
      <c r="M81" s="6"/>
      <c r="N81" s="6"/>
      <c r="O81" s="6"/>
      <c r="P81" s="6"/>
      <c r="Q81" s="6"/>
      <c r="R81" s="6"/>
      <c r="S81" s="6"/>
      <c r="T81" s="6"/>
      <c r="U81" s="6"/>
      <c r="V81" s="6"/>
      <c r="W81" s="157"/>
      <c r="X81" s="6"/>
      <c r="Y81" s="6"/>
      <c r="Z81" s="6"/>
      <c r="AA81" s="6"/>
    </row>
    <row r="82" spans="1:27" ht="15.75" customHeight="1" x14ac:dyDescent="0.25">
      <c r="A82" s="6"/>
      <c r="B82" s="6"/>
      <c r="C82" s="6"/>
      <c r="D82" s="6"/>
      <c r="E82" s="6"/>
      <c r="F82" s="6"/>
      <c r="G82" s="6"/>
      <c r="H82" s="6"/>
      <c r="I82" s="6"/>
      <c r="J82" s="6"/>
      <c r="K82" s="6"/>
      <c r="L82" s="6"/>
      <c r="M82" s="6"/>
      <c r="N82" s="6"/>
      <c r="O82" s="6"/>
      <c r="P82" s="6"/>
      <c r="Q82" s="6"/>
      <c r="R82" s="6"/>
      <c r="S82" s="6"/>
      <c r="T82" s="6"/>
      <c r="U82" s="6"/>
      <c r="V82" s="6"/>
      <c r="W82" s="157"/>
      <c r="X82" s="6"/>
      <c r="Y82" s="6"/>
      <c r="Z82" s="6"/>
      <c r="AA82" s="6"/>
    </row>
    <row r="83" spans="1:27" ht="15.75" customHeight="1" x14ac:dyDescent="0.25">
      <c r="A83" s="6"/>
      <c r="B83" s="6"/>
      <c r="C83" s="6"/>
      <c r="D83" s="6"/>
      <c r="E83" s="6"/>
      <c r="F83" s="6"/>
      <c r="G83" s="6"/>
      <c r="H83" s="6"/>
      <c r="I83" s="6"/>
      <c r="J83" s="6"/>
      <c r="K83" s="6"/>
      <c r="L83" s="6"/>
      <c r="M83" s="6"/>
      <c r="N83" s="6"/>
      <c r="O83" s="6"/>
      <c r="P83" s="6"/>
      <c r="Q83" s="6"/>
      <c r="R83" s="6"/>
      <c r="S83" s="6"/>
      <c r="T83" s="6"/>
      <c r="U83" s="6"/>
      <c r="V83" s="6"/>
      <c r="W83" s="157"/>
      <c r="X83" s="6"/>
      <c r="Y83" s="6"/>
      <c r="Z83" s="6"/>
      <c r="AA83" s="6"/>
    </row>
    <row r="84" spans="1:27" ht="15.75" customHeight="1" x14ac:dyDescent="0.25">
      <c r="A84" s="6"/>
      <c r="B84" s="6"/>
      <c r="C84" s="6"/>
      <c r="D84" s="6"/>
      <c r="E84" s="6"/>
      <c r="F84" s="6"/>
      <c r="G84" s="6"/>
      <c r="H84" s="6"/>
      <c r="I84" s="6"/>
      <c r="J84" s="6"/>
      <c r="K84" s="6"/>
      <c r="L84" s="6"/>
      <c r="M84" s="6"/>
      <c r="N84" s="6"/>
      <c r="O84" s="6"/>
      <c r="P84" s="6"/>
      <c r="Q84" s="6"/>
      <c r="R84" s="6"/>
      <c r="S84" s="6"/>
      <c r="T84" s="6"/>
      <c r="U84" s="6"/>
      <c r="V84" s="6"/>
      <c r="W84" s="157"/>
      <c r="X84" s="6"/>
      <c r="Y84" s="6"/>
      <c r="Z84" s="6"/>
      <c r="AA84" s="6"/>
    </row>
    <row r="85" spans="1:27" ht="15.75" customHeight="1" x14ac:dyDescent="0.25">
      <c r="A85" s="6"/>
      <c r="B85" s="6"/>
      <c r="C85" s="6"/>
      <c r="D85" s="6"/>
      <c r="E85" s="6"/>
      <c r="F85" s="6"/>
      <c r="G85" s="6"/>
      <c r="H85" s="6"/>
      <c r="I85" s="6"/>
      <c r="J85" s="6"/>
      <c r="K85" s="6"/>
      <c r="L85" s="6"/>
      <c r="M85" s="6"/>
      <c r="N85" s="6"/>
      <c r="O85" s="6"/>
      <c r="P85" s="6"/>
      <c r="Q85" s="6"/>
      <c r="R85" s="6"/>
      <c r="S85" s="6"/>
      <c r="T85" s="6"/>
      <c r="U85" s="6"/>
      <c r="V85" s="6"/>
      <c r="W85" s="157"/>
      <c r="X85" s="6"/>
      <c r="Y85" s="6"/>
      <c r="Z85" s="6"/>
      <c r="AA85" s="6"/>
    </row>
    <row r="86" spans="1:27" ht="15.75" customHeight="1" x14ac:dyDescent="0.25">
      <c r="A86" s="6"/>
      <c r="B86" s="6"/>
      <c r="C86" s="6"/>
      <c r="D86" s="6"/>
      <c r="E86" s="6"/>
      <c r="F86" s="6"/>
      <c r="G86" s="6"/>
      <c r="H86" s="6"/>
      <c r="I86" s="6"/>
      <c r="J86" s="6"/>
      <c r="K86" s="6"/>
      <c r="L86" s="6"/>
      <c r="M86" s="6"/>
      <c r="N86" s="6"/>
      <c r="O86" s="6"/>
      <c r="P86" s="6"/>
      <c r="Q86" s="6"/>
      <c r="R86" s="6"/>
      <c r="S86" s="6"/>
      <c r="T86" s="6"/>
      <c r="U86" s="6"/>
      <c r="V86" s="6"/>
      <c r="W86" s="157"/>
      <c r="X86" s="6"/>
      <c r="Y86" s="6"/>
      <c r="Z86" s="6"/>
      <c r="AA86" s="6"/>
    </row>
    <row r="87" spans="1:27" ht="15.75" customHeight="1" x14ac:dyDescent="0.25">
      <c r="A87" s="6"/>
      <c r="B87" s="6"/>
      <c r="C87" s="6"/>
      <c r="D87" s="6"/>
      <c r="E87" s="6"/>
      <c r="F87" s="6"/>
      <c r="G87" s="6"/>
      <c r="H87" s="6"/>
      <c r="I87" s="6"/>
      <c r="J87" s="6"/>
      <c r="K87" s="6"/>
      <c r="L87" s="6"/>
      <c r="M87" s="6"/>
      <c r="N87" s="6"/>
      <c r="O87" s="6"/>
      <c r="P87" s="6"/>
      <c r="Q87" s="6"/>
      <c r="R87" s="6"/>
      <c r="S87" s="6"/>
      <c r="T87" s="6"/>
      <c r="U87" s="6"/>
      <c r="V87" s="6"/>
      <c r="W87" s="157"/>
      <c r="X87" s="6"/>
      <c r="Y87" s="6"/>
      <c r="Z87" s="6"/>
      <c r="AA87" s="6"/>
    </row>
    <row r="88" spans="1:27" ht="15.75" customHeight="1" x14ac:dyDescent="0.25">
      <c r="A88" s="6"/>
      <c r="B88" s="6"/>
      <c r="C88" s="6"/>
      <c r="D88" s="6"/>
      <c r="E88" s="6"/>
      <c r="F88" s="6"/>
      <c r="G88" s="6"/>
      <c r="H88" s="6"/>
      <c r="I88" s="6"/>
      <c r="J88" s="6"/>
      <c r="K88" s="6"/>
      <c r="L88" s="6"/>
      <c r="M88" s="6"/>
      <c r="N88" s="6"/>
      <c r="O88" s="6"/>
      <c r="P88" s="6"/>
      <c r="Q88" s="6"/>
      <c r="R88" s="6"/>
      <c r="S88" s="6"/>
      <c r="T88" s="6"/>
      <c r="U88" s="6"/>
      <c r="V88" s="6"/>
      <c r="W88" s="157"/>
      <c r="X88" s="6"/>
      <c r="Y88" s="6"/>
      <c r="Z88" s="6"/>
      <c r="AA88" s="6"/>
    </row>
    <row r="89" spans="1:27" ht="15.75" customHeight="1" x14ac:dyDescent="0.25">
      <c r="A89" s="6"/>
      <c r="B89" s="6"/>
      <c r="C89" s="6"/>
      <c r="D89" s="6"/>
      <c r="E89" s="6"/>
      <c r="F89" s="6"/>
      <c r="G89" s="6"/>
      <c r="H89" s="6"/>
      <c r="I89" s="6"/>
      <c r="J89" s="6"/>
      <c r="K89" s="6"/>
      <c r="L89" s="6"/>
      <c r="M89" s="6"/>
      <c r="N89" s="6"/>
      <c r="O89" s="6"/>
      <c r="P89" s="6"/>
      <c r="Q89" s="6"/>
      <c r="R89" s="6"/>
      <c r="S89" s="6"/>
      <c r="T89" s="6"/>
      <c r="U89" s="6"/>
      <c r="V89" s="6"/>
      <c r="W89" s="157"/>
      <c r="X89" s="6"/>
      <c r="Y89" s="6"/>
      <c r="Z89" s="6"/>
      <c r="AA89" s="6"/>
    </row>
    <row r="90" spans="1:27" ht="15.75" customHeight="1" x14ac:dyDescent="0.25">
      <c r="A90" s="6"/>
      <c r="B90" s="6"/>
      <c r="C90" s="6"/>
      <c r="D90" s="6"/>
      <c r="E90" s="6"/>
      <c r="F90" s="6"/>
      <c r="G90" s="6"/>
      <c r="H90" s="6"/>
      <c r="I90" s="6"/>
      <c r="J90" s="6"/>
      <c r="K90" s="6"/>
      <c r="L90" s="6"/>
      <c r="M90" s="6"/>
      <c r="N90" s="6"/>
      <c r="O90" s="6"/>
      <c r="P90" s="6"/>
      <c r="Q90" s="6"/>
      <c r="R90" s="6"/>
      <c r="S90" s="6"/>
      <c r="T90" s="6"/>
      <c r="U90" s="6"/>
      <c r="V90" s="6"/>
      <c r="W90" s="157"/>
      <c r="X90" s="6"/>
      <c r="Y90" s="6"/>
      <c r="Z90" s="6"/>
      <c r="AA90" s="6"/>
    </row>
    <row r="91" spans="1:27" ht="15.75" customHeight="1" x14ac:dyDescent="0.25">
      <c r="A91" s="6"/>
      <c r="B91" s="6"/>
      <c r="C91" s="6"/>
      <c r="D91" s="6"/>
      <c r="E91" s="6"/>
      <c r="F91" s="6"/>
      <c r="G91" s="6"/>
      <c r="H91" s="6"/>
      <c r="I91" s="6"/>
      <c r="J91" s="6"/>
      <c r="K91" s="6"/>
      <c r="L91" s="6"/>
      <c r="M91" s="6"/>
      <c r="N91" s="6"/>
      <c r="O91" s="6"/>
      <c r="P91" s="6"/>
      <c r="Q91" s="6"/>
      <c r="R91" s="6"/>
      <c r="S91" s="6"/>
      <c r="T91" s="6"/>
      <c r="U91" s="6"/>
      <c r="V91" s="6"/>
      <c r="W91" s="157"/>
      <c r="X91" s="6"/>
      <c r="Y91" s="6"/>
      <c r="Z91" s="6"/>
      <c r="AA91" s="6"/>
    </row>
    <row r="92" spans="1:27" ht="15.75" customHeight="1" x14ac:dyDescent="0.25">
      <c r="A92" s="6"/>
      <c r="B92" s="6"/>
      <c r="C92" s="6"/>
      <c r="D92" s="6"/>
      <c r="E92" s="6"/>
      <c r="F92" s="6"/>
      <c r="G92" s="6"/>
      <c r="H92" s="6"/>
      <c r="I92" s="6"/>
      <c r="J92" s="6"/>
      <c r="K92" s="6"/>
      <c r="L92" s="6"/>
      <c r="M92" s="6"/>
      <c r="N92" s="6"/>
      <c r="O92" s="6"/>
      <c r="P92" s="6"/>
      <c r="Q92" s="6"/>
      <c r="R92" s="6"/>
      <c r="S92" s="6"/>
      <c r="T92" s="6"/>
      <c r="U92" s="6"/>
      <c r="V92" s="6"/>
      <c r="W92" s="157"/>
      <c r="X92" s="6"/>
      <c r="Y92" s="6"/>
      <c r="Z92" s="6"/>
      <c r="AA92" s="6"/>
    </row>
    <row r="93" spans="1:27" ht="15.75" customHeight="1" x14ac:dyDescent="0.25">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x14ac:dyDescent="0.25">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x14ac:dyDescent="0.25">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x14ac:dyDescent="0.25">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x14ac:dyDescent="0.25">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x14ac:dyDescent="0.25">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x14ac:dyDescent="0.25">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157"/>
      <c r="X231" s="6"/>
      <c r="Y231" s="6"/>
      <c r="Z231" s="6"/>
      <c r="AA231" s="6"/>
    </row>
    <row r="232" spans="1:27"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157"/>
      <c r="X232" s="6"/>
      <c r="Y232" s="6"/>
      <c r="Z232" s="6"/>
      <c r="AA232" s="6"/>
    </row>
    <row r="233" spans="1:27"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157"/>
      <c r="X233" s="6"/>
      <c r="Y233" s="6"/>
      <c r="Z233" s="6"/>
      <c r="AA233" s="6"/>
    </row>
    <row r="234" spans="1:27"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157"/>
      <c r="X234" s="6"/>
      <c r="Y234" s="6"/>
      <c r="Z234" s="6"/>
      <c r="AA234" s="6"/>
    </row>
    <row r="235" spans="1:27"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157"/>
      <c r="X235" s="6"/>
      <c r="Y235" s="6"/>
      <c r="Z235" s="6"/>
      <c r="AA235" s="6"/>
    </row>
    <row r="236" spans="1:27"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157"/>
      <c r="X236" s="6"/>
      <c r="Y236" s="6"/>
      <c r="Z236" s="6"/>
      <c r="AA236" s="6"/>
    </row>
    <row r="237" spans="1:27"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157"/>
      <c r="X237" s="6"/>
      <c r="Y237" s="6"/>
      <c r="Z237" s="6"/>
      <c r="AA237" s="6"/>
    </row>
    <row r="238" spans="1:27"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157"/>
      <c r="X238" s="6"/>
      <c r="Y238" s="6"/>
      <c r="Z238" s="6"/>
      <c r="AA238" s="6"/>
    </row>
    <row r="239" spans="1:27"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157"/>
      <c r="X239" s="6"/>
      <c r="Y239" s="6"/>
      <c r="Z239" s="6"/>
      <c r="AA239" s="6"/>
    </row>
    <row r="240" spans="1:27"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157"/>
      <c r="X240" s="6"/>
      <c r="Y240" s="6"/>
      <c r="Z240" s="6"/>
      <c r="AA240" s="6"/>
    </row>
    <row r="241" spans="1:27"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157"/>
      <c r="X241" s="6"/>
      <c r="Y241" s="6"/>
      <c r="Z241" s="6"/>
      <c r="AA241" s="6"/>
    </row>
    <row r="242" spans="1:27"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157"/>
      <c r="X242" s="6"/>
      <c r="Y242" s="6"/>
      <c r="Z242" s="6"/>
      <c r="AA242" s="6"/>
    </row>
    <row r="243" spans="1:27"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157"/>
      <c r="X243" s="6"/>
      <c r="Y243" s="6"/>
      <c r="Z243" s="6"/>
      <c r="AA243" s="6"/>
    </row>
    <row r="244" spans="1:27"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157"/>
      <c r="X244" s="6"/>
      <c r="Y244" s="6"/>
      <c r="Z244" s="6"/>
      <c r="AA244" s="6"/>
    </row>
    <row r="245" spans="1:27"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157"/>
      <c r="X245" s="6"/>
      <c r="Y245" s="6"/>
      <c r="Z245" s="6"/>
      <c r="AA245" s="6"/>
    </row>
    <row r="246" spans="1:27"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157"/>
      <c r="X246" s="6"/>
      <c r="Y246" s="6"/>
      <c r="Z246" s="6"/>
      <c r="AA246" s="6"/>
    </row>
    <row r="247" spans="1:27"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157"/>
      <c r="X247" s="6"/>
      <c r="Y247" s="6"/>
      <c r="Z247" s="6"/>
      <c r="AA247" s="6"/>
    </row>
    <row r="248" spans="1:27"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157"/>
      <c r="X248" s="6"/>
      <c r="Y248" s="6"/>
      <c r="Z248" s="6"/>
      <c r="AA248" s="6"/>
    </row>
    <row r="249" spans="1:27"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157"/>
      <c r="X249" s="6"/>
      <c r="Y249" s="6"/>
      <c r="Z249" s="6"/>
      <c r="AA249" s="6"/>
    </row>
    <row r="250" spans="1:27"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157"/>
      <c r="X250" s="6"/>
      <c r="Y250" s="6"/>
      <c r="Z250" s="6"/>
      <c r="AA250" s="6"/>
    </row>
    <row r="251" spans="1:27"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157"/>
      <c r="X251" s="6"/>
      <c r="Y251" s="6"/>
      <c r="Z251" s="6"/>
      <c r="AA251" s="6"/>
    </row>
    <row r="252" spans="1:27"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157"/>
      <c r="X252" s="6"/>
      <c r="Y252" s="6"/>
      <c r="Z252" s="6"/>
      <c r="AA252" s="6"/>
    </row>
    <row r="253" spans="1:27"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autoFilter ref="V30:X52" xr:uid="{00000000-0009-0000-0000-00000D000000}"/>
  <mergeCells count="68">
    <mergeCell ref="O53:R53"/>
    <mergeCell ref="L50:L51"/>
    <mergeCell ref="M50:M51"/>
    <mergeCell ref="N50:N51"/>
    <mergeCell ref="I38:I41"/>
    <mergeCell ref="J38:J41"/>
    <mergeCell ref="M38:M41"/>
    <mergeCell ref="K38:K41"/>
    <mergeCell ref="L38:L41"/>
    <mergeCell ref="N38:N41"/>
    <mergeCell ref="G50:G51"/>
    <mergeCell ref="H50:H51"/>
    <mergeCell ref="I50:I51"/>
    <mergeCell ref="J50:J51"/>
    <mergeCell ref="K50:K51"/>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N33:N34"/>
    <mergeCell ref="O33:R34"/>
    <mergeCell ref="S33:S34"/>
    <mergeCell ref="T33:T34"/>
    <mergeCell ref="U33:U34"/>
    <mergeCell ref="H33:H34"/>
    <mergeCell ref="I33:I34"/>
    <mergeCell ref="J33:J34"/>
    <mergeCell ref="K33:K34"/>
    <mergeCell ref="L33:L34"/>
    <mergeCell ref="M33:M34"/>
    <mergeCell ref="O35:R35"/>
    <mergeCell ref="O36:R36"/>
    <mergeCell ref="O37:R37"/>
    <mergeCell ref="O30:R30"/>
    <mergeCell ref="O31:R31"/>
    <mergeCell ref="O32:R32"/>
    <mergeCell ref="A38:A41"/>
    <mergeCell ref="B38:B41"/>
    <mergeCell ref="C38:C41"/>
    <mergeCell ref="D38:D41"/>
    <mergeCell ref="H38:H41"/>
    <mergeCell ref="O38:R41"/>
    <mergeCell ref="S38:S41"/>
    <mergeCell ref="T38:T41"/>
    <mergeCell ref="U38:U41"/>
    <mergeCell ref="O49:R49"/>
    <mergeCell ref="O42:R42"/>
    <mergeCell ref="O43:R43"/>
    <mergeCell ref="O44:R44"/>
    <mergeCell ref="O45:R45"/>
    <mergeCell ref="O46:R46"/>
    <mergeCell ref="O47:R47"/>
    <mergeCell ref="O48:R48"/>
    <mergeCell ref="O50:R51"/>
    <mergeCell ref="S50:S51"/>
    <mergeCell ref="T50:T51"/>
    <mergeCell ref="U50:U51"/>
    <mergeCell ref="O52:R52"/>
  </mergeCells>
  <conditionalFormatting sqref="W31:W33">
    <cfRule type="containsText" dxfId="47" priority="4" stopIfTrue="1" operator="containsText" text="Cerrada">
      <formula>NOT(ISERROR(SEARCH(("Cerrada"),(W31))))</formula>
    </cfRule>
  </conditionalFormatting>
  <conditionalFormatting sqref="W31:W33">
    <cfRule type="containsText" dxfId="46" priority="5" stopIfTrue="1" operator="containsText" text="En ejecución">
      <formula>NOT(ISERROR(SEARCH(("En ejecución"),(W31))))</formula>
    </cfRule>
  </conditionalFormatting>
  <conditionalFormatting sqref="W31:W33">
    <cfRule type="containsText" dxfId="45" priority="6" stopIfTrue="1" operator="containsText" text="Vencida">
      <formula>NOT(ISERROR(SEARCH(("Vencida"),(W31))))</formula>
    </cfRule>
  </conditionalFormatting>
  <conditionalFormatting sqref="W35:W38 W42:W50 W52">
    <cfRule type="containsText" dxfId="44" priority="7" stopIfTrue="1" operator="containsText" text="Cerrada">
      <formula>NOT(ISERROR(SEARCH(("Cerrada"),(W35))))</formula>
    </cfRule>
  </conditionalFormatting>
  <conditionalFormatting sqref="W35:W38 W42:W50 W52">
    <cfRule type="containsText" dxfId="43" priority="8" stopIfTrue="1" operator="containsText" text="En ejecución">
      <formula>NOT(ISERROR(SEARCH(("En ejecución"),(W35))))</formula>
    </cfRule>
  </conditionalFormatting>
  <conditionalFormatting sqref="W35:W38 W42:W50 W52">
    <cfRule type="containsText" dxfId="42" priority="9" stopIfTrue="1" operator="containsText" text="Vencida">
      <formula>NOT(ISERROR(SEARCH(("Vencida"),(W35))))</formula>
    </cfRule>
  </conditionalFormatting>
  <conditionalFormatting sqref="W53">
    <cfRule type="containsText" dxfId="23" priority="1" stopIfTrue="1" operator="containsText" text="Cerrada">
      <formula>NOT(ISERROR(SEARCH(("Cerrada"),(W53))))</formula>
    </cfRule>
  </conditionalFormatting>
  <conditionalFormatting sqref="W53">
    <cfRule type="containsText" dxfId="22" priority="2" stopIfTrue="1" operator="containsText" text="En ejecución">
      <formula>NOT(ISERROR(SEARCH(("En ejecución"),(W53))))</formula>
    </cfRule>
  </conditionalFormatting>
  <conditionalFormatting sqref="W53">
    <cfRule type="containsText" dxfId="21" priority="3" stopIfTrue="1" operator="containsText" text="Vencida">
      <formula>NOT(ISERROR(SEARCH(("Vencida"),(W53))))</formula>
    </cfRule>
  </conditionalFormatting>
  <dataValidations count="7">
    <dataValidation type="list" allowBlank="1" showErrorMessage="1" sqref="A23" xr:uid="{00000000-0002-0000-0D00-000000000000}">
      <formula1>PROCESOS</formula1>
    </dataValidation>
    <dataValidation type="list" allowBlank="1" showErrorMessage="1" sqref="B31:B38 B42:B52" xr:uid="{00000000-0002-0000-0D00-000001000000}">
      <formula1>$F$2:$F$6</formula1>
    </dataValidation>
    <dataValidation type="list" allowBlank="1" showErrorMessage="1" sqref="I31:I33 I35:I38 I42:I50 I52" xr:uid="{00000000-0002-0000-0D00-000002000000}">
      <formula1>$H$2:$H$3</formula1>
    </dataValidation>
    <dataValidation type="list" allowBlank="1" showErrorMessage="1" sqref="C31:C38 C42:C52" xr:uid="{00000000-0002-0000-0D00-000003000000}">
      <formula1>$D$2:$D$13</formula1>
    </dataValidation>
    <dataValidation type="list" allowBlank="1" showErrorMessage="1" sqref="W31:W33 W35:W38 W42:W50 W52:W53" xr:uid="{00000000-0002-0000-0D00-000004000000}">
      <formula1>$I$2:$I$4</formula1>
    </dataValidation>
    <dataValidation type="list" allowBlank="1" showErrorMessage="1" sqref="V31:V50 V52" xr:uid="{00000000-0002-0000-0D00-000005000000}">
      <formula1>$J$2:$J$4</formula1>
    </dataValidation>
    <dataValidation type="list" allowBlank="1" showErrorMessage="1" sqref="F31:F52" xr:uid="{00000000-0002-0000-0D00-000006000000}">
      <formula1>$G$2:$G$5</formula1>
    </dataValidation>
  </dataValidations>
  <hyperlinks>
    <hyperlink ref="S33" r:id="rId1" location="overlay-context=" xr:uid="{00000000-0004-0000-0D00-000000000000}"/>
    <hyperlink ref="O35" r:id="rId2" location="overlay-context=" xr:uid="{00000000-0004-0000-0D00-000001000000}"/>
    <hyperlink ref="S35" r:id="rId3" xr:uid="{00000000-0004-0000-0D00-000002000000}"/>
    <hyperlink ref="U35" r:id="rId4" location="overlay-context=content/gth-13-proceso-de-gesti%25C3%25B3n-de-talento-humano%3Fq%3Dcontent/gth-13-proceso-de-gesti%25C3%25B3n-de-talento-humano" xr:uid="{00000000-0004-0000-0D00-000003000000}"/>
    <hyperlink ref="U42" r:id="rId5" location="overlay-context=" xr:uid="{00000000-0004-0000-0D00-000004000000}"/>
    <hyperlink ref="S45" r:id="rId6" location="overlay-context=" xr:uid="{00000000-0004-0000-0D00-000005000000}"/>
    <hyperlink ref="U45" r:id="rId7" location="overlay-context=content/gth-13-proceso-de-gesti%25C3%25B3n-de-talento-humano%3Fq%3Dcontent/gth-13-proceso-de-gesti%25C3%25B3n-de-talento-humano" xr:uid="{00000000-0004-0000-0D00-000006000000}"/>
    <hyperlink ref="S46" r:id="rId8" location="overlay-context=" xr:uid="{00000000-0004-0000-0D00-000007000000}"/>
    <hyperlink ref="U46" r:id="rId9" location="overlay-context=content/gth-13-proceso-de-gesti%25C3%25B3n-de-talento-humano%3Fq%3Dcontent/gth-13-proceso-de-gesti%25C3%25B3n-de-talento-humano" xr:uid="{00000000-0004-0000-0D00-000008000000}"/>
    <hyperlink ref="S53" r:id="rId10" display="http://www.idep.edu.co/sites/default/files/PRO-GRF-11-01_Egresos_o_salidas_de_bienes_V6.pdf" xr:uid="{00000000-0004-0000-0D00-000000000000}"/>
    <hyperlink ref="U53" r:id="rId11" display="http://www.idep.edu.co/sites/default/files/PRO-GRF-11-01_Egresos_o_salidas_de_bienes_V6.pdf" xr:uid="{00000000-0004-0000-0D00-000001000000}"/>
  </hyperlinks>
  <pageMargins left="0.7" right="0.7" top="0.75" bottom="0.75" header="0" footer="0"/>
  <pageSetup orientation="portrait"/>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A1003"/>
  <sheetViews>
    <sheetView showGridLines="0" topLeftCell="A17" workbookViewId="0"/>
  </sheetViews>
  <sheetFormatPr baseColWidth="10" defaultColWidth="14.42578125" defaultRowHeight="15" customHeight="1" x14ac:dyDescent="0.25"/>
  <cols>
    <col min="1" max="1" width="6.5703125" customWidth="1"/>
    <col min="2" max="2" width="10.7109375" customWidth="1"/>
    <col min="3" max="3" width="17.5703125" customWidth="1"/>
    <col min="4" max="4" width="21.5703125" customWidth="1"/>
    <col min="5" max="5" width="75.42578125" customWidth="1"/>
    <col min="6" max="6" width="20" customWidth="1"/>
    <col min="7" max="7" width="51.85546875" customWidth="1"/>
    <col min="8" max="8" width="38.5703125" customWidth="1"/>
    <col min="9" max="9" width="14" customWidth="1"/>
    <col min="10" max="10" width="18" customWidth="1"/>
    <col min="11" max="11" width="18.5703125" customWidth="1"/>
    <col min="12" max="12" width="20" customWidth="1"/>
    <col min="13" max="13" width="18.28515625" customWidth="1"/>
    <col min="14" max="14" width="18" customWidth="1"/>
    <col min="15" max="16" width="51.5703125" customWidth="1"/>
    <col min="17" max="17" width="36" customWidth="1"/>
    <col min="18" max="18" width="51.5703125" hidden="1" customWidth="1"/>
    <col min="19" max="19" width="76.140625" customWidth="1"/>
    <col min="20" max="20" width="67.85546875" customWidth="1"/>
    <col min="21" max="21" width="31.7109375" customWidth="1"/>
    <col min="22" max="22" width="18.42578125" customWidth="1"/>
    <col min="23" max="23" width="19.42578125" customWidth="1"/>
    <col min="24" max="24" width="66.7109375" customWidth="1"/>
    <col min="25" max="25" width="31.140625" customWidth="1"/>
    <col min="27" max="27" width="11" customWidth="1"/>
  </cols>
  <sheetData>
    <row r="1" spans="1:27" ht="47.25" hidden="1" customHeight="1" x14ac:dyDescent="0.35">
      <c r="A1" s="1"/>
      <c r="B1" s="2"/>
      <c r="C1" s="3" t="s">
        <v>0</v>
      </c>
      <c r="D1" s="3" t="s">
        <v>1</v>
      </c>
      <c r="E1" s="4"/>
      <c r="F1" s="5" t="s">
        <v>2</v>
      </c>
      <c r="G1" s="5" t="s">
        <v>3</v>
      </c>
      <c r="H1" s="723" t="s">
        <v>4</v>
      </c>
      <c r="I1" s="5" t="s">
        <v>5</v>
      </c>
      <c r="J1" s="5" t="s">
        <v>6</v>
      </c>
      <c r="K1" s="6"/>
      <c r="L1" s="7"/>
      <c r="M1" s="8"/>
      <c r="N1" s="8"/>
      <c r="O1" s="724"/>
      <c r="P1" s="724"/>
      <c r="Q1" s="724"/>
      <c r="R1" s="724"/>
      <c r="S1" s="6"/>
      <c r="T1" s="6"/>
      <c r="U1" s="6"/>
      <c r="V1" s="6"/>
      <c r="W1" s="6"/>
      <c r="X1" s="162"/>
      <c r="Y1" s="6"/>
      <c r="Z1" s="6"/>
      <c r="AA1" s="6"/>
    </row>
    <row r="2" spans="1:27" ht="47.25" hidden="1" customHeight="1" x14ac:dyDescent="0.25">
      <c r="A2" s="9"/>
      <c r="B2" s="10"/>
      <c r="C2" s="11" t="s">
        <v>7</v>
      </c>
      <c r="D2" s="11" t="s">
        <v>8</v>
      </c>
      <c r="E2" s="12"/>
      <c r="F2" s="13" t="s">
        <v>9</v>
      </c>
      <c r="G2" s="14" t="s">
        <v>10</v>
      </c>
      <c r="H2" s="14" t="s">
        <v>11</v>
      </c>
      <c r="I2" s="15" t="s">
        <v>12</v>
      </c>
      <c r="J2" s="16" t="s">
        <v>13</v>
      </c>
      <c r="K2" s="9"/>
      <c r="L2" s="17"/>
      <c r="M2" s="18"/>
      <c r="N2" s="18"/>
      <c r="O2" s="725"/>
      <c r="P2" s="725"/>
      <c r="Q2" s="725"/>
      <c r="R2" s="725"/>
      <c r="S2" s="9"/>
      <c r="T2" s="9"/>
      <c r="U2" s="9"/>
      <c r="V2" s="9"/>
      <c r="W2" s="9"/>
      <c r="X2" s="613"/>
      <c r="Y2" s="9"/>
      <c r="Z2" s="9"/>
      <c r="AA2" s="9"/>
    </row>
    <row r="3" spans="1:27" ht="47.25" hidden="1" customHeight="1" x14ac:dyDescent="0.25">
      <c r="A3" s="9"/>
      <c r="B3" s="10"/>
      <c r="C3" s="11" t="s">
        <v>14</v>
      </c>
      <c r="D3" s="11" t="s">
        <v>15</v>
      </c>
      <c r="E3" s="12"/>
      <c r="F3" s="13" t="s">
        <v>16</v>
      </c>
      <c r="G3" s="14" t="s">
        <v>17</v>
      </c>
      <c r="H3" s="14" t="s">
        <v>18</v>
      </c>
      <c r="I3" s="19" t="s">
        <v>19</v>
      </c>
      <c r="J3" s="16" t="s">
        <v>20</v>
      </c>
      <c r="K3" s="9"/>
      <c r="L3" s="17"/>
      <c r="M3" s="18"/>
      <c r="N3" s="18"/>
      <c r="O3" s="725"/>
      <c r="P3" s="725"/>
      <c r="Q3" s="725"/>
      <c r="R3" s="725"/>
      <c r="S3" s="9"/>
      <c r="T3" s="9"/>
      <c r="U3" s="9"/>
      <c r="V3" s="9"/>
      <c r="W3" s="9"/>
      <c r="X3" s="613"/>
      <c r="Y3" s="9"/>
      <c r="Z3" s="9"/>
      <c r="AA3" s="9"/>
    </row>
    <row r="4" spans="1:27" ht="47.25" hidden="1" customHeight="1" x14ac:dyDescent="0.25">
      <c r="A4" s="9"/>
      <c r="B4" s="10"/>
      <c r="C4" s="11" t="s">
        <v>21</v>
      </c>
      <c r="D4" s="11" t="s">
        <v>22</v>
      </c>
      <c r="E4" s="12"/>
      <c r="F4" s="13" t="s">
        <v>23</v>
      </c>
      <c r="G4" s="14" t="s">
        <v>24</v>
      </c>
      <c r="H4" s="726"/>
      <c r="I4" s="21" t="s">
        <v>25</v>
      </c>
      <c r="J4" s="16" t="s">
        <v>26</v>
      </c>
      <c r="K4" s="9"/>
      <c r="L4" s="17"/>
      <c r="M4" s="18"/>
      <c r="N4" s="18"/>
      <c r="O4" s="725"/>
      <c r="P4" s="725"/>
      <c r="Q4" s="725"/>
      <c r="R4" s="725"/>
      <c r="S4" s="9"/>
      <c r="T4" s="9"/>
      <c r="U4" s="9"/>
      <c r="V4" s="9"/>
      <c r="W4" s="9"/>
      <c r="X4" s="613"/>
      <c r="Y4" s="9"/>
      <c r="Z4" s="9"/>
      <c r="AA4" s="9"/>
    </row>
    <row r="5" spans="1:27" ht="47.25" hidden="1" customHeight="1" x14ac:dyDescent="0.25">
      <c r="A5" s="9"/>
      <c r="B5" s="10"/>
      <c r="C5" s="11" t="s">
        <v>27</v>
      </c>
      <c r="D5" s="11" t="s">
        <v>28</v>
      </c>
      <c r="E5" s="12"/>
      <c r="F5" s="14" t="s">
        <v>29</v>
      </c>
      <c r="G5" s="14" t="s">
        <v>30</v>
      </c>
      <c r="H5" s="726"/>
      <c r="I5" s="16"/>
      <c r="J5" s="16"/>
      <c r="K5" s="9"/>
      <c r="L5" s="17"/>
      <c r="M5" s="18"/>
      <c r="N5" s="18"/>
      <c r="O5" s="725"/>
      <c r="P5" s="725"/>
      <c r="Q5" s="725"/>
      <c r="R5" s="725"/>
      <c r="S5" s="9"/>
      <c r="T5" s="9"/>
      <c r="U5" s="9"/>
      <c r="V5" s="9"/>
      <c r="W5" s="9"/>
      <c r="X5" s="613"/>
      <c r="Y5" s="9"/>
      <c r="Z5" s="9"/>
      <c r="AA5" s="9"/>
    </row>
    <row r="6" spans="1:27" ht="47.25" hidden="1" customHeight="1" x14ac:dyDescent="0.25">
      <c r="A6" s="9"/>
      <c r="B6" s="10"/>
      <c r="C6" s="11" t="s">
        <v>31</v>
      </c>
      <c r="D6" s="11" t="s">
        <v>32</v>
      </c>
      <c r="E6" s="9"/>
      <c r="F6" s="14" t="s">
        <v>33</v>
      </c>
      <c r="G6" s="22"/>
      <c r="H6" s="726"/>
      <c r="I6" s="16"/>
      <c r="J6" s="16"/>
      <c r="K6" s="9"/>
      <c r="L6" s="17"/>
      <c r="M6" s="18"/>
      <c r="N6" s="18"/>
      <c r="O6" s="725"/>
      <c r="P6" s="725"/>
      <c r="Q6" s="725"/>
      <c r="R6" s="725"/>
      <c r="S6" s="9"/>
      <c r="T6" s="9"/>
      <c r="U6" s="9"/>
      <c r="V6" s="9"/>
      <c r="W6" s="9"/>
      <c r="X6" s="613"/>
      <c r="Y6" s="9"/>
      <c r="Z6" s="9"/>
      <c r="AA6" s="9"/>
    </row>
    <row r="7" spans="1:27" ht="47.25" hidden="1" customHeight="1" x14ac:dyDescent="0.25">
      <c r="A7" s="9"/>
      <c r="B7" s="10"/>
      <c r="C7" s="11" t="s">
        <v>34</v>
      </c>
      <c r="D7" s="11" t="s">
        <v>35</v>
      </c>
      <c r="E7" s="12"/>
      <c r="F7" s="20"/>
      <c r="G7" s="22"/>
      <c r="H7" s="726"/>
      <c r="I7" s="23"/>
      <c r="J7" s="23"/>
      <c r="K7" s="9"/>
      <c r="L7" s="17"/>
      <c r="M7" s="18"/>
      <c r="N7" s="18"/>
      <c r="O7" s="725"/>
      <c r="P7" s="725"/>
      <c r="Q7" s="725"/>
      <c r="R7" s="725"/>
      <c r="S7" s="9"/>
      <c r="T7" s="9"/>
      <c r="U7" s="9"/>
      <c r="V7" s="9"/>
      <c r="W7" s="9"/>
      <c r="X7" s="613"/>
      <c r="Y7" s="9"/>
      <c r="Z7" s="9"/>
      <c r="AA7" s="9"/>
    </row>
    <row r="8" spans="1:27" ht="47.25" hidden="1" customHeight="1" x14ac:dyDescent="0.25">
      <c r="A8" s="9"/>
      <c r="B8" s="10"/>
      <c r="C8" s="11" t="s">
        <v>36</v>
      </c>
      <c r="D8" s="11" t="s">
        <v>37</v>
      </c>
      <c r="E8" s="12"/>
      <c r="F8" s="20"/>
      <c r="G8" s="22"/>
      <c r="H8" s="726"/>
      <c r="I8" s="16"/>
      <c r="J8" s="16"/>
      <c r="K8" s="9"/>
      <c r="L8" s="17"/>
      <c r="M8" s="18"/>
      <c r="N8" s="18"/>
      <c r="O8" s="725"/>
      <c r="P8" s="725"/>
      <c r="Q8" s="725"/>
      <c r="R8" s="725"/>
      <c r="S8" s="9"/>
      <c r="T8" s="9"/>
      <c r="U8" s="9"/>
      <c r="V8" s="9"/>
      <c r="W8" s="9"/>
      <c r="X8" s="613"/>
      <c r="Y8" s="9"/>
      <c r="Z8" s="9"/>
      <c r="AA8" s="9"/>
    </row>
    <row r="9" spans="1:27" ht="47.25" hidden="1" customHeight="1" x14ac:dyDescent="0.25">
      <c r="A9" s="9"/>
      <c r="B9" s="10"/>
      <c r="C9" s="11" t="s">
        <v>38</v>
      </c>
      <c r="D9" s="11" t="s">
        <v>39</v>
      </c>
      <c r="E9" s="12"/>
      <c r="F9" s="22"/>
      <c r="G9" s="22"/>
      <c r="H9" s="726"/>
      <c r="I9" s="16"/>
      <c r="J9" s="16"/>
      <c r="K9" s="9"/>
      <c r="L9" s="17"/>
      <c r="M9" s="18"/>
      <c r="N9" s="18"/>
      <c r="O9" s="725"/>
      <c r="P9" s="725"/>
      <c r="Q9" s="725"/>
      <c r="R9" s="725"/>
      <c r="S9" s="9"/>
      <c r="T9" s="9"/>
      <c r="U9" s="9"/>
      <c r="V9" s="9"/>
      <c r="W9" s="9"/>
      <c r="X9" s="613"/>
      <c r="Y9" s="9"/>
      <c r="Z9" s="9"/>
      <c r="AA9" s="9"/>
    </row>
    <row r="10" spans="1:27" ht="47.25" hidden="1" customHeight="1" x14ac:dyDescent="0.25">
      <c r="A10" s="9"/>
      <c r="B10" s="10"/>
      <c r="C10" s="11" t="s">
        <v>40</v>
      </c>
      <c r="D10" s="11" t="s">
        <v>41</v>
      </c>
      <c r="E10" s="12"/>
      <c r="F10" s="22"/>
      <c r="G10" s="22"/>
      <c r="H10" s="726"/>
      <c r="I10" s="16"/>
      <c r="J10" s="16"/>
      <c r="K10" s="9"/>
      <c r="L10" s="17"/>
      <c r="M10" s="18"/>
      <c r="N10" s="18"/>
      <c r="O10" s="725"/>
      <c r="P10" s="725"/>
      <c r="Q10" s="725"/>
      <c r="R10" s="725"/>
      <c r="S10" s="9"/>
      <c r="T10" s="9"/>
      <c r="U10" s="9"/>
      <c r="V10" s="9"/>
      <c r="W10" s="9"/>
      <c r="X10" s="613"/>
      <c r="Y10" s="9"/>
      <c r="Z10" s="9"/>
      <c r="AA10" s="9"/>
    </row>
    <row r="11" spans="1:27" ht="47.25" hidden="1" customHeight="1" x14ac:dyDescent="0.25">
      <c r="A11" s="9"/>
      <c r="B11" s="10"/>
      <c r="C11" s="11" t="s">
        <v>42</v>
      </c>
      <c r="D11" s="11" t="s">
        <v>43</v>
      </c>
      <c r="E11" s="12"/>
      <c r="F11" s="22"/>
      <c r="G11" s="22"/>
      <c r="H11" s="726"/>
      <c r="I11" s="16"/>
      <c r="J11" s="16"/>
      <c r="K11" s="9"/>
      <c r="L11" s="17"/>
      <c r="M11" s="18"/>
      <c r="N11" s="18"/>
      <c r="O11" s="725"/>
      <c r="P11" s="725"/>
      <c r="Q11" s="725"/>
      <c r="R11" s="725"/>
      <c r="S11" s="9"/>
      <c r="T11" s="9"/>
      <c r="U11" s="9"/>
      <c r="V11" s="9"/>
      <c r="W11" s="9"/>
      <c r="X11" s="613"/>
      <c r="Y11" s="9"/>
      <c r="Z11" s="9"/>
      <c r="AA11" s="9"/>
    </row>
    <row r="12" spans="1:27" ht="47.25" hidden="1" customHeight="1" x14ac:dyDescent="0.25">
      <c r="A12" s="9"/>
      <c r="B12" s="10"/>
      <c r="C12" s="11" t="s">
        <v>44</v>
      </c>
      <c r="D12" s="11" t="s">
        <v>45</v>
      </c>
      <c r="E12" s="12"/>
      <c r="F12" s="24"/>
      <c r="G12" s="24"/>
      <c r="H12" s="727"/>
      <c r="I12" s="10"/>
      <c r="J12" s="18"/>
      <c r="K12" s="18"/>
      <c r="L12" s="9"/>
      <c r="M12" s="17"/>
      <c r="N12" s="18"/>
      <c r="O12" s="725"/>
      <c r="P12" s="725"/>
      <c r="Q12" s="725"/>
      <c r="R12" s="725"/>
      <c r="S12" s="18"/>
      <c r="T12" s="9"/>
      <c r="U12" s="9"/>
      <c r="V12" s="9"/>
      <c r="W12" s="9"/>
      <c r="X12" s="613"/>
      <c r="Y12" s="9"/>
      <c r="Z12" s="9"/>
      <c r="AA12" s="9"/>
    </row>
    <row r="13" spans="1:27" ht="47.25" hidden="1" customHeight="1" x14ac:dyDescent="0.25">
      <c r="A13" s="9"/>
      <c r="B13" s="10"/>
      <c r="C13" s="11" t="s">
        <v>46</v>
      </c>
      <c r="D13" s="11" t="s">
        <v>47</v>
      </c>
      <c r="E13" s="12"/>
      <c r="F13" s="24"/>
      <c r="G13" s="24"/>
      <c r="H13" s="727"/>
      <c r="I13" s="10"/>
      <c r="J13" s="18"/>
      <c r="K13" s="18"/>
      <c r="L13" s="9"/>
      <c r="M13" s="17"/>
      <c r="N13" s="18"/>
      <c r="O13" s="725"/>
      <c r="P13" s="725"/>
      <c r="Q13" s="725"/>
      <c r="R13" s="725"/>
      <c r="S13" s="18"/>
      <c r="T13" s="9"/>
      <c r="U13" s="9"/>
      <c r="V13" s="9"/>
      <c r="W13" s="9"/>
      <c r="X13" s="613"/>
      <c r="Y13" s="9"/>
      <c r="Z13" s="9"/>
      <c r="AA13" s="9"/>
    </row>
    <row r="14" spans="1:27" ht="47.25" hidden="1" customHeight="1" x14ac:dyDescent="0.25">
      <c r="A14" s="9"/>
      <c r="B14" s="10"/>
      <c r="C14" s="11" t="s">
        <v>48</v>
      </c>
      <c r="D14" s="25"/>
      <c r="E14" s="12"/>
      <c r="F14" s="24"/>
      <c r="G14" s="24"/>
      <c r="H14" s="727"/>
      <c r="I14" s="10"/>
      <c r="J14" s="18"/>
      <c r="K14" s="18"/>
      <c r="L14" s="9"/>
      <c r="M14" s="17"/>
      <c r="N14" s="18"/>
      <c r="O14" s="725"/>
      <c r="P14" s="725"/>
      <c r="Q14" s="725"/>
      <c r="R14" s="725"/>
      <c r="S14" s="18"/>
      <c r="T14" s="9"/>
      <c r="U14" s="9"/>
      <c r="V14" s="9"/>
      <c r="W14" s="9"/>
      <c r="X14" s="613"/>
      <c r="Y14" s="9"/>
      <c r="Z14" s="9"/>
      <c r="AA14" s="9"/>
    </row>
    <row r="15" spans="1:27" ht="47.25" hidden="1" customHeight="1" x14ac:dyDescent="0.25">
      <c r="A15" s="9"/>
      <c r="B15" s="10"/>
      <c r="C15" s="26" t="s">
        <v>49</v>
      </c>
      <c r="D15" s="11"/>
      <c r="E15" s="12"/>
      <c r="F15" s="24"/>
      <c r="G15" s="24"/>
      <c r="H15" s="727"/>
      <c r="I15" s="10"/>
      <c r="J15" s="18"/>
      <c r="K15" s="18"/>
      <c r="L15" s="9"/>
      <c r="M15" s="17"/>
      <c r="N15" s="18"/>
      <c r="O15" s="725"/>
      <c r="P15" s="725"/>
      <c r="Q15" s="725"/>
      <c r="R15" s="725"/>
      <c r="S15" s="18"/>
      <c r="T15" s="9"/>
      <c r="U15" s="9"/>
      <c r="V15" s="9"/>
      <c r="W15" s="9"/>
      <c r="X15" s="613"/>
      <c r="Y15" s="9"/>
      <c r="Z15" s="9"/>
      <c r="AA15" s="9"/>
    </row>
    <row r="16" spans="1:27" ht="47.25" hidden="1" customHeight="1" x14ac:dyDescent="0.35">
      <c r="A16" s="1"/>
      <c r="B16" s="6"/>
      <c r="C16" s="6"/>
      <c r="D16" s="6"/>
      <c r="E16" s="27"/>
      <c r="F16" s="6"/>
      <c r="G16" s="27"/>
      <c r="H16" s="728"/>
      <c r="I16" s="8"/>
      <c r="J16" s="8"/>
      <c r="K16" s="8"/>
      <c r="L16" s="8"/>
      <c r="M16" s="7"/>
      <c r="N16" s="8"/>
      <c r="O16" s="724"/>
      <c r="P16" s="724"/>
      <c r="Q16" s="724"/>
      <c r="R16" s="724"/>
      <c r="S16" s="8"/>
      <c r="T16" s="28"/>
      <c r="U16" s="28"/>
      <c r="V16" s="28"/>
      <c r="W16" s="6"/>
      <c r="X16" s="161"/>
      <c r="Y16" s="29"/>
      <c r="Z16" s="6"/>
      <c r="AA16" s="6"/>
    </row>
    <row r="17" spans="1:27" ht="21.75" customHeight="1" x14ac:dyDescent="0.25">
      <c r="A17" s="839"/>
      <c r="B17" s="840"/>
      <c r="C17" s="841"/>
      <c r="D17" s="847" t="s">
        <v>50</v>
      </c>
      <c r="E17" s="840"/>
      <c r="F17" s="840"/>
      <c r="G17" s="840"/>
      <c r="H17" s="840"/>
      <c r="I17" s="840"/>
      <c r="J17" s="840"/>
      <c r="K17" s="840"/>
      <c r="L17" s="840"/>
      <c r="M17" s="840"/>
      <c r="N17" s="840"/>
      <c r="O17" s="840"/>
      <c r="P17" s="840"/>
      <c r="Q17" s="840"/>
      <c r="R17" s="840"/>
      <c r="S17" s="840"/>
      <c r="T17" s="840"/>
      <c r="U17" s="840"/>
      <c r="V17" s="840"/>
      <c r="W17" s="841"/>
      <c r="X17" s="30" t="s">
        <v>51</v>
      </c>
      <c r="Y17" s="6"/>
      <c r="Z17" s="6"/>
      <c r="AA17" s="6"/>
    </row>
    <row r="18" spans="1:27" ht="21.75" customHeight="1" x14ac:dyDescent="0.25">
      <c r="A18" s="842"/>
      <c r="B18" s="753"/>
      <c r="C18" s="843"/>
      <c r="D18" s="842"/>
      <c r="E18" s="753"/>
      <c r="F18" s="753"/>
      <c r="G18" s="753"/>
      <c r="H18" s="753"/>
      <c r="I18" s="753"/>
      <c r="J18" s="753"/>
      <c r="K18" s="753"/>
      <c r="L18" s="753"/>
      <c r="M18" s="753"/>
      <c r="N18" s="753"/>
      <c r="O18" s="753"/>
      <c r="P18" s="753"/>
      <c r="Q18" s="753"/>
      <c r="R18" s="753"/>
      <c r="S18" s="753"/>
      <c r="T18" s="753"/>
      <c r="U18" s="753"/>
      <c r="V18" s="753"/>
      <c r="W18" s="843"/>
      <c r="X18" s="31" t="s">
        <v>1636</v>
      </c>
      <c r="Y18" s="6"/>
      <c r="Z18" s="6"/>
      <c r="AA18" s="6"/>
    </row>
    <row r="19" spans="1:27" ht="21.75" customHeight="1" x14ac:dyDescent="0.25">
      <c r="A19" s="842"/>
      <c r="B19" s="753"/>
      <c r="C19" s="843"/>
      <c r="D19" s="842"/>
      <c r="E19" s="753"/>
      <c r="F19" s="753"/>
      <c r="G19" s="753"/>
      <c r="H19" s="753"/>
      <c r="I19" s="753"/>
      <c r="J19" s="753"/>
      <c r="K19" s="753"/>
      <c r="L19" s="753"/>
      <c r="M19" s="753"/>
      <c r="N19" s="753"/>
      <c r="O19" s="753"/>
      <c r="P19" s="753"/>
      <c r="Q19" s="753"/>
      <c r="R19" s="753"/>
      <c r="S19" s="753"/>
      <c r="T19" s="753"/>
      <c r="U19" s="753"/>
      <c r="V19" s="753"/>
      <c r="W19" s="843"/>
      <c r="X19" s="31" t="s">
        <v>1637</v>
      </c>
      <c r="Y19" s="6"/>
      <c r="Z19" s="6"/>
      <c r="AA19" s="6"/>
    </row>
    <row r="20" spans="1:27" ht="21.75" customHeight="1" x14ac:dyDescent="0.25">
      <c r="A20" s="844"/>
      <c r="B20" s="845"/>
      <c r="C20" s="846"/>
      <c r="D20" s="844"/>
      <c r="E20" s="845"/>
      <c r="F20" s="845"/>
      <c r="G20" s="845"/>
      <c r="H20" s="845"/>
      <c r="I20" s="845"/>
      <c r="J20" s="845"/>
      <c r="K20" s="845"/>
      <c r="L20" s="845"/>
      <c r="M20" s="845"/>
      <c r="N20" s="845"/>
      <c r="O20" s="845"/>
      <c r="P20" s="845"/>
      <c r="Q20" s="845"/>
      <c r="R20" s="845"/>
      <c r="S20" s="845"/>
      <c r="T20" s="845"/>
      <c r="U20" s="845"/>
      <c r="V20" s="845"/>
      <c r="W20" s="846"/>
      <c r="X20" s="33" t="s">
        <v>54</v>
      </c>
      <c r="Y20" s="6"/>
      <c r="Z20" s="6"/>
      <c r="AA20" s="6"/>
    </row>
    <row r="21" spans="1:27" ht="47.25" customHeight="1" x14ac:dyDescent="0.25">
      <c r="A21" s="543"/>
      <c r="B21" s="544"/>
      <c r="C21" s="544"/>
      <c r="D21" s="544"/>
      <c r="E21" s="545"/>
      <c r="F21" s="546"/>
      <c r="G21" s="547"/>
      <c r="H21" s="547"/>
      <c r="I21" s="546"/>
      <c r="J21" s="546"/>
      <c r="K21" s="546"/>
      <c r="L21" s="546"/>
      <c r="M21" s="546"/>
      <c r="N21" s="546"/>
      <c r="O21" s="729"/>
      <c r="P21" s="729"/>
      <c r="Q21" s="729"/>
      <c r="R21" s="729"/>
      <c r="S21" s="648"/>
      <c r="T21" s="549"/>
      <c r="U21" s="549"/>
      <c r="V21" s="546"/>
      <c r="W21" s="546"/>
      <c r="X21" s="547"/>
      <c r="Y21" s="6"/>
      <c r="Z21" s="6"/>
      <c r="AA21" s="6"/>
    </row>
    <row r="22" spans="1:27" ht="47.25" customHeight="1" x14ac:dyDescent="0.25">
      <c r="A22" s="957" t="s">
        <v>1638</v>
      </c>
      <c r="B22" s="884"/>
      <c r="C22" s="885"/>
      <c r="D22" s="550"/>
      <c r="E22" s="958" t="str">
        <f>CONCATENATE("INFORME DE SEGUIMIENTO DEL PROCESO ",A23)</f>
        <v>INFORME DE SEGUIMIENTO DEL PROCESO GESTIÓN FINANCIERA</v>
      </c>
      <c r="F22" s="850"/>
      <c r="G22" s="547"/>
      <c r="H22" s="959" t="s">
        <v>1639</v>
      </c>
      <c r="I22" s="849"/>
      <c r="J22" s="850"/>
      <c r="K22" s="551"/>
      <c r="L22" s="552"/>
      <c r="M22" s="552"/>
      <c r="N22" s="552"/>
      <c r="O22" s="552"/>
      <c r="P22" s="552"/>
      <c r="Q22" s="552"/>
      <c r="R22" s="552"/>
      <c r="S22" s="552"/>
      <c r="T22" s="552"/>
      <c r="U22" s="552"/>
      <c r="V22" s="616"/>
      <c r="W22" s="552"/>
      <c r="X22" s="730"/>
      <c r="Y22" s="6"/>
      <c r="Z22" s="6"/>
      <c r="AA22" s="6"/>
    </row>
    <row r="23" spans="1:27" ht="47.25" customHeight="1" x14ac:dyDescent="0.25">
      <c r="A23" s="962" t="s">
        <v>44</v>
      </c>
      <c r="B23" s="884"/>
      <c r="C23" s="885"/>
      <c r="D23" s="550"/>
      <c r="E23" s="554" t="s">
        <v>1640</v>
      </c>
      <c r="F23" s="555">
        <f>COUNTA(E31:E120)</f>
        <v>13</v>
      </c>
      <c r="G23" s="547"/>
      <c r="H23" s="952" t="s">
        <v>1641</v>
      </c>
      <c r="I23" s="953"/>
      <c r="J23" s="555">
        <f>COUNTIF(I31:I153,"Acción correctiva")</f>
        <v>6</v>
      </c>
      <c r="K23" s="548"/>
      <c r="L23" s="552"/>
      <c r="M23" s="552"/>
      <c r="N23" s="552"/>
      <c r="O23" s="552"/>
      <c r="P23" s="552"/>
      <c r="Q23" s="552"/>
      <c r="R23" s="552"/>
      <c r="S23" s="552"/>
      <c r="T23" s="552"/>
      <c r="U23" s="553"/>
      <c r="V23" s="617"/>
      <c r="W23" s="550"/>
      <c r="X23" s="730"/>
      <c r="Y23" s="6"/>
      <c r="Z23" s="6"/>
      <c r="AA23" s="6"/>
    </row>
    <row r="24" spans="1:27" ht="47.25" customHeight="1" x14ac:dyDescent="0.35">
      <c r="A24" s="557"/>
      <c r="B24" s="550"/>
      <c r="C24" s="550"/>
      <c r="D24" s="558"/>
      <c r="E24" s="559" t="s">
        <v>1561</v>
      </c>
      <c r="F24" s="560">
        <f>COUNTA(H31:H147)</f>
        <v>14</v>
      </c>
      <c r="G24" s="561"/>
      <c r="H24" s="954" t="s">
        <v>1642</v>
      </c>
      <c r="I24" s="955"/>
      <c r="J24" s="556">
        <f>COUNTIF(I31:I153,"Acción Preventiva y/o de mejora")</f>
        <v>8</v>
      </c>
      <c r="K24" s="548"/>
      <c r="L24" s="552"/>
      <c r="M24" s="552"/>
      <c r="N24" s="552"/>
      <c r="O24" s="552"/>
      <c r="P24" s="552"/>
      <c r="Q24" s="552"/>
      <c r="R24" s="548"/>
      <c r="S24" s="548"/>
      <c r="T24" s="548"/>
      <c r="U24" s="553"/>
      <c r="V24" s="617"/>
      <c r="W24" s="550"/>
      <c r="X24" s="730"/>
      <c r="Y24" s="6"/>
      <c r="Z24" s="6"/>
      <c r="AA24" s="6"/>
    </row>
    <row r="25" spans="1:27" ht="47.25" customHeight="1" x14ac:dyDescent="0.35">
      <c r="A25" s="557"/>
      <c r="B25" s="550"/>
      <c r="C25" s="550"/>
      <c r="D25" s="562"/>
      <c r="E25" s="559" t="s">
        <v>1563</v>
      </c>
      <c r="F25" s="560">
        <f>COUNTIF(W31:W150, "Vencida")</f>
        <v>0</v>
      </c>
      <c r="G25" s="561"/>
      <c r="H25" s="956"/>
      <c r="I25" s="796"/>
      <c r="J25" s="563"/>
      <c r="K25" s="548"/>
      <c r="L25" s="552"/>
      <c r="M25" s="552"/>
      <c r="N25" s="552"/>
      <c r="O25" s="552"/>
      <c r="P25" s="552"/>
      <c r="Q25" s="552"/>
      <c r="R25" s="548"/>
      <c r="S25" s="548"/>
      <c r="T25" s="548"/>
      <c r="U25" s="553"/>
      <c r="V25" s="617"/>
      <c r="W25" s="550"/>
      <c r="X25" s="564"/>
      <c r="Y25" s="6"/>
      <c r="Z25" s="6"/>
      <c r="AA25" s="6"/>
    </row>
    <row r="26" spans="1:27" ht="47.25" customHeight="1" x14ac:dyDescent="0.35">
      <c r="A26" s="557"/>
      <c r="B26" s="550"/>
      <c r="C26" s="550"/>
      <c r="D26" s="558"/>
      <c r="E26" s="559" t="s">
        <v>1565</v>
      </c>
      <c r="F26" s="560">
        <f>COUNTIF(W31:W150, "En ejecución")</f>
        <v>0</v>
      </c>
      <c r="G26" s="561"/>
      <c r="H26" s="956"/>
      <c r="I26" s="796"/>
      <c r="J26" s="565"/>
      <c r="K26" s="563"/>
      <c r="L26" s="552"/>
      <c r="M26" s="552"/>
      <c r="N26" s="552"/>
      <c r="O26" s="552"/>
      <c r="P26" s="552"/>
      <c r="Q26" s="552"/>
      <c r="R26" s="548"/>
      <c r="S26" s="548"/>
      <c r="T26" s="548"/>
      <c r="U26" s="553"/>
      <c r="V26" s="617"/>
      <c r="W26" s="550"/>
      <c r="X26" s="564"/>
      <c r="Y26" s="6"/>
      <c r="Z26" s="6"/>
      <c r="AA26" s="6"/>
    </row>
    <row r="27" spans="1:27" ht="47.25" customHeight="1" x14ac:dyDescent="0.35">
      <c r="A27" s="557"/>
      <c r="B27" s="550"/>
      <c r="C27" s="550"/>
      <c r="D27" s="562"/>
      <c r="E27" s="566" t="s">
        <v>1647</v>
      </c>
      <c r="F27" s="556">
        <f>COUNTIF(W31:W150, "Cerrada")</f>
        <v>14</v>
      </c>
      <c r="G27" s="561"/>
      <c r="H27" s="731"/>
      <c r="I27" s="568"/>
      <c r="J27" s="552"/>
      <c r="K27" s="552"/>
      <c r="L27" s="552"/>
      <c r="M27" s="552"/>
      <c r="N27" s="552"/>
      <c r="O27" s="552"/>
      <c r="P27" s="552"/>
      <c r="Q27" s="552"/>
      <c r="R27" s="548"/>
      <c r="S27" s="548"/>
      <c r="T27" s="548"/>
      <c r="U27" s="553"/>
      <c r="V27" s="617"/>
      <c r="W27" s="550"/>
      <c r="X27" s="564"/>
      <c r="Y27" s="6"/>
      <c r="Z27" s="6"/>
      <c r="AA27" s="6"/>
    </row>
    <row r="28" spans="1:27" ht="47.25" customHeight="1" x14ac:dyDescent="0.35">
      <c r="A28" s="557"/>
      <c r="B28" s="550"/>
      <c r="C28" s="550"/>
      <c r="D28" s="550"/>
      <c r="E28" s="569"/>
      <c r="F28" s="570"/>
      <c r="G28" s="561"/>
      <c r="H28" s="731"/>
      <c r="I28" s="571"/>
      <c r="J28" s="572"/>
      <c r="K28" s="571"/>
      <c r="L28" s="572"/>
      <c r="M28" s="573"/>
      <c r="N28" s="574"/>
      <c r="O28" s="732"/>
      <c r="P28" s="732"/>
      <c r="Q28" s="732"/>
      <c r="R28" s="729"/>
      <c r="S28" s="648"/>
      <c r="T28" s="546"/>
      <c r="U28" s="546"/>
      <c r="V28" s="546"/>
      <c r="W28" s="546"/>
      <c r="X28" s="546"/>
      <c r="Y28" s="6"/>
      <c r="Z28" s="6"/>
      <c r="AA28" s="6"/>
    </row>
    <row r="29" spans="1:27" ht="47.25" customHeight="1" x14ac:dyDescent="0.25">
      <c r="A29" s="848" t="s">
        <v>56</v>
      </c>
      <c r="B29" s="849"/>
      <c r="C29" s="849"/>
      <c r="D29" s="849"/>
      <c r="E29" s="849"/>
      <c r="F29" s="849"/>
      <c r="G29" s="850"/>
      <c r="H29" s="851" t="s">
        <v>57</v>
      </c>
      <c r="I29" s="849"/>
      <c r="J29" s="849"/>
      <c r="K29" s="849"/>
      <c r="L29" s="849"/>
      <c r="M29" s="849"/>
      <c r="N29" s="850"/>
      <c r="O29" s="852" t="s">
        <v>58</v>
      </c>
      <c r="P29" s="849"/>
      <c r="Q29" s="849"/>
      <c r="R29" s="849"/>
      <c r="S29" s="850"/>
      <c r="T29" s="853" t="s">
        <v>59</v>
      </c>
      <c r="U29" s="849"/>
      <c r="V29" s="849"/>
      <c r="W29" s="849"/>
      <c r="X29" s="850"/>
      <c r="Y29" s="38"/>
      <c r="Z29" s="39"/>
      <c r="AA29" s="40"/>
    </row>
    <row r="30" spans="1:27" ht="47.25" customHeight="1" x14ac:dyDescent="0.25">
      <c r="A30" s="41" t="s">
        <v>60</v>
      </c>
      <c r="B30" s="42" t="s">
        <v>2</v>
      </c>
      <c r="C30" s="42" t="s">
        <v>61</v>
      </c>
      <c r="D30" s="42" t="s">
        <v>62</v>
      </c>
      <c r="E30" s="42" t="s">
        <v>63</v>
      </c>
      <c r="F30" s="42" t="s">
        <v>64</v>
      </c>
      <c r="G30" s="43" t="s">
        <v>65</v>
      </c>
      <c r="H30" s="48" t="s">
        <v>66</v>
      </c>
      <c r="I30" s="42" t="s">
        <v>4</v>
      </c>
      <c r="J30" s="42" t="s">
        <v>67</v>
      </c>
      <c r="K30" s="45" t="s">
        <v>68</v>
      </c>
      <c r="L30" s="45" t="s">
        <v>69</v>
      </c>
      <c r="M30" s="583" t="s">
        <v>70</v>
      </c>
      <c r="N30" s="584" t="s">
        <v>71</v>
      </c>
      <c r="O30" s="960" t="s">
        <v>72</v>
      </c>
      <c r="P30" s="849"/>
      <c r="Q30" s="849"/>
      <c r="R30" s="961"/>
      <c r="S30" s="584" t="s">
        <v>73</v>
      </c>
      <c r="T30" s="48" t="s">
        <v>72</v>
      </c>
      <c r="U30" s="45" t="s">
        <v>73</v>
      </c>
      <c r="V30" s="45" t="s">
        <v>6</v>
      </c>
      <c r="W30" s="45" t="s">
        <v>74</v>
      </c>
      <c r="X30" s="46" t="s">
        <v>75</v>
      </c>
      <c r="Y30" s="49"/>
      <c r="Z30" s="6"/>
      <c r="AA30" s="6"/>
    </row>
    <row r="31" spans="1:27" ht="363.75" customHeight="1" x14ac:dyDescent="0.25">
      <c r="A31" s="409">
        <v>1</v>
      </c>
      <c r="B31" s="396" t="s">
        <v>29</v>
      </c>
      <c r="C31" s="396" t="s">
        <v>37</v>
      </c>
      <c r="D31" s="397">
        <v>44022</v>
      </c>
      <c r="E31" s="396" t="s">
        <v>1486</v>
      </c>
      <c r="F31" s="396" t="s">
        <v>17</v>
      </c>
      <c r="G31" s="396" t="s">
        <v>1487</v>
      </c>
      <c r="H31" s="410" t="s">
        <v>1488</v>
      </c>
      <c r="I31" s="282" t="s">
        <v>18</v>
      </c>
      <c r="J31" s="282" t="s">
        <v>1489</v>
      </c>
      <c r="K31" s="282" t="s">
        <v>1343</v>
      </c>
      <c r="L31" s="279">
        <v>44022</v>
      </c>
      <c r="M31" s="411">
        <v>44034</v>
      </c>
      <c r="N31" s="412">
        <v>44377</v>
      </c>
      <c r="O31" s="898" t="s">
        <v>1961</v>
      </c>
      <c r="P31" s="744"/>
      <c r="Q31" s="744"/>
      <c r="R31" s="745"/>
      <c r="S31" s="389" t="s">
        <v>1962</v>
      </c>
      <c r="T31" s="413" t="s">
        <v>1963</v>
      </c>
      <c r="U31" s="414" t="s">
        <v>1964</v>
      </c>
      <c r="V31" s="389" t="s">
        <v>13</v>
      </c>
      <c r="W31" s="282" t="s">
        <v>25</v>
      </c>
      <c r="X31" s="242" t="s">
        <v>1965</v>
      </c>
      <c r="Y31" s="40"/>
      <c r="Z31" s="6"/>
      <c r="AA31" s="6"/>
    </row>
    <row r="32" spans="1:27" ht="159" customHeight="1" x14ac:dyDescent="0.25">
      <c r="A32" s="758">
        <v>2</v>
      </c>
      <c r="B32" s="758" t="s">
        <v>9</v>
      </c>
      <c r="C32" s="758" t="s">
        <v>37</v>
      </c>
      <c r="D32" s="758">
        <v>44140</v>
      </c>
      <c r="E32" s="758" t="s">
        <v>1324</v>
      </c>
      <c r="F32" s="758" t="s">
        <v>17</v>
      </c>
      <c r="G32" s="758" t="s">
        <v>1325</v>
      </c>
      <c r="H32" s="357" t="s">
        <v>1326</v>
      </c>
      <c r="I32" s="358" t="s">
        <v>18</v>
      </c>
      <c r="J32" s="357" t="s">
        <v>1327</v>
      </c>
      <c r="K32" s="359" t="s">
        <v>1328</v>
      </c>
      <c r="L32" s="360">
        <v>44140</v>
      </c>
      <c r="M32" s="361">
        <v>44211</v>
      </c>
      <c r="N32" s="361">
        <v>44377</v>
      </c>
      <c r="O32" s="759" t="s">
        <v>1966</v>
      </c>
      <c r="P32" s="744"/>
      <c r="Q32" s="744"/>
      <c r="R32" s="745"/>
      <c r="S32" s="362" t="s">
        <v>1330</v>
      </c>
      <c r="T32" s="363" t="s">
        <v>1967</v>
      </c>
      <c r="U32" s="362" t="s">
        <v>1332</v>
      </c>
      <c r="V32" s="26" t="s">
        <v>26</v>
      </c>
      <c r="W32" s="66" t="s">
        <v>25</v>
      </c>
      <c r="X32" s="733" t="s">
        <v>1333</v>
      </c>
      <c r="Y32" s="40"/>
      <c r="Z32" s="6"/>
      <c r="AA32" s="6"/>
    </row>
    <row r="33" spans="1:27" ht="309" customHeight="1" x14ac:dyDescent="0.25">
      <c r="A33" s="747"/>
      <c r="B33" s="747"/>
      <c r="C33" s="747"/>
      <c r="D33" s="747"/>
      <c r="E33" s="747"/>
      <c r="F33" s="747"/>
      <c r="G33" s="747"/>
      <c r="H33" s="66" t="s">
        <v>1334</v>
      </c>
      <c r="I33" s="66" t="s">
        <v>18</v>
      </c>
      <c r="J33" s="357" t="s">
        <v>1335</v>
      </c>
      <c r="K33" s="359" t="s">
        <v>1328</v>
      </c>
      <c r="L33" s="360">
        <v>44421</v>
      </c>
      <c r="M33" s="361">
        <v>44421</v>
      </c>
      <c r="N33" s="361">
        <v>44484</v>
      </c>
      <c r="O33" s="759" t="s">
        <v>1968</v>
      </c>
      <c r="P33" s="744"/>
      <c r="Q33" s="744"/>
      <c r="R33" s="745"/>
      <c r="S33" s="362" t="s">
        <v>1969</v>
      </c>
      <c r="T33" s="363" t="s">
        <v>1338</v>
      </c>
      <c r="U33" s="362" t="s">
        <v>1339</v>
      </c>
      <c r="V33" s="26" t="s">
        <v>13</v>
      </c>
      <c r="W33" s="365" t="s">
        <v>25</v>
      </c>
      <c r="X33" s="242" t="s">
        <v>1340</v>
      </c>
      <c r="Y33" s="40"/>
      <c r="Z33" s="6"/>
      <c r="AA33" s="6"/>
    </row>
    <row r="34" spans="1:27" ht="173.25" customHeight="1" x14ac:dyDescent="0.25">
      <c r="A34" s="747"/>
      <c r="B34" s="747"/>
      <c r="C34" s="747"/>
      <c r="D34" s="747"/>
      <c r="E34" s="747"/>
      <c r="F34" s="747"/>
      <c r="G34" s="747"/>
      <c r="H34" s="87" t="s">
        <v>1341</v>
      </c>
      <c r="I34" s="229" t="s">
        <v>18</v>
      </c>
      <c r="J34" s="66" t="s">
        <v>1342</v>
      </c>
      <c r="K34" s="66" t="s">
        <v>1343</v>
      </c>
      <c r="L34" s="258">
        <v>44022</v>
      </c>
      <c r="M34" s="361">
        <v>44034</v>
      </c>
      <c r="N34" s="361">
        <v>44377</v>
      </c>
      <c r="O34" s="743" t="s">
        <v>1344</v>
      </c>
      <c r="P34" s="744"/>
      <c r="Q34" s="744"/>
      <c r="R34" s="745"/>
      <c r="S34" s="129" t="s">
        <v>1345</v>
      </c>
      <c r="T34" s="363" t="s">
        <v>1970</v>
      </c>
      <c r="U34" s="362" t="s">
        <v>1332</v>
      </c>
      <c r="V34" s="26" t="s">
        <v>13</v>
      </c>
      <c r="W34" s="282" t="s">
        <v>25</v>
      </c>
      <c r="X34" s="242" t="s">
        <v>1347</v>
      </c>
      <c r="Y34" s="40"/>
      <c r="Z34" s="6"/>
      <c r="AA34" s="6"/>
    </row>
    <row r="35" spans="1:27" ht="210" customHeight="1" x14ac:dyDescent="0.25">
      <c r="A35" s="747"/>
      <c r="B35" s="747"/>
      <c r="C35" s="747"/>
      <c r="D35" s="747"/>
      <c r="E35" s="747"/>
      <c r="F35" s="747"/>
      <c r="G35" s="747"/>
      <c r="H35" s="367" t="s">
        <v>1348</v>
      </c>
      <c r="I35" s="229" t="s">
        <v>18</v>
      </c>
      <c r="J35" s="66" t="s">
        <v>1349</v>
      </c>
      <c r="K35" s="66" t="s">
        <v>1343</v>
      </c>
      <c r="L35" s="258">
        <v>44022</v>
      </c>
      <c r="M35" s="361">
        <v>44399</v>
      </c>
      <c r="N35" s="361">
        <v>44377</v>
      </c>
      <c r="O35" s="759" t="s">
        <v>1971</v>
      </c>
      <c r="P35" s="744"/>
      <c r="Q35" s="744"/>
      <c r="R35" s="745"/>
      <c r="S35" s="129" t="s">
        <v>1351</v>
      </c>
      <c r="T35" s="363" t="s">
        <v>1352</v>
      </c>
      <c r="U35" s="362" t="s">
        <v>1332</v>
      </c>
      <c r="V35" s="26" t="s">
        <v>26</v>
      </c>
      <c r="W35" s="66" t="s">
        <v>25</v>
      </c>
      <c r="X35" s="242" t="s">
        <v>1353</v>
      </c>
      <c r="Y35" s="40"/>
      <c r="Z35" s="6"/>
      <c r="AA35" s="6"/>
    </row>
    <row r="36" spans="1:27" ht="383.25" customHeight="1" x14ac:dyDescent="0.25">
      <c r="A36" s="748"/>
      <c r="B36" s="748"/>
      <c r="C36" s="748"/>
      <c r="D36" s="748"/>
      <c r="E36" s="748"/>
      <c r="F36" s="748"/>
      <c r="G36" s="748"/>
      <c r="H36" s="66" t="s">
        <v>1354</v>
      </c>
      <c r="I36" s="304" t="s">
        <v>18</v>
      </c>
      <c r="J36" s="73" t="s">
        <v>1355</v>
      </c>
      <c r="K36" s="73" t="s">
        <v>1343</v>
      </c>
      <c r="L36" s="369">
        <v>44423</v>
      </c>
      <c r="M36" s="361">
        <v>44423</v>
      </c>
      <c r="N36" s="361">
        <v>44484</v>
      </c>
      <c r="O36" s="759" t="s">
        <v>1972</v>
      </c>
      <c r="P36" s="744"/>
      <c r="Q36" s="744"/>
      <c r="R36" s="745"/>
      <c r="S36" s="129" t="s">
        <v>1357</v>
      </c>
      <c r="T36" s="363" t="s">
        <v>1358</v>
      </c>
      <c r="U36" s="362" t="s">
        <v>1332</v>
      </c>
      <c r="V36" s="26" t="s">
        <v>13</v>
      </c>
      <c r="W36" s="370" t="s">
        <v>25</v>
      </c>
      <c r="X36" s="242" t="s">
        <v>1359</v>
      </c>
      <c r="Y36" s="40"/>
      <c r="Z36" s="6"/>
      <c r="AA36" s="6"/>
    </row>
    <row r="37" spans="1:27" ht="157.5" customHeight="1" x14ac:dyDescent="0.25">
      <c r="A37" s="416">
        <v>3</v>
      </c>
      <c r="B37" s="416" t="s">
        <v>9</v>
      </c>
      <c r="C37" s="416" t="s">
        <v>37</v>
      </c>
      <c r="D37" s="417">
        <v>44140</v>
      </c>
      <c r="E37" s="418" t="s">
        <v>1973</v>
      </c>
      <c r="F37" s="416" t="s">
        <v>17</v>
      </c>
      <c r="G37" s="416" t="s">
        <v>1496</v>
      </c>
      <c r="H37" s="986" t="s">
        <v>1497</v>
      </c>
      <c r="I37" s="899" t="s">
        <v>11</v>
      </c>
      <c r="J37" s="899" t="s">
        <v>1498</v>
      </c>
      <c r="K37" s="899" t="s">
        <v>1499</v>
      </c>
      <c r="L37" s="987">
        <v>44140</v>
      </c>
      <c r="M37" s="988">
        <v>44150</v>
      </c>
      <c r="N37" s="907">
        <v>44196</v>
      </c>
      <c r="O37" s="776" t="s">
        <v>1974</v>
      </c>
      <c r="P37" s="777"/>
      <c r="Q37" s="777"/>
      <c r="R37" s="778"/>
      <c r="S37" s="901" t="s">
        <v>1975</v>
      </c>
      <c r="T37" s="990" t="s">
        <v>1976</v>
      </c>
      <c r="U37" s="991" t="s">
        <v>369</v>
      </c>
      <c r="V37" s="992" t="s">
        <v>13</v>
      </c>
      <c r="W37" s="746" t="s">
        <v>25</v>
      </c>
      <c r="X37" s="827" t="s">
        <v>1977</v>
      </c>
      <c r="Y37" s="6"/>
      <c r="Z37" s="6"/>
      <c r="AA37" s="6"/>
    </row>
    <row r="38" spans="1:27" ht="45.75" customHeight="1" x14ac:dyDescent="0.25">
      <c r="A38" s="416">
        <v>4</v>
      </c>
      <c r="B38" s="416" t="s">
        <v>9</v>
      </c>
      <c r="C38" s="419" t="s">
        <v>37</v>
      </c>
      <c r="D38" s="420">
        <v>44140</v>
      </c>
      <c r="E38" s="418" t="s">
        <v>1978</v>
      </c>
      <c r="F38" s="416" t="s">
        <v>24</v>
      </c>
      <c r="G38" s="419" t="s">
        <v>1496</v>
      </c>
      <c r="H38" s="872"/>
      <c r="I38" s="747"/>
      <c r="J38" s="747"/>
      <c r="K38" s="747"/>
      <c r="L38" s="747"/>
      <c r="M38" s="989"/>
      <c r="N38" s="747"/>
      <c r="O38" s="766"/>
      <c r="P38" s="753"/>
      <c r="Q38" s="753"/>
      <c r="R38" s="791"/>
      <c r="S38" s="756"/>
      <c r="T38" s="747"/>
      <c r="U38" s="747"/>
      <c r="V38" s="747"/>
      <c r="W38" s="747"/>
      <c r="X38" s="747"/>
      <c r="Y38" s="6"/>
      <c r="Z38" s="6"/>
      <c r="AA38" s="6"/>
    </row>
    <row r="39" spans="1:27" ht="45.75" customHeight="1" x14ac:dyDescent="0.25">
      <c r="A39" s="416">
        <v>5</v>
      </c>
      <c r="B39" s="416" t="s">
        <v>9</v>
      </c>
      <c r="C39" s="419" t="s">
        <v>37</v>
      </c>
      <c r="D39" s="420">
        <v>44140</v>
      </c>
      <c r="E39" s="418" t="s">
        <v>1979</v>
      </c>
      <c r="F39" s="416" t="s">
        <v>24</v>
      </c>
      <c r="G39" s="416" t="s">
        <v>1496</v>
      </c>
      <c r="H39" s="872"/>
      <c r="I39" s="747"/>
      <c r="J39" s="747"/>
      <c r="K39" s="747"/>
      <c r="L39" s="747"/>
      <c r="M39" s="989"/>
      <c r="N39" s="747"/>
      <c r="O39" s="766"/>
      <c r="P39" s="753"/>
      <c r="Q39" s="753"/>
      <c r="R39" s="791"/>
      <c r="S39" s="756"/>
      <c r="T39" s="747"/>
      <c r="U39" s="747"/>
      <c r="V39" s="747"/>
      <c r="W39" s="747"/>
      <c r="X39" s="747"/>
      <c r="Y39" s="6"/>
      <c r="Z39" s="6"/>
      <c r="AA39" s="6"/>
    </row>
    <row r="40" spans="1:27" ht="45.75" customHeight="1" x14ac:dyDescent="0.25">
      <c r="A40" s="416">
        <v>6</v>
      </c>
      <c r="B40" s="416" t="s">
        <v>9</v>
      </c>
      <c r="C40" s="419" t="s">
        <v>37</v>
      </c>
      <c r="D40" s="420">
        <v>44140</v>
      </c>
      <c r="E40" s="418" t="s">
        <v>1980</v>
      </c>
      <c r="F40" s="416" t="s">
        <v>24</v>
      </c>
      <c r="G40" s="419" t="s">
        <v>1496</v>
      </c>
      <c r="H40" s="822"/>
      <c r="I40" s="748"/>
      <c r="J40" s="748"/>
      <c r="K40" s="748"/>
      <c r="L40" s="748"/>
      <c r="M40" s="825"/>
      <c r="N40" s="748"/>
      <c r="O40" s="767"/>
      <c r="P40" s="754"/>
      <c r="Q40" s="754"/>
      <c r="R40" s="779"/>
      <c r="S40" s="902"/>
      <c r="T40" s="748"/>
      <c r="U40" s="748"/>
      <c r="V40" s="748"/>
      <c r="W40" s="748"/>
      <c r="X40" s="748"/>
      <c r="Y40" s="6"/>
      <c r="Z40" s="6"/>
      <c r="AA40" s="6"/>
    </row>
    <row r="41" spans="1:27" ht="321.75" customHeight="1" x14ac:dyDescent="0.25">
      <c r="A41" s="359">
        <v>7</v>
      </c>
      <c r="B41" s="359" t="s">
        <v>9</v>
      </c>
      <c r="C41" s="359" t="s">
        <v>37</v>
      </c>
      <c r="D41" s="372">
        <v>44140</v>
      </c>
      <c r="E41" s="357" t="s">
        <v>1543</v>
      </c>
      <c r="F41" s="359" t="s">
        <v>17</v>
      </c>
      <c r="G41" s="357" t="s">
        <v>1544</v>
      </c>
      <c r="H41" s="357" t="s">
        <v>1545</v>
      </c>
      <c r="I41" s="734" t="s">
        <v>11</v>
      </c>
      <c r="J41" s="734" t="s">
        <v>1546</v>
      </c>
      <c r="K41" s="735" t="s">
        <v>1499</v>
      </c>
      <c r="L41" s="736">
        <v>44140</v>
      </c>
      <c r="M41" s="375">
        <v>44207</v>
      </c>
      <c r="N41" s="375">
        <v>44286</v>
      </c>
      <c r="O41" s="743" t="s">
        <v>1981</v>
      </c>
      <c r="P41" s="744"/>
      <c r="Q41" s="744"/>
      <c r="R41" s="745"/>
      <c r="S41" s="129" t="s">
        <v>1548</v>
      </c>
      <c r="T41" s="425" t="s">
        <v>1549</v>
      </c>
      <c r="U41" s="130" t="s">
        <v>1548</v>
      </c>
      <c r="V41" s="389" t="s">
        <v>13</v>
      </c>
      <c r="W41" s="78" t="s">
        <v>25</v>
      </c>
      <c r="X41" s="425" t="s">
        <v>1515</v>
      </c>
      <c r="Y41" s="6"/>
      <c r="Z41" s="6"/>
      <c r="AA41" s="6"/>
    </row>
    <row r="42" spans="1:27" ht="180" customHeight="1" x14ac:dyDescent="0.25">
      <c r="A42" s="416">
        <v>8</v>
      </c>
      <c r="B42" s="416" t="s">
        <v>9</v>
      </c>
      <c r="C42" s="416" t="s">
        <v>37</v>
      </c>
      <c r="D42" s="420">
        <v>44140</v>
      </c>
      <c r="E42" s="421" t="s">
        <v>1982</v>
      </c>
      <c r="F42" s="416" t="s">
        <v>17</v>
      </c>
      <c r="G42" s="418" t="s">
        <v>1509</v>
      </c>
      <c r="H42" s="418" t="s">
        <v>1510</v>
      </c>
      <c r="I42" s="418" t="s">
        <v>11</v>
      </c>
      <c r="J42" s="418" t="s">
        <v>1511</v>
      </c>
      <c r="K42" s="419" t="s">
        <v>1512</v>
      </c>
      <c r="L42" s="422">
        <v>44140</v>
      </c>
      <c r="M42" s="423">
        <v>44207</v>
      </c>
      <c r="N42" s="423">
        <v>44377</v>
      </c>
      <c r="O42" s="894" t="s">
        <v>1983</v>
      </c>
      <c r="P42" s="744"/>
      <c r="Q42" s="744"/>
      <c r="R42" s="745"/>
      <c r="S42" s="424" t="s">
        <v>1330</v>
      </c>
      <c r="T42" s="425" t="s">
        <v>1514</v>
      </c>
      <c r="U42" s="424" t="s">
        <v>1330</v>
      </c>
      <c r="V42" s="377" t="s">
        <v>13</v>
      </c>
      <c r="W42" s="242" t="s">
        <v>25</v>
      </c>
      <c r="X42" s="425" t="s">
        <v>1515</v>
      </c>
      <c r="Y42" s="6"/>
      <c r="Z42" s="6"/>
      <c r="AA42" s="6"/>
    </row>
    <row r="43" spans="1:27" ht="279" customHeight="1" x14ac:dyDescent="0.25">
      <c r="A43" s="416">
        <v>9</v>
      </c>
      <c r="B43" s="416" t="s">
        <v>9</v>
      </c>
      <c r="C43" s="416" t="s">
        <v>41</v>
      </c>
      <c r="D43" s="420">
        <v>44140</v>
      </c>
      <c r="E43" s="418" t="s">
        <v>1984</v>
      </c>
      <c r="F43" s="416" t="s">
        <v>17</v>
      </c>
      <c r="G43" s="418" t="s">
        <v>1517</v>
      </c>
      <c r="H43" s="418" t="s">
        <v>1518</v>
      </c>
      <c r="I43" s="418" t="s">
        <v>11</v>
      </c>
      <c r="J43" s="418" t="s">
        <v>1519</v>
      </c>
      <c r="K43" s="419" t="s">
        <v>1520</v>
      </c>
      <c r="L43" s="422">
        <v>44146</v>
      </c>
      <c r="M43" s="423">
        <v>44207</v>
      </c>
      <c r="N43" s="423">
        <v>44377</v>
      </c>
      <c r="O43" s="882" t="s">
        <v>1985</v>
      </c>
      <c r="P43" s="744"/>
      <c r="Q43" s="744"/>
      <c r="R43" s="745"/>
      <c r="S43" s="425" t="s">
        <v>1986</v>
      </c>
      <c r="T43" s="425" t="s">
        <v>1987</v>
      </c>
      <c r="U43" s="426" t="s">
        <v>1524</v>
      </c>
      <c r="V43" s="377" t="s">
        <v>13</v>
      </c>
      <c r="W43" s="242" t="s">
        <v>25</v>
      </c>
      <c r="X43" s="425" t="s">
        <v>1515</v>
      </c>
      <c r="Y43" s="6"/>
      <c r="Z43" s="6"/>
      <c r="AA43" s="6"/>
    </row>
    <row r="44" spans="1:27" ht="235.5" customHeight="1" x14ac:dyDescent="0.25">
      <c r="A44" s="359">
        <v>10</v>
      </c>
      <c r="B44" s="359" t="s">
        <v>9</v>
      </c>
      <c r="C44" s="359" t="s">
        <v>41</v>
      </c>
      <c r="D44" s="372">
        <v>44140</v>
      </c>
      <c r="E44" s="357" t="s">
        <v>1988</v>
      </c>
      <c r="F44" s="359" t="s">
        <v>17</v>
      </c>
      <c r="G44" s="357" t="s">
        <v>1361</v>
      </c>
      <c r="H44" s="373" t="s">
        <v>1362</v>
      </c>
      <c r="I44" s="357" t="s">
        <v>11</v>
      </c>
      <c r="J44" s="357" t="s">
        <v>1363</v>
      </c>
      <c r="K44" s="373" t="s">
        <v>1364</v>
      </c>
      <c r="L44" s="374">
        <v>44146</v>
      </c>
      <c r="M44" s="375">
        <v>44207</v>
      </c>
      <c r="N44" s="375">
        <v>44377</v>
      </c>
      <c r="O44" s="743" t="s">
        <v>1365</v>
      </c>
      <c r="P44" s="744"/>
      <c r="Q44" s="744"/>
      <c r="R44" s="745"/>
      <c r="S44" s="376" t="s">
        <v>1366</v>
      </c>
      <c r="T44" s="129" t="s">
        <v>1367</v>
      </c>
      <c r="U44" s="129" t="s">
        <v>1368</v>
      </c>
      <c r="V44" s="377" t="s">
        <v>26</v>
      </c>
      <c r="W44" s="78" t="s">
        <v>25</v>
      </c>
      <c r="X44" s="425" t="s">
        <v>1353</v>
      </c>
      <c r="Y44" s="724"/>
      <c r="Z44" s="724"/>
      <c r="AA44" s="724"/>
    </row>
    <row r="45" spans="1:27" ht="143.25" customHeight="1" x14ac:dyDescent="0.25">
      <c r="A45" s="359">
        <v>11</v>
      </c>
      <c r="B45" s="359" t="s">
        <v>9</v>
      </c>
      <c r="C45" s="359" t="s">
        <v>41</v>
      </c>
      <c r="D45" s="372">
        <v>44421</v>
      </c>
      <c r="E45" s="357" t="s">
        <v>1989</v>
      </c>
      <c r="F45" s="359" t="s">
        <v>17</v>
      </c>
      <c r="G45" s="357" t="s">
        <v>1361</v>
      </c>
      <c r="H45" s="373" t="s">
        <v>1990</v>
      </c>
      <c r="I45" s="357" t="s">
        <v>11</v>
      </c>
      <c r="J45" s="357" t="s">
        <v>1363</v>
      </c>
      <c r="K45" s="373" t="s">
        <v>1364</v>
      </c>
      <c r="L45" s="374">
        <v>44421</v>
      </c>
      <c r="M45" s="375">
        <v>44421</v>
      </c>
      <c r="N45" s="375">
        <v>44484</v>
      </c>
      <c r="O45" s="743" t="s">
        <v>1991</v>
      </c>
      <c r="P45" s="744"/>
      <c r="Q45" s="744"/>
      <c r="R45" s="745"/>
      <c r="S45" s="376" t="s">
        <v>1992</v>
      </c>
      <c r="T45" s="129" t="s">
        <v>1993</v>
      </c>
      <c r="U45" s="376" t="s">
        <v>369</v>
      </c>
      <c r="V45" s="377" t="s">
        <v>13</v>
      </c>
      <c r="W45" s="78" t="s">
        <v>25</v>
      </c>
      <c r="X45" s="425" t="s">
        <v>1340</v>
      </c>
      <c r="Y45" s="724"/>
      <c r="Z45" s="724"/>
      <c r="AA45" s="724"/>
    </row>
    <row r="46" spans="1:27" ht="187.5" customHeight="1" x14ac:dyDescent="0.25">
      <c r="A46" s="359">
        <v>12</v>
      </c>
      <c r="B46" s="359" t="s">
        <v>9</v>
      </c>
      <c r="C46" s="359" t="s">
        <v>39</v>
      </c>
      <c r="D46" s="372">
        <v>44140</v>
      </c>
      <c r="E46" s="357" t="s">
        <v>1994</v>
      </c>
      <c r="F46" s="359" t="s">
        <v>24</v>
      </c>
      <c r="G46" s="357" t="s">
        <v>1535</v>
      </c>
      <c r="H46" s="357" t="s">
        <v>1536</v>
      </c>
      <c r="I46" s="357" t="s">
        <v>18</v>
      </c>
      <c r="J46" s="357" t="s">
        <v>1537</v>
      </c>
      <c r="K46" s="373" t="s">
        <v>1538</v>
      </c>
      <c r="L46" s="374">
        <v>44146</v>
      </c>
      <c r="M46" s="375">
        <v>44207</v>
      </c>
      <c r="N46" s="375">
        <v>44286</v>
      </c>
      <c r="O46" s="743" t="s">
        <v>1995</v>
      </c>
      <c r="P46" s="744"/>
      <c r="Q46" s="744"/>
      <c r="R46" s="745"/>
      <c r="S46" s="193" t="s">
        <v>1540</v>
      </c>
      <c r="T46" s="425" t="s">
        <v>1541</v>
      </c>
      <c r="U46" s="130" t="s">
        <v>1542</v>
      </c>
      <c r="V46" s="377" t="s">
        <v>13</v>
      </c>
      <c r="W46" s="78" t="s">
        <v>25</v>
      </c>
      <c r="X46" s="425" t="s">
        <v>1515</v>
      </c>
      <c r="Y46" s="6"/>
      <c r="Z46" s="6"/>
      <c r="AA46" s="6"/>
    </row>
    <row r="47" spans="1:27" ht="108.75" customHeight="1" x14ac:dyDescent="0.25">
      <c r="A47" s="416">
        <v>13</v>
      </c>
      <c r="B47" s="416" t="s">
        <v>9</v>
      </c>
      <c r="C47" s="416" t="s">
        <v>41</v>
      </c>
      <c r="D47" s="420">
        <v>44140</v>
      </c>
      <c r="E47" s="418" t="s">
        <v>1996</v>
      </c>
      <c r="F47" s="416" t="s">
        <v>24</v>
      </c>
      <c r="G47" s="418" t="s">
        <v>1526</v>
      </c>
      <c r="H47" s="418" t="s">
        <v>1527</v>
      </c>
      <c r="I47" s="418" t="s">
        <v>18</v>
      </c>
      <c r="J47" s="418" t="s">
        <v>1528</v>
      </c>
      <c r="K47" s="419" t="s">
        <v>1529</v>
      </c>
      <c r="L47" s="422">
        <v>44146</v>
      </c>
      <c r="M47" s="423">
        <v>44207</v>
      </c>
      <c r="N47" s="423">
        <v>44286</v>
      </c>
      <c r="O47" s="882" t="s">
        <v>1997</v>
      </c>
      <c r="P47" s="744"/>
      <c r="Q47" s="744"/>
      <c r="R47" s="745"/>
      <c r="S47" s="427" t="s">
        <v>1531</v>
      </c>
      <c r="T47" s="425" t="s">
        <v>1532</v>
      </c>
      <c r="U47" s="426" t="s">
        <v>1533</v>
      </c>
      <c r="V47" s="26" t="s">
        <v>13</v>
      </c>
      <c r="W47" s="242" t="s">
        <v>25</v>
      </c>
      <c r="X47" s="425" t="s">
        <v>1515</v>
      </c>
      <c r="Y47" s="6"/>
      <c r="Z47" s="6"/>
      <c r="AA47" s="6"/>
    </row>
    <row r="48" spans="1:27" ht="47.25" customHeight="1" x14ac:dyDescent="0.25">
      <c r="A48" s="6"/>
      <c r="B48" s="6"/>
      <c r="C48" s="6"/>
      <c r="D48" s="6"/>
      <c r="E48" s="29"/>
      <c r="F48" s="6"/>
      <c r="G48" s="29"/>
      <c r="H48" s="138"/>
      <c r="I48" s="6"/>
      <c r="J48" s="6"/>
      <c r="K48" s="6"/>
      <c r="L48" s="6"/>
      <c r="M48" s="6"/>
      <c r="N48" s="6"/>
      <c r="O48" s="6"/>
      <c r="P48" s="6"/>
      <c r="Q48" s="6"/>
      <c r="R48" s="6"/>
      <c r="S48" s="6"/>
      <c r="T48" s="28"/>
      <c r="U48" s="28"/>
      <c r="V48" s="612"/>
      <c r="W48" s="157"/>
      <c r="X48" s="161"/>
      <c r="Y48" s="6"/>
      <c r="Z48" s="6"/>
      <c r="AA48" s="6"/>
    </row>
    <row r="49" spans="1:27" ht="47.25" customHeight="1" x14ac:dyDescent="0.25">
      <c r="A49" s="6"/>
      <c r="B49" s="6"/>
      <c r="C49" s="6"/>
      <c r="D49" s="6"/>
      <c r="E49" s="29"/>
      <c r="F49" s="6"/>
      <c r="G49" s="29"/>
      <c r="H49" s="138"/>
      <c r="I49" s="6"/>
      <c r="J49" s="6"/>
      <c r="K49" s="6"/>
      <c r="L49" s="6"/>
      <c r="M49" s="6"/>
      <c r="N49" s="6"/>
      <c r="O49" s="6"/>
      <c r="P49" s="6"/>
      <c r="Q49" s="6"/>
      <c r="R49" s="6"/>
      <c r="S49" s="6"/>
      <c r="T49" s="28"/>
      <c r="U49" s="28"/>
      <c r="V49" s="612"/>
      <c r="W49" s="157"/>
      <c r="X49" s="161"/>
      <c r="Y49" s="6"/>
      <c r="Z49" s="6"/>
      <c r="AA49" s="6"/>
    </row>
    <row r="50" spans="1:27" ht="47.25" customHeight="1" x14ac:dyDescent="0.25">
      <c r="A50" s="6"/>
      <c r="B50" s="6"/>
      <c r="C50" s="6"/>
      <c r="D50" s="6"/>
      <c r="E50" s="29"/>
      <c r="F50" s="6"/>
      <c r="G50" s="29"/>
      <c r="H50" s="138"/>
      <c r="I50" s="6"/>
      <c r="J50" s="6"/>
      <c r="K50" s="6"/>
      <c r="L50" s="6"/>
      <c r="M50" s="6"/>
      <c r="N50" s="6"/>
      <c r="O50" s="6"/>
      <c r="P50" s="6"/>
      <c r="Q50" s="6"/>
      <c r="R50" s="6"/>
      <c r="S50" s="6"/>
      <c r="T50" s="28"/>
      <c r="U50" s="28"/>
      <c r="V50" s="612"/>
      <c r="W50" s="157"/>
      <c r="X50" s="161"/>
      <c r="Y50" s="6"/>
      <c r="Z50" s="6"/>
      <c r="AA50" s="6"/>
    </row>
    <row r="51" spans="1:27" ht="47.25" customHeight="1" x14ac:dyDescent="0.25">
      <c r="A51" s="6"/>
      <c r="B51" s="6"/>
      <c r="C51" s="6"/>
      <c r="D51" s="6"/>
      <c r="E51" s="29"/>
      <c r="F51" s="6"/>
      <c r="G51" s="29"/>
      <c r="H51" s="138"/>
      <c r="I51" s="6"/>
      <c r="J51" s="6"/>
      <c r="K51" s="6"/>
      <c r="L51" s="6"/>
      <c r="M51" s="6"/>
      <c r="N51" s="6"/>
      <c r="O51" s="6"/>
      <c r="P51" s="6"/>
      <c r="Q51" s="6"/>
      <c r="R51" s="6"/>
      <c r="S51" s="6"/>
      <c r="T51" s="28"/>
      <c r="U51" s="28"/>
      <c r="V51" s="612"/>
      <c r="W51" s="157"/>
      <c r="X51" s="161"/>
      <c r="Y51" s="6"/>
      <c r="Z51" s="6"/>
      <c r="AA51" s="6"/>
    </row>
    <row r="52" spans="1:27" ht="47.25" customHeight="1" x14ac:dyDescent="0.25">
      <c r="A52" s="6"/>
      <c r="B52" s="6"/>
      <c r="C52" s="6"/>
      <c r="D52" s="6"/>
      <c r="E52" s="29"/>
      <c r="F52" s="6"/>
      <c r="G52" s="29"/>
      <c r="H52" s="138"/>
      <c r="I52" s="6"/>
      <c r="J52" s="6"/>
      <c r="K52" s="6"/>
      <c r="L52" s="6"/>
      <c r="M52" s="6"/>
      <c r="N52" s="6"/>
      <c r="O52" s="6"/>
      <c r="P52" s="6"/>
      <c r="Q52" s="6"/>
      <c r="R52" s="6"/>
      <c r="S52" s="6"/>
      <c r="T52" s="28"/>
      <c r="U52" s="28"/>
      <c r="V52" s="612"/>
      <c r="W52" s="157"/>
      <c r="X52" s="161"/>
      <c r="Y52" s="6"/>
      <c r="Z52" s="6"/>
      <c r="AA52" s="6"/>
    </row>
    <row r="53" spans="1:27" ht="47.25" customHeight="1" x14ac:dyDescent="0.25">
      <c r="A53" s="6"/>
      <c r="B53" s="6"/>
      <c r="C53" s="6"/>
      <c r="D53" s="6"/>
      <c r="E53" s="29"/>
      <c r="F53" s="6"/>
      <c r="G53" s="29"/>
      <c r="H53" s="138"/>
      <c r="I53" s="6"/>
      <c r="J53" s="6"/>
      <c r="K53" s="6"/>
      <c r="L53" s="6"/>
      <c r="M53" s="6"/>
      <c r="N53" s="6"/>
      <c r="O53" s="6"/>
      <c r="P53" s="6"/>
      <c r="Q53" s="6"/>
      <c r="R53" s="6"/>
      <c r="S53" s="6"/>
      <c r="T53" s="28"/>
      <c r="U53" s="28"/>
      <c r="V53" s="612"/>
      <c r="W53" s="157"/>
      <c r="X53" s="161"/>
      <c r="Y53" s="6"/>
      <c r="Z53" s="6"/>
      <c r="AA53" s="6"/>
    </row>
    <row r="54" spans="1:27" ht="47.25" customHeight="1" x14ac:dyDescent="0.25">
      <c r="A54" s="6"/>
      <c r="B54" s="6"/>
      <c r="C54" s="6"/>
      <c r="D54" s="6"/>
      <c r="E54" s="29"/>
      <c r="F54" s="6"/>
      <c r="G54" s="29"/>
      <c r="H54" s="138"/>
      <c r="I54" s="6"/>
      <c r="J54" s="6"/>
      <c r="K54" s="6"/>
      <c r="L54" s="6"/>
      <c r="M54" s="6"/>
      <c r="N54" s="6"/>
      <c r="O54" s="6"/>
      <c r="P54" s="6"/>
      <c r="Q54" s="6"/>
      <c r="R54" s="6"/>
      <c r="S54" s="6"/>
      <c r="T54" s="28"/>
      <c r="U54" s="28"/>
      <c r="V54" s="612"/>
      <c r="W54" s="157"/>
      <c r="X54" s="161"/>
      <c r="Y54" s="6"/>
      <c r="Z54" s="6"/>
      <c r="AA54" s="6"/>
    </row>
    <row r="55" spans="1:27" ht="47.25" customHeight="1" x14ac:dyDescent="0.25">
      <c r="A55" s="6"/>
      <c r="B55" s="6"/>
      <c r="C55" s="6"/>
      <c r="D55" s="6"/>
      <c r="E55" s="29"/>
      <c r="F55" s="6"/>
      <c r="G55" s="29"/>
      <c r="H55" s="138"/>
      <c r="I55" s="6"/>
      <c r="J55" s="6"/>
      <c r="K55" s="6"/>
      <c r="L55" s="6"/>
      <c r="M55" s="6"/>
      <c r="N55" s="6"/>
      <c r="O55" s="6"/>
      <c r="P55" s="6"/>
      <c r="Q55" s="6"/>
      <c r="R55" s="6"/>
      <c r="S55" s="6"/>
      <c r="T55" s="28"/>
      <c r="U55" s="28"/>
      <c r="V55" s="612"/>
      <c r="W55" s="157"/>
      <c r="X55" s="161"/>
      <c r="Y55" s="6"/>
      <c r="Z55" s="6"/>
      <c r="AA55" s="6"/>
    </row>
    <row r="56" spans="1:27" ht="47.25" customHeight="1" x14ac:dyDescent="0.25">
      <c r="A56" s="6"/>
      <c r="B56" s="6"/>
      <c r="C56" s="6"/>
      <c r="D56" s="6"/>
      <c r="E56" s="29"/>
      <c r="F56" s="6"/>
      <c r="G56" s="29"/>
      <c r="H56" s="138"/>
      <c r="I56" s="6"/>
      <c r="J56" s="6"/>
      <c r="K56" s="6"/>
      <c r="L56" s="6"/>
      <c r="M56" s="6"/>
      <c r="N56" s="6"/>
      <c r="O56" s="6"/>
      <c r="P56" s="6"/>
      <c r="Q56" s="6"/>
      <c r="R56" s="6"/>
      <c r="S56" s="6"/>
      <c r="T56" s="28"/>
      <c r="U56" s="28"/>
      <c r="V56" s="612"/>
      <c r="W56" s="157"/>
      <c r="X56" s="161"/>
      <c r="Y56" s="6"/>
      <c r="Z56" s="6"/>
      <c r="AA56" s="6"/>
    </row>
    <row r="57" spans="1:27" ht="47.25" customHeight="1" x14ac:dyDescent="0.25">
      <c r="A57" s="6"/>
      <c r="B57" s="6"/>
      <c r="C57" s="6"/>
      <c r="D57" s="6"/>
      <c r="E57" s="29"/>
      <c r="F57" s="6"/>
      <c r="G57" s="29"/>
      <c r="H57" s="138"/>
      <c r="I57" s="6"/>
      <c r="J57" s="6"/>
      <c r="K57" s="6"/>
      <c r="L57" s="6"/>
      <c r="M57" s="6"/>
      <c r="N57" s="6"/>
      <c r="O57" s="6"/>
      <c r="P57" s="6"/>
      <c r="Q57" s="6"/>
      <c r="R57" s="6"/>
      <c r="S57" s="6"/>
      <c r="T57" s="28"/>
      <c r="U57" s="28"/>
      <c r="V57" s="612"/>
      <c r="W57" s="157"/>
      <c r="X57" s="161"/>
      <c r="Y57" s="6"/>
      <c r="Z57" s="6"/>
      <c r="AA57" s="6"/>
    </row>
    <row r="58" spans="1:27" ht="47.25" customHeight="1" x14ac:dyDescent="0.25">
      <c r="A58" s="6"/>
      <c r="B58" s="6"/>
      <c r="C58" s="6"/>
      <c r="D58" s="6"/>
      <c r="E58" s="29"/>
      <c r="F58" s="6"/>
      <c r="G58" s="29"/>
      <c r="H58" s="138"/>
      <c r="I58" s="6"/>
      <c r="J58" s="6"/>
      <c r="K58" s="6"/>
      <c r="L58" s="6"/>
      <c r="M58" s="6"/>
      <c r="N58" s="6"/>
      <c r="O58" s="6"/>
      <c r="P58" s="6"/>
      <c r="Q58" s="6"/>
      <c r="R58" s="6"/>
      <c r="S58" s="6"/>
      <c r="T58" s="28"/>
      <c r="U58" s="28"/>
      <c r="V58" s="612"/>
      <c r="W58" s="157"/>
      <c r="X58" s="161"/>
      <c r="Y58" s="6"/>
      <c r="Z58" s="6"/>
      <c r="AA58" s="6"/>
    </row>
    <row r="59" spans="1:27" ht="47.25" customHeight="1" x14ac:dyDescent="0.25">
      <c r="A59" s="6"/>
      <c r="B59" s="6"/>
      <c r="C59" s="6"/>
      <c r="D59" s="6"/>
      <c r="E59" s="29"/>
      <c r="F59" s="6"/>
      <c r="G59" s="29"/>
      <c r="H59" s="138"/>
      <c r="I59" s="6"/>
      <c r="J59" s="6"/>
      <c r="K59" s="6"/>
      <c r="L59" s="6"/>
      <c r="M59" s="6"/>
      <c r="N59" s="6"/>
      <c r="O59" s="6"/>
      <c r="P59" s="6"/>
      <c r="Q59" s="6"/>
      <c r="R59" s="6"/>
      <c r="S59" s="6"/>
      <c r="T59" s="28"/>
      <c r="U59" s="28"/>
      <c r="V59" s="612"/>
      <c r="W59" s="157"/>
      <c r="X59" s="161"/>
      <c r="Y59" s="6"/>
      <c r="Z59" s="6"/>
      <c r="AA59" s="6"/>
    </row>
    <row r="60" spans="1:27" ht="47.25" customHeight="1" x14ac:dyDescent="0.25">
      <c r="A60" s="6"/>
      <c r="B60" s="6"/>
      <c r="C60" s="6"/>
      <c r="D60" s="6"/>
      <c r="E60" s="29"/>
      <c r="F60" s="6"/>
      <c r="G60" s="29"/>
      <c r="H60" s="138"/>
      <c r="I60" s="6"/>
      <c r="J60" s="6"/>
      <c r="K60" s="6"/>
      <c r="L60" s="6"/>
      <c r="M60" s="6"/>
      <c r="N60" s="6"/>
      <c r="O60" s="6"/>
      <c r="P60" s="6"/>
      <c r="Q60" s="6"/>
      <c r="R60" s="6"/>
      <c r="S60" s="6"/>
      <c r="T60" s="28"/>
      <c r="U60" s="28"/>
      <c r="V60" s="612"/>
      <c r="W60" s="157"/>
      <c r="X60" s="161"/>
      <c r="Y60" s="6"/>
      <c r="Z60" s="6"/>
      <c r="AA60" s="6"/>
    </row>
    <row r="61" spans="1:27" ht="47.25" customHeight="1" x14ac:dyDescent="0.25">
      <c r="A61" s="6"/>
      <c r="B61" s="6"/>
      <c r="C61" s="6"/>
      <c r="D61" s="6"/>
      <c r="E61" s="29"/>
      <c r="F61" s="6"/>
      <c r="G61" s="29"/>
      <c r="H61" s="138"/>
      <c r="I61" s="6"/>
      <c r="J61" s="6"/>
      <c r="K61" s="6"/>
      <c r="L61" s="6"/>
      <c r="M61" s="6"/>
      <c r="N61" s="6"/>
      <c r="O61" s="6"/>
      <c r="P61" s="6"/>
      <c r="Q61" s="6"/>
      <c r="R61" s="6"/>
      <c r="S61" s="6"/>
      <c r="T61" s="28"/>
      <c r="U61" s="28"/>
      <c r="V61" s="612"/>
      <c r="W61" s="157"/>
      <c r="X61" s="161"/>
      <c r="Y61" s="6"/>
      <c r="Z61" s="6"/>
      <c r="AA61" s="6"/>
    </row>
    <row r="62" spans="1:27" ht="47.25" customHeight="1" x14ac:dyDescent="0.25">
      <c r="A62" s="6"/>
      <c r="B62" s="6"/>
      <c r="C62" s="6"/>
      <c r="D62" s="6"/>
      <c r="E62" s="29"/>
      <c r="F62" s="6"/>
      <c r="G62" s="29"/>
      <c r="H62" s="138"/>
      <c r="I62" s="6"/>
      <c r="J62" s="6"/>
      <c r="K62" s="6"/>
      <c r="L62" s="6"/>
      <c r="M62" s="6"/>
      <c r="N62" s="6"/>
      <c r="O62" s="6"/>
      <c r="P62" s="6"/>
      <c r="Q62" s="6"/>
      <c r="R62" s="6"/>
      <c r="S62" s="6"/>
      <c r="T62" s="28"/>
      <c r="U62" s="28"/>
      <c r="V62" s="612"/>
      <c r="W62" s="157"/>
      <c r="X62" s="161"/>
      <c r="Y62" s="6"/>
      <c r="Z62" s="6"/>
      <c r="AA62" s="6"/>
    </row>
    <row r="63" spans="1:27" ht="47.25" customHeight="1" x14ac:dyDescent="0.25">
      <c r="A63" s="6"/>
      <c r="B63" s="6"/>
      <c r="C63" s="6"/>
      <c r="D63" s="6"/>
      <c r="E63" s="29"/>
      <c r="F63" s="6"/>
      <c r="G63" s="29"/>
      <c r="H63" s="138"/>
      <c r="I63" s="6"/>
      <c r="J63" s="6"/>
      <c r="K63" s="6"/>
      <c r="L63" s="6"/>
      <c r="M63" s="6"/>
      <c r="N63" s="6"/>
      <c r="O63" s="6"/>
      <c r="P63" s="6"/>
      <c r="Q63" s="6"/>
      <c r="R63" s="6"/>
      <c r="S63" s="6"/>
      <c r="T63" s="28"/>
      <c r="U63" s="28"/>
      <c r="V63" s="612"/>
      <c r="W63" s="157"/>
      <c r="X63" s="161"/>
      <c r="Y63" s="6"/>
      <c r="Z63" s="6"/>
      <c r="AA63" s="6"/>
    </row>
    <row r="64" spans="1:27" ht="47.25" customHeight="1" x14ac:dyDescent="0.25">
      <c r="A64" s="6"/>
      <c r="B64" s="6"/>
      <c r="C64" s="6"/>
      <c r="D64" s="6"/>
      <c r="E64" s="29"/>
      <c r="F64" s="6"/>
      <c r="G64" s="29"/>
      <c r="H64" s="138"/>
      <c r="I64" s="6"/>
      <c r="J64" s="6"/>
      <c r="K64" s="6"/>
      <c r="L64" s="6"/>
      <c r="M64" s="6"/>
      <c r="N64" s="6"/>
      <c r="O64" s="6"/>
      <c r="P64" s="6"/>
      <c r="Q64" s="6"/>
      <c r="R64" s="6"/>
      <c r="S64" s="6"/>
      <c r="T64" s="28"/>
      <c r="U64" s="28"/>
      <c r="V64" s="612"/>
      <c r="W64" s="157"/>
      <c r="X64" s="161"/>
      <c r="Y64" s="6"/>
      <c r="Z64" s="6"/>
      <c r="AA64" s="6"/>
    </row>
    <row r="65" spans="1:27" ht="47.25" customHeight="1" x14ac:dyDescent="0.25">
      <c r="A65" s="6"/>
      <c r="B65" s="6"/>
      <c r="C65" s="6"/>
      <c r="D65" s="6"/>
      <c r="E65" s="29"/>
      <c r="F65" s="6"/>
      <c r="G65" s="29"/>
      <c r="H65" s="138"/>
      <c r="I65" s="6"/>
      <c r="J65" s="6"/>
      <c r="K65" s="6"/>
      <c r="L65" s="6"/>
      <c r="M65" s="6"/>
      <c r="N65" s="6"/>
      <c r="O65" s="6"/>
      <c r="P65" s="6"/>
      <c r="Q65" s="6"/>
      <c r="R65" s="6"/>
      <c r="S65" s="6"/>
      <c r="T65" s="28"/>
      <c r="U65" s="28"/>
      <c r="V65" s="612"/>
      <c r="W65" s="157"/>
      <c r="X65" s="161"/>
      <c r="Y65" s="6"/>
      <c r="Z65" s="6"/>
      <c r="AA65" s="6"/>
    </row>
    <row r="66" spans="1:27" ht="47.25" customHeight="1" x14ac:dyDescent="0.25">
      <c r="A66" s="6"/>
      <c r="B66" s="6"/>
      <c r="C66" s="6"/>
      <c r="D66" s="6"/>
      <c r="E66" s="29"/>
      <c r="F66" s="6"/>
      <c r="G66" s="29"/>
      <c r="H66" s="138"/>
      <c r="I66" s="6"/>
      <c r="J66" s="6"/>
      <c r="K66" s="6"/>
      <c r="L66" s="6"/>
      <c r="M66" s="6"/>
      <c r="N66" s="6"/>
      <c r="O66" s="6"/>
      <c r="P66" s="6"/>
      <c r="Q66" s="6"/>
      <c r="R66" s="6"/>
      <c r="S66" s="6"/>
      <c r="T66" s="28"/>
      <c r="U66" s="28"/>
      <c r="V66" s="612"/>
      <c r="W66" s="157"/>
      <c r="X66" s="161"/>
      <c r="Y66" s="6"/>
      <c r="Z66" s="6"/>
      <c r="AA66" s="6"/>
    </row>
    <row r="67" spans="1:27" ht="47.25" customHeight="1" x14ac:dyDescent="0.25">
      <c r="A67" s="6"/>
      <c r="B67" s="6"/>
      <c r="C67" s="6"/>
      <c r="D67" s="6"/>
      <c r="E67" s="29"/>
      <c r="F67" s="6"/>
      <c r="G67" s="29"/>
      <c r="H67" s="138"/>
      <c r="I67" s="6"/>
      <c r="J67" s="6"/>
      <c r="K67" s="6"/>
      <c r="L67" s="6"/>
      <c r="M67" s="6"/>
      <c r="N67" s="6"/>
      <c r="O67" s="6"/>
      <c r="P67" s="6"/>
      <c r="Q67" s="6"/>
      <c r="R67" s="6"/>
      <c r="S67" s="6"/>
      <c r="T67" s="28"/>
      <c r="U67" s="28"/>
      <c r="V67" s="612"/>
      <c r="W67" s="157"/>
      <c r="X67" s="161"/>
      <c r="Y67" s="6"/>
      <c r="Z67" s="6"/>
      <c r="AA67" s="6"/>
    </row>
    <row r="68" spans="1:27" ht="47.25" customHeight="1" x14ac:dyDescent="0.25">
      <c r="A68" s="6"/>
      <c r="B68" s="6"/>
      <c r="C68" s="6"/>
      <c r="D68" s="6"/>
      <c r="E68" s="6"/>
      <c r="F68" s="6"/>
      <c r="G68" s="6"/>
      <c r="H68" s="35"/>
      <c r="I68" s="6"/>
      <c r="J68" s="6"/>
      <c r="K68" s="6"/>
      <c r="L68" s="6"/>
      <c r="M68" s="6"/>
      <c r="N68" s="6"/>
      <c r="O68" s="6"/>
      <c r="P68" s="6"/>
      <c r="Q68" s="6"/>
      <c r="R68" s="6"/>
      <c r="S68" s="6"/>
      <c r="T68" s="6"/>
      <c r="U68" s="6"/>
      <c r="V68" s="612"/>
      <c r="W68" s="157"/>
      <c r="X68" s="162"/>
      <c r="Y68" s="6"/>
      <c r="Z68" s="6"/>
      <c r="AA68" s="6"/>
    </row>
    <row r="69" spans="1:27" ht="47.25" customHeight="1" x14ac:dyDescent="0.25">
      <c r="A69" s="6"/>
      <c r="B69" s="6"/>
      <c r="C69" s="6"/>
      <c r="D69" s="6"/>
      <c r="E69" s="6"/>
      <c r="F69" s="6"/>
      <c r="G69" s="6"/>
      <c r="H69" s="35"/>
      <c r="I69" s="6"/>
      <c r="J69" s="6"/>
      <c r="K69" s="6"/>
      <c r="L69" s="6"/>
      <c r="M69" s="6"/>
      <c r="N69" s="6"/>
      <c r="O69" s="6"/>
      <c r="P69" s="6"/>
      <c r="Q69" s="6"/>
      <c r="R69" s="6"/>
      <c r="S69" s="6"/>
      <c r="T69" s="6"/>
      <c r="U69" s="6"/>
      <c r="V69" s="612"/>
      <c r="W69" s="157"/>
      <c r="X69" s="162"/>
      <c r="Y69" s="6"/>
      <c r="Z69" s="6"/>
      <c r="AA69" s="6"/>
    </row>
    <row r="70" spans="1:27" ht="47.25" customHeight="1" x14ac:dyDescent="0.25">
      <c r="A70" s="6"/>
      <c r="B70" s="6"/>
      <c r="C70" s="6"/>
      <c r="D70" s="6"/>
      <c r="E70" s="6"/>
      <c r="F70" s="6"/>
      <c r="G70" s="6"/>
      <c r="H70" s="35"/>
      <c r="I70" s="6"/>
      <c r="J70" s="6"/>
      <c r="K70" s="6"/>
      <c r="L70" s="6"/>
      <c r="M70" s="6"/>
      <c r="N70" s="6"/>
      <c r="O70" s="6"/>
      <c r="P70" s="6"/>
      <c r="Q70" s="6"/>
      <c r="R70" s="6"/>
      <c r="S70" s="6"/>
      <c r="T70" s="6"/>
      <c r="U70" s="6"/>
      <c r="V70" s="612"/>
      <c r="W70" s="157"/>
      <c r="X70" s="162"/>
      <c r="Y70" s="6"/>
      <c r="Z70" s="6"/>
      <c r="AA70" s="6"/>
    </row>
    <row r="71" spans="1:27" ht="47.25" customHeight="1" x14ac:dyDescent="0.25">
      <c r="A71" s="6"/>
      <c r="B71" s="6"/>
      <c r="C71" s="6"/>
      <c r="D71" s="6"/>
      <c r="E71" s="6"/>
      <c r="F71" s="6"/>
      <c r="G71" s="6"/>
      <c r="H71" s="35"/>
      <c r="I71" s="6"/>
      <c r="J71" s="6"/>
      <c r="K71" s="6"/>
      <c r="L71" s="6"/>
      <c r="M71" s="6"/>
      <c r="N71" s="6"/>
      <c r="O71" s="6"/>
      <c r="P71" s="6"/>
      <c r="Q71" s="6"/>
      <c r="R71" s="6"/>
      <c r="S71" s="6"/>
      <c r="T71" s="6"/>
      <c r="U71" s="6"/>
      <c r="V71" s="612"/>
      <c r="W71" s="157"/>
      <c r="X71" s="162"/>
      <c r="Y71" s="6"/>
      <c r="Z71" s="6"/>
      <c r="AA71" s="6"/>
    </row>
    <row r="72" spans="1:27" ht="47.25" customHeight="1" x14ac:dyDescent="0.25">
      <c r="A72" s="6"/>
      <c r="B72" s="6"/>
      <c r="C72" s="6"/>
      <c r="D72" s="6"/>
      <c r="E72" s="6"/>
      <c r="F72" s="6"/>
      <c r="G72" s="6"/>
      <c r="H72" s="35"/>
      <c r="I72" s="6"/>
      <c r="J72" s="6"/>
      <c r="K72" s="6"/>
      <c r="L72" s="6"/>
      <c r="M72" s="6"/>
      <c r="N72" s="6"/>
      <c r="O72" s="6"/>
      <c r="P72" s="6"/>
      <c r="Q72" s="6"/>
      <c r="R72" s="6"/>
      <c r="S72" s="6"/>
      <c r="T72" s="6"/>
      <c r="U72" s="6"/>
      <c r="V72" s="612"/>
      <c r="W72" s="157"/>
      <c r="X72" s="162"/>
      <c r="Y72" s="6"/>
      <c r="Z72" s="6"/>
      <c r="AA72" s="6"/>
    </row>
    <row r="73" spans="1:27" ht="47.25" customHeight="1" x14ac:dyDescent="0.25">
      <c r="A73" s="6"/>
      <c r="B73" s="6"/>
      <c r="C73" s="6"/>
      <c r="D73" s="6"/>
      <c r="E73" s="6"/>
      <c r="F73" s="6"/>
      <c r="G73" s="6"/>
      <c r="H73" s="35"/>
      <c r="I73" s="6"/>
      <c r="J73" s="6"/>
      <c r="K73" s="6"/>
      <c r="L73" s="6"/>
      <c r="M73" s="6"/>
      <c r="N73" s="6"/>
      <c r="O73" s="6"/>
      <c r="P73" s="6"/>
      <c r="Q73" s="6"/>
      <c r="R73" s="6"/>
      <c r="S73" s="6"/>
      <c r="T73" s="6"/>
      <c r="U73" s="6"/>
      <c r="V73" s="612"/>
      <c r="W73" s="157"/>
      <c r="X73" s="162"/>
      <c r="Y73" s="6"/>
      <c r="Z73" s="6"/>
      <c r="AA73" s="6"/>
    </row>
    <row r="74" spans="1:27" ht="47.25" customHeight="1" x14ac:dyDescent="0.25">
      <c r="A74" s="6"/>
      <c r="B74" s="6"/>
      <c r="C74" s="6"/>
      <c r="D74" s="6"/>
      <c r="E74" s="6"/>
      <c r="F74" s="6"/>
      <c r="G74" s="6"/>
      <c r="H74" s="35"/>
      <c r="I74" s="6"/>
      <c r="J74" s="6"/>
      <c r="K74" s="6"/>
      <c r="L74" s="6"/>
      <c r="M74" s="6"/>
      <c r="N74" s="6"/>
      <c r="O74" s="6"/>
      <c r="P74" s="6"/>
      <c r="Q74" s="6"/>
      <c r="R74" s="6"/>
      <c r="S74" s="6"/>
      <c r="T74" s="6"/>
      <c r="U74" s="6"/>
      <c r="V74" s="612"/>
      <c r="W74" s="157"/>
      <c r="X74" s="162"/>
      <c r="Y74" s="6"/>
      <c r="Z74" s="6"/>
      <c r="AA74" s="6"/>
    </row>
    <row r="75" spans="1:27" ht="47.25" customHeight="1" x14ac:dyDescent="0.25">
      <c r="A75" s="6"/>
      <c r="B75" s="6"/>
      <c r="C75" s="6"/>
      <c r="D75" s="6"/>
      <c r="E75" s="6"/>
      <c r="F75" s="6"/>
      <c r="G75" s="6"/>
      <c r="H75" s="35"/>
      <c r="I75" s="6"/>
      <c r="J75" s="6"/>
      <c r="K75" s="6"/>
      <c r="L75" s="6"/>
      <c r="M75" s="6"/>
      <c r="N75" s="6"/>
      <c r="O75" s="6"/>
      <c r="P75" s="6"/>
      <c r="Q75" s="6"/>
      <c r="R75" s="6"/>
      <c r="S75" s="6"/>
      <c r="T75" s="6"/>
      <c r="U75" s="6"/>
      <c r="V75" s="612"/>
      <c r="W75" s="157"/>
      <c r="X75" s="162"/>
      <c r="Y75" s="6"/>
      <c r="Z75" s="6"/>
      <c r="AA75" s="6"/>
    </row>
    <row r="76" spans="1:27" ht="47.25" customHeight="1" x14ac:dyDescent="0.25">
      <c r="A76" s="6"/>
      <c r="B76" s="6"/>
      <c r="C76" s="6"/>
      <c r="D76" s="6"/>
      <c r="E76" s="6"/>
      <c r="F76" s="6"/>
      <c r="G76" s="6"/>
      <c r="H76" s="35"/>
      <c r="I76" s="6"/>
      <c r="J76" s="6"/>
      <c r="K76" s="6"/>
      <c r="L76" s="6"/>
      <c r="M76" s="6"/>
      <c r="N76" s="6"/>
      <c r="O76" s="6"/>
      <c r="P76" s="6"/>
      <c r="Q76" s="6"/>
      <c r="R76" s="6"/>
      <c r="S76" s="6"/>
      <c r="T76" s="6"/>
      <c r="U76" s="6"/>
      <c r="V76" s="612"/>
      <c r="W76" s="157"/>
      <c r="X76" s="162"/>
      <c r="Y76" s="6"/>
      <c r="Z76" s="6"/>
      <c r="AA76" s="6"/>
    </row>
    <row r="77" spans="1:27" ht="47.25" customHeight="1" x14ac:dyDescent="0.25">
      <c r="A77" s="6"/>
      <c r="B77" s="6"/>
      <c r="C77" s="6"/>
      <c r="D77" s="6"/>
      <c r="E77" s="6"/>
      <c r="F77" s="6"/>
      <c r="G77" s="6"/>
      <c r="H77" s="35"/>
      <c r="I77" s="6"/>
      <c r="J77" s="6"/>
      <c r="K77" s="6"/>
      <c r="L77" s="6"/>
      <c r="M77" s="6"/>
      <c r="N77" s="6"/>
      <c r="O77" s="6"/>
      <c r="P77" s="6"/>
      <c r="Q77" s="6"/>
      <c r="R77" s="6"/>
      <c r="S77" s="6"/>
      <c r="T77" s="6"/>
      <c r="U77" s="6"/>
      <c r="V77" s="612"/>
      <c r="W77" s="157"/>
      <c r="X77" s="162"/>
      <c r="Y77" s="6"/>
      <c r="Z77" s="6"/>
      <c r="AA77" s="6"/>
    </row>
    <row r="78" spans="1:27" ht="47.25" customHeight="1" x14ac:dyDescent="0.25">
      <c r="A78" s="6"/>
      <c r="B78" s="6"/>
      <c r="C78" s="6"/>
      <c r="D78" s="6"/>
      <c r="E78" s="6"/>
      <c r="F78" s="6"/>
      <c r="G78" s="6"/>
      <c r="H78" s="35"/>
      <c r="I78" s="6"/>
      <c r="J78" s="6"/>
      <c r="K78" s="6"/>
      <c r="L78" s="6"/>
      <c r="M78" s="6"/>
      <c r="N78" s="6"/>
      <c r="O78" s="6"/>
      <c r="P78" s="6"/>
      <c r="Q78" s="6"/>
      <c r="R78" s="6"/>
      <c r="S78" s="6"/>
      <c r="T78" s="6"/>
      <c r="U78" s="6"/>
      <c r="V78" s="612"/>
      <c r="W78" s="157"/>
      <c r="X78" s="162"/>
      <c r="Y78" s="6"/>
      <c r="Z78" s="6"/>
      <c r="AA78" s="6"/>
    </row>
    <row r="79" spans="1:27" ht="47.25" customHeight="1" x14ac:dyDescent="0.25">
      <c r="A79" s="6"/>
      <c r="B79" s="6"/>
      <c r="C79" s="6"/>
      <c r="D79" s="6"/>
      <c r="E79" s="6"/>
      <c r="F79" s="6"/>
      <c r="G79" s="6"/>
      <c r="H79" s="35"/>
      <c r="I79" s="6"/>
      <c r="J79" s="6"/>
      <c r="K79" s="6"/>
      <c r="L79" s="6"/>
      <c r="M79" s="6"/>
      <c r="N79" s="6"/>
      <c r="O79" s="6"/>
      <c r="P79" s="6"/>
      <c r="Q79" s="6"/>
      <c r="R79" s="6"/>
      <c r="S79" s="6"/>
      <c r="T79" s="6"/>
      <c r="U79" s="6"/>
      <c r="V79" s="612"/>
      <c r="W79" s="157"/>
      <c r="X79" s="162"/>
      <c r="Y79" s="6"/>
      <c r="Z79" s="6"/>
      <c r="AA79" s="6"/>
    </row>
    <row r="80" spans="1:27" ht="47.25" customHeight="1" x14ac:dyDescent="0.25">
      <c r="A80" s="6"/>
      <c r="B80" s="6"/>
      <c r="C80" s="6"/>
      <c r="D80" s="6"/>
      <c r="E80" s="6"/>
      <c r="F80" s="6"/>
      <c r="G80" s="6"/>
      <c r="H80" s="35"/>
      <c r="I80" s="6"/>
      <c r="J80" s="6"/>
      <c r="K80" s="6"/>
      <c r="L80" s="6"/>
      <c r="M80" s="6"/>
      <c r="N80" s="6"/>
      <c r="O80" s="6"/>
      <c r="P80" s="6"/>
      <c r="Q80" s="6"/>
      <c r="R80" s="6"/>
      <c r="S80" s="6"/>
      <c r="T80" s="6"/>
      <c r="U80" s="6"/>
      <c r="V80" s="612"/>
      <c r="W80" s="157"/>
      <c r="X80" s="162"/>
      <c r="Y80" s="6"/>
      <c r="Z80" s="6"/>
      <c r="AA80" s="6"/>
    </row>
    <row r="81" spans="1:27" ht="47.25" customHeight="1" x14ac:dyDescent="0.25">
      <c r="A81" s="6"/>
      <c r="B81" s="6"/>
      <c r="C81" s="6"/>
      <c r="D81" s="6"/>
      <c r="E81" s="6"/>
      <c r="F81" s="6"/>
      <c r="G81" s="6"/>
      <c r="H81" s="35"/>
      <c r="I81" s="6"/>
      <c r="J81" s="6"/>
      <c r="K81" s="6"/>
      <c r="L81" s="6"/>
      <c r="M81" s="6"/>
      <c r="N81" s="6"/>
      <c r="O81" s="6"/>
      <c r="P81" s="6"/>
      <c r="Q81" s="6"/>
      <c r="R81" s="6"/>
      <c r="S81" s="6"/>
      <c r="T81" s="6"/>
      <c r="U81" s="6"/>
      <c r="V81" s="612"/>
      <c r="W81" s="157"/>
      <c r="X81" s="162"/>
      <c r="Y81" s="6"/>
      <c r="Z81" s="6"/>
      <c r="AA81" s="6"/>
    </row>
    <row r="82" spans="1:27" ht="47.25" customHeight="1" x14ac:dyDescent="0.25">
      <c r="A82" s="6"/>
      <c r="B82" s="6"/>
      <c r="C82" s="6"/>
      <c r="D82" s="6"/>
      <c r="E82" s="6"/>
      <c r="F82" s="6"/>
      <c r="G82" s="6"/>
      <c r="H82" s="35"/>
      <c r="I82" s="6"/>
      <c r="J82" s="6"/>
      <c r="K82" s="6"/>
      <c r="L82" s="6"/>
      <c r="M82" s="6"/>
      <c r="N82" s="6"/>
      <c r="O82" s="6"/>
      <c r="P82" s="6"/>
      <c r="Q82" s="6"/>
      <c r="R82" s="6"/>
      <c r="S82" s="6"/>
      <c r="T82" s="6"/>
      <c r="U82" s="6"/>
      <c r="V82" s="612"/>
      <c r="W82" s="157"/>
      <c r="X82" s="162"/>
      <c r="Y82" s="6"/>
      <c r="Z82" s="6"/>
      <c r="AA82" s="6"/>
    </row>
    <row r="83" spans="1:27" ht="47.25" customHeight="1" x14ac:dyDescent="0.25">
      <c r="A83" s="6"/>
      <c r="B83" s="6"/>
      <c r="C83" s="6"/>
      <c r="D83" s="6"/>
      <c r="E83" s="6"/>
      <c r="F83" s="6"/>
      <c r="G83" s="6"/>
      <c r="H83" s="35"/>
      <c r="I83" s="6"/>
      <c r="J83" s="6"/>
      <c r="K83" s="6"/>
      <c r="L83" s="6"/>
      <c r="M83" s="6"/>
      <c r="N83" s="6"/>
      <c r="O83" s="6"/>
      <c r="P83" s="6"/>
      <c r="Q83" s="6"/>
      <c r="R83" s="6"/>
      <c r="S83" s="6"/>
      <c r="T83" s="6"/>
      <c r="U83" s="6"/>
      <c r="V83" s="612"/>
      <c r="W83" s="157"/>
      <c r="X83" s="162"/>
      <c r="Y83" s="6"/>
      <c r="Z83" s="6"/>
      <c r="AA83" s="6"/>
    </row>
    <row r="84" spans="1:27" ht="47.25" customHeight="1" x14ac:dyDescent="0.25">
      <c r="A84" s="6"/>
      <c r="B84" s="6"/>
      <c r="C84" s="6"/>
      <c r="D84" s="6"/>
      <c r="E84" s="6"/>
      <c r="F84" s="6"/>
      <c r="G84" s="6"/>
      <c r="H84" s="35"/>
      <c r="I84" s="6"/>
      <c r="J84" s="6"/>
      <c r="K84" s="6"/>
      <c r="L84" s="6"/>
      <c r="M84" s="6"/>
      <c r="N84" s="6"/>
      <c r="O84" s="6"/>
      <c r="P84" s="6"/>
      <c r="Q84" s="6"/>
      <c r="R84" s="6"/>
      <c r="S84" s="6"/>
      <c r="T84" s="6"/>
      <c r="U84" s="6"/>
      <c r="V84" s="612"/>
      <c r="W84" s="157"/>
      <c r="X84" s="162"/>
      <c r="Y84" s="6"/>
      <c r="Z84" s="6"/>
      <c r="AA84" s="6"/>
    </row>
    <row r="85" spans="1:27" ht="47.25" customHeight="1" x14ac:dyDescent="0.25">
      <c r="A85" s="6"/>
      <c r="B85" s="6"/>
      <c r="C85" s="6"/>
      <c r="D85" s="6"/>
      <c r="E85" s="6"/>
      <c r="F85" s="6"/>
      <c r="G85" s="6"/>
      <c r="H85" s="35"/>
      <c r="I85" s="6"/>
      <c r="J85" s="6"/>
      <c r="K85" s="6"/>
      <c r="L85" s="6"/>
      <c r="M85" s="6"/>
      <c r="N85" s="6"/>
      <c r="O85" s="6"/>
      <c r="P85" s="6"/>
      <c r="Q85" s="6"/>
      <c r="R85" s="6"/>
      <c r="S85" s="6"/>
      <c r="T85" s="6"/>
      <c r="U85" s="6"/>
      <c r="V85" s="612"/>
      <c r="W85" s="157"/>
      <c r="X85" s="162"/>
      <c r="Y85" s="6"/>
      <c r="Z85" s="6"/>
      <c r="AA85" s="6"/>
    </row>
    <row r="86" spans="1:27" ht="47.25" customHeight="1" x14ac:dyDescent="0.25">
      <c r="A86" s="6"/>
      <c r="B86" s="6"/>
      <c r="C86" s="6"/>
      <c r="D86" s="6"/>
      <c r="E86" s="6"/>
      <c r="F86" s="6"/>
      <c r="G86" s="6"/>
      <c r="H86" s="35"/>
      <c r="I86" s="6"/>
      <c r="J86" s="6"/>
      <c r="K86" s="6"/>
      <c r="L86" s="6"/>
      <c r="M86" s="6"/>
      <c r="N86" s="6"/>
      <c r="O86" s="6"/>
      <c r="P86" s="6"/>
      <c r="Q86" s="6"/>
      <c r="R86" s="6"/>
      <c r="S86" s="6"/>
      <c r="T86" s="6"/>
      <c r="U86" s="6"/>
      <c r="V86" s="612"/>
      <c r="W86" s="157"/>
      <c r="X86" s="162"/>
      <c r="Y86" s="6"/>
      <c r="Z86" s="6"/>
      <c r="AA86" s="6"/>
    </row>
    <row r="87" spans="1:27" ht="47.25" customHeight="1" x14ac:dyDescent="0.25">
      <c r="A87" s="6"/>
      <c r="B87" s="6"/>
      <c r="C87" s="6"/>
      <c r="D87" s="6"/>
      <c r="E87" s="6"/>
      <c r="F87" s="6"/>
      <c r="G87" s="6"/>
      <c r="H87" s="35"/>
      <c r="I87" s="6"/>
      <c r="J87" s="6"/>
      <c r="K87" s="6"/>
      <c r="L87" s="6"/>
      <c r="M87" s="6"/>
      <c r="N87" s="6"/>
      <c r="O87" s="6"/>
      <c r="P87" s="6"/>
      <c r="Q87" s="6"/>
      <c r="R87" s="6"/>
      <c r="S87" s="6"/>
      <c r="T87" s="6"/>
      <c r="U87" s="6"/>
      <c r="V87" s="612"/>
      <c r="W87" s="157"/>
      <c r="X87" s="162"/>
      <c r="Y87" s="6"/>
      <c r="Z87" s="6"/>
      <c r="AA87" s="6"/>
    </row>
    <row r="88" spans="1:27" ht="47.25" customHeight="1" x14ac:dyDescent="0.25">
      <c r="A88" s="6"/>
      <c r="B88" s="6"/>
      <c r="C88" s="6"/>
      <c r="D88" s="6"/>
      <c r="E88" s="6"/>
      <c r="F88" s="6"/>
      <c r="G88" s="6"/>
      <c r="H88" s="35"/>
      <c r="I88" s="6"/>
      <c r="J88" s="6"/>
      <c r="K88" s="6"/>
      <c r="L88" s="6"/>
      <c r="M88" s="6"/>
      <c r="N88" s="6"/>
      <c r="O88" s="6"/>
      <c r="P88" s="6"/>
      <c r="Q88" s="6"/>
      <c r="R88" s="6"/>
      <c r="S88" s="6"/>
      <c r="T88" s="6"/>
      <c r="U88" s="6"/>
      <c r="V88" s="612"/>
      <c r="W88" s="157"/>
      <c r="X88" s="162"/>
      <c r="Y88" s="6"/>
      <c r="Z88" s="6"/>
      <c r="AA88" s="6"/>
    </row>
    <row r="89" spans="1:27" ht="47.25" customHeight="1" x14ac:dyDescent="0.25">
      <c r="A89" s="6"/>
      <c r="B89" s="6"/>
      <c r="C89" s="6"/>
      <c r="D89" s="6"/>
      <c r="E89" s="6"/>
      <c r="F89" s="6"/>
      <c r="G89" s="6"/>
      <c r="H89" s="35"/>
      <c r="I89" s="6"/>
      <c r="J89" s="6"/>
      <c r="K89" s="6"/>
      <c r="L89" s="6"/>
      <c r="M89" s="6"/>
      <c r="N89" s="6"/>
      <c r="O89" s="6"/>
      <c r="P89" s="6"/>
      <c r="Q89" s="6"/>
      <c r="R89" s="6"/>
      <c r="S89" s="6"/>
      <c r="T89" s="6"/>
      <c r="U89" s="6"/>
      <c r="V89" s="612"/>
      <c r="W89" s="157"/>
      <c r="X89" s="162"/>
      <c r="Y89" s="6"/>
      <c r="Z89" s="6"/>
      <c r="AA89" s="6"/>
    </row>
    <row r="90" spans="1:27" ht="47.25" customHeight="1" x14ac:dyDescent="0.25">
      <c r="A90" s="6"/>
      <c r="B90" s="6"/>
      <c r="C90" s="6"/>
      <c r="D90" s="6"/>
      <c r="E90" s="6"/>
      <c r="F90" s="6"/>
      <c r="G90" s="6"/>
      <c r="H90" s="35"/>
      <c r="I90" s="6"/>
      <c r="J90" s="6"/>
      <c r="K90" s="6"/>
      <c r="L90" s="6"/>
      <c r="M90" s="6"/>
      <c r="N90" s="6"/>
      <c r="O90" s="6"/>
      <c r="P90" s="6"/>
      <c r="Q90" s="6"/>
      <c r="R90" s="6"/>
      <c r="S90" s="6"/>
      <c r="T90" s="6"/>
      <c r="U90" s="6"/>
      <c r="V90" s="612"/>
      <c r="W90" s="157"/>
      <c r="X90" s="162"/>
      <c r="Y90" s="6"/>
      <c r="Z90" s="6"/>
      <c r="AA90" s="6"/>
    </row>
    <row r="91" spans="1:27" ht="47.25" customHeight="1" x14ac:dyDescent="0.25">
      <c r="A91" s="6"/>
      <c r="B91" s="6"/>
      <c r="C91" s="6"/>
      <c r="D91" s="6"/>
      <c r="E91" s="6"/>
      <c r="F91" s="6"/>
      <c r="G91" s="6"/>
      <c r="H91" s="35"/>
      <c r="I91" s="6"/>
      <c r="J91" s="6"/>
      <c r="K91" s="6"/>
      <c r="L91" s="6"/>
      <c r="M91" s="6"/>
      <c r="N91" s="6"/>
      <c r="O91" s="6"/>
      <c r="P91" s="6"/>
      <c r="Q91" s="6"/>
      <c r="R91" s="6"/>
      <c r="S91" s="6"/>
      <c r="T91" s="6"/>
      <c r="U91" s="6"/>
      <c r="V91" s="612"/>
      <c r="W91" s="157"/>
      <c r="X91" s="162"/>
      <c r="Y91" s="6"/>
      <c r="Z91" s="6"/>
      <c r="AA91" s="6"/>
    </row>
    <row r="92" spans="1:27" ht="47.25" customHeight="1" x14ac:dyDescent="0.25">
      <c r="A92" s="6"/>
      <c r="B92" s="6"/>
      <c r="C92" s="6"/>
      <c r="D92" s="6"/>
      <c r="E92" s="6"/>
      <c r="F92" s="6"/>
      <c r="G92" s="6"/>
      <c r="H92" s="35"/>
      <c r="I92" s="6"/>
      <c r="J92" s="6"/>
      <c r="K92" s="6"/>
      <c r="L92" s="6"/>
      <c r="M92" s="6"/>
      <c r="N92" s="6"/>
      <c r="O92" s="6"/>
      <c r="P92" s="6"/>
      <c r="Q92" s="6"/>
      <c r="R92" s="6"/>
      <c r="S92" s="6"/>
      <c r="T92" s="6"/>
      <c r="U92" s="6"/>
      <c r="V92" s="612"/>
      <c r="W92" s="157"/>
      <c r="X92" s="162"/>
      <c r="Y92" s="6"/>
      <c r="Z92" s="6"/>
      <c r="AA92" s="6"/>
    </row>
    <row r="93" spans="1:27" ht="47.25" customHeight="1" x14ac:dyDescent="0.25">
      <c r="A93" s="6"/>
      <c r="B93" s="6"/>
      <c r="C93" s="6"/>
      <c r="D93" s="6"/>
      <c r="E93" s="6"/>
      <c r="F93" s="6"/>
      <c r="G93" s="6"/>
      <c r="H93" s="35"/>
      <c r="I93" s="6"/>
      <c r="J93" s="6"/>
      <c r="K93" s="6"/>
      <c r="L93" s="6"/>
      <c r="M93" s="6"/>
      <c r="N93" s="6"/>
      <c r="O93" s="6"/>
      <c r="P93" s="6"/>
      <c r="Q93" s="6"/>
      <c r="R93" s="6"/>
      <c r="S93" s="6"/>
      <c r="T93" s="6"/>
      <c r="U93" s="6"/>
      <c r="V93" s="612"/>
      <c r="W93" s="157"/>
      <c r="X93" s="162"/>
      <c r="Y93" s="6"/>
      <c r="Z93" s="6"/>
      <c r="AA93" s="6"/>
    </row>
    <row r="94" spans="1:27" ht="47.25" customHeight="1" x14ac:dyDescent="0.25">
      <c r="A94" s="6"/>
      <c r="B94" s="6"/>
      <c r="C94" s="6"/>
      <c r="D94" s="6"/>
      <c r="E94" s="6"/>
      <c r="F94" s="6"/>
      <c r="G94" s="6"/>
      <c r="H94" s="35"/>
      <c r="I94" s="6"/>
      <c r="J94" s="6"/>
      <c r="K94" s="6"/>
      <c r="L94" s="6"/>
      <c r="M94" s="6"/>
      <c r="N94" s="6"/>
      <c r="O94" s="6"/>
      <c r="P94" s="6"/>
      <c r="Q94" s="6"/>
      <c r="R94" s="6"/>
      <c r="S94" s="6"/>
      <c r="T94" s="6"/>
      <c r="U94" s="6"/>
      <c r="V94" s="612"/>
      <c r="W94" s="157"/>
      <c r="X94" s="162"/>
      <c r="Y94" s="6"/>
      <c r="Z94" s="6"/>
      <c r="AA94" s="6"/>
    </row>
    <row r="95" spans="1:27" ht="47.25" customHeight="1" x14ac:dyDescent="0.25">
      <c r="A95" s="6"/>
      <c r="B95" s="6"/>
      <c r="C95" s="6"/>
      <c r="D95" s="6"/>
      <c r="E95" s="6"/>
      <c r="F95" s="6"/>
      <c r="G95" s="6"/>
      <c r="H95" s="35"/>
      <c r="I95" s="6"/>
      <c r="J95" s="6"/>
      <c r="K95" s="6"/>
      <c r="L95" s="6"/>
      <c r="M95" s="6"/>
      <c r="N95" s="6"/>
      <c r="O95" s="6"/>
      <c r="P95" s="6"/>
      <c r="Q95" s="6"/>
      <c r="R95" s="6"/>
      <c r="S95" s="6"/>
      <c r="T95" s="6"/>
      <c r="U95" s="6"/>
      <c r="V95" s="612"/>
      <c r="W95" s="157"/>
      <c r="X95" s="162"/>
      <c r="Y95" s="6"/>
      <c r="Z95" s="6"/>
      <c r="AA95" s="6"/>
    </row>
    <row r="96" spans="1:27" ht="47.25" customHeight="1" x14ac:dyDescent="0.25">
      <c r="A96" s="6"/>
      <c r="B96" s="6"/>
      <c r="C96" s="6"/>
      <c r="D96" s="6"/>
      <c r="E96" s="6"/>
      <c r="F96" s="6"/>
      <c r="G96" s="6"/>
      <c r="H96" s="35"/>
      <c r="I96" s="6"/>
      <c r="J96" s="6"/>
      <c r="K96" s="6"/>
      <c r="L96" s="6"/>
      <c r="M96" s="6"/>
      <c r="N96" s="6"/>
      <c r="O96" s="6"/>
      <c r="P96" s="6"/>
      <c r="Q96" s="6"/>
      <c r="R96" s="6"/>
      <c r="S96" s="6"/>
      <c r="T96" s="6"/>
      <c r="U96" s="6"/>
      <c r="V96" s="612"/>
      <c r="W96" s="157"/>
      <c r="X96" s="162"/>
      <c r="Y96" s="6"/>
      <c r="Z96" s="6"/>
      <c r="AA96" s="6"/>
    </row>
    <row r="97" spans="1:27" ht="47.25" customHeight="1" x14ac:dyDescent="0.25">
      <c r="A97" s="6"/>
      <c r="B97" s="6"/>
      <c r="C97" s="6"/>
      <c r="D97" s="6"/>
      <c r="E97" s="6"/>
      <c r="F97" s="6"/>
      <c r="G97" s="6"/>
      <c r="H97" s="35"/>
      <c r="I97" s="6"/>
      <c r="J97" s="6"/>
      <c r="K97" s="6"/>
      <c r="L97" s="6"/>
      <c r="M97" s="6"/>
      <c r="N97" s="6"/>
      <c r="O97" s="6"/>
      <c r="P97" s="6"/>
      <c r="Q97" s="6"/>
      <c r="R97" s="6"/>
      <c r="S97" s="6"/>
      <c r="T97" s="6"/>
      <c r="U97" s="6"/>
      <c r="V97" s="612"/>
      <c r="W97" s="157"/>
      <c r="X97" s="162"/>
      <c r="Y97" s="6"/>
      <c r="Z97" s="6"/>
      <c r="AA97" s="6"/>
    </row>
    <row r="98" spans="1:27" ht="47.25" customHeight="1" x14ac:dyDescent="0.25">
      <c r="A98" s="6"/>
      <c r="B98" s="6"/>
      <c r="C98" s="6"/>
      <c r="D98" s="6"/>
      <c r="E98" s="6"/>
      <c r="F98" s="6"/>
      <c r="G98" s="6"/>
      <c r="H98" s="35"/>
      <c r="I98" s="6"/>
      <c r="J98" s="6"/>
      <c r="K98" s="6"/>
      <c r="L98" s="6"/>
      <c r="M98" s="6"/>
      <c r="N98" s="6"/>
      <c r="O98" s="6"/>
      <c r="P98" s="6"/>
      <c r="Q98" s="6"/>
      <c r="R98" s="6"/>
      <c r="S98" s="6"/>
      <c r="T98" s="6"/>
      <c r="U98" s="6"/>
      <c r="V98" s="612"/>
      <c r="W98" s="157"/>
      <c r="X98" s="162"/>
      <c r="Y98" s="6"/>
      <c r="Z98" s="6"/>
      <c r="AA98" s="6"/>
    </row>
    <row r="99" spans="1:27" ht="47.25" customHeight="1" x14ac:dyDescent="0.25">
      <c r="A99" s="6"/>
      <c r="B99" s="6"/>
      <c r="C99" s="6"/>
      <c r="D99" s="6"/>
      <c r="E99" s="6"/>
      <c r="F99" s="6"/>
      <c r="G99" s="6"/>
      <c r="H99" s="35"/>
      <c r="I99" s="6"/>
      <c r="J99" s="6"/>
      <c r="K99" s="6"/>
      <c r="L99" s="6"/>
      <c r="M99" s="6"/>
      <c r="N99" s="6"/>
      <c r="O99" s="6"/>
      <c r="P99" s="6"/>
      <c r="Q99" s="6"/>
      <c r="R99" s="6"/>
      <c r="S99" s="6"/>
      <c r="T99" s="6"/>
      <c r="U99" s="6"/>
      <c r="V99" s="612"/>
      <c r="W99" s="157"/>
      <c r="X99" s="162"/>
      <c r="Y99" s="6"/>
      <c r="Z99" s="6"/>
      <c r="AA99" s="6"/>
    </row>
    <row r="100" spans="1:27" ht="47.25" customHeight="1" x14ac:dyDescent="0.25">
      <c r="A100" s="6"/>
      <c r="B100" s="6"/>
      <c r="C100" s="6"/>
      <c r="D100" s="6"/>
      <c r="E100" s="6"/>
      <c r="F100" s="6"/>
      <c r="G100" s="6"/>
      <c r="H100" s="35"/>
      <c r="I100" s="6"/>
      <c r="J100" s="6"/>
      <c r="K100" s="6"/>
      <c r="L100" s="6"/>
      <c r="M100" s="6"/>
      <c r="N100" s="6"/>
      <c r="O100" s="6"/>
      <c r="P100" s="6"/>
      <c r="Q100" s="6"/>
      <c r="R100" s="6"/>
      <c r="S100" s="6"/>
      <c r="T100" s="6"/>
      <c r="U100" s="6"/>
      <c r="V100" s="612"/>
      <c r="W100" s="157"/>
      <c r="X100" s="162"/>
      <c r="Y100" s="6"/>
      <c r="Z100" s="6"/>
      <c r="AA100" s="6"/>
    </row>
    <row r="101" spans="1:27" ht="47.25" customHeight="1" x14ac:dyDescent="0.25">
      <c r="A101" s="6"/>
      <c r="B101" s="6"/>
      <c r="C101" s="6"/>
      <c r="D101" s="6"/>
      <c r="E101" s="6"/>
      <c r="F101" s="6"/>
      <c r="G101" s="6"/>
      <c r="H101" s="35"/>
      <c r="I101" s="6"/>
      <c r="J101" s="6"/>
      <c r="K101" s="6"/>
      <c r="L101" s="6"/>
      <c r="M101" s="6"/>
      <c r="N101" s="6"/>
      <c r="O101" s="6"/>
      <c r="P101" s="6"/>
      <c r="Q101" s="6"/>
      <c r="R101" s="6"/>
      <c r="S101" s="6"/>
      <c r="T101" s="6"/>
      <c r="U101" s="6"/>
      <c r="V101" s="612"/>
      <c r="W101" s="157"/>
      <c r="X101" s="162"/>
      <c r="Y101" s="6"/>
      <c r="Z101" s="6"/>
      <c r="AA101" s="6"/>
    </row>
    <row r="102" spans="1:27" ht="47.25" customHeight="1" x14ac:dyDescent="0.25">
      <c r="A102" s="6"/>
      <c r="B102" s="6"/>
      <c r="C102" s="6"/>
      <c r="D102" s="6"/>
      <c r="E102" s="6"/>
      <c r="F102" s="6"/>
      <c r="G102" s="6"/>
      <c r="H102" s="35"/>
      <c r="I102" s="6"/>
      <c r="J102" s="6"/>
      <c r="K102" s="6"/>
      <c r="L102" s="6"/>
      <c r="M102" s="6"/>
      <c r="N102" s="6"/>
      <c r="O102" s="6"/>
      <c r="P102" s="6"/>
      <c r="Q102" s="6"/>
      <c r="R102" s="6"/>
      <c r="S102" s="6"/>
      <c r="T102" s="6"/>
      <c r="U102" s="6"/>
      <c r="V102" s="612"/>
      <c r="W102" s="157"/>
      <c r="X102" s="162"/>
      <c r="Y102" s="6"/>
      <c r="Z102" s="6"/>
      <c r="AA102" s="6"/>
    </row>
    <row r="103" spans="1:27" ht="47.25" customHeight="1" x14ac:dyDescent="0.25">
      <c r="A103" s="6"/>
      <c r="B103" s="6"/>
      <c r="C103" s="6"/>
      <c r="D103" s="6"/>
      <c r="E103" s="6"/>
      <c r="F103" s="6"/>
      <c r="G103" s="6"/>
      <c r="H103" s="35"/>
      <c r="I103" s="6"/>
      <c r="J103" s="6"/>
      <c r="K103" s="6"/>
      <c r="L103" s="6"/>
      <c r="M103" s="6"/>
      <c r="N103" s="6"/>
      <c r="O103" s="6"/>
      <c r="P103" s="6"/>
      <c r="Q103" s="6"/>
      <c r="R103" s="6"/>
      <c r="S103" s="6"/>
      <c r="T103" s="6"/>
      <c r="U103" s="6"/>
      <c r="V103" s="612"/>
      <c r="W103" s="157"/>
      <c r="X103" s="162"/>
      <c r="Y103" s="6"/>
      <c r="Z103" s="6"/>
      <c r="AA103" s="6"/>
    </row>
    <row r="104" spans="1:27" ht="47.25" customHeight="1" x14ac:dyDescent="0.25">
      <c r="A104" s="6"/>
      <c r="B104" s="6"/>
      <c r="C104" s="6"/>
      <c r="D104" s="6"/>
      <c r="E104" s="6"/>
      <c r="F104" s="6"/>
      <c r="G104" s="6"/>
      <c r="H104" s="35"/>
      <c r="I104" s="6"/>
      <c r="J104" s="6"/>
      <c r="K104" s="6"/>
      <c r="L104" s="6"/>
      <c r="M104" s="6"/>
      <c r="N104" s="6"/>
      <c r="O104" s="6"/>
      <c r="P104" s="6"/>
      <c r="Q104" s="6"/>
      <c r="R104" s="6"/>
      <c r="S104" s="6"/>
      <c r="T104" s="6"/>
      <c r="U104" s="6"/>
      <c r="V104" s="612"/>
      <c r="W104" s="157"/>
      <c r="X104" s="162"/>
      <c r="Y104" s="6"/>
      <c r="Z104" s="6"/>
      <c r="AA104" s="6"/>
    </row>
    <row r="105" spans="1:27" ht="47.25" customHeight="1" x14ac:dyDescent="0.25">
      <c r="A105" s="6"/>
      <c r="B105" s="6"/>
      <c r="C105" s="6"/>
      <c r="D105" s="6"/>
      <c r="E105" s="6"/>
      <c r="F105" s="6"/>
      <c r="G105" s="6"/>
      <c r="H105" s="35"/>
      <c r="I105" s="6"/>
      <c r="J105" s="6"/>
      <c r="K105" s="6"/>
      <c r="L105" s="6"/>
      <c r="M105" s="6"/>
      <c r="N105" s="6"/>
      <c r="O105" s="6"/>
      <c r="P105" s="6"/>
      <c r="Q105" s="6"/>
      <c r="R105" s="6"/>
      <c r="S105" s="6"/>
      <c r="T105" s="6"/>
      <c r="U105" s="6"/>
      <c r="V105" s="612"/>
      <c r="W105" s="157"/>
      <c r="X105" s="162"/>
      <c r="Y105" s="6"/>
      <c r="Z105" s="6"/>
      <c r="AA105" s="6"/>
    </row>
    <row r="106" spans="1:27" ht="47.25" customHeight="1" x14ac:dyDescent="0.25">
      <c r="A106" s="6"/>
      <c r="B106" s="6"/>
      <c r="C106" s="6"/>
      <c r="D106" s="6"/>
      <c r="E106" s="6"/>
      <c r="F106" s="6"/>
      <c r="G106" s="6"/>
      <c r="H106" s="35"/>
      <c r="I106" s="6"/>
      <c r="J106" s="6"/>
      <c r="K106" s="6"/>
      <c r="L106" s="6"/>
      <c r="M106" s="6"/>
      <c r="N106" s="6"/>
      <c r="O106" s="6"/>
      <c r="P106" s="6"/>
      <c r="Q106" s="6"/>
      <c r="R106" s="6"/>
      <c r="S106" s="6"/>
      <c r="T106" s="6"/>
      <c r="U106" s="6"/>
      <c r="V106" s="612"/>
      <c r="W106" s="157"/>
      <c r="X106" s="162"/>
      <c r="Y106" s="6"/>
      <c r="Z106" s="6"/>
      <c r="AA106" s="6"/>
    </row>
    <row r="107" spans="1:27" ht="47.25" customHeight="1" x14ac:dyDescent="0.25">
      <c r="A107" s="6"/>
      <c r="B107" s="6"/>
      <c r="C107" s="6"/>
      <c r="D107" s="6"/>
      <c r="E107" s="6"/>
      <c r="F107" s="6"/>
      <c r="G107" s="6"/>
      <c r="H107" s="35"/>
      <c r="I107" s="6"/>
      <c r="J107" s="6"/>
      <c r="K107" s="6"/>
      <c r="L107" s="6"/>
      <c r="M107" s="6"/>
      <c r="N107" s="6"/>
      <c r="O107" s="6"/>
      <c r="P107" s="6"/>
      <c r="Q107" s="6"/>
      <c r="R107" s="6"/>
      <c r="S107" s="6"/>
      <c r="T107" s="6"/>
      <c r="U107" s="6"/>
      <c r="V107" s="612"/>
      <c r="W107" s="157"/>
      <c r="X107" s="162"/>
      <c r="Y107" s="6"/>
      <c r="Z107" s="6"/>
      <c r="AA107" s="6"/>
    </row>
    <row r="108" spans="1:27" ht="47.25" customHeight="1" x14ac:dyDescent="0.25">
      <c r="A108" s="6"/>
      <c r="B108" s="6"/>
      <c r="C108" s="6"/>
      <c r="D108" s="6"/>
      <c r="E108" s="6"/>
      <c r="F108" s="6"/>
      <c r="G108" s="6"/>
      <c r="H108" s="35"/>
      <c r="I108" s="6"/>
      <c r="J108" s="6"/>
      <c r="K108" s="6"/>
      <c r="L108" s="6"/>
      <c r="M108" s="6"/>
      <c r="N108" s="6"/>
      <c r="O108" s="6"/>
      <c r="P108" s="6"/>
      <c r="Q108" s="6"/>
      <c r="R108" s="6"/>
      <c r="S108" s="6"/>
      <c r="T108" s="6"/>
      <c r="U108" s="6"/>
      <c r="V108" s="612"/>
      <c r="W108" s="157"/>
      <c r="X108" s="162"/>
      <c r="Y108" s="6"/>
      <c r="Z108" s="6"/>
      <c r="AA108" s="6"/>
    </row>
    <row r="109" spans="1:27" ht="47.25" customHeight="1" x14ac:dyDescent="0.25">
      <c r="A109" s="6"/>
      <c r="B109" s="6"/>
      <c r="C109" s="6"/>
      <c r="D109" s="6"/>
      <c r="E109" s="6"/>
      <c r="F109" s="6"/>
      <c r="G109" s="6"/>
      <c r="H109" s="35"/>
      <c r="I109" s="6"/>
      <c r="J109" s="6"/>
      <c r="K109" s="6"/>
      <c r="L109" s="6"/>
      <c r="M109" s="6"/>
      <c r="N109" s="6"/>
      <c r="O109" s="6"/>
      <c r="P109" s="6"/>
      <c r="Q109" s="6"/>
      <c r="R109" s="6"/>
      <c r="S109" s="6"/>
      <c r="T109" s="6"/>
      <c r="U109" s="6"/>
      <c r="V109" s="612"/>
      <c r="W109" s="157"/>
      <c r="X109" s="162"/>
      <c r="Y109" s="6"/>
      <c r="Z109" s="6"/>
      <c r="AA109" s="6"/>
    </row>
    <row r="110" spans="1:27" ht="47.25" customHeight="1" x14ac:dyDescent="0.25">
      <c r="A110" s="6"/>
      <c r="B110" s="6"/>
      <c r="C110" s="6"/>
      <c r="D110" s="6"/>
      <c r="E110" s="6"/>
      <c r="F110" s="6"/>
      <c r="G110" s="6"/>
      <c r="H110" s="35"/>
      <c r="I110" s="6"/>
      <c r="J110" s="6"/>
      <c r="K110" s="6"/>
      <c r="L110" s="6"/>
      <c r="M110" s="6"/>
      <c r="N110" s="6"/>
      <c r="O110" s="6"/>
      <c r="P110" s="6"/>
      <c r="Q110" s="6"/>
      <c r="R110" s="6"/>
      <c r="S110" s="6"/>
      <c r="T110" s="6"/>
      <c r="U110" s="6"/>
      <c r="V110" s="612"/>
      <c r="W110" s="157"/>
      <c r="X110" s="162"/>
      <c r="Y110" s="6"/>
      <c r="Z110" s="6"/>
      <c r="AA110" s="6"/>
    </row>
    <row r="111" spans="1:27" ht="47.25" customHeight="1" x14ac:dyDescent="0.25">
      <c r="A111" s="6"/>
      <c r="B111" s="6"/>
      <c r="C111" s="6"/>
      <c r="D111" s="6"/>
      <c r="E111" s="6"/>
      <c r="F111" s="6"/>
      <c r="G111" s="6"/>
      <c r="H111" s="35"/>
      <c r="I111" s="6"/>
      <c r="J111" s="6"/>
      <c r="K111" s="6"/>
      <c r="L111" s="6"/>
      <c r="M111" s="6"/>
      <c r="N111" s="6"/>
      <c r="O111" s="6"/>
      <c r="P111" s="6"/>
      <c r="Q111" s="6"/>
      <c r="R111" s="6"/>
      <c r="S111" s="6"/>
      <c r="T111" s="6"/>
      <c r="U111" s="6"/>
      <c r="V111" s="612"/>
      <c r="W111" s="157"/>
      <c r="X111" s="162"/>
      <c r="Y111" s="6"/>
      <c r="Z111" s="6"/>
      <c r="AA111" s="6"/>
    </row>
    <row r="112" spans="1:27" ht="47.25" customHeight="1" x14ac:dyDescent="0.25">
      <c r="A112" s="6"/>
      <c r="B112" s="6"/>
      <c r="C112" s="6"/>
      <c r="D112" s="6"/>
      <c r="E112" s="6"/>
      <c r="F112" s="6"/>
      <c r="G112" s="6"/>
      <c r="H112" s="35"/>
      <c r="I112" s="6"/>
      <c r="J112" s="6"/>
      <c r="K112" s="6"/>
      <c r="L112" s="6"/>
      <c r="M112" s="6"/>
      <c r="N112" s="6"/>
      <c r="O112" s="6"/>
      <c r="P112" s="6"/>
      <c r="Q112" s="6"/>
      <c r="R112" s="6"/>
      <c r="S112" s="6"/>
      <c r="T112" s="6"/>
      <c r="U112" s="6"/>
      <c r="V112" s="612"/>
      <c r="W112" s="157"/>
      <c r="X112" s="162"/>
      <c r="Y112" s="6"/>
      <c r="Z112" s="6"/>
      <c r="AA112" s="6"/>
    </row>
    <row r="113" spans="1:27" ht="47.25" customHeight="1" x14ac:dyDescent="0.25">
      <c r="A113" s="6"/>
      <c r="B113" s="6"/>
      <c r="C113" s="6"/>
      <c r="D113" s="6"/>
      <c r="E113" s="6"/>
      <c r="F113" s="6"/>
      <c r="G113" s="6"/>
      <c r="H113" s="35"/>
      <c r="I113" s="6"/>
      <c r="J113" s="6"/>
      <c r="K113" s="6"/>
      <c r="L113" s="6"/>
      <c r="M113" s="6"/>
      <c r="N113" s="6"/>
      <c r="O113" s="6"/>
      <c r="P113" s="6"/>
      <c r="Q113" s="6"/>
      <c r="R113" s="6"/>
      <c r="S113" s="6"/>
      <c r="T113" s="6"/>
      <c r="U113" s="6"/>
      <c r="V113" s="612"/>
      <c r="W113" s="157"/>
      <c r="X113" s="162"/>
      <c r="Y113" s="6"/>
      <c r="Z113" s="6"/>
      <c r="AA113" s="6"/>
    </row>
    <row r="114" spans="1:27" ht="47.25" customHeight="1" x14ac:dyDescent="0.25">
      <c r="A114" s="6"/>
      <c r="B114" s="6"/>
      <c r="C114" s="6"/>
      <c r="D114" s="6"/>
      <c r="E114" s="6"/>
      <c r="F114" s="6"/>
      <c r="G114" s="6"/>
      <c r="H114" s="35"/>
      <c r="I114" s="6"/>
      <c r="J114" s="6"/>
      <c r="K114" s="6"/>
      <c r="L114" s="6"/>
      <c r="M114" s="6"/>
      <c r="N114" s="6"/>
      <c r="O114" s="6"/>
      <c r="P114" s="6"/>
      <c r="Q114" s="6"/>
      <c r="R114" s="6"/>
      <c r="S114" s="6"/>
      <c r="T114" s="6"/>
      <c r="U114" s="6"/>
      <c r="V114" s="612"/>
      <c r="W114" s="157"/>
      <c r="X114" s="162"/>
      <c r="Y114" s="6"/>
      <c r="Z114" s="6"/>
      <c r="AA114" s="6"/>
    </row>
    <row r="115" spans="1:27" ht="47.25" customHeight="1" x14ac:dyDescent="0.25">
      <c r="A115" s="6"/>
      <c r="B115" s="6"/>
      <c r="C115" s="6"/>
      <c r="D115" s="6"/>
      <c r="E115" s="6"/>
      <c r="F115" s="6"/>
      <c r="G115" s="6"/>
      <c r="H115" s="35"/>
      <c r="I115" s="6"/>
      <c r="J115" s="6"/>
      <c r="K115" s="6"/>
      <c r="L115" s="6"/>
      <c r="M115" s="6"/>
      <c r="N115" s="6"/>
      <c r="O115" s="6"/>
      <c r="P115" s="6"/>
      <c r="Q115" s="6"/>
      <c r="R115" s="6"/>
      <c r="S115" s="6"/>
      <c r="T115" s="6"/>
      <c r="U115" s="6"/>
      <c r="V115" s="612"/>
      <c r="W115" s="157"/>
      <c r="X115" s="162"/>
      <c r="Y115" s="6"/>
      <c r="Z115" s="6"/>
      <c r="AA115" s="6"/>
    </row>
    <row r="116" spans="1:27" ht="47.25" customHeight="1" x14ac:dyDescent="0.25">
      <c r="A116" s="6"/>
      <c r="B116" s="6"/>
      <c r="C116" s="6"/>
      <c r="D116" s="6"/>
      <c r="E116" s="6"/>
      <c r="F116" s="6"/>
      <c r="G116" s="6"/>
      <c r="H116" s="35"/>
      <c r="I116" s="6"/>
      <c r="J116" s="6"/>
      <c r="K116" s="6"/>
      <c r="L116" s="6"/>
      <c r="M116" s="6"/>
      <c r="N116" s="6"/>
      <c r="O116" s="6"/>
      <c r="P116" s="6"/>
      <c r="Q116" s="6"/>
      <c r="R116" s="6"/>
      <c r="S116" s="6"/>
      <c r="T116" s="6"/>
      <c r="U116" s="6"/>
      <c r="V116" s="612"/>
      <c r="W116" s="157"/>
      <c r="X116" s="162"/>
      <c r="Y116" s="6"/>
      <c r="Z116" s="6"/>
      <c r="AA116" s="6"/>
    </row>
    <row r="117" spans="1:27" ht="47.25" customHeight="1" x14ac:dyDescent="0.25">
      <c r="A117" s="6"/>
      <c r="B117" s="6"/>
      <c r="C117" s="6"/>
      <c r="D117" s="6"/>
      <c r="E117" s="6"/>
      <c r="F117" s="6"/>
      <c r="G117" s="6"/>
      <c r="H117" s="35"/>
      <c r="I117" s="6"/>
      <c r="J117" s="6"/>
      <c r="K117" s="6"/>
      <c r="L117" s="6"/>
      <c r="M117" s="6"/>
      <c r="N117" s="6"/>
      <c r="O117" s="6"/>
      <c r="P117" s="6"/>
      <c r="Q117" s="6"/>
      <c r="R117" s="6"/>
      <c r="S117" s="6"/>
      <c r="T117" s="6"/>
      <c r="U117" s="6"/>
      <c r="V117" s="612"/>
      <c r="W117" s="157"/>
      <c r="X117" s="162"/>
      <c r="Y117" s="6"/>
      <c r="Z117" s="6"/>
      <c r="AA117" s="6"/>
    </row>
    <row r="118" spans="1:27" ht="47.25" customHeight="1" x14ac:dyDescent="0.25">
      <c r="A118" s="6"/>
      <c r="B118" s="6"/>
      <c r="C118" s="6"/>
      <c r="D118" s="6"/>
      <c r="E118" s="6"/>
      <c r="F118" s="6"/>
      <c r="G118" s="6"/>
      <c r="H118" s="35"/>
      <c r="I118" s="6"/>
      <c r="J118" s="6"/>
      <c r="K118" s="6"/>
      <c r="L118" s="6"/>
      <c r="M118" s="6"/>
      <c r="N118" s="6"/>
      <c r="O118" s="6"/>
      <c r="P118" s="6"/>
      <c r="Q118" s="6"/>
      <c r="R118" s="6"/>
      <c r="S118" s="6"/>
      <c r="T118" s="6"/>
      <c r="U118" s="6"/>
      <c r="V118" s="612"/>
      <c r="W118" s="157"/>
      <c r="X118" s="162"/>
      <c r="Y118" s="6"/>
      <c r="Z118" s="6"/>
      <c r="AA118" s="6"/>
    </row>
    <row r="119" spans="1:27" ht="47.25" customHeight="1" x14ac:dyDescent="0.25">
      <c r="A119" s="6"/>
      <c r="B119" s="6"/>
      <c r="C119" s="6"/>
      <c r="D119" s="6"/>
      <c r="E119" s="6"/>
      <c r="F119" s="6"/>
      <c r="G119" s="6"/>
      <c r="H119" s="35"/>
      <c r="I119" s="6"/>
      <c r="J119" s="6"/>
      <c r="K119" s="6"/>
      <c r="L119" s="6"/>
      <c r="M119" s="6"/>
      <c r="N119" s="6"/>
      <c r="O119" s="6"/>
      <c r="P119" s="6"/>
      <c r="Q119" s="6"/>
      <c r="R119" s="6"/>
      <c r="S119" s="6"/>
      <c r="T119" s="6"/>
      <c r="U119" s="6"/>
      <c r="V119" s="612"/>
      <c r="W119" s="157"/>
      <c r="X119" s="162"/>
      <c r="Y119" s="6"/>
      <c r="Z119" s="6"/>
      <c r="AA119" s="6"/>
    </row>
    <row r="120" spans="1:27" ht="47.25" customHeight="1" x14ac:dyDescent="0.25">
      <c r="A120" s="6"/>
      <c r="B120" s="6"/>
      <c r="C120" s="6"/>
      <c r="D120" s="6"/>
      <c r="E120" s="6"/>
      <c r="F120" s="6"/>
      <c r="G120" s="6"/>
      <c r="H120" s="35"/>
      <c r="I120" s="6"/>
      <c r="J120" s="6"/>
      <c r="K120" s="6"/>
      <c r="L120" s="6"/>
      <c r="M120" s="6"/>
      <c r="N120" s="6"/>
      <c r="O120" s="6"/>
      <c r="P120" s="6"/>
      <c r="Q120" s="6"/>
      <c r="R120" s="6"/>
      <c r="S120" s="6"/>
      <c r="T120" s="6"/>
      <c r="U120" s="6"/>
      <c r="V120" s="612"/>
      <c r="W120" s="157"/>
      <c r="X120" s="162"/>
      <c r="Y120" s="6"/>
      <c r="Z120" s="6"/>
      <c r="AA120" s="6"/>
    </row>
    <row r="121" spans="1:27" ht="47.25" customHeight="1" x14ac:dyDescent="0.25">
      <c r="A121" s="6"/>
      <c r="B121" s="6"/>
      <c r="C121" s="6"/>
      <c r="D121" s="6"/>
      <c r="E121" s="6"/>
      <c r="F121" s="6"/>
      <c r="G121" s="6"/>
      <c r="H121" s="35"/>
      <c r="I121" s="6"/>
      <c r="J121" s="6"/>
      <c r="K121" s="6"/>
      <c r="L121" s="6"/>
      <c r="M121" s="6"/>
      <c r="N121" s="6"/>
      <c r="O121" s="6"/>
      <c r="P121" s="6"/>
      <c r="Q121" s="6"/>
      <c r="R121" s="6"/>
      <c r="S121" s="6"/>
      <c r="T121" s="6"/>
      <c r="U121" s="6"/>
      <c r="V121" s="612"/>
      <c r="W121" s="157"/>
      <c r="X121" s="162"/>
      <c r="Y121" s="6"/>
      <c r="Z121" s="6"/>
      <c r="AA121" s="6"/>
    </row>
    <row r="122" spans="1:27" ht="47.25" customHeight="1" x14ac:dyDescent="0.25">
      <c r="A122" s="6"/>
      <c r="B122" s="6"/>
      <c r="C122" s="6"/>
      <c r="D122" s="6"/>
      <c r="E122" s="6"/>
      <c r="F122" s="6"/>
      <c r="G122" s="6"/>
      <c r="H122" s="35"/>
      <c r="I122" s="6"/>
      <c r="J122" s="6"/>
      <c r="K122" s="6"/>
      <c r="L122" s="6"/>
      <c r="M122" s="6"/>
      <c r="N122" s="6"/>
      <c r="O122" s="6"/>
      <c r="P122" s="6"/>
      <c r="Q122" s="6"/>
      <c r="R122" s="6"/>
      <c r="S122" s="6"/>
      <c r="T122" s="6"/>
      <c r="U122" s="6"/>
      <c r="V122" s="612"/>
      <c r="W122" s="157"/>
      <c r="X122" s="162"/>
      <c r="Y122" s="6"/>
      <c r="Z122" s="6"/>
      <c r="AA122" s="6"/>
    </row>
    <row r="123" spans="1:27" ht="47.25" customHeight="1" x14ac:dyDescent="0.25">
      <c r="A123" s="6"/>
      <c r="B123" s="6"/>
      <c r="C123" s="6"/>
      <c r="D123" s="6"/>
      <c r="E123" s="6"/>
      <c r="F123" s="6"/>
      <c r="G123" s="6"/>
      <c r="H123" s="35"/>
      <c r="I123" s="6"/>
      <c r="J123" s="6"/>
      <c r="K123" s="6"/>
      <c r="L123" s="6"/>
      <c r="M123" s="6"/>
      <c r="N123" s="6"/>
      <c r="O123" s="6"/>
      <c r="P123" s="6"/>
      <c r="Q123" s="6"/>
      <c r="R123" s="6"/>
      <c r="S123" s="6"/>
      <c r="T123" s="6"/>
      <c r="U123" s="6"/>
      <c r="V123" s="612"/>
      <c r="W123" s="157"/>
      <c r="X123" s="162"/>
      <c r="Y123" s="6"/>
      <c r="Z123" s="6"/>
      <c r="AA123" s="6"/>
    </row>
    <row r="124" spans="1:27" ht="47.25" customHeight="1" x14ac:dyDescent="0.25">
      <c r="A124" s="6"/>
      <c r="B124" s="6"/>
      <c r="C124" s="6"/>
      <c r="D124" s="6"/>
      <c r="E124" s="6"/>
      <c r="F124" s="6"/>
      <c r="G124" s="6"/>
      <c r="H124" s="35"/>
      <c r="I124" s="6"/>
      <c r="J124" s="6"/>
      <c r="K124" s="6"/>
      <c r="L124" s="6"/>
      <c r="M124" s="6"/>
      <c r="N124" s="6"/>
      <c r="O124" s="6"/>
      <c r="P124" s="6"/>
      <c r="Q124" s="6"/>
      <c r="R124" s="6"/>
      <c r="S124" s="6"/>
      <c r="T124" s="6"/>
      <c r="U124" s="6"/>
      <c r="V124" s="612"/>
      <c r="W124" s="157"/>
      <c r="X124" s="162"/>
      <c r="Y124" s="6"/>
      <c r="Z124" s="6"/>
      <c r="AA124" s="6"/>
    </row>
    <row r="125" spans="1:27" ht="47.25" customHeight="1" x14ac:dyDescent="0.25">
      <c r="A125" s="6"/>
      <c r="B125" s="6"/>
      <c r="C125" s="6"/>
      <c r="D125" s="6"/>
      <c r="E125" s="6"/>
      <c r="F125" s="6"/>
      <c r="G125" s="6"/>
      <c r="H125" s="35"/>
      <c r="I125" s="6"/>
      <c r="J125" s="6"/>
      <c r="K125" s="6"/>
      <c r="L125" s="6"/>
      <c r="M125" s="6"/>
      <c r="N125" s="6"/>
      <c r="O125" s="6"/>
      <c r="P125" s="6"/>
      <c r="Q125" s="6"/>
      <c r="R125" s="6"/>
      <c r="S125" s="6"/>
      <c r="T125" s="6"/>
      <c r="U125" s="6"/>
      <c r="V125" s="612"/>
      <c r="W125" s="157"/>
      <c r="X125" s="162"/>
      <c r="Y125" s="6"/>
      <c r="Z125" s="6"/>
      <c r="AA125" s="6"/>
    </row>
    <row r="126" spans="1:27" ht="47.25" customHeight="1" x14ac:dyDescent="0.25">
      <c r="A126" s="6"/>
      <c r="B126" s="6"/>
      <c r="C126" s="6"/>
      <c r="D126" s="6"/>
      <c r="E126" s="6"/>
      <c r="F126" s="6"/>
      <c r="G126" s="6"/>
      <c r="H126" s="35"/>
      <c r="I126" s="6"/>
      <c r="J126" s="6"/>
      <c r="K126" s="6"/>
      <c r="L126" s="6"/>
      <c r="M126" s="6"/>
      <c r="N126" s="6"/>
      <c r="O126" s="6"/>
      <c r="P126" s="6"/>
      <c r="Q126" s="6"/>
      <c r="R126" s="6"/>
      <c r="S126" s="6"/>
      <c r="T126" s="6"/>
      <c r="U126" s="6"/>
      <c r="V126" s="612"/>
      <c r="W126" s="157"/>
      <c r="X126" s="162"/>
      <c r="Y126" s="6"/>
      <c r="Z126" s="6"/>
      <c r="AA126" s="6"/>
    </row>
    <row r="127" spans="1:27" ht="47.25" customHeight="1" x14ac:dyDescent="0.25">
      <c r="A127" s="6"/>
      <c r="B127" s="6"/>
      <c r="C127" s="6"/>
      <c r="D127" s="6"/>
      <c r="E127" s="6"/>
      <c r="F127" s="6"/>
      <c r="G127" s="6"/>
      <c r="H127" s="35"/>
      <c r="I127" s="6"/>
      <c r="J127" s="6"/>
      <c r="K127" s="6"/>
      <c r="L127" s="6"/>
      <c r="M127" s="6"/>
      <c r="N127" s="6"/>
      <c r="O127" s="6"/>
      <c r="P127" s="6"/>
      <c r="Q127" s="6"/>
      <c r="R127" s="6"/>
      <c r="S127" s="6"/>
      <c r="T127" s="6"/>
      <c r="U127" s="6"/>
      <c r="V127" s="612"/>
      <c r="W127" s="157"/>
      <c r="X127" s="162"/>
      <c r="Y127" s="6"/>
      <c r="Z127" s="6"/>
      <c r="AA127" s="6"/>
    </row>
    <row r="128" spans="1:27" ht="47.25" customHeight="1" x14ac:dyDescent="0.25">
      <c r="A128" s="6"/>
      <c r="B128" s="6"/>
      <c r="C128" s="6"/>
      <c r="D128" s="6"/>
      <c r="E128" s="6"/>
      <c r="F128" s="6"/>
      <c r="G128" s="6"/>
      <c r="H128" s="35"/>
      <c r="I128" s="6"/>
      <c r="J128" s="6"/>
      <c r="K128" s="6"/>
      <c r="L128" s="6"/>
      <c r="M128" s="6"/>
      <c r="N128" s="6"/>
      <c r="O128" s="6"/>
      <c r="P128" s="6"/>
      <c r="Q128" s="6"/>
      <c r="R128" s="6"/>
      <c r="S128" s="6"/>
      <c r="T128" s="6"/>
      <c r="U128" s="6"/>
      <c r="V128" s="612"/>
      <c r="W128" s="157"/>
      <c r="X128" s="162"/>
      <c r="Y128" s="6"/>
      <c r="Z128" s="6"/>
      <c r="AA128" s="6"/>
    </row>
    <row r="129" spans="1:27" ht="47.25" customHeight="1" x14ac:dyDescent="0.25">
      <c r="A129" s="6"/>
      <c r="B129" s="6"/>
      <c r="C129" s="6"/>
      <c r="D129" s="6"/>
      <c r="E129" s="6"/>
      <c r="F129" s="6"/>
      <c r="G129" s="6"/>
      <c r="H129" s="35"/>
      <c r="I129" s="6"/>
      <c r="J129" s="6"/>
      <c r="K129" s="6"/>
      <c r="L129" s="6"/>
      <c r="M129" s="6"/>
      <c r="N129" s="6"/>
      <c r="O129" s="6"/>
      <c r="P129" s="6"/>
      <c r="Q129" s="6"/>
      <c r="R129" s="6"/>
      <c r="S129" s="6"/>
      <c r="T129" s="6"/>
      <c r="U129" s="6"/>
      <c r="V129" s="612"/>
      <c r="W129" s="157"/>
      <c r="X129" s="162"/>
      <c r="Y129" s="6"/>
      <c r="Z129" s="6"/>
      <c r="AA129" s="6"/>
    </row>
    <row r="130" spans="1:27" ht="47.25" customHeight="1" x14ac:dyDescent="0.25">
      <c r="A130" s="6"/>
      <c r="B130" s="6"/>
      <c r="C130" s="6"/>
      <c r="D130" s="6"/>
      <c r="E130" s="6"/>
      <c r="F130" s="6"/>
      <c r="G130" s="6"/>
      <c r="H130" s="35"/>
      <c r="I130" s="6"/>
      <c r="J130" s="6"/>
      <c r="K130" s="6"/>
      <c r="L130" s="6"/>
      <c r="M130" s="6"/>
      <c r="N130" s="6"/>
      <c r="O130" s="6"/>
      <c r="P130" s="6"/>
      <c r="Q130" s="6"/>
      <c r="R130" s="6"/>
      <c r="S130" s="6"/>
      <c r="T130" s="6"/>
      <c r="U130" s="6"/>
      <c r="V130" s="612"/>
      <c r="W130" s="157"/>
      <c r="X130" s="162"/>
      <c r="Y130" s="6"/>
      <c r="Z130" s="6"/>
      <c r="AA130" s="6"/>
    </row>
    <row r="131" spans="1:27" ht="47.25" customHeight="1" x14ac:dyDescent="0.25">
      <c r="A131" s="6"/>
      <c r="B131" s="6"/>
      <c r="C131" s="6"/>
      <c r="D131" s="6"/>
      <c r="E131" s="6"/>
      <c r="F131" s="6"/>
      <c r="G131" s="6"/>
      <c r="H131" s="35"/>
      <c r="I131" s="6"/>
      <c r="J131" s="6"/>
      <c r="K131" s="6"/>
      <c r="L131" s="6"/>
      <c r="M131" s="6"/>
      <c r="N131" s="6"/>
      <c r="O131" s="6"/>
      <c r="P131" s="6"/>
      <c r="Q131" s="6"/>
      <c r="R131" s="6"/>
      <c r="S131" s="6"/>
      <c r="T131" s="6"/>
      <c r="U131" s="6"/>
      <c r="V131" s="612"/>
      <c r="W131" s="157"/>
      <c r="X131" s="162"/>
      <c r="Y131" s="6"/>
      <c r="Z131" s="6"/>
      <c r="AA131" s="6"/>
    </row>
    <row r="132" spans="1:27" ht="47.25" customHeight="1" x14ac:dyDescent="0.25">
      <c r="A132" s="6"/>
      <c r="B132" s="6"/>
      <c r="C132" s="6"/>
      <c r="D132" s="6"/>
      <c r="E132" s="6"/>
      <c r="F132" s="6"/>
      <c r="G132" s="6"/>
      <c r="H132" s="35"/>
      <c r="I132" s="6"/>
      <c r="J132" s="6"/>
      <c r="K132" s="6"/>
      <c r="L132" s="6"/>
      <c r="M132" s="6"/>
      <c r="N132" s="6"/>
      <c r="O132" s="6"/>
      <c r="P132" s="6"/>
      <c r="Q132" s="6"/>
      <c r="R132" s="6"/>
      <c r="S132" s="6"/>
      <c r="T132" s="6"/>
      <c r="U132" s="6"/>
      <c r="V132" s="612"/>
      <c r="W132" s="157"/>
      <c r="X132" s="162"/>
      <c r="Y132" s="6"/>
      <c r="Z132" s="6"/>
      <c r="AA132" s="6"/>
    </row>
    <row r="133" spans="1:27" ht="47.25" customHeight="1" x14ac:dyDescent="0.25">
      <c r="A133" s="6"/>
      <c r="B133" s="6"/>
      <c r="C133" s="6"/>
      <c r="D133" s="6"/>
      <c r="E133" s="6"/>
      <c r="F133" s="6"/>
      <c r="G133" s="6"/>
      <c r="H133" s="35"/>
      <c r="I133" s="6"/>
      <c r="J133" s="6"/>
      <c r="K133" s="6"/>
      <c r="L133" s="6"/>
      <c r="M133" s="6"/>
      <c r="N133" s="6"/>
      <c r="O133" s="6"/>
      <c r="P133" s="6"/>
      <c r="Q133" s="6"/>
      <c r="R133" s="6"/>
      <c r="S133" s="6"/>
      <c r="T133" s="6"/>
      <c r="U133" s="6"/>
      <c r="V133" s="612"/>
      <c r="W133" s="157"/>
      <c r="X133" s="162"/>
      <c r="Y133" s="6"/>
      <c r="Z133" s="6"/>
      <c r="AA133" s="6"/>
    </row>
    <row r="134" spans="1:27" ht="47.25" customHeight="1" x14ac:dyDescent="0.25">
      <c r="A134" s="6"/>
      <c r="B134" s="6"/>
      <c r="C134" s="6"/>
      <c r="D134" s="6"/>
      <c r="E134" s="6"/>
      <c r="F134" s="6"/>
      <c r="G134" s="6"/>
      <c r="H134" s="35"/>
      <c r="I134" s="6"/>
      <c r="J134" s="6"/>
      <c r="K134" s="6"/>
      <c r="L134" s="6"/>
      <c r="M134" s="6"/>
      <c r="N134" s="6"/>
      <c r="O134" s="6"/>
      <c r="P134" s="6"/>
      <c r="Q134" s="6"/>
      <c r="R134" s="6"/>
      <c r="S134" s="6"/>
      <c r="T134" s="6"/>
      <c r="U134" s="6"/>
      <c r="V134" s="612"/>
      <c r="W134" s="157"/>
      <c r="X134" s="162"/>
      <c r="Y134" s="6"/>
      <c r="Z134" s="6"/>
      <c r="AA134" s="6"/>
    </row>
    <row r="135" spans="1:27" ht="47.25" customHeight="1" x14ac:dyDescent="0.25">
      <c r="A135" s="6"/>
      <c r="B135" s="6"/>
      <c r="C135" s="6"/>
      <c r="D135" s="6"/>
      <c r="E135" s="6"/>
      <c r="F135" s="6"/>
      <c r="G135" s="6"/>
      <c r="H135" s="35"/>
      <c r="I135" s="6"/>
      <c r="J135" s="6"/>
      <c r="K135" s="6"/>
      <c r="L135" s="6"/>
      <c r="M135" s="6"/>
      <c r="N135" s="6"/>
      <c r="O135" s="6"/>
      <c r="P135" s="6"/>
      <c r="Q135" s="6"/>
      <c r="R135" s="6"/>
      <c r="S135" s="6"/>
      <c r="T135" s="6"/>
      <c r="U135" s="6"/>
      <c r="V135" s="612"/>
      <c r="W135" s="157"/>
      <c r="X135" s="162"/>
      <c r="Y135" s="6"/>
      <c r="Z135" s="6"/>
      <c r="AA135" s="6"/>
    </row>
    <row r="136" spans="1:27" ht="47.25" customHeight="1" x14ac:dyDescent="0.25">
      <c r="A136" s="6"/>
      <c r="B136" s="6"/>
      <c r="C136" s="6"/>
      <c r="D136" s="6"/>
      <c r="E136" s="6"/>
      <c r="F136" s="6"/>
      <c r="G136" s="6"/>
      <c r="H136" s="35"/>
      <c r="I136" s="6"/>
      <c r="J136" s="6"/>
      <c r="K136" s="6"/>
      <c r="L136" s="6"/>
      <c r="M136" s="6"/>
      <c r="N136" s="6"/>
      <c r="O136" s="6"/>
      <c r="P136" s="6"/>
      <c r="Q136" s="6"/>
      <c r="R136" s="6"/>
      <c r="S136" s="6"/>
      <c r="T136" s="6"/>
      <c r="U136" s="6"/>
      <c r="V136" s="612"/>
      <c r="W136" s="157"/>
      <c r="X136" s="162"/>
      <c r="Y136" s="6"/>
      <c r="Z136" s="6"/>
      <c r="AA136" s="6"/>
    </row>
    <row r="137" spans="1:27" ht="47.25" customHeight="1" x14ac:dyDescent="0.25">
      <c r="A137" s="6"/>
      <c r="B137" s="6"/>
      <c r="C137" s="6"/>
      <c r="D137" s="6"/>
      <c r="E137" s="6"/>
      <c r="F137" s="6"/>
      <c r="G137" s="6"/>
      <c r="H137" s="35"/>
      <c r="I137" s="6"/>
      <c r="J137" s="6"/>
      <c r="K137" s="6"/>
      <c r="L137" s="6"/>
      <c r="M137" s="6"/>
      <c r="N137" s="6"/>
      <c r="O137" s="6"/>
      <c r="P137" s="6"/>
      <c r="Q137" s="6"/>
      <c r="R137" s="6"/>
      <c r="S137" s="6"/>
      <c r="T137" s="6"/>
      <c r="U137" s="6"/>
      <c r="V137" s="612"/>
      <c r="W137" s="157"/>
      <c r="X137" s="162"/>
      <c r="Y137" s="6"/>
      <c r="Z137" s="6"/>
      <c r="AA137" s="6"/>
    </row>
    <row r="138" spans="1:27" ht="47.25" customHeight="1" x14ac:dyDescent="0.25">
      <c r="A138" s="6"/>
      <c r="B138" s="6"/>
      <c r="C138" s="6"/>
      <c r="D138" s="6"/>
      <c r="E138" s="6"/>
      <c r="F138" s="6"/>
      <c r="G138" s="6"/>
      <c r="H138" s="35"/>
      <c r="I138" s="6"/>
      <c r="J138" s="6"/>
      <c r="K138" s="6"/>
      <c r="L138" s="6"/>
      <c r="M138" s="6"/>
      <c r="N138" s="6"/>
      <c r="O138" s="6"/>
      <c r="P138" s="6"/>
      <c r="Q138" s="6"/>
      <c r="R138" s="6"/>
      <c r="S138" s="6"/>
      <c r="T138" s="6"/>
      <c r="U138" s="6"/>
      <c r="V138" s="612"/>
      <c r="W138" s="157"/>
      <c r="X138" s="162"/>
      <c r="Y138" s="6"/>
      <c r="Z138" s="6"/>
      <c r="AA138" s="6"/>
    </row>
    <row r="139" spans="1:27" ht="47.25" customHeight="1" x14ac:dyDescent="0.25">
      <c r="A139" s="6"/>
      <c r="B139" s="6"/>
      <c r="C139" s="6"/>
      <c r="D139" s="6"/>
      <c r="E139" s="6"/>
      <c r="F139" s="6"/>
      <c r="G139" s="6"/>
      <c r="H139" s="35"/>
      <c r="I139" s="6"/>
      <c r="J139" s="6"/>
      <c r="K139" s="6"/>
      <c r="L139" s="6"/>
      <c r="M139" s="6"/>
      <c r="N139" s="6"/>
      <c r="O139" s="6"/>
      <c r="P139" s="6"/>
      <c r="Q139" s="6"/>
      <c r="R139" s="6"/>
      <c r="S139" s="6"/>
      <c r="T139" s="6"/>
      <c r="U139" s="6"/>
      <c r="V139" s="612"/>
      <c r="W139" s="157"/>
      <c r="X139" s="162"/>
      <c r="Y139" s="6"/>
      <c r="Z139" s="6"/>
      <c r="AA139" s="6"/>
    </row>
    <row r="140" spans="1:27" ht="47.25" customHeight="1" x14ac:dyDescent="0.25">
      <c r="A140" s="6"/>
      <c r="B140" s="6"/>
      <c r="C140" s="6"/>
      <c r="D140" s="6"/>
      <c r="E140" s="6"/>
      <c r="F140" s="6"/>
      <c r="G140" s="6"/>
      <c r="H140" s="35"/>
      <c r="I140" s="6"/>
      <c r="J140" s="6"/>
      <c r="K140" s="6"/>
      <c r="L140" s="6"/>
      <c r="M140" s="6"/>
      <c r="N140" s="6"/>
      <c r="O140" s="6"/>
      <c r="P140" s="6"/>
      <c r="Q140" s="6"/>
      <c r="R140" s="6"/>
      <c r="S140" s="6"/>
      <c r="T140" s="6"/>
      <c r="U140" s="6"/>
      <c r="V140" s="612"/>
      <c r="W140" s="157"/>
      <c r="X140" s="162"/>
      <c r="Y140" s="6"/>
      <c r="Z140" s="6"/>
      <c r="AA140" s="6"/>
    </row>
    <row r="141" spans="1:27" ht="47.25" customHeight="1" x14ac:dyDescent="0.25">
      <c r="A141" s="6"/>
      <c r="B141" s="6"/>
      <c r="C141" s="6"/>
      <c r="D141" s="6"/>
      <c r="E141" s="6"/>
      <c r="F141" s="6"/>
      <c r="G141" s="6"/>
      <c r="H141" s="35"/>
      <c r="I141" s="6"/>
      <c r="J141" s="6"/>
      <c r="K141" s="6"/>
      <c r="L141" s="6"/>
      <c r="M141" s="6"/>
      <c r="N141" s="6"/>
      <c r="O141" s="6"/>
      <c r="P141" s="6"/>
      <c r="Q141" s="6"/>
      <c r="R141" s="6"/>
      <c r="S141" s="6"/>
      <c r="T141" s="6"/>
      <c r="U141" s="6"/>
      <c r="V141" s="612"/>
      <c r="W141" s="157"/>
      <c r="X141" s="162"/>
      <c r="Y141" s="6"/>
      <c r="Z141" s="6"/>
      <c r="AA141" s="6"/>
    </row>
    <row r="142" spans="1:27" ht="47.25" customHeight="1" x14ac:dyDescent="0.25">
      <c r="A142" s="6"/>
      <c r="B142" s="6"/>
      <c r="C142" s="6"/>
      <c r="D142" s="6"/>
      <c r="E142" s="6"/>
      <c r="F142" s="6"/>
      <c r="G142" s="6"/>
      <c r="H142" s="35"/>
      <c r="I142" s="6"/>
      <c r="J142" s="6"/>
      <c r="K142" s="6"/>
      <c r="L142" s="6"/>
      <c r="M142" s="6"/>
      <c r="N142" s="6"/>
      <c r="O142" s="6"/>
      <c r="P142" s="6"/>
      <c r="Q142" s="6"/>
      <c r="R142" s="6"/>
      <c r="S142" s="6"/>
      <c r="T142" s="6"/>
      <c r="U142" s="6"/>
      <c r="V142" s="612"/>
      <c r="W142" s="157"/>
      <c r="X142" s="162"/>
      <c r="Y142" s="6"/>
      <c r="Z142" s="6"/>
      <c r="AA142" s="6"/>
    </row>
    <row r="143" spans="1:27" ht="47.25" customHeight="1" x14ac:dyDescent="0.25">
      <c r="A143" s="6"/>
      <c r="B143" s="6"/>
      <c r="C143" s="6"/>
      <c r="D143" s="6"/>
      <c r="E143" s="6"/>
      <c r="F143" s="6"/>
      <c r="G143" s="6"/>
      <c r="H143" s="35"/>
      <c r="I143" s="6"/>
      <c r="J143" s="6"/>
      <c r="K143" s="6"/>
      <c r="L143" s="6"/>
      <c r="M143" s="6"/>
      <c r="N143" s="6"/>
      <c r="O143" s="6"/>
      <c r="P143" s="6"/>
      <c r="Q143" s="6"/>
      <c r="R143" s="6"/>
      <c r="S143" s="6"/>
      <c r="T143" s="6"/>
      <c r="U143" s="6"/>
      <c r="V143" s="612"/>
      <c r="W143" s="157"/>
      <c r="X143" s="162"/>
      <c r="Y143" s="6"/>
      <c r="Z143" s="6"/>
      <c r="AA143" s="6"/>
    </row>
    <row r="144" spans="1:27" ht="47.25" customHeight="1" x14ac:dyDescent="0.25">
      <c r="A144" s="6"/>
      <c r="B144" s="6"/>
      <c r="C144" s="6"/>
      <c r="D144" s="6"/>
      <c r="E144" s="6"/>
      <c r="F144" s="6"/>
      <c r="G144" s="6"/>
      <c r="H144" s="35"/>
      <c r="I144" s="6"/>
      <c r="J144" s="6"/>
      <c r="K144" s="6"/>
      <c r="L144" s="6"/>
      <c r="M144" s="6"/>
      <c r="N144" s="6"/>
      <c r="O144" s="6"/>
      <c r="P144" s="6"/>
      <c r="Q144" s="6"/>
      <c r="R144" s="6"/>
      <c r="S144" s="6"/>
      <c r="T144" s="6"/>
      <c r="U144" s="6"/>
      <c r="V144" s="612"/>
      <c r="W144" s="157"/>
      <c r="X144" s="162"/>
      <c r="Y144" s="6"/>
      <c r="Z144" s="6"/>
      <c r="AA144" s="6"/>
    </row>
    <row r="145" spans="1:27" ht="47.25" customHeight="1" x14ac:dyDescent="0.25">
      <c r="A145" s="6"/>
      <c r="B145" s="6"/>
      <c r="C145" s="6"/>
      <c r="D145" s="6"/>
      <c r="E145" s="6"/>
      <c r="F145" s="6"/>
      <c r="G145" s="6"/>
      <c r="H145" s="35"/>
      <c r="I145" s="6"/>
      <c r="J145" s="6"/>
      <c r="K145" s="6"/>
      <c r="L145" s="6"/>
      <c r="M145" s="6"/>
      <c r="N145" s="6"/>
      <c r="O145" s="6"/>
      <c r="P145" s="6"/>
      <c r="Q145" s="6"/>
      <c r="R145" s="6"/>
      <c r="S145" s="6"/>
      <c r="T145" s="6"/>
      <c r="U145" s="6"/>
      <c r="V145" s="612"/>
      <c r="W145" s="157"/>
      <c r="X145" s="162"/>
      <c r="Y145" s="6"/>
      <c r="Z145" s="6"/>
      <c r="AA145" s="6"/>
    </row>
    <row r="146" spans="1:27" ht="47.25" customHeight="1" x14ac:dyDescent="0.25">
      <c r="A146" s="6"/>
      <c r="B146" s="6"/>
      <c r="C146" s="6"/>
      <c r="D146" s="6"/>
      <c r="E146" s="6"/>
      <c r="F146" s="6"/>
      <c r="G146" s="6"/>
      <c r="H146" s="35"/>
      <c r="I146" s="6"/>
      <c r="J146" s="6"/>
      <c r="K146" s="6"/>
      <c r="L146" s="6"/>
      <c r="M146" s="6"/>
      <c r="N146" s="6"/>
      <c r="O146" s="6"/>
      <c r="P146" s="6"/>
      <c r="Q146" s="6"/>
      <c r="R146" s="6"/>
      <c r="S146" s="6"/>
      <c r="T146" s="6"/>
      <c r="U146" s="6"/>
      <c r="V146" s="612"/>
      <c r="W146" s="157"/>
      <c r="X146" s="162"/>
      <c r="Y146" s="6"/>
      <c r="Z146" s="6"/>
      <c r="AA146" s="6"/>
    </row>
    <row r="147" spans="1:27" ht="47.25" customHeight="1" x14ac:dyDescent="0.25">
      <c r="A147" s="6"/>
      <c r="B147" s="6"/>
      <c r="C147" s="6"/>
      <c r="D147" s="6"/>
      <c r="E147" s="6"/>
      <c r="F147" s="6"/>
      <c r="G147" s="6"/>
      <c r="H147" s="35"/>
      <c r="I147" s="6"/>
      <c r="J147" s="6"/>
      <c r="K147" s="6"/>
      <c r="L147" s="6"/>
      <c r="M147" s="6"/>
      <c r="N147" s="6"/>
      <c r="O147" s="6"/>
      <c r="P147" s="6"/>
      <c r="Q147" s="6"/>
      <c r="R147" s="6"/>
      <c r="S147" s="6"/>
      <c r="T147" s="6"/>
      <c r="U147" s="6"/>
      <c r="V147" s="612"/>
      <c r="W147" s="157"/>
      <c r="X147" s="162"/>
      <c r="Y147" s="6"/>
      <c r="Z147" s="6"/>
      <c r="AA147" s="6"/>
    </row>
    <row r="148" spans="1:27" ht="47.25" customHeight="1" x14ac:dyDescent="0.25">
      <c r="A148" s="6"/>
      <c r="B148" s="6"/>
      <c r="C148" s="6"/>
      <c r="D148" s="6"/>
      <c r="E148" s="6"/>
      <c r="F148" s="6"/>
      <c r="G148" s="6"/>
      <c r="H148" s="35"/>
      <c r="I148" s="6"/>
      <c r="J148" s="6"/>
      <c r="K148" s="6"/>
      <c r="L148" s="6"/>
      <c r="M148" s="6"/>
      <c r="N148" s="6"/>
      <c r="O148" s="6"/>
      <c r="P148" s="6"/>
      <c r="Q148" s="6"/>
      <c r="R148" s="6"/>
      <c r="S148" s="6"/>
      <c r="T148" s="6"/>
      <c r="U148" s="6"/>
      <c r="V148" s="612"/>
      <c r="W148" s="157"/>
      <c r="X148" s="162"/>
      <c r="Y148" s="6"/>
      <c r="Z148" s="6"/>
      <c r="AA148" s="6"/>
    </row>
    <row r="149" spans="1:27" ht="47.25" customHeight="1" x14ac:dyDescent="0.25">
      <c r="A149" s="6"/>
      <c r="B149" s="6"/>
      <c r="C149" s="6"/>
      <c r="D149" s="6"/>
      <c r="E149" s="6"/>
      <c r="F149" s="6"/>
      <c r="G149" s="6"/>
      <c r="H149" s="35"/>
      <c r="I149" s="6"/>
      <c r="J149" s="6"/>
      <c r="K149" s="6"/>
      <c r="L149" s="6"/>
      <c r="M149" s="6"/>
      <c r="N149" s="6"/>
      <c r="O149" s="6"/>
      <c r="P149" s="6"/>
      <c r="Q149" s="6"/>
      <c r="R149" s="6"/>
      <c r="S149" s="6"/>
      <c r="T149" s="6"/>
      <c r="U149" s="6"/>
      <c r="V149" s="612"/>
      <c r="W149" s="157"/>
      <c r="X149" s="162"/>
      <c r="Y149" s="6"/>
      <c r="Z149" s="6"/>
      <c r="AA149" s="6"/>
    </row>
    <row r="150" spans="1:27" ht="47.25" customHeight="1" x14ac:dyDescent="0.25">
      <c r="A150" s="6"/>
      <c r="B150" s="6"/>
      <c r="C150" s="6"/>
      <c r="D150" s="6"/>
      <c r="E150" s="6"/>
      <c r="F150" s="6"/>
      <c r="G150" s="6"/>
      <c r="H150" s="35"/>
      <c r="I150" s="6"/>
      <c r="J150" s="6"/>
      <c r="K150" s="6"/>
      <c r="L150" s="6"/>
      <c r="M150" s="6"/>
      <c r="N150" s="6"/>
      <c r="O150" s="6"/>
      <c r="P150" s="6"/>
      <c r="Q150" s="6"/>
      <c r="R150" s="6"/>
      <c r="S150" s="6"/>
      <c r="T150" s="6"/>
      <c r="U150" s="6"/>
      <c r="V150" s="612"/>
      <c r="W150" s="157"/>
      <c r="X150" s="162"/>
      <c r="Y150" s="6"/>
      <c r="Z150" s="6"/>
      <c r="AA150" s="6"/>
    </row>
    <row r="151" spans="1:27" ht="47.25" customHeight="1" x14ac:dyDescent="0.25">
      <c r="A151" s="6"/>
      <c r="B151" s="6"/>
      <c r="C151" s="6"/>
      <c r="D151" s="6"/>
      <c r="E151" s="6"/>
      <c r="F151" s="6"/>
      <c r="G151" s="6"/>
      <c r="H151" s="35"/>
      <c r="I151" s="6"/>
      <c r="J151" s="6"/>
      <c r="K151" s="6"/>
      <c r="L151" s="6"/>
      <c r="M151" s="6"/>
      <c r="N151" s="6"/>
      <c r="O151" s="6"/>
      <c r="P151" s="6"/>
      <c r="Q151" s="6"/>
      <c r="R151" s="6"/>
      <c r="S151" s="6"/>
      <c r="T151" s="6"/>
      <c r="U151" s="6"/>
      <c r="V151" s="612"/>
      <c r="W151" s="157"/>
      <c r="X151" s="162"/>
      <c r="Y151" s="6"/>
      <c r="Z151" s="6"/>
      <c r="AA151" s="6"/>
    </row>
    <row r="152" spans="1:27" ht="47.25" customHeight="1" x14ac:dyDescent="0.25">
      <c r="A152" s="6"/>
      <c r="B152" s="6"/>
      <c r="C152" s="6"/>
      <c r="D152" s="6"/>
      <c r="E152" s="6"/>
      <c r="F152" s="6"/>
      <c r="G152" s="6"/>
      <c r="H152" s="35"/>
      <c r="I152" s="6"/>
      <c r="J152" s="6"/>
      <c r="K152" s="6"/>
      <c r="L152" s="6"/>
      <c r="M152" s="6"/>
      <c r="N152" s="6"/>
      <c r="O152" s="6"/>
      <c r="P152" s="6"/>
      <c r="Q152" s="6"/>
      <c r="R152" s="6"/>
      <c r="S152" s="6"/>
      <c r="T152" s="6"/>
      <c r="U152" s="6"/>
      <c r="V152" s="612"/>
      <c r="W152" s="157"/>
      <c r="X152" s="162"/>
      <c r="Y152" s="6"/>
      <c r="Z152" s="6"/>
      <c r="AA152" s="6"/>
    </row>
    <row r="153" spans="1:27" ht="47.25" customHeight="1" x14ac:dyDescent="0.25">
      <c r="A153" s="6"/>
      <c r="B153" s="6"/>
      <c r="C153" s="6"/>
      <c r="D153" s="6"/>
      <c r="E153" s="6"/>
      <c r="F153" s="6"/>
      <c r="G153" s="6"/>
      <c r="H153" s="35"/>
      <c r="I153" s="6"/>
      <c r="J153" s="6"/>
      <c r="K153" s="6"/>
      <c r="L153" s="6"/>
      <c r="M153" s="6"/>
      <c r="N153" s="6"/>
      <c r="O153" s="6"/>
      <c r="P153" s="6"/>
      <c r="Q153" s="6"/>
      <c r="R153" s="6"/>
      <c r="S153" s="6"/>
      <c r="T153" s="6"/>
      <c r="U153" s="6"/>
      <c r="V153" s="612"/>
      <c r="W153" s="157"/>
      <c r="X153" s="162"/>
      <c r="Y153" s="6"/>
      <c r="Z153" s="6"/>
      <c r="AA153" s="6"/>
    </row>
    <row r="154" spans="1:27" ht="47.25" customHeight="1" x14ac:dyDescent="0.25">
      <c r="A154" s="6"/>
      <c r="B154" s="6"/>
      <c r="C154" s="6"/>
      <c r="D154" s="6"/>
      <c r="E154" s="6"/>
      <c r="F154" s="6"/>
      <c r="G154" s="6"/>
      <c r="H154" s="35"/>
      <c r="I154" s="6"/>
      <c r="J154" s="6"/>
      <c r="K154" s="6"/>
      <c r="L154" s="6"/>
      <c r="M154" s="6"/>
      <c r="N154" s="6"/>
      <c r="O154" s="6"/>
      <c r="P154" s="6"/>
      <c r="Q154" s="6"/>
      <c r="R154" s="6"/>
      <c r="S154" s="6"/>
      <c r="T154" s="6"/>
      <c r="U154" s="6"/>
      <c r="V154" s="612"/>
      <c r="W154" s="157"/>
      <c r="X154" s="162"/>
      <c r="Y154" s="6"/>
      <c r="Z154" s="6"/>
      <c r="AA154" s="6"/>
    </row>
    <row r="155" spans="1:27" ht="47.25" customHeight="1" x14ac:dyDescent="0.25">
      <c r="A155" s="6"/>
      <c r="B155" s="6"/>
      <c r="C155" s="6"/>
      <c r="D155" s="6"/>
      <c r="E155" s="6"/>
      <c r="F155" s="6"/>
      <c r="G155" s="6"/>
      <c r="H155" s="35"/>
      <c r="I155" s="6"/>
      <c r="J155" s="6"/>
      <c r="K155" s="6"/>
      <c r="L155" s="6"/>
      <c r="M155" s="6"/>
      <c r="N155" s="6"/>
      <c r="O155" s="6"/>
      <c r="P155" s="6"/>
      <c r="Q155" s="6"/>
      <c r="R155" s="6"/>
      <c r="S155" s="6"/>
      <c r="T155" s="6"/>
      <c r="U155" s="6"/>
      <c r="V155" s="612"/>
      <c r="W155" s="157"/>
      <c r="X155" s="162"/>
      <c r="Y155" s="6"/>
      <c r="Z155" s="6"/>
      <c r="AA155" s="6"/>
    </row>
    <row r="156" spans="1:27" ht="47.25" customHeight="1" x14ac:dyDescent="0.25">
      <c r="A156" s="6"/>
      <c r="B156" s="6"/>
      <c r="C156" s="6"/>
      <c r="D156" s="6"/>
      <c r="E156" s="6"/>
      <c r="F156" s="6"/>
      <c r="G156" s="6"/>
      <c r="H156" s="35"/>
      <c r="I156" s="6"/>
      <c r="J156" s="6"/>
      <c r="K156" s="6"/>
      <c r="L156" s="6"/>
      <c r="M156" s="6"/>
      <c r="N156" s="6"/>
      <c r="O156" s="6"/>
      <c r="P156" s="6"/>
      <c r="Q156" s="6"/>
      <c r="R156" s="6"/>
      <c r="S156" s="6"/>
      <c r="T156" s="6"/>
      <c r="U156" s="6"/>
      <c r="V156" s="612"/>
      <c r="W156" s="157"/>
      <c r="X156" s="162"/>
      <c r="Y156" s="6"/>
      <c r="Z156" s="6"/>
      <c r="AA156" s="6"/>
    </row>
    <row r="157" spans="1:27" ht="47.25" customHeight="1" x14ac:dyDescent="0.25">
      <c r="A157" s="6"/>
      <c r="B157" s="6"/>
      <c r="C157" s="6"/>
      <c r="D157" s="6"/>
      <c r="E157" s="6"/>
      <c r="F157" s="6"/>
      <c r="G157" s="6"/>
      <c r="H157" s="35"/>
      <c r="I157" s="6"/>
      <c r="J157" s="6"/>
      <c r="K157" s="6"/>
      <c r="L157" s="6"/>
      <c r="M157" s="6"/>
      <c r="N157" s="6"/>
      <c r="O157" s="6"/>
      <c r="P157" s="6"/>
      <c r="Q157" s="6"/>
      <c r="R157" s="6"/>
      <c r="S157" s="6"/>
      <c r="T157" s="6"/>
      <c r="U157" s="6"/>
      <c r="V157" s="612"/>
      <c r="W157" s="157"/>
      <c r="X157" s="162"/>
      <c r="Y157" s="6"/>
      <c r="Z157" s="6"/>
      <c r="AA157" s="6"/>
    </row>
    <row r="158" spans="1:27" ht="47.25" customHeight="1" x14ac:dyDescent="0.25">
      <c r="A158" s="6"/>
      <c r="B158" s="6"/>
      <c r="C158" s="6"/>
      <c r="D158" s="6"/>
      <c r="E158" s="6"/>
      <c r="F158" s="6"/>
      <c r="G158" s="6"/>
      <c r="H158" s="35"/>
      <c r="I158" s="6"/>
      <c r="J158" s="6"/>
      <c r="K158" s="6"/>
      <c r="L158" s="6"/>
      <c r="M158" s="6"/>
      <c r="N158" s="6"/>
      <c r="O158" s="6"/>
      <c r="P158" s="6"/>
      <c r="Q158" s="6"/>
      <c r="R158" s="6"/>
      <c r="S158" s="6"/>
      <c r="T158" s="6"/>
      <c r="U158" s="6"/>
      <c r="V158" s="612"/>
      <c r="W158" s="157"/>
      <c r="X158" s="162"/>
      <c r="Y158" s="6"/>
      <c r="Z158" s="6"/>
      <c r="AA158" s="6"/>
    </row>
    <row r="159" spans="1:27" ht="47.25" customHeight="1" x14ac:dyDescent="0.25">
      <c r="A159" s="6"/>
      <c r="B159" s="6"/>
      <c r="C159" s="6"/>
      <c r="D159" s="6"/>
      <c r="E159" s="6"/>
      <c r="F159" s="6"/>
      <c r="G159" s="6"/>
      <c r="H159" s="35"/>
      <c r="I159" s="6"/>
      <c r="J159" s="6"/>
      <c r="K159" s="6"/>
      <c r="L159" s="6"/>
      <c r="M159" s="6"/>
      <c r="N159" s="6"/>
      <c r="O159" s="6"/>
      <c r="P159" s="6"/>
      <c r="Q159" s="6"/>
      <c r="R159" s="6"/>
      <c r="S159" s="6"/>
      <c r="T159" s="6"/>
      <c r="U159" s="6"/>
      <c r="V159" s="612"/>
      <c r="W159" s="157"/>
      <c r="X159" s="162"/>
      <c r="Y159" s="6"/>
      <c r="Z159" s="6"/>
      <c r="AA159" s="6"/>
    </row>
    <row r="160" spans="1:27" ht="47.25" customHeight="1" x14ac:dyDescent="0.25">
      <c r="A160" s="6"/>
      <c r="B160" s="6"/>
      <c r="C160" s="6"/>
      <c r="D160" s="6"/>
      <c r="E160" s="6"/>
      <c r="F160" s="6"/>
      <c r="G160" s="6"/>
      <c r="H160" s="35"/>
      <c r="I160" s="6"/>
      <c r="J160" s="6"/>
      <c r="K160" s="6"/>
      <c r="L160" s="6"/>
      <c r="M160" s="6"/>
      <c r="N160" s="6"/>
      <c r="O160" s="6"/>
      <c r="P160" s="6"/>
      <c r="Q160" s="6"/>
      <c r="R160" s="6"/>
      <c r="S160" s="6"/>
      <c r="T160" s="6"/>
      <c r="U160" s="6"/>
      <c r="V160" s="612"/>
      <c r="W160" s="157"/>
      <c r="X160" s="162"/>
      <c r="Y160" s="6"/>
      <c r="Z160" s="6"/>
      <c r="AA160" s="6"/>
    </row>
    <row r="161" spans="1:27" ht="47.25" customHeight="1" x14ac:dyDescent="0.25">
      <c r="A161" s="6"/>
      <c r="B161" s="6"/>
      <c r="C161" s="6"/>
      <c r="D161" s="6"/>
      <c r="E161" s="6"/>
      <c r="F161" s="6"/>
      <c r="G161" s="6"/>
      <c r="H161" s="35"/>
      <c r="I161" s="6"/>
      <c r="J161" s="6"/>
      <c r="K161" s="6"/>
      <c r="L161" s="6"/>
      <c r="M161" s="6"/>
      <c r="N161" s="6"/>
      <c r="O161" s="6"/>
      <c r="P161" s="6"/>
      <c r="Q161" s="6"/>
      <c r="R161" s="6"/>
      <c r="S161" s="6"/>
      <c r="T161" s="6"/>
      <c r="U161" s="6"/>
      <c r="V161" s="612"/>
      <c r="W161" s="157"/>
      <c r="X161" s="162"/>
      <c r="Y161" s="6"/>
      <c r="Z161" s="6"/>
      <c r="AA161" s="6"/>
    </row>
    <row r="162" spans="1:27" ht="47.25" customHeight="1" x14ac:dyDescent="0.25">
      <c r="A162" s="6"/>
      <c r="B162" s="6"/>
      <c r="C162" s="6"/>
      <c r="D162" s="6"/>
      <c r="E162" s="6"/>
      <c r="F162" s="6"/>
      <c r="G162" s="6"/>
      <c r="H162" s="35"/>
      <c r="I162" s="6"/>
      <c r="J162" s="6"/>
      <c r="K162" s="6"/>
      <c r="L162" s="6"/>
      <c r="M162" s="6"/>
      <c r="N162" s="6"/>
      <c r="O162" s="6"/>
      <c r="P162" s="6"/>
      <c r="Q162" s="6"/>
      <c r="R162" s="6"/>
      <c r="S162" s="6"/>
      <c r="T162" s="6"/>
      <c r="U162" s="6"/>
      <c r="V162" s="612"/>
      <c r="W162" s="157"/>
      <c r="X162" s="162"/>
      <c r="Y162" s="6"/>
      <c r="Z162" s="6"/>
      <c r="AA162" s="6"/>
    </row>
    <row r="163" spans="1:27" ht="47.25" customHeight="1" x14ac:dyDescent="0.25">
      <c r="A163" s="6"/>
      <c r="B163" s="6"/>
      <c r="C163" s="6"/>
      <c r="D163" s="6"/>
      <c r="E163" s="6"/>
      <c r="F163" s="6"/>
      <c r="G163" s="6"/>
      <c r="H163" s="35"/>
      <c r="I163" s="6"/>
      <c r="J163" s="6"/>
      <c r="K163" s="6"/>
      <c r="L163" s="6"/>
      <c r="M163" s="6"/>
      <c r="N163" s="6"/>
      <c r="O163" s="6"/>
      <c r="P163" s="6"/>
      <c r="Q163" s="6"/>
      <c r="R163" s="6"/>
      <c r="S163" s="6"/>
      <c r="T163" s="6"/>
      <c r="U163" s="6"/>
      <c r="V163" s="612"/>
      <c r="W163" s="157"/>
      <c r="X163" s="162"/>
      <c r="Y163" s="6"/>
      <c r="Z163" s="6"/>
      <c r="AA163" s="6"/>
    </row>
    <row r="164" spans="1:27" ht="47.25" customHeight="1" x14ac:dyDescent="0.25">
      <c r="A164" s="6"/>
      <c r="B164" s="6"/>
      <c r="C164" s="6"/>
      <c r="D164" s="6"/>
      <c r="E164" s="6"/>
      <c r="F164" s="6"/>
      <c r="G164" s="6"/>
      <c r="H164" s="35"/>
      <c r="I164" s="6"/>
      <c r="J164" s="6"/>
      <c r="K164" s="6"/>
      <c r="L164" s="6"/>
      <c r="M164" s="6"/>
      <c r="N164" s="6"/>
      <c r="O164" s="6"/>
      <c r="P164" s="6"/>
      <c r="Q164" s="6"/>
      <c r="R164" s="6"/>
      <c r="S164" s="6"/>
      <c r="T164" s="6"/>
      <c r="U164" s="6"/>
      <c r="V164" s="612"/>
      <c r="W164" s="157"/>
      <c r="X164" s="162"/>
      <c r="Y164" s="6"/>
      <c r="Z164" s="6"/>
      <c r="AA164" s="6"/>
    </row>
    <row r="165" spans="1:27" ht="47.25" customHeight="1" x14ac:dyDescent="0.25">
      <c r="A165" s="6"/>
      <c r="B165" s="6"/>
      <c r="C165" s="6"/>
      <c r="D165" s="6"/>
      <c r="E165" s="6"/>
      <c r="F165" s="6"/>
      <c r="G165" s="6"/>
      <c r="H165" s="35"/>
      <c r="I165" s="6"/>
      <c r="J165" s="6"/>
      <c r="K165" s="6"/>
      <c r="L165" s="6"/>
      <c r="M165" s="6"/>
      <c r="N165" s="6"/>
      <c r="O165" s="6"/>
      <c r="P165" s="6"/>
      <c r="Q165" s="6"/>
      <c r="R165" s="6"/>
      <c r="S165" s="6"/>
      <c r="T165" s="6"/>
      <c r="U165" s="6"/>
      <c r="V165" s="612"/>
      <c r="W165" s="157"/>
      <c r="X165" s="162"/>
      <c r="Y165" s="6"/>
      <c r="Z165" s="6"/>
      <c r="AA165" s="6"/>
    </row>
    <row r="166" spans="1:27" ht="47.25" customHeight="1" x14ac:dyDescent="0.25">
      <c r="A166" s="6"/>
      <c r="B166" s="6"/>
      <c r="C166" s="6"/>
      <c r="D166" s="6"/>
      <c r="E166" s="6"/>
      <c r="F166" s="6"/>
      <c r="G166" s="6"/>
      <c r="H166" s="35"/>
      <c r="I166" s="6"/>
      <c r="J166" s="6"/>
      <c r="K166" s="6"/>
      <c r="L166" s="6"/>
      <c r="M166" s="6"/>
      <c r="N166" s="6"/>
      <c r="O166" s="6"/>
      <c r="P166" s="6"/>
      <c r="Q166" s="6"/>
      <c r="R166" s="6"/>
      <c r="S166" s="6"/>
      <c r="T166" s="6"/>
      <c r="U166" s="6"/>
      <c r="V166" s="612"/>
      <c r="W166" s="157"/>
      <c r="X166" s="162"/>
      <c r="Y166" s="6"/>
      <c r="Z166" s="6"/>
      <c r="AA166" s="6"/>
    </row>
    <row r="167" spans="1:27" ht="47.25" customHeight="1" x14ac:dyDescent="0.25">
      <c r="A167" s="6"/>
      <c r="B167" s="6"/>
      <c r="C167" s="6"/>
      <c r="D167" s="6"/>
      <c r="E167" s="6"/>
      <c r="F167" s="6"/>
      <c r="G167" s="6"/>
      <c r="H167" s="35"/>
      <c r="I167" s="6"/>
      <c r="J167" s="6"/>
      <c r="K167" s="6"/>
      <c r="L167" s="6"/>
      <c r="M167" s="6"/>
      <c r="N167" s="6"/>
      <c r="O167" s="6"/>
      <c r="P167" s="6"/>
      <c r="Q167" s="6"/>
      <c r="R167" s="6"/>
      <c r="S167" s="6"/>
      <c r="T167" s="6"/>
      <c r="U167" s="6"/>
      <c r="V167" s="612"/>
      <c r="W167" s="157"/>
      <c r="X167" s="162"/>
      <c r="Y167" s="6"/>
      <c r="Z167" s="6"/>
      <c r="AA167" s="6"/>
    </row>
    <row r="168" spans="1:27" ht="47.25" customHeight="1" x14ac:dyDescent="0.25">
      <c r="A168" s="6"/>
      <c r="B168" s="6"/>
      <c r="C168" s="6"/>
      <c r="D168" s="6"/>
      <c r="E168" s="6"/>
      <c r="F168" s="6"/>
      <c r="G168" s="6"/>
      <c r="H168" s="35"/>
      <c r="I168" s="6"/>
      <c r="J168" s="6"/>
      <c r="K168" s="6"/>
      <c r="L168" s="6"/>
      <c r="M168" s="6"/>
      <c r="N168" s="6"/>
      <c r="O168" s="6"/>
      <c r="P168" s="6"/>
      <c r="Q168" s="6"/>
      <c r="R168" s="6"/>
      <c r="S168" s="6"/>
      <c r="T168" s="6"/>
      <c r="U168" s="6"/>
      <c r="V168" s="612"/>
      <c r="W168" s="157"/>
      <c r="X168" s="162"/>
      <c r="Y168" s="6"/>
      <c r="Z168" s="6"/>
      <c r="AA168" s="6"/>
    </row>
    <row r="169" spans="1:27" ht="47.25" customHeight="1" x14ac:dyDescent="0.25">
      <c r="A169" s="6"/>
      <c r="B169" s="6"/>
      <c r="C169" s="6"/>
      <c r="D169" s="6"/>
      <c r="E169" s="6"/>
      <c r="F169" s="6"/>
      <c r="G169" s="6"/>
      <c r="H169" s="35"/>
      <c r="I169" s="6"/>
      <c r="J169" s="6"/>
      <c r="K169" s="6"/>
      <c r="L169" s="6"/>
      <c r="M169" s="6"/>
      <c r="N169" s="6"/>
      <c r="O169" s="6"/>
      <c r="P169" s="6"/>
      <c r="Q169" s="6"/>
      <c r="R169" s="6"/>
      <c r="S169" s="6"/>
      <c r="T169" s="6"/>
      <c r="U169" s="6"/>
      <c r="V169" s="612"/>
      <c r="W169" s="157"/>
      <c r="X169" s="162"/>
      <c r="Y169" s="6"/>
      <c r="Z169" s="6"/>
      <c r="AA169" s="6"/>
    </row>
    <row r="170" spans="1:27" ht="47.25" customHeight="1" x14ac:dyDescent="0.25">
      <c r="A170" s="6"/>
      <c r="B170" s="6"/>
      <c r="C170" s="6"/>
      <c r="D170" s="6"/>
      <c r="E170" s="6"/>
      <c r="F170" s="6"/>
      <c r="G170" s="6"/>
      <c r="H170" s="35"/>
      <c r="I170" s="6"/>
      <c r="J170" s="6"/>
      <c r="K170" s="6"/>
      <c r="L170" s="6"/>
      <c r="M170" s="6"/>
      <c r="N170" s="6"/>
      <c r="O170" s="6"/>
      <c r="P170" s="6"/>
      <c r="Q170" s="6"/>
      <c r="R170" s="6"/>
      <c r="S170" s="6"/>
      <c r="T170" s="6"/>
      <c r="U170" s="6"/>
      <c r="V170" s="612"/>
      <c r="W170" s="157"/>
      <c r="X170" s="162"/>
      <c r="Y170" s="6"/>
      <c r="Z170" s="6"/>
      <c r="AA170" s="6"/>
    </row>
    <row r="171" spans="1:27" ht="47.25" customHeight="1" x14ac:dyDescent="0.25">
      <c r="A171" s="6"/>
      <c r="B171" s="6"/>
      <c r="C171" s="6"/>
      <c r="D171" s="6"/>
      <c r="E171" s="6"/>
      <c r="F171" s="6"/>
      <c r="G171" s="6"/>
      <c r="H171" s="35"/>
      <c r="I171" s="6"/>
      <c r="J171" s="6"/>
      <c r="K171" s="6"/>
      <c r="L171" s="6"/>
      <c r="M171" s="6"/>
      <c r="N171" s="6"/>
      <c r="O171" s="6"/>
      <c r="P171" s="6"/>
      <c r="Q171" s="6"/>
      <c r="R171" s="6"/>
      <c r="S171" s="6"/>
      <c r="T171" s="6"/>
      <c r="U171" s="6"/>
      <c r="V171" s="612"/>
      <c r="W171" s="157"/>
      <c r="X171" s="162"/>
      <c r="Y171" s="6"/>
      <c r="Z171" s="6"/>
      <c r="AA171" s="6"/>
    </row>
    <row r="172" spans="1:27" ht="47.25" customHeight="1" x14ac:dyDescent="0.25">
      <c r="A172" s="6"/>
      <c r="B172" s="6"/>
      <c r="C172" s="6"/>
      <c r="D172" s="6"/>
      <c r="E172" s="6"/>
      <c r="F172" s="6"/>
      <c r="G172" s="6"/>
      <c r="H172" s="35"/>
      <c r="I172" s="6"/>
      <c r="J172" s="6"/>
      <c r="K172" s="6"/>
      <c r="L172" s="6"/>
      <c r="M172" s="6"/>
      <c r="N172" s="6"/>
      <c r="O172" s="6"/>
      <c r="P172" s="6"/>
      <c r="Q172" s="6"/>
      <c r="R172" s="6"/>
      <c r="S172" s="6"/>
      <c r="T172" s="6"/>
      <c r="U172" s="6"/>
      <c r="V172" s="612"/>
      <c r="W172" s="157"/>
      <c r="X172" s="162"/>
      <c r="Y172" s="6"/>
      <c r="Z172" s="6"/>
      <c r="AA172" s="6"/>
    </row>
    <row r="173" spans="1:27" ht="47.25" customHeight="1" x14ac:dyDescent="0.25">
      <c r="A173" s="6"/>
      <c r="B173" s="6"/>
      <c r="C173" s="6"/>
      <c r="D173" s="6"/>
      <c r="E173" s="6"/>
      <c r="F173" s="6"/>
      <c r="G173" s="6"/>
      <c r="H173" s="35"/>
      <c r="I173" s="6"/>
      <c r="J173" s="6"/>
      <c r="K173" s="6"/>
      <c r="L173" s="6"/>
      <c r="M173" s="6"/>
      <c r="N173" s="6"/>
      <c r="O173" s="6"/>
      <c r="P173" s="6"/>
      <c r="Q173" s="6"/>
      <c r="R173" s="6"/>
      <c r="S173" s="6"/>
      <c r="T173" s="6"/>
      <c r="U173" s="6"/>
      <c r="V173" s="612"/>
      <c r="W173" s="157"/>
      <c r="X173" s="162"/>
      <c r="Y173" s="6"/>
      <c r="Z173" s="6"/>
      <c r="AA173" s="6"/>
    </row>
    <row r="174" spans="1:27" ht="47.25" customHeight="1" x14ac:dyDescent="0.25">
      <c r="A174" s="6"/>
      <c r="B174" s="6"/>
      <c r="C174" s="6"/>
      <c r="D174" s="6"/>
      <c r="E174" s="6"/>
      <c r="F174" s="6"/>
      <c r="G174" s="6"/>
      <c r="H174" s="35"/>
      <c r="I174" s="6"/>
      <c r="J174" s="6"/>
      <c r="K174" s="6"/>
      <c r="L174" s="6"/>
      <c r="M174" s="6"/>
      <c r="N174" s="6"/>
      <c r="O174" s="6"/>
      <c r="P174" s="6"/>
      <c r="Q174" s="6"/>
      <c r="R174" s="6"/>
      <c r="S174" s="6"/>
      <c r="T174" s="6"/>
      <c r="U174" s="6"/>
      <c r="V174" s="612"/>
      <c r="W174" s="157"/>
      <c r="X174" s="162"/>
      <c r="Y174" s="6"/>
      <c r="Z174" s="6"/>
      <c r="AA174" s="6"/>
    </row>
    <row r="175" spans="1:27" ht="47.25" customHeight="1" x14ac:dyDescent="0.25">
      <c r="A175" s="6"/>
      <c r="B175" s="6"/>
      <c r="C175" s="6"/>
      <c r="D175" s="6"/>
      <c r="E175" s="6"/>
      <c r="F175" s="6"/>
      <c r="G175" s="6"/>
      <c r="H175" s="35"/>
      <c r="I175" s="6"/>
      <c r="J175" s="6"/>
      <c r="K175" s="6"/>
      <c r="L175" s="6"/>
      <c r="M175" s="6"/>
      <c r="N175" s="6"/>
      <c r="O175" s="6"/>
      <c r="P175" s="6"/>
      <c r="Q175" s="6"/>
      <c r="R175" s="6"/>
      <c r="S175" s="6"/>
      <c r="T175" s="6"/>
      <c r="U175" s="6"/>
      <c r="V175" s="612"/>
      <c r="W175" s="157"/>
      <c r="X175" s="162"/>
      <c r="Y175" s="6"/>
      <c r="Z175" s="6"/>
      <c r="AA175" s="6"/>
    </row>
    <row r="176" spans="1:27" ht="47.25" customHeight="1" x14ac:dyDescent="0.25">
      <c r="A176" s="6"/>
      <c r="B176" s="6"/>
      <c r="C176" s="6"/>
      <c r="D176" s="6"/>
      <c r="E176" s="6"/>
      <c r="F176" s="6"/>
      <c r="G176" s="6"/>
      <c r="H176" s="35"/>
      <c r="I176" s="6"/>
      <c r="J176" s="6"/>
      <c r="K176" s="6"/>
      <c r="L176" s="6"/>
      <c r="M176" s="6"/>
      <c r="N176" s="6"/>
      <c r="O176" s="6"/>
      <c r="P176" s="6"/>
      <c r="Q176" s="6"/>
      <c r="R176" s="6"/>
      <c r="S176" s="6"/>
      <c r="T176" s="6"/>
      <c r="U176" s="6"/>
      <c r="V176" s="612"/>
      <c r="W176" s="157"/>
      <c r="X176" s="162"/>
      <c r="Y176" s="6"/>
      <c r="Z176" s="6"/>
      <c r="AA176" s="6"/>
    </row>
    <row r="177" spans="1:27" ht="47.25" customHeight="1" x14ac:dyDescent="0.25">
      <c r="A177" s="6"/>
      <c r="B177" s="6"/>
      <c r="C177" s="6"/>
      <c r="D177" s="6"/>
      <c r="E177" s="6"/>
      <c r="F177" s="6"/>
      <c r="G177" s="6"/>
      <c r="H177" s="35"/>
      <c r="I177" s="6"/>
      <c r="J177" s="6"/>
      <c r="K177" s="6"/>
      <c r="L177" s="6"/>
      <c r="M177" s="6"/>
      <c r="N177" s="6"/>
      <c r="O177" s="6"/>
      <c r="P177" s="6"/>
      <c r="Q177" s="6"/>
      <c r="R177" s="6"/>
      <c r="S177" s="6"/>
      <c r="T177" s="6"/>
      <c r="U177" s="6"/>
      <c r="V177" s="612"/>
      <c r="W177" s="157"/>
      <c r="X177" s="162"/>
      <c r="Y177" s="6"/>
      <c r="Z177" s="6"/>
      <c r="AA177" s="6"/>
    </row>
    <row r="178" spans="1:27" ht="47.25" customHeight="1" x14ac:dyDescent="0.25">
      <c r="A178" s="6"/>
      <c r="B178" s="6"/>
      <c r="C178" s="6"/>
      <c r="D178" s="6"/>
      <c r="E178" s="6"/>
      <c r="F178" s="6"/>
      <c r="G178" s="6"/>
      <c r="H178" s="35"/>
      <c r="I178" s="6"/>
      <c r="J178" s="6"/>
      <c r="K178" s="6"/>
      <c r="L178" s="6"/>
      <c r="M178" s="6"/>
      <c r="N178" s="6"/>
      <c r="O178" s="6"/>
      <c r="P178" s="6"/>
      <c r="Q178" s="6"/>
      <c r="R178" s="6"/>
      <c r="S178" s="6"/>
      <c r="T178" s="6"/>
      <c r="U178" s="6"/>
      <c r="V178" s="612"/>
      <c r="W178" s="157"/>
      <c r="X178" s="162"/>
      <c r="Y178" s="6"/>
      <c r="Z178" s="6"/>
      <c r="AA178" s="6"/>
    </row>
    <row r="179" spans="1:27" ht="47.25" customHeight="1" x14ac:dyDescent="0.25">
      <c r="A179" s="6"/>
      <c r="B179" s="6"/>
      <c r="C179" s="6"/>
      <c r="D179" s="6"/>
      <c r="E179" s="6"/>
      <c r="F179" s="6"/>
      <c r="G179" s="6"/>
      <c r="H179" s="35"/>
      <c r="I179" s="6"/>
      <c r="J179" s="6"/>
      <c r="K179" s="6"/>
      <c r="L179" s="6"/>
      <c r="M179" s="6"/>
      <c r="N179" s="6"/>
      <c r="O179" s="6"/>
      <c r="P179" s="6"/>
      <c r="Q179" s="6"/>
      <c r="R179" s="6"/>
      <c r="S179" s="6"/>
      <c r="T179" s="6"/>
      <c r="U179" s="6"/>
      <c r="V179" s="612"/>
      <c r="W179" s="157"/>
      <c r="X179" s="162"/>
      <c r="Y179" s="6"/>
      <c r="Z179" s="6"/>
      <c r="AA179" s="6"/>
    </row>
    <row r="180" spans="1:27" ht="47.25" customHeight="1" x14ac:dyDescent="0.25">
      <c r="A180" s="6"/>
      <c r="B180" s="6"/>
      <c r="C180" s="6"/>
      <c r="D180" s="6"/>
      <c r="E180" s="6"/>
      <c r="F180" s="6"/>
      <c r="G180" s="6"/>
      <c r="H180" s="35"/>
      <c r="I180" s="6"/>
      <c r="J180" s="6"/>
      <c r="K180" s="6"/>
      <c r="L180" s="6"/>
      <c r="M180" s="6"/>
      <c r="N180" s="6"/>
      <c r="O180" s="6"/>
      <c r="P180" s="6"/>
      <c r="Q180" s="6"/>
      <c r="R180" s="6"/>
      <c r="S180" s="6"/>
      <c r="T180" s="6"/>
      <c r="U180" s="6"/>
      <c r="V180" s="612"/>
      <c r="W180" s="157"/>
      <c r="X180" s="162"/>
      <c r="Y180" s="6"/>
      <c r="Z180" s="6"/>
      <c r="AA180" s="6"/>
    </row>
    <row r="181" spans="1:27" ht="47.25" customHeight="1" x14ac:dyDescent="0.25">
      <c r="A181" s="6"/>
      <c r="B181" s="6"/>
      <c r="C181" s="6"/>
      <c r="D181" s="6"/>
      <c r="E181" s="6"/>
      <c r="F181" s="6"/>
      <c r="G181" s="6"/>
      <c r="H181" s="35"/>
      <c r="I181" s="6"/>
      <c r="J181" s="6"/>
      <c r="K181" s="6"/>
      <c r="L181" s="6"/>
      <c r="M181" s="6"/>
      <c r="N181" s="6"/>
      <c r="O181" s="6"/>
      <c r="P181" s="6"/>
      <c r="Q181" s="6"/>
      <c r="R181" s="6"/>
      <c r="S181" s="6"/>
      <c r="T181" s="6"/>
      <c r="U181" s="6"/>
      <c r="V181" s="612"/>
      <c r="W181" s="157"/>
      <c r="X181" s="162"/>
      <c r="Y181" s="6"/>
      <c r="Z181" s="6"/>
      <c r="AA181" s="6"/>
    </row>
    <row r="182" spans="1:27" ht="47.25" customHeight="1" x14ac:dyDescent="0.25">
      <c r="A182" s="6"/>
      <c r="B182" s="6"/>
      <c r="C182" s="6"/>
      <c r="D182" s="6"/>
      <c r="E182" s="6"/>
      <c r="F182" s="6"/>
      <c r="G182" s="6"/>
      <c r="H182" s="35"/>
      <c r="I182" s="6"/>
      <c r="J182" s="6"/>
      <c r="K182" s="6"/>
      <c r="L182" s="6"/>
      <c r="M182" s="6"/>
      <c r="N182" s="6"/>
      <c r="O182" s="6"/>
      <c r="P182" s="6"/>
      <c r="Q182" s="6"/>
      <c r="R182" s="6"/>
      <c r="S182" s="6"/>
      <c r="T182" s="6"/>
      <c r="U182" s="6"/>
      <c r="V182" s="612"/>
      <c r="W182" s="157"/>
      <c r="X182" s="162"/>
      <c r="Y182" s="6"/>
      <c r="Z182" s="6"/>
      <c r="AA182" s="6"/>
    </row>
    <row r="183" spans="1:27" ht="47.25" customHeight="1" x14ac:dyDescent="0.25">
      <c r="A183" s="6"/>
      <c r="B183" s="6"/>
      <c r="C183" s="6"/>
      <c r="D183" s="6"/>
      <c r="E183" s="6"/>
      <c r="F183" s="6"/>
      <c r="G183" s="6"/>
      <c r="H183" s="35"/>
      <c r="I183" s="6"/>
      <c r="J183" s="6"/>
      <c r="K183" s="6"/>
      <c r="L183" s="6"/>
      <c r="M183" s="6"/>
      <c r="N183" s="6"/>
      <c r="O183" s="6"/>
      <c r="P183" s="6"/>
      <c r="Q183" s="6"/>
      <c r="R183" s="6"/>
      <c r="S183" s="6"/>
      <c r="T183" s="6"/>
      <c r="U183" s="6"/>
      <c r="V183" s="612"/>
      <c r="W183" s="157"/>
      <c r="X183" s="162"/>
      <c r="Y183" s="6"/>
      <c r="Z183" s="6"/>
      <c r="AA183" s="6"/>
    </row>
    <row r="184" spans="1:27" ht="47.25" customHeight="1" x14ac:dyDescent="0.25">
      <c r="A184" s="6"/>
      <c r="B184" s="6"/>
      <c r="C184" s="6"/>
      <c r="D184" s="6"/>
      <c r="E184" s="6"/>
      <c r="F184" s="6"/>
      <c r="G184" s="6"/>
      <c r="H184" s="35"/>
      <c r="I184" s="6"/>
      <c r="J184" s="6"/>
      <c r="K184" s="6"/>
      <c r="L184" s="6"/>
      <c r="M184" s="6"/>
      <c r="N184" s="6"/>
      <c r="O184" s="6"/>
      <c r="P184" s="6"/>
      <c r="Q184" s="6"/>
      <c r="R184" s="6"/>
      <c r="S184" s="6"/>
      <c r="T184" s="6"/>
      <c r="U184" s="6"/>
      <c r="V184" s="612"/>
      <c r="W184" s="157"/>
      <c r="X184" s="162"/>
      <c r="Y184" s="6"/>
      <c r="Z184" s="6"/>
      <c r="AA184" s="6"/>
    </row>
    <row r="185" spans="1:27" ht="47.25" customHeight="1" x14ac:dyDescent="0.25">
      <c r="A185" s="6"/>
      <c r="B185" s="6"/>
      <c r="C185" s="6"/>
      <c r="D185" s="6"/>
      <c r="E185" s="6"/>
      <c r="F185" s="6"/>
      <c r="G185" s="6"/>
      <c r="H185" s="35"/>
      <c r="I185" s="6"/>
      <c r="J185" s="6"/>
      <c r="K185" s="6"/>
      <c r="L185" s="6"/>
      <c r="M185" s="6"/>
      <c r="N185" s="6"/>
      <c r="O185" s="6"/>
      <c r="P185" s="6"/>
      <c r="Q185" s="6"/>
      <c r="R185" s="6"/>
      <c r="S185" s="6"/>
      <c r="T185" s="6"/>
      <c r="U185" s="6"/>
      <c r="V185" s="612"/>
      <c r="W185" s="157"/>
      <c r="X185" s="162"/>
      <c r="Y185" s="6"/>
      <c r="Z185" s="6"/>
      <c r="AA185" s="6"/>
    </row>
    <row r="186" spans="1:27" ht="47.25" customHeight="1" x14ac:dyDescent="0.25">
      <c r="A186" s="6"/>
      <c r="B186" s="6"/>
      <c r="C186" s="6"/>
      <c r="D186" s="6"/>
      <c r="E186" s="6"/>
      <c r="F186" s="6"/>
      <c r="G186" s="6"/>
      <c r="H186" s="35"/>
      <c r="I186" s="6"/>
      <c r="J186" s="6"/>
      <c r="K186" s="6"/>
      <c r="L186" s="6"/>
      <c r="M186" s="6"/>
      <c r="N186" s="6"/>
      <c r="O186" s="6"/>
      <c r="P186" s="6"/>
      <c r="Q186" s="6"/>
      <c r="R186" s="6"/>
      <c r="S186" s="6"/>
      <c r="T186" s="6"/>
      <c r="U186" s="6"/>
      <c r="V186" s="612"/>
      <c r="W186" s="157"/>
      <c r="X186" s="162"/>
      <c r="Y186" s="6"/>
      <c r="Z186" s="6"/>
      <c r="AA186" s="6"/>
    </row>
    <row r="187" spans="1:27" ht="47.25" customHeight="1" x14ac:dyDescent="0.25">
      <c r="A187" s="6"/>
      <c r="B187" s="6"/>
      <c r="C187" s="6"/>
      <c r="D187" s="6"/>
      <c r="E187" s="6"/>
      <c r="F187" s="6"/>
      <c r="G187" s="6"/>
      <c r="H187" s="35"/>
      <c r="I187" s="6"/>
      <c r="J187" s="6"/>
      <c r="K187" s="6"/>
      <c r="L187" s="6"/>
      <c r="M187" s="6"/>
      <c r="N187" s="6"/>
      <c r="O187" s="6"/>
      <c r="P187" s="6"/>
      <c r="Q187" s="6"/>
      <c r="R187" s="6"/>
      <c r="S187" s="6"/>
      <c r="T187" s="6"/>
      <c r="U187" s="6"/>
      <c r="V187" s="612"/>
      <c r="W187" s="157"/>
      <c r="X187" s="162"/>
      <c r="Y187" s="6"/>
      <c r="Z187" s="6"/>
      <c r="AA187" s="6"/>
    </row>
    <row r="188" spans="1:27" ht="47.25" customHeight="1" x14ac:dyDescent="0.25">
      <c r="A188" s="6"/>
      <c r="B188" s="6"/>
      <c r="C188" s="6"/>
      <c r="D188" s="6"/>
      <c r="E188" s="6"/>
      <c r="F188" s="6"/>
      <c r="G188" s="6"/>
      <c r="H188" s="35"/>
      <c r="I188" s="6"/>
      <c r="J188" s="6"/>
      <c r="K188" s="6"/>
      <c r="L188" s="6"/>
      <c r="M188" s="6"/>
      <c r="N188" s="6"/>
      <c r="O188" s="6"/>
      <c r="P188" s="6"/>
      <c r="Q188" s="6"/>
      <c r="R188" s="6"/>
      <c r="S188" s="6"/>
      <c r="T188" s="6"/>
      <c r="U188" s="6"/>
      <c r="V188" s="612"/>
      <c r="W188" s="157"/>
      <c r="X188" s="162"/>
      <c r="Y188" s="6"/>
      <c r="Z188" s="6"/>
      <c r="AA188" s="6"/>
    </row>
    <row r="189" spans="1:27" ht="47.25" customHeight="1" x14ac:dyDescent="0.25">
      <c r="A189" s="6"/>
      <c r="B189" s="6"/>
      <c r="C189" s="6"/>
      <c r="D189" s="6"/>
      <c r="E189" s="6"/>
      <c r="F189" s="6"/>
      <c r="G189" s="6"/>
      <c r="H189" s="35"/>
      <c r="I189" s="6"/>
      <c r="J189" s="6"/>
      <c r="K189" s="6"/>
      <c r="L189" s="6"/>
      <c r="M189" s="6"/>
      <c r="N189" s="6"/>
      <c r="O189" s="6"/>
      <c r="P189" s="6"/>
      <c r="Q189" s="6"/>
      <c r="R189" s="6"/>
      <c r="S189" s="6"/>
      <c r="T189" s="6"/>
      <c r="U189" s="6"/>
      <c r="V189" s="612"/>
      <c r="W189" s="157"/>
      <c r="X189" s="162"/>
      <c r="Y189" s="6"/>
      <c r="Z189" s="6"/>
      <c r="AA189" s="6"/>
    </row>
    <row r="190" spans="1:27" ht="47.25" customHeight="1" x14ac:dyDescent="0.25">
      <c r="A190" s="6"/>
      <c r="B190" s="6"/>
      <c r="C190" s="6"/>
      <c r="D190" s="6"/>
      <c r="E190" s="6"/>
      <c r="F190" s="6"/>
      <c r="G190" s="6"/>
      <c r="H190" s="35"/>
      <c r="I190" s="6"/>
      <c r="J190" s="6"/>
      <c r="K190" s="6"/>
      <c r="L190" s="6"/>
      <c r="M190" s="6"/>
      <c r="N190" s="6"/>
      <c r="O190" s="6"/>
      <c r="P190" s="6"/>
      <c r="Q190" s="6"/>
      <c r="R190" s="6"/>
      <c r="S190" s="6"/>
      <c r="T190" s="6"/>
      <c r="U190" s="6"/>
      <c r="V190" s="612"/>
      <c r="W190" s="157"/>
      <c r="X190" s="162"/>
      <c r="Y190" s="6"/>
      <c r="Z190" s="6"/>
      <c r="AA190" s="6"/>
    </row>
    <row r="191" spans="1:27" ht="47.25" customHeight="1" x14ac:dyDescent="0.25">
      <c r="A191" s="6"/>
      <c r="B191" s="6"/>
      <c r="C191" s="6"/>
      <c r="D191" s="6"/>
      <c r="E191" s="6"/>
      <c r="F191" s="6"/>
      <c r="G191" s="6"/>
      <c r="H191" s="35"/>
      <c r="I191" s="6"/>
      <c r="J191" s="6"/>
      <c r="K191" s="6"/>
      <c r="L191" s="6"/>
      <c r="M191" s="6"/>
      <c r="N191" s="6"/>
      <c r="O191" s="6"/>
      <c r="P191" s="6"/>
      <c r="Q191" s="6"/>
      <c r="R191" s="6"/>
      <c r="S191" s="6"/>
      <c r="T191" s="6"/>
      <c r="U191" s="6"/>
      <c r="V191" s="612"/>
      <c r="W191" s="157"/>
      <c r="X191" s="162"/>
      <c r="Y191" s="6"/>
      <c r="Z191" s="6"/>
      <c r="AA191" s="6"/>
    </row>
    <row r="192" spans="1:27" ht="47.25" customHeight="1" x14ac:dyDescent="0.25">
      <c r="A192" s="6"/>
      <c r="B192" s="6"/>
      <c r="C192" s="6"/>
      <c r="D192" s="6"/>
      <c r="E192" s="6"/>
      <c r="F192" s="6"/>
      <c r="G192" s="6"/>
      <c r="H192" s="35"/>
      <c r="I192" s="6"/>
      <c r="J192" s="6"/>
      <c r="K192" s="6"/>
      <c r="L192" s="6"/>
      <c r="M192" s="6"/>
      <c r="N192" s="6"/>
      <c r="O192" s="6"/>
      <c r="P192" s="6"/>
      <c r="Q192" s="6"/>
      <c r="R192" s="6"/>
      <c r="S192" s="6"/>
      <c r="T192" s="6"/>
      <c r="U192" s="6"/>
      <c r="V192" s="612"/>
      <c r="W192" s="157"/>
      <c r="X192" s="162"/>
      <c r="Y192" s="6"/>
      <c r="Z192" s="6"/>
      <c r="AA192" s="6"/>
    </row>
    <row r="193" spans="1:27" ht="47.25" customHeight="1" x14ac:dyDescent="0.25">
      <c r="A193" s="6"/>
      <c r="B193" s="6"/>
      <c r="C193" s="6"/>
      <c r="D193" s="6"/>
      <c r="E193" s="6"/>
      <c r="F193" s="6"/>
      <c r="G193" s="6"/>
      <c r="H193" s="35"/>
      <c r="I193" s="6"/>
      <c r="J193" s="6"/>
      <c r="K193" s="6"/>
      <c r="L193" s="6"/>
      <c r="M193" s="6"/>
      <c r="N193" s="6"/>
      <c r="O193" s="6"/>
      <c r="P193" s="6"/>
      <c r="Q193" s="6"/>
      <c r="R193" s="6"/>
      <c r="S193" s="6"/>
      <c r="T193" s="6"/>
      <c r="U193" s="6"/>
      <c r="V193" s="612"/>
      <c r="W193" s="157"/>
      <c r="X193" s="162"/>
      <c r="Y193" s="6"/>
      <c r="Z193" s="6"/>
      <c r="AA193" s="6"/>
    </row>
    <row r="194" spans="1:27" ht="47.25" customHeight="1" x14ac:dyDescent="0.25">
      <c r="A194" s="6"/>
      <c r="B194" s="6"/>
      <c r="C194" s="6"/>
      <c r="D194" s="6"/>
      <c r="E194" s="6"/>
      <c r="F194" s="6"/>
      <c r="G194" s="6"/>
      <c r="H194" s="35"/>
      <c r="I194" s="6"/>
      <c r="J194" s="6"/>
      <c r="K194" s="6"/>
      <c r="L194" s="6"/>
      <c r="M194" s="6"/>
      <c r="N194" s="6"/>
      <c r="O194" s="6"/>
      <c r="P194" s="6"/>
      <c r="Q194" s="6"/>
      <c r="R194" s="6"/>
      <c r="S194" s="6"/>
      <c r="T194" s="6"/>
      <c r="U194" s="6"/>
      <c r="V194" s="612"/>
      <c r="W194" s="157"/>
      <c r="X194" s="162"/>
      <c r="Y194" s="6"/>
      <c r="Z194" s="6"/>
      <c r="AA194" s="6"/>
    </row>
    <row r="195" spans="1:27" ht="47.25" customHeight="1" x14ac:dyDescent="0.25">
      <c r="A195" s="6"/>
      <c r="B195" s="6"/>
      <c r="C195" s="6"/>
      <c r="D195" s="6"/>
      <c r="E195" s="6"/>
      <c r="F195" s="6"/>
      <c r="G195" s="6"/>
      <c r="H195" s="35"/>
      <c r="I195" s="6"/>
      <c r="J195" s="6"/>
      <c r="K195" s="6"/>
      <c r="L195" s="6"/>
      <c r="M195" s="6"/>
      <c r="N195" s="6"/>
      <c r="O195" s="6"/>
      <c r="P195" s="6"/>
      <c r="Q195" s="6"/>
      <c r="R195" s="6"/>
      <c r="S195" s="6"/>
      <c r="T195" s="6"/>
      <c r="U195" s="6"/>
      <c r="V195" s="612"/>
      <c r="W195" s="157"/>
      <c r="X195" s="162"/>
      <c r="Y195" s="6"/>
      <c r="Z195" s="6"/>
      <c r="AA195" s="6"/>
    </row>
    <row r="196" spans="1:27" ht="47.25" customHeight="1" x14ac:dyDescent="0.25">
      <c r="A196" s="6"/>
      <c r="B196" s="6"/>
      <c r="C196" s="6"/>
      <c r="D196" s="6"/>
      <c r="E196" s="6"/>
      <c r="F196" s="6"/>
      <c r="G196" s="6"/>
      <c r="H196" s="35"/>
      <c r="I196" s="6"/>
      <c r="J196" s="6"/>
      <c r="K196" s="6"/>
      <c r="L196" s="6"/>
      <c r="M196" s="6"/>
      <c r="N196" s="6"/>
      <c r="O196" s="6"/>
      <c r="P196" s="6"/>
      <c r="Q196" s="6"/>
      <c r="R196" s="6"/>
      <c r="S196" s="6"/>
      <c r="T196" s="6"/>
      <c r="U196" s="6"/>
      <c r="V196" s="612"/>
      <c r="W196" s="157"/>
      <c r="X196" s="162"/>
      <c r="Y196" s="6"/>
      <c r="Z196" s="6"/>
      <c r="AA196" s="6"/>
    </row>
    <row r="197" spans="1:27" ht="47.25" customHeight="1" x14ac:dyDescent="0.25">
      <c r="A197" s="6"/>
      <c r="B197" s="6"/>
      <c r="C197" s="6"/>
      <c r="D197" s="6"/>
      <c r="E197" s="6"/>
      <c r="F197" s="6"/>
      <c r="G197" s="6"/>
      <c r="H197" s="35"/>
      <c r="I197" s="6"/>
      <c r="J197" s="6"/>
      <c r="K197" s="6"/>
      <c r="L197" s="6"/>
      <c r="M197" s="6"/>
      <c r="N197" s="6"/>
      <c r="O197" s="6"/>
      <c r="P197" s="6"/>
      <c r="Q197" s="6"/>
      <c r="R197" s="6"/>
      <c r="S197" s="6"/>
      <c r="T197" s="6"/>
      <c r="U197" s="6"/>
      <c r="V197" s="612"/>
      <c r="W197" s="157"/>
      <c r="X197" s="162"/>
      <c r="Y197" s="6"/>
      <c r="Z197" s="6"/>
      <c r="AA197" s="6"/>
    </row>
    <row r="198" spans="1:27" ht="47.25" customHeight="1" x14ac:dyDescent="0.25">
      <c r="A198" s="6"/>
      <c r="B198" s="6"/>
      <c r="C198" s="6"/>
      <c r="D198" s="6"/>
      <c r="E198" s="6"/>
      <c r="F198" s="6"/>
      <c r="G198" s="6"/>
      <c r="H198" s="35"/>
      <c r="I198" s="6"/>
      <c r="J198" s="6"/>
      <c r="K198" s="6"/>
      <c r="L198" s="6"/>
      <c r="M198" s="6"/>
      <c r="N198" s="6"/>
      <c r="O198" s="6"/>
      <c r="P198" s="6"/>
      <c r="Q198" s="6"/>
      <c r="R198" s="6"/>
      <c r="S198" s="6"/>
      <c r="T198" s="6"/>
      <c r="U198" s="6"/>
      <c r="V198" s="612"/>
      <c r="W198" s="157"/>
      <c r="X198" s="162"/>
      <c r="Y198" s="6"/>
      <c r="Z198" s="6"/>
      <c r="AA198" s="6"/>
    </row>
    <row r="199" spans="1:27" ht="47.25" customHeight="1" x14ac:dyDescent="0.25">
      <c r="A199" s="6"/>
      <c r="B199" s="6"/>
      <c r="C199" s="6"/>
      <c r="D199" s="6"/>
      <c r="E199" s="6"/>
      <c r="F199" s="6"/>
      <c r="G199" s="6"/>
      <c r="H199" s="35"/>
      <c r="I199" s="6"/>
      <c r="J199" s="6"/>
      <c r="K199" s="6"/>
      <c r="L199" s="6"/>
      <c r="M199" s="6"/>
      <c r="N199" s="6"/>
      <c r="O199" s="6"/>
      <c r="P199" s="6"/>
      <c r="Q199" s="6"/>
      <c r="R199" s="6"/>
      <c r="S199" s="6"/>
      <c r="T199" s="6"/>
      <c r="U199" s="6"/>
      <c r="V199" s="612"/>
      <c r="W199" s="157"/>
      <c r="X199" s="162"/>
      <c r="Y199" s="6"/>
      <c r="Z199" s="6"/>
      <c r="AA199" s="6"/>
    </row>
    <row r="200" spans="1:27" ht="47.25" customHeight="1" x14ac:dyDescent="0.25">
      <c r="A200" s="6"/>
      <c r="B200" s="6"/>
      <c r="C200" s="6"/>
      <c r="D200" s="6"/>
      <c r="E200" s="6"/>
      <c r="F200" s="6"/>
      <c r="G200" s="6"/>
      <c r="H200" s="35"/>
      <c r="I200" s="6"/>
      <c r="J200" s="6"/>
      <c r="K200" s="6"/>
      <c r="L200" s="6"/>
      <c r="M200" s="6"/>
      <c r="N200" s="6"/>
      <c r="O200" s="6"/>
      <c r="P200" s="6"/>
      <c r="Q200" s="6"/>
      <c r="R200" s="6"/>
      <c r="S200" s="6"/>
      <c r="T200" s="6"/>
      <c r="U200" s="6"/>
      <c r="V200" s="612"/>
      <c r="W200" s="157"/>
      <c r="X200" s="162"/>
      <c r="Y200" s="6"/>
      <c r="Z200" s="6"/>
      <c r="AA200" s="6"/>
    </row>
    <row r="201" spans="1:27" ht="47.25" customHeight="1" x14ac:dyDescent="0.25">
      <c r="A201" s="6"/>
      <c r="B201" s="6"/>
      <c r="C201" s="6"/>
      <c r="D201" s="6"/>
      <c r="E201" s="6"/>
      <c r="F201" s="6"/>
      <c r="G201" s="6"/>
      <c r="H201" s="35"/>
      <c r="I201" s="6"/>
      <c r="J201" s="6"/>
      <c r="K201" s="6"/>
      <c r="L201" s="6"/>
      <c r="M201" s="6"/>
      <c r="N201" s="6"/>
      <c r="O201" s="6"/>
      <c r="P201" s="6"/>
      <c r="Q201" s="6"/>
      <c r="R201" s="6"/>
      <c r="S201" s="6"/>
      <c r="T201" s="6"/>
      <c r="U201" s="6"/>
      <c r="V201" s="612"/>
      <c r="W201" s="157"/>
      <c r="X201" s="162"/>
      <c r="Y201" s="6"/>
      <c r="Z201" s="6"/>
      <c r="AA201" s="6"/>
    </row>
    <row r="202" spans="1:27" ht="47.25" customHeight="1" x14ac:dyDescent="0.25">
      <c r="A202" s="6"/>
      <c r="B202" s="6"/>
      <c r="C202" s="6"/>
      <c r="D202" s="6"/>
      <c r="E202" s="6"/>
      <c r="F202" s="6"/>
      <c r="G202" s="6"/>
      <c r="H202" s="35"/>
      <c r="I202" s="6"/>
      <c r="J202" s="6"/>
      <c r="K202" s="6"/>
      <c r="L202" s="6"/>
      <c r="M202" s="6"/>
      <c r="N202" s="6"/>
      <c r="O202" s="6"/>
      <c r="P202" s="6"/>
      <c r="Q202" s="6"/>
      <c r="R202" s="6"/>
      <c r="S202" s="6"/>
      <c r="T202" s="6"/>
      <c r="U202" s="6"/>
      <c r="V202" s="612"/>
      <c r="W202" s="157"/>
      <c r="X202" s="162"/>
      <c r="Y202" s="6"/>
      <c r="Z202" s="6"/>
      <c r="AA202" s="6"/>
    </row>
    <row r="203" spans="1:27" ht="47.25" customHeight="1" x14ac:dyDescent="0.25">
      <c r="A203" s="6"/>
      <c r="B203" s="6"/>
      <c r="C203" s="6"/>
      <c r="D203" s="6"/>
      <c r="E203" s="6"/>
      <c r="F203" s="6"/>
      <c r="G203" s="6"/>
      <c r="H203" s="35"/>
      <c r="I203" s="6"/>
      <c r="J203" s="6"/>
      <c r="K203" s="6"/>
      <c r="L203" s="6"/>
      <c r="M203" s="6"/>
      <c r="N203" s="6"/>
      <c r="O203" s="6"/>
      <c r="P203" s="6"/>
      <c r="Q203" s="6"/>
      <c r="R203" s="6"/>
      <c r="S203" s="6"/>
      <c r="T203" s="6"/>
      <c r="U203" s="6"/>
      <c r="V203" s="612"/>
      <c r="W203" s="157"/>
      <c r="X203" s="162"/>
      <c r="Y203" s="6"/>
      <c r="Z203" s="6"/>
      <c r="AA203" s="6"/>
    </row>
    <row r="204" spans="1:27" ht="47.25" customHeight="1" x14ac:dyDescent="0.25">
      <c r="A204" s="6"/>
      <c r="B204" s="6"/>
      <c r="C204" s="6"/>
      <c r="D204" s="6"/>
      <c r="E204" s="6"/>
      <c r="F204" s="6"/>
      <c r="G204" s="6"/>
      <c r="H204" s="35"/>
      <c r="I204" s="6"/>
      <c r="J204" s="6"/>
      <c r="K204" s="6"/>
      <c r="L204" s="6"/>
      <c r="M204" s="6"/>
      <c r="N204" s="6"/>
      <c r="O204" s="6"/>
      <c r="P204" s="6"/>
      <c r="Q204" s="6"/>
      <c r="R204" s="6"/>
      <c r="S204" s="6"/>
      <c r="T204" s="6"/>
      <c r="U204" s="6"/>
      <c r="V204" s="612"/>
      <c r="W204" s="157"/>
      <c r="X204" s="162"/>
      <c r="Y204" s="6"/>
      <c r="Z204" s="6"/>
      <c r="AA204" s="6"/>
    </row>
    <row r="205" spans="1:27" ht="47.25" customHeight="1" x14ac:dyDescent="0.25">
      <c r="A205" s="6"/>
      <c r="B205" s="6"/>
      <c r="C205" s="6"/>
      <c r="D205" s="6"/>
      <c r="E205" s="6"/>
      <c r="F205" s="6"/>
      <c r="G205" s="6"/>
      <c r="H205" s="35"/>
      <c r="I205" s="6"/>
      <c r="J205" s="6"/>
      <c r="K205" s="6"/>
      <c r="L205" s="6"/>
      <c r="M205" s="6"/>
      <c r="N205" s="6"/>
      <c r="O205" s="6"/>
      <c r="P205" s="6"/>
      <c r="Q205" s="6"/>
      <c r="R205" s="6"/>
      <c r="S205" s="6"/>
      <c r="T205" s="6"/>
      <c r="U205" s="6"/>
      <c r="V205" s="612"/>
      <c r="W205" s="157"/>
      <c r="X205" s="162"/>
      <c r="Y205" s="6"/>
      <c r="Z205" s="6"/>
      <c r="AA205" s="6"/>
    </row>
    <row r="206" spans="1:27" ht="47.25" customHeight="1" x14ac:dyDescent="0.25">
      <c r="A206" s="6"/>
      <c r="B206" s="6"/>
      <c r="C206" s="6"/>
      <c r="D206" s="6"/>
      <c r="E206" s="6"/>
      <c r="F206" s="6"/>
      <c r="G206" s="6"/>
      <c r="H206" s="35"/>
      <c r="I206" s="6"/>
      <c r="J206" s="6"/>
      <c r="K206" s="6"/>
      <c r="L206" s="6"/>
      <c r="M206" s="6"/>
      <c r="N206" s="6"/>
      <c r="O206" s="6"/>
      <c r="P206" s="6"/>
      <c r="Q206" s="6"/>
      <c r="R206" s="6"/>
      <c r="S206" s="6"/>
      <c r="T206" s="6"/>
      <c r="U206" s="6"/>
      <c r="V206" s="612"/>
      <c r="W206" s="157"/>
      <c r="X206" s="162"/>
      <c r="Y206" s="6"/>
      <c r="Z206" s="6"/>
      <c r="AA206" s="6"/>
    </row>
    <row r="207" spans="1:27" ht="47.25" customHeight="1" x14ac:dyDescent="0.25">
      <c r="A207" s="6"/>
      <c r="B207" s="6"/>
      <c r="C207" s="6"/>
      <c r="D207" s="6"/>
      <c r="E207" s="6"/>
      <c r="F207" s="6"/>
      <c r="G207" s="6"/>
      <c r="H207" s="35"/>
      <c r="I207" s="6"/>
      <c r="J207" s="6"/>
      <c r="K207" s="6"/>
      <c r="L207" s="6"/>
      <c r="M207" s="6"/>
      <c r="N207" s="6"/>
      <c r="O207" s="6"/>
      <c r="P207" s="6"/>
      <c r="Q207" s="6"/>
      <c r="R207" s="6"/>
      <c r="S207" s="6"/>
      <c r="T207" s="6"/>
      <c r="U207" s="6"/>
      <c r="V207" s="612"/>
      <c r="W207" s="157"/>
      <c r="X207" s="162"/>
      <c r="Y207" s="6"/>
      <c r="Z207" s="6"/>
      <c r="AA207" s="6"/>
    </row>
    <row r="208" spans="1:27" ht="47.25" customHeight="1" x14ac:dyDescent="0.25">
      <c r="A208" s="6"/>
      <c r="B208" s="6"/>
      <c r="C208" s="6"/>
      <c r="D208" s="6"/>
      <c r="E208" s="6"/>
      <c r="F208" s="6"/>
      <c r="G208" s="6"/>
      <c r="H208" s="35"/>
      <c r="I208" s="6"/>
      <c r="J208" s="6"/>
      <c r="K208" s="6"/>
      <c r="L208" s="6"/>
      <c r="M208" s="6"/>
      <c r="N208" s="6"/>
      <c r="O208" s="6"/>
      <c r="P208" s="6"/>
      <c r="Q208" s="6"/>
      <c r="R208" s="6"/>
      <c r="S208" s="6"/>
      <c r="T208" s="6"/>
      <c r="U208" s="6"/>
      <c r="V208" s="612"/>
      <c r="W208" s="157"/>
      <c r="X208" s="162"/>
      <c r="Y208" s="6"/>
      <c r="Z208" s="6"/>
      <c r="AA208" s="6"/>
    </row>
    <row r="209" spans="1:27" ht="47.25" customHeight="1" x14ac:dyDescent="0.25">
      <c r="A209" s="6"/>
      <c r="B209" s="6"/>
      <c r="C209" s="6"/>
      <c r="D209" s="6"/>
      <c r="E209" s="6"/>
      <c r="F209" s="6"/>
      <c r="G209" s="6"/>
      <c r="H209" s="35"/>
      <c r="I209" s="6"/>
      <c r="J209" s="6"/>
      <c r="K209" s="6"/>
      <c r="L209" s="6"/>
      <c r="M209" s="6"/>
      <c r="N209" s="6"/>
      <c r="O209" s="6"/>
      <c r="P209" s="6"/>
      <c r="Q209" s="6"/>
      <c r="R209" s="6"/>
      <c r="S209" s="6"/>
      <c r="T209" s="6"/>
      <c r="U209" s="6"/>
      <c r="V209" s="612"/>
      <c r="W209" s="157"/>
      <c r="X209" s="162"/>
      <c r="Y209" s="6"/>
      <c r="Z209" s="6"/>
      <c r="AA209" s="6"/>
    </row>
    <row r="210" spans="1:27" ht="47.25" customHeight="1" x14ac:dyDescent="0.25">
      <c r="A210" s="6"/>
      <c r="B210" s="6"/>
      <c r="C210" s="6"/>
      <c r="D210" s="6"/>
      <c r="E210" s="6"/>
      <c r="F210" s="6"/>
      <c r="G210" s="6"/>
      <c r="H210" s="35"/>
      <c r="I210" s="6"/>
      <c r="J210" s="6"/>
      <c r="K210" s="6"/>
      <c r="L210" s="6"/>
      <c r="M210" s="6"/>
      <c r="N210" s="6"/>
      <c r="O210" s="6"/>
      <c r="P210" s="6"/>
      <c r="Q210" s="6"/>
      <c r="R210" s="6"/>
      <c r="S210" s="6"/>
      <c r="T210" s="6"/>
      <c r="U210" s="6"/>
      <c r="V210" s="612"/>
      <c r="W210" s="157"/>
      <c r="X210" s="162"/>
      <c r="Y210" s="6"/>
      <c r="Z210" s="6"/>
      <c r="AA210" s="6"/>
    </row>
    <row r="211" spans="1:27" ht="47.25" customHeight="1" x14ac:dyDescent="0.25">
      <c r="A211" s="6"/>
      <c r="B211" s="6"/>
      <c r="C211" s="6"/>
      <c r="D211" s="6"/>
      <c r="E211" s="6"/>
      <c r="F211" s="6"/>
      <c r="G211" s="6"/>
      <c r="H211" s="35"/>
      <c r="I211" s="6"/>
      <c r="J211" s="6"/>
      <c r="K211" s="6"/>
      <c r="L211" s="6"/>
      <c r="M211" s="6"/>
      <c r="N211" s="6"/>
      <c r="O211" s="6"/>
      <c r="P211" s="6"/>
      <c r="Q211" s="6"/>
      <c r="R211" s="6"/>
      <c r="S211" s="6"/>
      <c r="T211" s="6"/>
      <c r="U211" s="6"/>
      <c r="V211" s="612"/>
      <c r="W211" s="157"/>
      <c r="X211" s="162"/>
      <c r="Y211" s="6"/>
      <c r="Z211" s="6"/>
      <c r="AA211" s="6"/>
    </row>
    <row r="212" spans="1:27" ht="47.25" customHeight="1" x14ac:dyDescent="0.25">
      <c r="A212" s="6"/>
      <c r="B212" s="6"/>
      <c r="C212" s="6"/>
      <c r="D212" s="6"/>
      <c r="E212" s="6"/>
      <c r="F212" s="6"/>
      <c r="G212" s="6"/>
      <c r="H212" s="35"/>
      <c r="I212" s="6"/>
      <c r="J212" s="6"/>
      <c r="K212" s="6"/>
      <c r="L212" s="6"/>
      <c r="M212" s="6"/>
      <c r="N212" s="6"/>
      <c r="O212" s="6"/>
      <c r="P212" s="6"/>
      <c r="Q212" s="6"/>
      <c r="R212" s="6"/>
      <c r="S212" s="6"/>
      <c r="T212" s="6"/>
      <c r="U212" s="6"/>
      <c r="V212" s="612"/>
      <c r="W212" s="157"/>
      <c r="X212" s="162"/>
      <c r="Y212" s="6"/>
      <c r="Z212" s="6"/>
      <c r="AA212" s="6"/>
    </row>
    <row r="213" spans="1:27" ht="47.25" customHeight="1" x14ac:dyDescent="0.25">
      <c r="A213" s="6"/>
      <c r="B213" s="6"/>
      <c r="C213" s="6"/>
      <c r="D213" s="6"/>
      <c r="E213" s="6"/>
      <c r="F213" s="6"/>
      <c r="G213" s="6"/>
      <c r="H213" s="35"/>
      <c r="I213" s="6"/>
      <c r="J213" s="6"/>
      <c r="K213" s="6"/>
      <c r="L213" s="6"/>
      <c r="M213" s="6"/>
      <c r="N213" s="6"/>
      <c r="O213" s="6"/>
      <c r="P213" s="6"/>
      <c r="Q213" s="6"/>
      <c r="R213" s="6"/>
      <c r="S213" s="6"/>
      <c r="T213" s="6"/>
      <c r="U213" s="6"/>
      <c r="V213" s="612"/>
      <c r="W213" s="157"/>
      <c r="X213" s="162"/>
      <c r="Y213" s="6"/>
      <c r="Z213" s="6"/>
      <c r="AA213" s="6"/>
    </row>
    <row r="214" spans="1:27" ht="47.25" customHeight="1" x14ac:dyDescent="0.25">
      <c r="A214" s="6"/>
      <c r="B214" s="6"/>
      <c r="C214" s="6"/>
      <c r="D214" s="6"/>
      <c r="E214" s="6"/>
      <c r="F214" s="6"/>
      <c r="G214" s="6"/>
      <c r="H214" s="35"/>
      <c r="I214" s="6"/>
      <c r="J214" s="6"/>
      <c r="K214" s="6"/>
      <c r="L214" s="6"/>
      <c r="M214" s="6"/>
      <c r="N214" s="6"/>
      <c r="O214" s="6"/>
      <c r="P214" s="6"/>
      <c r="Q214" s="6"/>
      <c r="R214" s="6"/>
      <c r="S214" s="6"/>
      <c r="T214" s="6"/>
      <c r="U214" s="6"/>
      <c r="V214" s="612"/>
      <c r="W214" s="157"/>
      <c r="X214" s="162"/>
      <c r="Y214" s="6"/>
      <c r="Z214" s="6"/>
      <c r="AA214" s="6"/>
    </row>
    <row r="215" spans="1:27" ht="47.25" customHeight="1" x14ac:dyDescent="0.25">
      <c r="A215" s="6"/>
      <c r="B215" s="6"/>
      <c r="C215" s="6"/>
      <c r="D215" s="6"/>
      <c r="E215" s="6"/>
      <c r="F215" s="6"/>
      <c r="G215" s="6"/>
      <c r="H215" s="35"/>
      <c r="I215" s="6"/>
      <c r="J215" s="6"/>
      <c r="K215" s="6"/>
      <c r="L215" s="6"/>
      <c r="M215" s="6"/>
      <c r="N215" s="6"/>
      <c r="O215" s="6"/>
      <c r="P215" s="6"/>
      <c r="Q215" s="6"/>
      <c r="R215" s="6"/>
      <c r="S215" s="6"/>
      <c r="T215" s="6"/>
      <c r="U215" s="6"/>
      <c r="V215" s="612"/>
      <c r="W215" s="157"/>
      <c r="X215" s="162"/>
      <c r="Y215" s="6"/>
      <c r="Z215" s="6"/>
      <c r="AA215" s="6"/>
    </row>
    <row r="216" spans="1:27" ht="47.25" customHeight="1" x14ac:dyDescent="0.25">
      <c r="A216" s="6"/>
      <c r="B216" s="6"/>
      <c r="C216" s="6"/>
      <c r="D216" s="6"/>
      <c r="E216" s="6"/>
      <c r="F216" s="6"/>
      <c r="G216" s="6"/>
      <c r="H216" s="35"/>
      <c r="I216" s="6"/>
      <c r="J216" s="6"/>
      <c r="K216" s="6"/>
      <c r="L216" s="6"/>
      <c r="M216" s="6"/>
      <c r="N216" s="6"/>
      <c r="O216" s="6"/>
      <c r="P216" s="6"/>
      <c r="Q216" s="6"/>
      <c r="R216" s="6"/>
      <c r="S216" s="6"/>
      <c r="T216" s="6"/>
      <c r="U216" s="6"/>
      <c r="V216" s="612"/>
      <c r="W216" s="157"/>
      <c r="X216" s="162"/>
      <c r="Y216" s="6"/>
      <c r="Z216" s="6"/>
      <c r="AA216" s="6"/>
    </row>
    <row r="217" spans="1:27" ht="47.25" customHeight="1" x14ac:dyDescent="0.25">
      <c r="A217" s="6"/>
      <c r="B217" s="6"/>
      <c r="C217" s="6"/>
      <c r="D217" s="6"/>
      <c r="E217" s="6"/>
      <c r="F217" s="6"/>
      <c r="G217" s="6"/>
      <c r="H217" s="35"/>
      <c r="I217" s="6"/>
      <c r="J217" s="6"/>
      <c r="K217" s="6"/>
      <c r="L217" s="6"/>
      <c r="M217" s="6"/>
      <c r="N217" s="6"/>
      <c r="O217" s="6"/>
      <c r="P217" s="6"/>
      <c r="Q217" s="6"/>
      <c r="R217" s="6"/>
      <c r="S217" s="6"/>
      <c r="T217" s="6"/>
      <c r="U217" s="6"/>
      <c r="V217" s="612"/>
      <c r="W217" s="157"/>
      <c r="X217" s="162"/>
      <c r="Y217" s="6"/>
      <c r="Z217" s="6"/>
      <c r="AA217" s="6"/>
    </row>
    <row r="218" spans="1:27" ht="47.25" customHeight="1" x14ac:dyDescent="0.25">
      <c r="A218" s="6"/>
      <c r="B218" s="6"/>
      <c r="C218" s="6"/>
      <c r="D218" s="6"/>
      <c r="E218" s="6"/>
      <c r="F218" s="6"/>
      <c r="G218" s="6"/>
      <c r="H218" s="35"/>
      <c r="I218" s="6"/>
      <c r="J218" s="6"/>
      <c r="K218" s="6"/>
      <c r="L218" s="6"/>
      <c r="M218" s="6"/>
      <c r="N218" s="6"/>
      <c r="O218" s="6"/>
      <c r="P218" s="6"/>
      <c r="Q218" s="6"/>
      <c r="R218" s="6"/>
      <c r="S218" s="6"/>
      <c r="T218" s="6"/>
      <c r="U218" s="6"/>
      <c r="V218" s="612"/>
      <c r="W218" s="157"/>
      <c r="X218" s="162"/>
      <c r="Y218" s="6"/>
      <c r="Z218" s="6"/>
      <c r="AA218" s="6"/>
    </row>
    <row r="219" spans="1:27" ht="47.25" customHeight="1" x14ac:dyDescent="0.25">
      <c r="A219" s="6"/>
      <c r="B219" s="6"/>
      <c r="C219" s="6"/>
      <c r="D219" s="6"/>
      <c r="E219" s="6"/>
      <c r="F219" s="6"/>
      <c r="G219" s="6"/>
      <c r="H219" s="35"/>
      <c r="I219" s="6"/>
      <c r="J219" s="6"/>
      <c r="K219" s="6"/>
      <c r="L219" s="6"/>
      <c r="M219" s="6"/>
      <c r="N219" s="6"/>
      <c r="O219" s="6"/>
      <c r="P219" s="6"/>
      <c r="Q219" s="6"/>
      <c r="R219" s="6"/>
      <c r="S219" s="6"/>
      <c r="T219" s="6"/>
      <c r="U219" s="6"/>
      <c r="V219" s="612"/>
      <c r="W219" s="157"/>
      <c r="X219" s="162"/>
      <c r="Y219" s="6"/>
      <c r="Z219" s="6"/>
      <c r="AA219" s="6"/>
    </row>
    <row r="220" spans="1:27" ht="47.25" customHeight="1" x14ac:dyDescent="0.25">
      <c r="A220" s="6"/>
      <c r="B220" s="6"/>
      <c r="C220" s="6"/>
      <c r="D220" s="6"/>
      <c r="E220" s="6"/>
      <c r="F220" s="6"/>
      <c r="G220" s="6"/>
      <c r="H220" s="35"/>
      <c r="I220" s="6"/>
      <c r="J220" s="6"/>
      <c r="K220" s="6"/>
      <c r="L220" s="6"/>
      <c r="M220" s="6"/>
      <c r="N220" s="6"/>
      <c r="O220" s="6"/>
      <c r="P220" s="6"/>
      <c r="Q220" s="6"/>
      <c r="R220" s="6"/>
      <c r="S220" s="6"/>
      <c r="T220" s="6"/>
      <c r="U220" s="6"/>
      <c r="V220" s="612"/>
      <c r="W220" s="157"/>
      <c r="X220" s="162"/>
      <c r="Y220" s="6"/>
      <c r="Z220" s="6"/>
      <c r="AA220" s="6"/>
    </row>
    <row r="221" spans="1:27" ht="47.25" customHeight="1" x14ac:dyDescent="0.25">
      <c r="A221" s="6"/>
      <c r="B221" s="6"/>
      <c r="C221" s="6"/>
      <c r="D221" s="6"/>
      <c r="E221" s="6"/>
      <c r="F221" s="6"/>
      <c r="G221" s="6"/>
      <c r="H221" s="35"/>
      <c r="I221" s="6"/>
      <c r="J221" s="6"/>
      <c r="K221" s="6"/>
      <c r="L221" s="6"/>
      <c r="M221" s="6"/>
      <c r="N221" s="6"/>
      <c r="O221" s="6"/>
      <c r="P221" s="6"/>
      <c r="Q221" s="6"/>
      <c r="R221" s="6"/>
      <c r="S221" s="6"/>
      <c r="T221" s="6"/>
      <c r="U221" s="6"/>
      <c r="V221" s="612"/>
      <c r="W221" s="157"/>
      <c r="X221" s="162"/>
      <c r="Y221" s="6"/>
      <c r="Z221" s="6"/>
      <c r="AA221" s="6"/>
    </row>
    <row r="222" spans="1:27" ht="47.25" customHeight="1" x14ac:dyDescent="0.25">
      <c r="A222" s="6"/>
      <c r="B222" s="6"/>
      <c r="C222" s="6"/>
      <c r="D222" s="6"/>
      <c r="E222" s="6"/>
      <c r="F222" s="6"/>
      <c r="G222" s="6"/>
      <c r="H222" s="35"/>
      <c r="I222" s="6"/>
      <c r="J222" s="6"/>
      <c r="K222" s="6"/>
      <c r="L222" s="6"/>
      <c r="M222" s="6"/>
      <c r="N222" s="6"/>
      <c r="O222" s="6"/>
      <c r="P222" s="6"/>
      <c r="Q222" s="6"/>
      <c r="R222" s="6"/>
      <c r="S222" s="6"/>
      <c r="T222" s="6"/>
      <c r="U222" s="6"/>
      <c r="V222" s="612"/>
      <c r="W222" s="157"/>
      <c r="X222" s="162"/>
      <c r="Y222" s="6"/>
      <c r="Z222" s="6"/>
      <c r="AA222" s="6"/>
    </row>
    <row r="223" spans="1:27" ht="47.25" customHeight="1" x14ac:dyDescent="0.25">
      <c r="A223" s="6"/>
      <c r="B223" s="6"/>
      <c r="C223" s="6"/>
      <c r="D223" s="6"/>
      <c r="E223" s="6"/>
      <c r="F223" s="6"/>
      <c r="G223" s="6"/>
      <c r="H223" s="35"/>
      <c r="I223" s="6"/>
      <c r="J223" s="6"/>
      <c r="K223" s="6"/>
      <c r="L223" s="6"/>
      <c r="M223" s="6"/>
      <c r="N223" s="6"/>
      <c r="O223" s="6"/>
      <c r="P223" s="6"/>
      <c r="Q223" s="6"/>
      <c r="R223" s="6"/>
      <c r="S223" s="6"/>
      <c r="T223" s="6"/>
      <c r="U223" s="6"/>
      <c r="V223" s="612"/>
      <c r="W223" s="157"/>
      <c r="X223" s="162"/>
      <c r="Y223" s="6"/>
      <c r="Z223" s="6"/>
      <c r="AA223" s="6"/>
    </row>
    <row r="224" spans="1:27" ht="47.25" customHeight="1" x14ac:dyDescent="0.25">
      <c r="A224" s="6"/>
      <c r="B224" s="6"/>
      <c r="C224" s="6"/>
      <c r="D224" s="6"/>
      <c r="E224" s="6"/>
      <c r="F224" s="6"/>
      <c r="G224" s="6"/>
      <c r="H224" s="35"/>
      <c r="I224" s="6"/>
      <c r="J224" s="6"/>
      <c r="K224" s="6"/>
      <c r="L224" s="6"/>
      <c r="M224" s="6"/>
      <c r="N224" s="6"/>
      <c r="O224" s="6"/>
      <c r="P224" s="6"/>
      <c r="Q224" s="6"/>
      <c r="R224" s="6"/>
      <c r="S224" s="6"/>
      <c r="T224" s="6"/>
      <c r="U224" s="6"/>
      <c r="V224" s="612"/>
      <c r="W224" s="157"/>
      <c r="X224" s="162"/>
      <c r="Y224" s="6"/>
      <c r="Z224" s="6"/>
      <c r="AA224" s="6"/>
    </row>
    <row r="225" spans="1:27" ht="47.25" customHeight="1" x14ac:dyDescent="0.25">
      <c r="A225" s="6"/>
      <c r="B225" s="6"/>
      <c r="C225" s="6"/>
      <c r="D225" s="6"/>
      <c r="E225" s="6"/>
      <c r="F225" s="6"/>
      <c r="G225" s="6"/>
      <c r="H225" s="35"/>
      <c r="I225" s="6"/>
      <c r="J225" s="6"/>
      <c r="K225" s="6"/>
      <c r="L225" s="6"/>
      <c r="M225" s="6"/>
      <c r="N225" s="6"/>
      <c r="O225" s="6"/>
      <c r="P225" s="6"/>
      <c r="Q225" s="6"/>
      <c r="R225" s="6"/>
      <c r="S225" s="6"/>
      <c r="T225" s="6"/>
      <c r="U225" s="6"/>
      <c r="V225" s="612"/>
      <c r="W225" s="157"/>
      <c r="X225" s="162"/>
      <c r="Y225" s="6"/>
      <c r="Z225" s="6"/>
      <c r="AA225" s="6"/>
    </row>
    <row r="226" spans="1:27" ht="47.25" customHeight="1" x14ac:dyDescent="0.25">
      <c r="A226" s="6"/>
      <c r="B226" s="6"/>
      <c r="C226" s="6"/>
      <c r="D226" s="6"/>
      <c r="E226" s="6"/>
      <c r="F226" s="6"/>
      <c r="G226" s="6"/>
      <c r="H226" s="35"/>
      <c r="I226" s="6"/>
      <c r="J226" s="6"/>
      <c r="K226" s="6"/>
      <c r="L226" s="6"/>
      <c r="M226" s="6"/>
      <c r="N226" s="6"/>
      <c r="O226" s="6"/>
      <c r="P226" s="6"/>
      <c r="Q226" s="6"/>
      <c r="R226" s="6"/>
      <c r="S226" s="6"/>
      <c r="T226" s="6"/>
      <c r="U226" s="6"/>
      <c r="V226" s="612"/>
      <c r="W226" s="157"/>
      <c r="X226" s="162"/>
      <c r="Y226" s="6"/>
      <c r="Z226" s="6"/>
      <c r="AA226" s="6"/>
    </row>
    <row r="227" spans="1:27" ht="47.25" customHeight="1" x14ac:dyDescent="0.25">
      <c r="A227" s="6"/>
      <c r="B227" s="6"/>
      <c r="C227" s="6"/>
      <c r="D227" s="6"/>
      <c r="E227" s="6"/>
      <c r="F227" s="6"/>
      <c r="G227" s="6"/>
      <c r="H227" s="35"/>
      <c r="I227" s="6"/>
      <c r="J227" s="6"/>
      <c r="K227" s="6"/>
      <c r="L227" s="6"/>
      <c r="M227" s="6"/>
      <c r="N227" s="6"/>
      <c r="O227" s="6"/>
      <c r="P227" s="6"/>
      <c r="Q227" s="6"/>
      <c r="R227" s="6"/>
      <c r="S227" s="6"/>
      <c r="T227" s="6"/>
      <c r="U227" s="6"/>
      <c r="V227" s="612"/>
      <c r="W227" s="157"/>
      <c r="X227" s="162"/>
      <c r="Y227" s="6"/>
      <c r="Z227" s="6"/>
      <c r="AA227" s="6"/>
    </row>
    <row r="228" spans="1:27" ht="47.25" customHeight="1" x14ac:dyDescent="0.25">
      <c r="A228" s="6"/>
      <c r="B228" s="6"/>
      <c r="C228" s="6"/>
      <c r="D228" s="6"/>
      <c r="E228" s="6"/>
      <c r="F228" s="6"/>
      <c r="G228" s="6"/>
      <c r="H228" s="35"/>
      <c r="I228" s="6"/>
      <c r="J228" s="6"/>
      <c r="K228" s="6"/>
      <c r="L228" s="6"/>
      <c r="M228" s="6"/>
      <c r="N228" s="6"/>
      <c r="O228" s="6"/>
      <c r="P228" s="6"/>
      <c r="Q228" s="6"/>
      <c r="R228" s="6"/>
      <c r="S228" s="6"/>
      <c r="T228" s="6"/>
      <c r="U228" s="6"/>
      <c r="V228" s="612"/>
      <c r="W228" s="157"/>
      <c r="X228" s="162"/>
      <c r="Y228" s="6"/>
      <c r="Z228" s="6"/>
      <c r="AA228" s="6"/>
    </row>
    <row r="229" spans="1:27" ht="47.25" customHeight="1" x14ac:dyDescent="0.25">
      <c r="A229" s="6"/>
      <c r="B229" s="6"/>
      <c r="C229" s="6"/>
      <c r="D229" s="6"/>
      <c r="E229" s="6"/>
      <c r="F229" s="6"/>
      <c r="G229" s="6"/>
      <c r="H229" s="35"/>
      <c r="I229" s="6"/>
      <c r="J229" s="6"/>
      <c r="K229" s="6"/>
      <c r="L229" s="6"/>
      <c r="M229" s="6"/>
      <c r="N229" s="6"/>
      <c r="O229" s="6"/>
      <c r="P229" s="6"/>
      <c r="Q229" s="6"/>
      <c r="R229" s="6"/>
      <c r="S229" s="6"/>
      <c r="T229" s="6"/>
      <c r="U229" s="6"/>
      <c r="V229" s="612"/>
      <c r="W229" s="157"/>
      <c r="X229" s="162"/>
      <c r="Y229" s="6"/>
      <c r="Z229" s="6"/>
      <c r="AA229" s="6"/>
    </row>
    <row r="230" spans="1:27" ht="47.25" customHeight="1" x14ac:dyDescent="0.25">
      <c r="A230" s="6"/>
      <c r="B230" s="6"/>
      <c r="C230" s="6"/>
      <c r="D230" s="6"/>
      <c r="E230" s="6"/>
      <c r="F230" s="6"/>
      <c r="G230" s="6"/>
      <c r="H230" s="35"/>
      <c r="I230" s="6"/>
      <c r="J230" s="6"/>
      <c r="K230" s="6"/>
      <c r="L230" s="6"/>
      <c r="M230" s="6"/>
      <c r="N230" s="6"/>
      <c r="O230" s="6"/>
      <c r="P230" s="6"/>
      <c r="Q230" s="6"/>
      <c r="R230" s="6"/>
      <c r="S230" s="6"/>
      <c r="T230" s="6"/>
      <c r="U230" s="6"/>
      <c r="V230" s="612"/>
      <c r="W230" s="157"/>
      <c r="X230" s="162"/>
      <c r="Y230" s="6"/>
      <c r="Z230" s="6"/>
      <c r="AA230" s="6"/>
    </row>
    <row r="231" spans="1:27" ht="47.25" customHeight="1" x14ac:dyDescent="0.25">
      <c r="A231" s="6"/>
      <c r="B231" s="6"/>
      <c r="C231" s="6"/>
      <c r="D231" s="6"/>
      <c r="E231" s="6"/>
      <c r="F231" s="6"/>
      <c r="G231" s="6"/>
      <c r="H231" s="35"/>
      <c r="I231" s="6"/>
      <c r="J231" s="6"/>
      <c r="K231" s="6"/>
      <c r="L231" s="6"/>
      <c r="M231" s="6"/>
      <c r="N231" s="6"/>
      <c r="O231" s="6"/>
      <c r="P231" s="6"/>
      <c r="Q231" s="6"/>
      <c r="R231" s="6"/>
      <c r="S231" s="6"/>
      <c r="T231" s="6"/>
      <c r="U231" s="6"/>
      <c r="V231" s="612"/>
      <c r="W231" s="157"/>
      <c r="X231" s="162"/>
      <c r="Y231" s="6"/>
      <c r="Z231" s="6"/>
      <c r="AA231" s="6"/>
    </row>
    <row r="232" spans="1:27" ht="47.25" customHeight="1" x14ac:dyDescent="0.25">
      <c r="A232" s="6"/>
      <c r="B232" s="6"/>
      <c r="C232" s="6"/>
      <c r="D232" s="6"/>
      <c r="E232" s="6"/>
      <c r="F232" s="6"/>
      <c r="G232" s="6"/>
      <c r="H232" s="35"/>
      <c r="I232" s="6"/>
      <c r="J232" s="6"/>
      <c r="K232" s="6"/>
      <c r="L232" s="6"/>
      <c r="M232" s="6"/>
      <c r="N232" s="6"/>
      <c r="O232" s="6"/>
      <c r="P232" s="6"/>
      <c r="Q232" s="6"/>
      <c r="R232" s="6"/>
      <c r="S232" s="6"/>
      <c r="T232" s="6"/>
      <c r="U232" s="6"/>
      <c r="V232" s="612"/>
      <c r="W232" s="157"/>
      <c r="X232" s="162"/>
      <c r="Y232" s="6"/>
      <c r="Z232" s="6"/>
      <c r="AA232" s="6"/>
    </row>
    <row r="233" spans="1:27" ht="47.25" customHeight="1" x14ac:dyDescent="0.25">
      <c r="A233" s="6"/>
      <c r="B233" s="6"/>
      <c r="C233" s="6"/>
      <c r="D233" s="6"/>
      <c r="E233" s="6"/>
      <c r="F233" s="6"/>
      <c r="G233" s="6"/>
      <c r="H233" s="35"/>
      <c r="I233" s="6"/>
      <c r="J233" s="6"/>
      <c r="K233" s="6"/>
      <c r="L233" s="6"/>
      <c r="M233" s="6"/>
      <c r="N233" s="6"/>
      <c r="O233" s="6"/>
      <c r="P233" s="6"/>
      <c r="Q233" s="6"/>
      <c r="R233" s="6"/>
      <c r="S233" s="6"/>
      <c r="T233" s="6"/>
      <c r="U233" s="6"/>
      <c r="V233" s="612"/>
      <c r="W233" s="157"/>
      <c r="X233" s="162"/>
      <c r="Y233" s="6"/>
      <c r="Z233" s="6"/>
      <c r="AA233" s="6"/>
    </row>
    <row r="234" spans="1:27" ht="47.25" customHeight="1" x14ac:dyDescent="0.25">
      <c r="A234" s="6"/>
      <c r="B234" s="6"/>
      <c r="C234" s="6"/>
      <c r="D234" s="6"/>
      <c r="E234" s="6"/>
      <c r="F234" s="6"/>
      <c r="G234" s="6"/>
      <c r="H234" s="35"/>
      <c r="I234" s="6"/>
      <c r="J234" s="6"/>
      <c r="K234" s="6"/>
      <c r="L234" s="6"/>
      <c r="M234" s="6"/>
      <c r="N234" s="6"/>
      <c r="O234" s="6"/>
      <c r="P234" s="6"/>
      <c r="Q234" s="6"/>
      <c r="R234" s="6"/>
      <c r="S234" s="6"/>
      <c r="T234" s="6"/>
      <c r="U234" s="6"/>
      <c r="V234" s="612"/>
      <c r="W234" s="157"/>
      <c r="X234" s="162"/>
      <c r="Y234" s="6"/>
      <c r="Z234" s="6"/>
      <c r="AA234" s="6"/>
    </row>
    <row r="235" spans="1:27" ht="47.25" customHeight="1" x14ac:dyDescent="0.25">
      <c r="A235" s="6"/>
      <c r="B235" s="6"/>
      <c r="C235" s="6"/>
      <c r="D235" s="6"/>
      <c r="E235" s="6"/>
      <c r="F235" s="6"/>
      <c r="G235" s="6"/>
      <c r="H235" s="35"/>
      <c r="I235" s="6"/>
      <c r="J235" s="6"/>
      <c r="K235" s="6"/>
      <c r="L235" s="6"/>
      <c r="M235" s="6"/>
      <c r="N235" s="6"/>
      <c r="O235" s="6"/>
      <c r="P235" s="6"/>
      <c r="Q235" s="6"/>
      <c r="R235" s="6"/>
      <c r="S235" s="6"/>
      <c r="T235" s="6"/>
      <c r="U235" s="6"/>
      <c r="V235" s="612"/>
      <c r="W235" s="157"/>
      <c r="X235" s="162"/>
      <c r="Y235" s="6"/>
      <c r="Z235" s="6"/>
      <c r="AA235" s="6"/>
    </row>
    <row r="236" spans="1:27" ht="47.25" customHeight="1" x14ac:dyDescent="0.25">
      <c r="A236" s="6"/>
      <c r="B236" s="6"/>
      <c r="C236" s="6"/>
      <c r="D236" s="6"/>
      <c r="E236" s="6"/>
      <c r="F236" s="6"/>
      <c r="G236" s="6"/>
      <c r="H236" s="35"/>
      <c r="I236" s="6"/>
      <c r="J236" s="6"/>
      <c r="K236" s="6"/>
      <c r="L236" s="6"/>
      <c r="M236" s="6"/>
      <c r="N236" s="6"/>
      <c r="O236" s="6"/>
      <c r="P236" s="6"/>
      <c r="Q236" s="6"/>
      <c r="R236" s="6"/>
      <c r="S236" s="6"/>
      <c r="T236" s="6"/>
      <c r="U236" s="6"/>
      <c r="V236" s="612"/>
      <c r="W236" s="157"/>
      <c r="X236" s="162"/>
      <c r="Y236" s="6"/>
      <c r="Z236" s="6"/>
      <c r="AA236" s="6"/>
    </row>
    <row r="237" spans="1:27" ht="47.25" customHeight="1" x14ac:dyDescent="0.25">
      <c r="A237" s="6"/>
      <c r="B237" s="6"/>
      <c r="C237" s="6"/>
      <c r="D237" s="6"/>
      <c r="E237" s="6"/>
      <c r="F237" s="6"/>
      <c r="G237" s="6"/>
      <c r="H237" s="35"/>
      <c r="I237" s="6"/>
      <c r="J237" s="6"/>
      <c r="K237" s="6"/>
      <c r="L237" s="6"/>
      <c r="M237" s="6"/>
      <c r="N237" s="6"/>
      <c r="O237" s="6"/>
      <c r="P237" s="6"/>
      <c r="Q237" s="6"/>
      <c r="R237" s="6"/>
      <c r="S237" s="6"/>
      <c r="T237" s="6"/>
      <c r="U237" s="6"/>
      <c r="V237" s="612"/>
      <c r="W237" s="157"/>
      <c r="X237" s="162"/>
      <c r="Y237" s="6"/>
      <c r="Z237" s="6"/>
      <c r="AA237" s="6"/>
    </row>
    <row r="238" spans="1:27" ht="47.25" customHeight="1" x14ac:dyDescent="0.25">
      <c r="A238" s="6"/>
      <c r="B238" s="6"/>
      <c r="C238" s="6"/>
      <c r="D238" s="6"/>
      <c r="E238" s="6"/>
      <c r="F238" s="6"/>
      <c r="G238" s="6"/>
      <c r="H238" s="35"/>
      <c r="I238" s="6"/>
      <c r="J238" s="6"/>
      <c r="K238" s="6"/>
      <c r="L238" s="6"/>
      <c r="M238" s="6"/>
      <c r="N238" s="6"/>
      <c r="O238" s="6"/>
      <c r="P238" s="6"/>
      <c r="Q238" s="6"/>
      <c r="R238" s="6"/>
      <c r="S238" s="6"/>
      <c r="T238" s="6"/>
      <c r="U238" s="6"/>
      <c r="V238" s="612"/>
      <c r="W238" s="157"/>
      <c r="X238" s="162"/>
      <c r="Y238" s="6"/>
      <c r="Z238" s="6"/>
      <c r="AA238" s="6"/>
    </row>
    <row r="239" spans="1:27" ht="47.25" customHeight="1" x14ac:dyDescent="0.25">
      <c r="A239" s="6"/>
      <c r="B239" s="6"/>
      <c r="C239" s="6"/>
      <c r="D239" s="6"/>
      <c r="E239" s="6"/>
      <c r="F239" s="6"/>
      <c r="G239" s="6"/>
      <c r="H239" s="35"/>
      <c r="I239" s="6"/>
      <c r="J239" s="6"/>
      <c r="K239" s="6"/>
      <c r="L239" s="6"/>
      <c r="M239" s="6"/>
      <c r="N239" s="6"/>
      <c r="O239" s="6"/>
      <c r="P239" s="6"/>
      <c r="Q239" s="6"/>
      <c r="R239" s="6"/>
      <c r="S239" s="6"/>
      <c r="T239" s="6"/>
      <c r="U239" s="6"/>
      <c r="V239" s="612"/>
      <c r="W239" s="157"/>
      <c r="X239" s="162"/>
      <c r="Y239" s="6"/>
      <c r="Z239" s="6"/>
      <c r="AA239" s="6"/>
    </row>
    <row r="240" spans="1:27" ht="47.25" customHeight="1" x14ac:dyDescent="0.25">
      <c r="A240" s="6"/>
      <c r="B240" s="6"/>
      <c r="C240" s="6"/>
      <c r="D240" s="6"/>
      <c r="E240" s="6"/>
      <c r="F240" s="6"/>
      <c r="G240" s="6"/>
      <c r="H240" s="35"/>
      <c r="I240" s="6"/>
      <c r="J240" s="6"/>
      <c r="K240" s="6"/>
      <c r="L240" s="6"/>
      <c r="M240" s="6"/>
      <c r="N240" s="6"/>
      <c r="O240" s="6"/>
      <c r="P240" s="6"/>
      <c r="Q240" s="6"/>
      <c r="R240" s="6"/>
      <c r="S240" s="6"/>
      <c r="T240" s="6"/>
      <c r="U240" s="6"/>
      <c r="V240" s="612"/>
      <c r="W240" s="157"/>
      <c r="X240" s="162"/>
      <c r="Y240" s="6"/>
      <c r="Z240" s="6"/>
      <c r="AA240" s="6"/>
    </row>
    <row r="241" spans="1:27" ht="47.25" customHeight="1" x14ac:dyDescent="0.25">
      <c r="A241" s="6"/>
      <c r="B241" s="6"/>
      <c r="C241" s="6"/>
      <c r="D241" s="6"/>
      <c r="E241" s="6"/>
      <c r="F241" s="6"/>
      <c r="G241" s="6"/>
      <c r="H241" s="35"/>
      <c r="I241" s="6"/>
      <c r="J241" s="6"/>
      <c r="K241" s="6"/>
      <c r="L241" s="6"/>
      <c r="M241" s="6"/>
      <c r="N241" s="6"/>
      <c r="O241" s="6"/>
      <c r="P241" s="6"/>
      <c r="Q241" s="6"/>
      <c r="R241" s="6"/>
      <c r="S241" s="6"/>
      <c r="T241" s="6"/>
      <c r="U241" s="6"/>
      <c r="V241" s="612"/>
      <c r="W241" s="157"/>
      <c r="X241" s="162"/>
      <c r="Y241" s="6"/>
      <c r="Z241" s="6"/>
      <c r="AA241" s="6"/>
    </row>
    <row r="242" spans="1:27" ht="47.25" customHeight="1" x14ac:dyDescent="0.25">
      <c r="A242" s="6"/>
      <c r="B242" s="6"/>
      <c r="C242" s="6"/>
      <c r="D242" s="6"/>
      <c r="E242" s="6"/>
      <c r="F242" s="6"/>
      <c r="G242" s="6"/>
      <c r="H242" s="35"/>
      <c r="I242" s="6"/>
      <c r="J242" s="6"/>
      <c r="K242" s="6"/>
      <c r="L242" s="6"/>
      <c r="M242" s="6"/>
      <c r="N242" s="6"/>
      <c r="O242" s="6"/>
      <c r="P242" s="6"/>
      <c r="Q242" s="6"/>
      <c r="R242" s="6"/>
      <c r="S242" s="6"/>
      <c r="T242" s="6"/>
      <c r="U242" s="6"/>
      <c r="V242" s="612"/>
      <c r="W242" s="157"/>
      <c r="X242" s="162"/>
      <c r="Y242" s="6"/>
      <c r="Z242" s="6"/>
      <c r="AA242" s="6"/>
    </row>
    <row r="243" spans="1:27" ht="47.25" customHeight="1" x14ac:dyDescent="0.25">
      <c r="A243" s="6"/>
      <c r="B243" s="6"/>
      <c r="C243" s="6"/>
      <c r="D243" s="6"/>
      <c r="E243" s="6"/>
      <c r="F243" s="6"/>
      <c r="G243" s="6"/>
      <c r="H243" s="35"/>
      <c r="I243" s="6"/>
      <c r="J243" s="6"/>
      <c r="K243" s="6"/>
      <c r="L243" s="6"/>
      <c r="M243" s="6"/>
      <c r="N243" s="6"/>
      <c r="O243" s="6"/>
      <c r="P243" s="6"/>
      <c r="Q243" s="6"/>
      <c r="R243" s="6"/>
      <c r="S243" s="6"/>
      <c r="T243" s="6"/>
      <c r="U243" s="6"/>
      <c r="V243" s="612"/>
      <c r="W243" s="157"/>
      <c r="X243" s="162"/>
      <c r="Y243" s="6"/>
      <c r="Z243" s="6"/>
      <c r="AA243" s="6"/>
    </row>
    <row r="244" spans="1:27" ht="47.25" customHeight="1" x14ac:dyDescent="0.25">
      <c r="A244" s="6"/>
      <c r="B244" s="6"/>
      <c r="C244" s="6"/>
      <c r="D244" s="6"/>
      <c r="E244" s="6"/>
      <c r="F244" s="6"/>
      <c r="G244" s="6"/>
      <c r="H244" s="35"/>
      <c r="I244" s="6"/>
      <c r="J244" s="6"/>
      <c r="K244" s="6"/>
      <c r="L244" s="6"/>
      <c r="M244" s="6"/>
      <c r="N244" s="6"/>
      <c r="O244" s="6"/>
      <c r="P244" s="6"/>
      <c r="Q244" s="6"/>
      <c r="R244" s="6"/>
      <c r="S244" s="6"/>
      <c r="T244" s="6"/>
      <c r="U244" s="6"/>
      <c r="V244" s="612"/>
      <c r="W244" s="157"/>
      <c r="X244" s="162"/>
      <c r="Y244" s="6"/>
      <c r="Z244" s="6"/>
      <c r="AA244" s="6"/>
    </row>
    <row r="245" spans="1:27" ht="47.25" customHeight="1" x14ac:dyDescent="0.25">
      <c r="A245" s="6"/>
      <c r="B245" s="6"/>
      <c r="C245" s="6"/>
      <c r="D245" s="6"/>
      <c r="E245" s="6"/>
      <c r="F245" s="6"/>
      <c r="G245" s="6"/>
      <c r="H245" s="35"/>
      <c r="I245" s="6"/>
      <c r="J245" s="6"/>
      <c r="K245" s="6"/>
      <c r="L245" s="6"/>
      <c r="M245" s="6"/>
      <c r="N245" s="6"/>
      <c r="O245" s="6"/>
      <c r="P245" s="6"/>
      <c r="Q245" s="6"/>
      <c r="R245" s="6"/>
      <c r="S245" s="6"/>
      <c r="T245" s="6"/>
      <c r="U245" s="6"/>
      <c r="V245" s="612"/>
      <c r="W245" s="157"/>
      <c r="X245" s="162"/>
      <c r="Y245" s="6"/>
      <c r="Z245" s="6"/>
      <c r="AA245" s="6"/>
    </row>
    <row r="246" spans="1:27" ht="47.25" customHeight="1" x14ac:dyDescent="0.25">
      <c r="A246" s="6"/>
      <c r="B246" s="6"/>
      <c r="C246" s="6"/>
      <c r="D246" s="6"/>
      <c r="E246" s="6"/>
      <c r="F246" s="6"/>
      <c r="G246" s="6"/>
      <c r="H246" s="35"/>
      <c r="I246" s="6"/>
      <c r="J246" s="6"/>
      <c r="K246" s="6"/>
      <c r="L246" s="6"/>
      <c r="M246" s="6"/>
      <c r="N246" s="6"/>
      <c r="O246" s="6"/>
      <c r="P246" s="6"/>
      <c r="Q246" s="6"/>
      <c r="R246" s="6"/>
      <c r="S246" s="6"/>
      <c r="T246" s="6"/>
      <c r="U246" s="6"/>
      <c r="V246" s="612"/>
      <c r="W246" s="157"/>
      <c r="X246" s="162"/>
      <c r="Y246" s="6"/>
      <c r="Z246" s="6"/>
      <c r="AA246" s="6"/>
    </row>
    <row r="247" spans="1:27" ht="47.25" customHeight="1" x14ac:dyDescent="0.25">
      <c r="A247" s="6"/>
      <c r="B247" s="6"/>
      <c r="C247" s="6"/>
      <c r="D247" s="6"/>
      <c r="E247" s="6"/>
      <c r="F247" s="6"/>
      <c r="G247" s="6"/>
      <c r="H247" s="35"/>
      <c r="I247" s="6"/>
      <c r="J247" s="6"/>
      <c r="K247" s="6"/>
      <c r="L247" s="6"/>
      <c r="M247" s="6"/>
      <c r="N247" s="6"/>
      <c r="O247" s="6"/>
      <c r="P247" s="6"/>
      <c r="Q247" s="6"/>
      <c r="R247" s="6"/>
      <c r="S247" s="6"/>
      <c r="T247" s="6"/>
      <c r="U247" s="6"/>
      <c r="V247" s="612"/>
      <c r="W247" s="157"/>
      <c r="X247" s="162"/>
      <c r="Y247" s="6"/>
      <c r="Z247" s="6"/>
      <c r="AA247" s="6"/>
    </row>
    <row r="248" spans="1:27" ht="47.25" customHeight="1" x14ac:dyDescent="0.25">
      <c r="A248" s="6"/>
      <c r="B248" s="6"/>
      <c r="C248" s="6"/>
      <c r="D248" s="6"/>
      <c r="E248" s="6"/>
      <c r="F248" s="6"/>
      <c r="G248" s="6"/>
      <c r="H248" s="35"/>
      <c r="I248" s="6"/>
      <c r="J248" s="6"/>
      <c r="K248" s="6"/>
      <c r="L248" s="6"/>
      <c r="M248" s="6"/>
      <c r="N248" s="6"/>
      <c r="O248" s="6"/>
      <c r="P248" s="6"/>
      <c r="Q248" s="6"/>
      <c r="R248" s="6"/>
      <c r="S248" s="6"/>
      <c r="T248" s="6"/>
      <c r="U248" s="6"/>
      <c r="V248" s="612"/>
      <c r="W248" s="6"/>
      <c r="X248" s="162"/>
      <c r="Y248" s="6"/>
      <c r="Z248" s="6"/>
      <c r="AA248" s="6"/>
    </row>
    <row r="249" spans="1:27" ht="47.25" customHeight="1" x14ac:dyDescent="0.25">
      <c r="A249" s="6"/>
      <c r="B249" s="6"/>
      <c r="C249" s="6"/>
      <c r="D249" s="6"/>
      <c r="E249" s="6"/>
      <c r="F249" s="6"/>
      <c r="G249" s="6"/>
      <c r="H249" s="35"/>
      <c r="I249" s="6"/>
      <c r="J249" s="6"/>
      <c r="K249" s="6"/>
      <c r="L249" s="6"/>
      <c r="M249" s="6"/>
      <c r="N249" s="6"/>
      <c r="O249" s="6"/>
      <c r="P249" s="6"/>
      <c r="Q249" s="6"/>
      <c r="R249" s="6"/>
      <c r="S249" s="6"/>
      <c r="T249" s="6"/>
      <c r="U249" s="6"/>
      <c r="V249" s="612"/>
      <c r="W249" s="6"/>
      <c r="X249" s="162"/>
      <c r="Y249" s="6"/>
      <c r="Z249" s="6"/>
      <c r="AA249" s="6"/>
    </row>
    <row r="250" spans="1:27" ht="47.25" customHeight="1" x14ac:dyDescent="0.25">
      <c r="A250" s="6"/>
      <c r="B250" s="6"/>
      <c r="C250" s="6"/>
      <c r="D250" s="6"/>
      <c r="E250" s="6"/>
      <c r="F250" s="6"/>
      <c r="G250" s="6"/>
      <c r="H250" s="35"/>
      <c r="I250" s="6"/>
      <c r="J250" s="6"/>
      <c r="K250" s="6"/>
      <c r="L250" s="6"/>
      <c r="M250" s="6"/>
      <c r="N250" s="6"/>
      <c r="O250" s="6"/>
      <c r="P250" s="6"/>
      <c r="Q250" s="6"/>
      <c r="R250" s="6"/>
      <c r="S250" s="6"/>
      <c r="T250" s="6"/>
      <c r="U250" s="6"/>
      <c r="V250" s="612"/>
      <c r="W250" s="6"/>
      <c r="X250" s="162"/>
      <c r="Y250" s="6"/>
      <c r="Z250" s="6"/>
      <c r="AA250" s="6"/>
    </row>
    <row r="251" spans="1:27" ht="47.25" customHeight="1" x14ac:dyDescent="0.25">
      <c r="A251" s="6"/>
      <c r="B251" s="6"/>
      <c r="C251" s="6"/>
      <c r="D251" s="6"/>
      <c r="E251" s="6"/>
      <c r="F251" s="6"/>
      <c r="G251" s="6"/>
      <c r="H251" s="35"/>
      <c r="I251" s="6"/>
      <c r="J251" s="6"/>
      <c r="K251" s="6"/>
      <c r="L251" s="6"/>
      <c r="M251" s="6"/>
      <c r="N251" s="6"/>
      <c r="O251" s="6"/>
      <c r="P251" s="6"/>
      <c r="Q251" s="6"/>
      <c r="R251" s="6"/>
      <c r="S251" s="6"/>
      <c r="T251" s="6"/>
      <c r="U251" s="6"/>
      <c r="V251" s="612"/>
      <c r="W251" s="6"/>
      <c r="X251" s="162"/>
      <c r="Y251" s="6"/>
      <c r="Z251" s="6"/>
      <c r="AA251" s="6"/>
    </row>
    <row r="252" spans="1:27" ht="47.25" customHeight="1" x14ac:dyDescent="0.25">
      <c r="A252" s="6"/>
      <c r="B252" s="6"/>
      <c r="C252" s="6"/>
      <c r="D252" s="6"/>
      <c r="E252" s="6"/>
      <c r="F252" s="6"/>
      <c r="G252" s="6"/>
      <c r="H252" s="35"/>
      <c r="I252" s="6"/>
      <c r="J252" s="6"/>
      <c r="K252" s="6"/>
      <c r="L252" s="6"/>
      <c r="M252" s="6"/>
      <c r="N252" s="6"/>
      <c r="O252" s="6"/>
      <c r="P252" s="6"/>
      <c r="Q252" s="6"/>
      <c r="R252" s="6"/>
      <c r="S252" s="6"/>
      <c r="T252" s="6"/>
      <c r="U252" s="6"/>
      <c r="V252" s="612"/>
      <c r="W252" s="6"/>
      <c r="X252" s="162"/>
      <c r="Y252" s="6"/>
      <c r="Z252" s="6"/>
      <c r="AA252" s="6"/>
    </row>
    <row r="253" spans="1:27" ht="47.25" customHeight="1" x14ac:dyDescent="0.25">
      <c r="A253" s="6"/>
      <c r="B253" s="6"/>
      <c r="C253" s="6"/>
      <c r="D253" s="6"/>
      <c r="E253" s="6"/>
      <c r="F253" s="6"/>
      <c r="G253" s="6"/>
      <c r="H253" s="35"/>
      <c r="I253" s="6"/>
      <c r="J253" s="6"/>
      <c r="K253" s="6"/>
      <c r="L253" s="6"/>
      <c r="M253" s="6"/>
      <c r="N253" s="6"/>
      <c r="O253" s="6"/>
      <c r="P253" s="6"/>
      <c r="Q253" s="6"/>
      <c r="R253" s="6"/>
      <c r="S253" s="6"/>
      <c r="T253" s="6"/>
      <c r="U253" s="6"/>
      <c r="V253" s="612"/>
      <c r="W253" s="6"/>
      <c r="X253" s="162"/>
      <c r="Y253" s="6"/>
      <c r="Z253" s="6"/>
      <c r="AA253" s="6"/>
    </row>
    <row r="254" spans="1:27" ht="47.25" customHeight="1" x14ac:dyDescent="0.25">
      <c r="A254" s="6"/>
      <c r="B254" s="6"/>
      <c r="C254" s="6"/>
      <c r="D254" s="6"/>
      <c r="E254" s="6"/>
      <c r="F254" s="6"/>
      <c r="G254" s="6"/>
      <c r="H254" s="35"/>
      <c r="I254" s="6"/>
      <c r="J254" s="6"/>
      <c r="K254" s="6"/>
      <c r="L254" s="6"/>
      <c r="M254" s="6"/>
      <c r="N254" s="6"/>
      <c r="O254" s="6"/>
      <c r="P254" s="6"/>
      <c r="Q254" s="6"/>
      <c r="R254" s="6"/>
      <c r="S254" s="6"/>
      <c r="T254" s="6"/>
      <c r="U254" s="6"/>
      <c r="V254" s="612"/>
      <c r="W254" s="6"/>
      <c r="X254" s="162"/>
      <c r="Y254" s="6"/>
      <c r="Z254" s="6"/>
      <c r="AA254" s="6"/>
    </row>
    <row r="255" spans="1:27" ht="47.25" customHeight="1" x14ac:dyDescent="0.25">
      <c r="A255" s="6"/>
      <c r="B255" s="6"/>
      <c r="C255" s="6"/>
      <c r="D255" s="6"/>
      <c r="E255" s="6"/>
      <c r="F255" s="6"/>
      <c r="G255" s="6"/>
      <c r="H255" s="35"/>
      <c r="I255" s="6"/>
      <c r="J255" s="6"/>
      <c r="K255" s="6"/>
      <c r="L255" s="6"/>
      <c r="M255" s="6"/>
      <c r="N255" s="6"/>
      <c r="O255" s="6"/>
      <c r="P255" s="6"/>
      <c r="Q255" s="6"/>
      <c r="R255" s="6"/>
      <c r="S255" s="6"/>
      <c r="T255" s="6"/>
      <c r="U255" s="6"/>
      <c r="V255" s="612"/>
      <c r="W255" s="6"/>
      <c r="X255" s="162"/>
      <c r="Y255" s="6"/>
      <c r="Z255" s="6"/>
      <c r="AA255" s="6"/>
    </row>
    <row r="256" spans="1:27" ht="47.25" customHeight="1" x14ac:dyDescent="0.25">
      <c r="A256" s="6"/>
      <c r="B256" s="6"/>
      <c r="C256" s="6"/>
      <c r="D256" s="6"/>
      <c r="E256" s="6"/>
      <c r="F256" s="6"/>
      <c r="G256" s="6"/>
      <c r="H256" s="35"/>
      <c r="I256" s="6"/>
      <c r="J256" s="6"/>
      <c r="K256" s="6"/>
      <c r="L256" s="6"/>
      <c r="M256" s="6"/>
      <c r="N256" s="6"/>
      <c r="O256" s="6"/>
      <c r="P256" s="6"/>
      <c r="Q256" s="6"/>
      <c r="R256" s="6"/>
      <c r="S256" s="6"/>
      <c r="T256" s="6"/>
      <c r="U256" s="6"/>
      <c r="V256" s="612"/>
      <c r="W256" s="6"/>
      <c r="X256" s="162"/>
      <c r="Y256" s="6"/>
      <c r="Z256" s="6"/>
      <c r="AA256" s="6"/>
    </row>
    <row r="257" spans="1:27" ht="47.25" customHeight="1" x14ac:dyDescent="0.25">
      <c r="A257" s="6"/>
      <c r="B257" s="6"/>
      <c r="C257" s="6"/>
      <c r="D257" s="6"/>
      <c r="E257" s="6"/>
      <c r="F257" s="6"/>
      <c r="G257" s="6"/>
      <c r="H257" s="35"/>
      <c r="I257" s="6"/>
      <c r="J257" s="6"/>
      <c r="K257" s="6"/>
      <c r="L257" s="6"/>
      <c r="M257" s="6"/>
      <c r="N257" s="6"/>
      <c r="O257" s="6"/>
      <c r="P257" s="6"/>
      <c r="Q257" s="6"/>
      <c r="R257" s="6"/>
      <c r="S257" s="6"/>
      <c r="T257" s="6"/>
      <c r="U257" s="6"/>
      <c r="V257" s="612"/>
      <c r="W257" s="6"/>
      <c r="X257" s="162"/>
      <c r="Y257" s="6"/>
      <c r="Z257" s="6"/>
      <c r="AA257" s="6"/>
    </row>
    <row r="258" spans="1:27" ht="47.25" customHeight="1" x14ac:dyDescent="0.25">
      <c r="A258" s="6"/>
      <c r="B258" s="6"/>
      <c r="C258" s="6"/>
      <c r="D258" s="6"/>
      <c r="E258" s="6"/>
      <c r="F258" s="6"/>
      <c r="G258" s="6"/>
      <c r="H258" s="35"/>
      <c r="I258" s="6"/>
      <c r="J258" s="6"/>
      <c r="K258" s="6"/>
      <c r="L258" s="6"/>
      <c r="M258" s="6"/>
      <c r="N258" s="6"/>
      <c r="O258" s="6"/>
      <c r="P258" s="6"/>
      <c r="Q258" s="6"/>
      <c r="R258" s="6"/>
      <c r="S258" s="6"/>
      <c r="T258" s="6"/>
      <c r="U258" s="6"/>
      <c r="V258" s="612"/>
      <c r="W258" s="6"/>
      <c r="X258" s="162"/>
      <c r="Y258" s="6"/>
      <c r="Z258" s="6"/>
      <c r="AA258" s="6"/>
    </row>
    <row r="259" spans="1:27" ht="47.25" customHeight="1" x14ac:dyDescent="0.25">
      <c r="A259" s="6"/>
      <c r="B259" s="6"/>
      <c r="C259" s="6"/>
      <c r="D259" s="6"/>
      <c r="E259" s="6"/>
      <c r="F259" s="6"/>
      <c r="G259" s="6"/>
      <c r="H259" s="35"/>
      <c r="I259" s="6"/>
      <c r="J259" s="6"/>
      <c r="K259" s="6"/>
      <c r="L259" s="6"/>
      <c r="M259" s="6"/>
      <c r="N259" s="6"/>
      <c r="O259" s="6"/>
      <c r="P259" s="6"/>
      <c r="Q259" s="6"/>
      <c r="R259" s="6"/>
      <c r="S259" s="6"/>
      <c r="T259" s="6"/>
      <c r="U259" s="6"/>
      <c r="V259" s="612"/>
      <c r="W259" s="6"/>
      <c r="X259" s="162"/>
      <c r="Y259" s="6"/>
      <c r="Z259" s="6"/>
      <c r="AA259" s="6"/>
    </row>
    <row r="260" spans="1:27" ht="47.25" customHeight="1" x14ac:dyDescent="0.25">
      <c r="A260" s="6"/>
      <c r="B260" s="6"/>
      <c r="C260" s="6"/>
      <c r="D260" s="6"/>
      <c r="E260" s="6"/>
      <c r="F260" s="6"/>
      <c r="G260" s="6"/>
      <c r="H260" s="35"/>
      <c r="I260" s="6"/>
      <c r="J260" s="6"/>
      <c r="K260" s="6"/>
      <c r="L260" s="6"/>
      <c r="M260" s="6"/>
      <c r="N260" s="6"/>
      <c r="O260" s="6"/>
      <c r="P260" s="6"/>
      <c r="Q260" s="6"/>
      <c r="R260" s="6"/>
      <c r="S260" s="6"/>
      <c r="T260" s="6"/>
      <c r="U260" s="6"/>
      <c r="V260" s="612"/>
      <c r="W260" s="6"/>
      <c r="X260" s="162"/>
      <c r="Y260" s="6"/>
      <c r="Z260" s="6"/>
      <c r="AA260" s="6"/>
    </row>
    <row r="261" spans="1:27" ht="47.25" customHeight="1" x14ac:dyDescent="0.25">
      <c r="A261" s="6"/>
      <c r="B261" s="6"/>
      <c r="C261" s="6"/>
      <c r="D261" s="6"/>
      <c r="E261" s="6"/>
      <c r="F261" s="6"/>
      <c r="G261" s="6"/>
      <c r="H261" s="35"/>
      <c r="I261" s="6"/>
      <c r="J261" s="6"/>
      <c r="K261" s="6"/>
      <c r="L261" s="6"/>
      <c r="M261" s="6"/>
      <c r="N261" s="6"/>
      <c r="O261" s="6"/>
      <c r="P261" s="6"/>
      <c r="Q261" s="6"/>
      <c r="R261" s="6"/>
      <c r="S261" s="6"/>
      <c r="T261" s="6"/>
      <c r="U261" s="6"/>
      <c r="V261" s="612"/>
      <c r="W261" s="6"/>
      <c r="X261" s="162"/>
      <c r="Y261" s="6"/>
      <c r="Z261" s="6"/>
      <c r="AA261" s="6"/>
    </row>
    <row r="262" spans="1:27" ht="47.25" customHeight="1" x14ac:dyDescent="0.25">
      <c r="A262" s="6"/>
      <c r="B262" s="6"/>
      <c r="C262" s="6"/>
      <c r="D262" s="6"/>
      <c r="E262" s="6"/>
      <c r="F262" s="6"/>
      <c r="G262" s="6"/>
      <c r="H262" s="35"/>
      <c r="I262" s="6"/>
      <c r="J262" s="6"/>
      <c r="K262" s="6"/>
      <c r="L262" s="6"/>
      <c r="M262" s="6"/>
      <c r="N262" s="6"/>
      <c r="O262" s="6"/>
      <c r="P262" s="6"/>
      <c r="Q262" s="6"/>
      <c r="R262" s="6"/>
      <c r="S262" s="6"/>
      <c r="T262" s="6"/>
      <c r="U262" s="6"/>
      <c r="V262" s="612"/>
      <c r="W262" s="6"/>
      <c r="X262" s="162"/>
      <c r="Y262" s="6"/>
      <c r="Z262" s="6"/>
      <c r="AA262" s="6"/>
    </row>
    <row r="263" spans="1:27" ht="47.25" customHeight="1" x14ac:dyDescent="0.25">
      <c r="A263" s="6"/>
      <c r="B263" s="6"/>
      <c r="C263" s="6"/>
      <c r="D263" s="6"/>
      <c r="E263" s="6"/>
      <c r="F263" s="6"/>
      <c r="G263" s="6"/>
      <c r="H263" s="35"/>
      <c r="I263" s="6"/>
      <c r="J263" s="6"/>
      <c r="K263" s="6"/>
      <c r="L263" s="6"/>
      <c r="M263" s="6"/>
      <c r="N263" s="6"/>
      <c r="O263" s="6"/>
      <c r="P263" s="6"/>
      <c r="Q263" s="6"/>
      <c r="R263" s="6"/>
      <c r="S263" s="6"/>
      <c r="T263" s="6"/>
      <c r="U263" s="6"/>
      <c r="V263" s="612"/>
      <c r="W263" s="6"/>
      <c r="X263" s="162"/>
      <c r="Y263" s="6"/>
      <c r="Z263" s="6"/>
      <c r="AA263" s="6"/>
    </row>
    <row r="264" spans="1:27" ht="47.25" customHeight="1" x14ac:dyDescent="0.25">
      <c r="A264" s="6"/>
      <c r="B264" s="6"/>
      <c r="C264" s="6"/>
      <c r="D264" s="6"/>
      <c r="E264" s="6"/>
      <c r="F264" s="6"/>
      <c r="G264" s="6"/>
      <c r="H264" s="35"/>
      <c r="I264" s="6"/>
      <c r="J264" s="6"/>
      <c r="K264" s="6"/>
      <c r="L264" s="6"/>
      <c r="M264" s="6"/>
      <c r="N264" s="6"/>
      <c r="O264" s="6"/>
      <c r="P264" s="6"/>
      <c r="Q264" s="6"/>
      <c r="R264" s="6"/>
      <c r="S264" s="6"/>
      <c r="T264" s="6"/>
      <c r="U264" s="6"/>
      <c r="V264" s="612"/>
      <c r="W264" s="6"/>
      <c r="X264" s="162"/>
      <c r="Y264" s="6"/>
      <c r="Z264" s="6"/>
      <c r="AA264" s="6"/>
    </row>
    <row r="265" spans="1:27" ht="47.25" customHeight="1" x14ac:dyDescent="0.25">
      <c r="A265" s="6"/>
      <c r="B265" s="6"/>
      <c r="C265" s="6"/>
      <c r="D265" s="6"/>
      <c r="E265" s="6"/>
      <c r="F265" s="6"/>
      <c r="G265" s="6"/>
      <c r="H265" s="35"/>
      <c r="I265" s="6"/>
      <c r="J265" s="6"/>
      <c r="K265" s="6"/>
      <c r="L265" s="6"/>
      <c r="M265" s="6"/>
      <c r="N265" s="6"/>
      <c r="O265" s="6"/>
      <c r="P265" s="6"/>
      <c r="Q265" s="6"/>
      <c r="R265" s="6"/>
      <c r="S265" s="6"/>
      <c r="T265" s="6"/>
      <c r="U265" s="6"/>
      <c r="V265" s="612"/>
      <c r="W265" s="6"/>
      <c r="X265" s="162"/>
      <c r="Y265" s="6"/>
      <c r="Z265" s="6"/>
      <c r="AA265" s="6"/>
    </row>
    <row r="266" spans="1:27" ht="47.25" customHeight="1" x14ac:dyDescent="0.25">
      <c r="A266" s="6"/>
      <c r="B266" s="6"/>
      <c r="C266" s="6"/>
      <c r="D266" s="6"/>
      <c r="E266" s="6"/>
      <c r="F266" s="6"/>
      <c r="G266" s="6"/>
      <c r="H266" s="35"/>
      <c r="I266" s="6"/>
      <c r="J266" s="6"/>
      <c r="K266" s="6"/>
      <c r="L266" s="6"/>
      <c r="M266" s="6"/>
      <c r="N266" s="6"/>
      <c r="O266" s="6"/>
      <c r="P266" s="6"/>
      <c r="Q266" s="6"/>
      <c r="R266" s="6"/>
      <c r="S266" s="6"/>
      <c r="T266" s="6"/>
      <c r="U266" s="6"/>
      <c r="V266" s="612"/>
      <c r="W266" s="6"/>
      <c r="X266" s="162"/>
      <c r="Y266" s="6"/>
      <c r="Z266" s="6"/>
      <c r="AA266" s="6"/>
    </row>
    <row r="267" spans="1:27" ht="47.25" customHeight="1" x14ac:dyDescent="0.25">
      <c r="A267" s="6"/>
      <c r="B267" s="6"/>
      <c r="C267" s="6"/>
      <c r="D267" s="6"/>
      <c r="E267" s="6"/>
      <c r="F267" s="6"/>
      <c r="G267" s="6"/>
      <c r="H267" s="35"/>
      <c r="I267" s="6"/>
      <c r="J267" s="6"/>
      <c r="K267" s="6"/>
      <c r="L267" s="6"/>
      <c r="M267" s="6"/>
      <c r="N267" s="6"/>
      <c r="O267" s="6"/>
      <c r="P267" s="6"/>
      <c r="Q267" s="6"/>
      <c r="R267" s="6"/>
      <c r="S267" s="6"/>
      <c r="T267" s="6"/>
      <c r="U267" s="6"/>
      <c r="V267" s="612"/>
      <c r="W267" s="6"/>
      <c r="X267" s="162"/>
      <c r="Y267" s="6"/>
      <c r="Z267" s="6"/>
      <c r="AA267" s="6"/>
    </row>
    <row r="268" spans="1:27" ht="47.25" customHeight="1" x14ac:dyDescent="0.25">
      <c r="A268" s="6"/>
      <c r="B268" s="6"/>
      <c r="C268" s="6"/>
      <c r="D268" s="6"/>
      <c r="E268" s="6"/>
      <c r="F268" s="6"/>
      <c r="G268" s="6"/>
      <c r="H268" s="35"/>
      <c r="I268" s="6"/>
      <c r="J268" s="6"/>
      <c r="K268" s="6"/>
      <c r="L268" s="6"/>
      <c r="M268" s="6"/>
      <c r="N268" s="6"/>
      <c r="O268" s="6"/>
      <c r="P268" s="6"/>
      <c r="Q268" s="6"/>
      <c r="R268" s="6"/>
      <c r="S268" s="6"/>
      <c r="T268" s="6"/>
      <c r="U268" s="6"/>
      <c r="V268" s="612"/>
      <c r="W268" s="6"/>
      <c r="X268" s="162"/>
      <c r="Y268" s="6"/>
      <c r="Z268" s="6"/>
      <c r="AA268" s="6"/>
    </row>
    <row r="269" spans="1:27" ht="47.25" customHeight="1" x14ac:dyDescent="0.25">
      <c r="A269" s="6"/>
      <c r="B269" s="6"/>
      <c r="C269" s="6"/>
      <c r="D269" s="6"/>
      <c r="E269" s="6"/>
      <c r="F269" s="6"/>
      <c r="G269" s="6"/>
      <c r="H269" s="35"/>
      <c r="I269" s="6"/>
      <c r="J269" s="6"/>
      <c r="K269" s="6"/>
      <c r="L269" s="6"/>
      <c r="M269" s="6"/>
      <c r="N269" s="6"/>
      <c r="O269" s="6"/>
      <c r="P269" s="6"/>
      <c r="Q269" s="6"/>
      <c r="R269" s="6"/>
      <c r="S269" s="6"/>
      <c r="T269" s="6"/>
      <c r="U269" s="6"/>
      <c r="V269" s="612"/>
      <c r="W269" s="6"/>
      <c r="X269" s="162"/>
      <c r="Y269" s="6"/>
      <c r="Z269" s="6"/>
      <c r="AA269" s="6"/>
    </row>
    <row r="270" spans="1:27" ht="47.25" customHeight="1" x14ac:dyDescent="0.25">
      <c r="A270" s="6"/>
      <c r="B270" s="6"/>
      <c r="C270" s="6"/>
      <c r="D270" s="6"/>
      <c r="E270" s="6"/>
      <c r="F270" s="6"/>
      <c r="G270" s="6"/>
      <c r="H270" s="35"/>
      <c r="I270" s="6"/>
      <c r="J270" s="6"/>
      <c r="K270" s="6"/>
      <c r="L270" s="6"/>
      <c r="M270" s="6"/>
      <c r="N270" s="6"/>
      <c r="O270" s="6"/>
      <c r="P270" s="6"/>
      <c r="Q270" s="6"/>
      <c r="R270" s="6"/>
      <c r="S270" s="6"/>
      <c r="T270" s="6"/>
      <c r="U270" s="6"/>
      <c r="V270" s="612"/>
      <c r="W270" s="6"/>
      <c r="X270" s="162"/>
      <c r="Y270" s="6"/>
      <c r="Z270" s="6"/>
      <c r="AA270" s="6"/>
    </row>
    <row r="271" spans="1:27" ht="47.25" customHeight="1" x14ac:dyDescent="0.25">
      <c r="A271" s="6"/>
      <c r="B271" s="6"/>
      <c r="C271" s="6"/>
      <c r="D271" s="6"/>
      <c r="E271" s="6"/>
      <c r="F271" s="6"/>
      <c r="G271" s="6"/>
      <c r="H271" s="35"/>
      <c r="I271" s="6"/>
      <c r="J271" s="6"/>
      <c r="K271" s="6"/>
      <c r="L271" s="6"/>
      <c r="M271" s="6"/>
      <c r="N271" s="6"/>
      <c r="O271" s="6"/>
      <c r="P271" s="6"/>
      <c r="Q271" s="6"/>
      <c r="R271" s="6"/>
      <c r="S271" s="6"/>
      <c r="T271" s="6"/>
      <c r="U271" s="6"/>
      <c r="V271" s="612"/>
      <c r="W271" s="6"/>
      <c r="X271" s="162"/>
      <c r="Y271" s="6"/>
      <c r="Z271" s="6"/>
      <c r="AA271" s="6"/>
    </row>
    <row r="272" spans="1:27" ht="47.25" customHeight="1" x14ac:dyDescent="0.25">
      <c r="A272" s="6"/>
      <c r="B272" s="6"/>
      <c r="C272" s="6"/>
      <c r="D272" s="6"/>
      <c r="E272" s="6"/>
      <c r="F272" s="6"/>
      <c r="G272" s="6"/>
      <c r="H272" s="35"/>
      <c r="I272" s="6"/>
      <c r="J272" s="6"/>
      <c r="K272" s="6"/>
      <c r="L272" s="6"/>
      <c r="M272" s="6"/>
      <c r="N272" s="6"/>
      <c r="O272" s="6"/>
      <c r="P272" s="6"/>
      <c r="Q272" s="6"/>
      <c r="R272" s="6"/>
      <c r="S272" s="6"/>
      <c r="T272" s="6"/>
      <c r="U272" s="6"/>
      <c r="V272" s="612"/>
      <c r="W272" s="6"/>
      <c r="X272" s="162"/>
      <c r="Y272" s="6"/>
      <c r="Z272" s="6"/>
      <c r="AA272" s="6"/>
    </row>
    <row r="273" spans="1:27" ht="47.25" customHeight="1" x14ac:dyDescent="0.25">
      <c r="A273" s="6"/>
      <c r="B273" s="6"/>
      <c r="C273" s="6"/>
      <c r="D273" s="6"/>
      <c r="E273" s="6"/>
      <c r="F273" s="6"/>
      <c r="G273" s="6"/>
      <c r="H273" s="35"/>
      <c r="I273" s="6"/>
      <c r="J273" s="6"/>
      <c r="K273" s="6"/>
      <c r="L273" s="6"/>
      <c r="M273" s="6"/>
      <c r="N273" s="6"/>
      <c r="O273" s="6"/>
      <c r="P273" s="6"/>
      <c r="Q273" s="6"/>
      <c r="R273" s="6"/>
      <c r="S273" s="6"/>
      <c r="T273" s="6"/>
      <c r="U273" s="6"/>
      <c r="V273" s="612"/>
      <c r="W273" s="6"/>
      <c r="X273" s="162"/>
      <c r="Y273" s="6"/>
      <c r="Z273" s="6"/>
      <c r="AA273" s="6"/>
    </row>
    <row r="274" spans="1:27" ht="47.25" customHeight="1" x14ac:dyDescent="0.25">
      <c r="A274" s="6"/>
      <c r="B274" s="6"/>
      <c r="C274" s="6"/>
      <c r="D274" s="6"/>
      <c r="E274" s="6"/>
      <c r="F274" s="6"/>
      <c r="G274" s="6"/>
      <c r="H274" s="35"/>
      <c r="I274" s="6"/>
      <c r="J274" s="6"/>
      <c r="K274" s="6"/>
      <c r="L274" s="6"/>
      <c r="M274" s="6"/>
      <c r="N274" s="6"/>
      <c r="O274" s="6"/>
      <c r="P274" s="6"/>
      <c r="Q274" s="6"/>
      <c r="R274" s="6"/>
      <c r="S274" s="6"/>
      <c r="T274" s="6"/>
      <c r="U274" s="6"/>
      <c r="V274" s="612"/>
      <c r="W274" s="6"/>
      <c r="X274" s="162"/>
      <c r="Y274" s="6"/>
      <c r="Z274" s="6"/>
      <c r="AA274" s="6"/>
    </row>
    <row r="275" spans="1:27" ht="47.25" customHeight="1" x14ac:dyDescent="0.25">
      <c r="A275" s="6"/>
      <c r="B275" s="6"/>
      <c r="C275" s="6"/>
      <c r="D275" s="6"/>
      <c r="E275" s="6"/>
      <c r="F275" s="6"/>
      <c r="G275" s="6"/>
      <c r="H275" s="35"/>
      <c r="I275" s="6"/>
      <c r="J275" s="6"/>
      <c r="K275" s="6"/>
      <c r="L275" s="6"/>
      <c r="M275" s="6"/>
      <c r="N275" s="6"/>
      <c r="O275" s="6"/>
      <c r="P275" s="6"/>
      <c r="Q275" s="6"/>
      <c r="R275" s="6"/>
      <c r="S275" s="6"/>
      <c r="T275" s="6"/>
      <c r="U275" s="6"/>
      <c r="V275" s="612"/>
      <c r="W275" s="6"/>
      <c r="X275" s="162"/>
      <c r="Y275" s="6"/>
      <c r="Z275" s="6"/>
      <c r="AA275" s="6"/>
    </row>
    <row r="276" spans="1:27" ht="47.25" customHeight="1" x14ac:dyDescent="0.25">
      <c r="A276" s="6"/>
      <c r="B276" s="6"/>
      <c r="C276" s="6"/>
      <c r="D276" s="6"/>
      <c r="E276" s="6"/>
      <c r="F276" s="6"/>
      <c r="G276" s="6"/>
      <c r="H276" s="35"/>
      <c r="I276" s="6"/>
      <c r="J276" s="6"/>
      <c r="K276" s="6"/>
      <c r="L276" s="6"/>
      <c r="M276" s="6"/>
      <c r="N276" s="6"/>
      <c r="O276" s="6"/>
      <c r="P276" s="6"/>
      <c r="Q276" s="6"/>
      <c r="R276" s="6"/>
      <c r="S276" s="6"/>
      <c r="T276" s="6"/>
      <c r="U276" s="6"/>
      <c r="V276" s="612"/>
      <c r="W276" s="6"/>
      <c r="X276" s="162"/>
      <c r="Y276" s="6"/>
      <c r="Z276" s="6"/>
      <c r="AA276" s="6"/>
    </row>
    <row r="277" spans="1:27" ht="47.25" customHeight="1" x14ac:dyDescent="0.25">
      <c r="A277" s="6"/>
      <c r="B277" s="6"/>
      <c r="C277" s="6"/>
      <c r="D277" s="6"/>
      <c r="E277" s="6"/>
      <c r="F277" s="6"/>
      <c r="G277" s="6"/>
      <c r="H277" s="35"/>
      <c r="I277" s="6"/>
      <c r="J277" s="6"/>
      <c r="K277" s="6"/>
      <c r="L277" s="6"/>
      <c r="M277" s="6"/>
      <c r="N277" s="6"/>
      <c r="O277" s="6"/>
      <c r="P277" s="6"/>
      <c r="Q277" s="6"/>
      <c r="R277" s="6"/>
      <c r="S277" s="6"/>
      <c r="T277" s="6"/>
      <c r="U277" s="6"/>
      <c r="V277" s="612"/>
      <c r="W277" s="6"/>
      <c r="X277" s="162"/>
      <c r="Y277" s="6"/>
      <c r="Z277" s="6"/>
      <c r="AA277" s="6"/>
    </row>
    <row r="278" spans="1:27" ht="47.25" customHeight="1" x14ac:dyDescent="0.25">
      <c r="A278" s="6"/>
      <c r="B278" s="6"/>
      <c r="C278" s="6"/>
      <c r="D278" s="6"/>
      <c r="E278" s="6"/>
      <c r="F278" s="6"/>
      <c r="G278" s="6"/>
      <c r="H278" s="35"/>
      <c r="I278" s="6"/>
      <c r="J278" s="6"/>
      <c r="K278" s="6"/>
      <c r="L278" s="6"/>
      <c r="M278" s="6"/>
      <c r="N278" s="6"/>
      <c r="O278" s="6"/>
      <c r="P278" s="6"/>
      <c r="Q278" s="6"/>
      <c r="R278" s="6"/>
      <c r="S278" s="6"/>
      <c r="T278" s="6"/>
      <c r="U278" s="6"/>
      <c r="V278" s="612"/>
      <c r="W278" s="6"/>
      <c r="X278" s="162"/>
      <c r="Y278" s="6"/>
      <c r="Z278" s="6"/>
      <c r="AA278" s="6"/>
    </row>
    <row r="279" spans="1:27" ht="47.25" customHeight="1" x14ac:dyDescent="0.25">
      <c r="A279" s="6"/>
      <c r="B279" s="6"/>
      <c r="C279" s="6"/>
      <c r="D279" s="6"/>
      <c r="E279" s="6"/>
      <c r="F279" s="6"/>
      <c r="G279" s="6"/>
      <c r="H279" s="35"/>
      <c r="I279" s="6"/>
      <c r="J279" s="6"/>
      <c r="K279" s="6"/>
      <c r="L279" s="6"/>
      <c r="M279" s="6"/>
      <c r="N279" s="6"/>
      <c r="O279" s="6"/>
      <c r="P279" s="6"/>
      <c r="Q279" s="6"/>
      <c r="R279" s="6"/>
      <c r="S279" s="6"/>
      <c r="T279" s="6"/>
      <c r="U279" s="6"/>
      <c r="V279" s="612"/>
      <c r="W279" s="6"/>
      <c r="X279" s="162"/>
      <c r="Y279" s="6"/>
      <c r="Z279" s="6"/>
      <c r="AA279" s="6"/>
    </row>
    <row r="280" spans="1:27" ht="47.25" customHeight="1" x14ac:dyDescent="0.25">
      <c r="A280" s="6"/>
      <c r="B280" s="6"/>
      <c r="C280" s="6"/>
      <c r="D280" s="6"/>
      <c r="E280" s="6"/>
      <c r="F280" s="6"/>
      <c r="G280" s="6"/>
      <c r="H280" s="35"/>
      <c r="I280" s="6"/>
      <c r="J280" s="6"/>
      <c r="K280" s="6"/>
      <c r="L280" s="6"/>
      <c r="M280" s="6"/>
      <c r="N280" s="6"/>
      <c r="O280" s="6"/>
      <c r="P280" s="6"/>
      <c r="Q280" s="6"/>
      <c r="R280" s="6"/>
      <c r="S280" s="6"/>
      <c r="T280" s="6"/>
      <c r="U280" s="6"/>
      <c r="V280" s="612"/>
      <c r="W280" s="6"/>
      <c r="X280" s="162"/>
      <c r="Y280" s="6"/>
      <c r="Z280" s="6"/>
      <c r="AA280" s="6"/>
    </row>
    <row r="281" spans="1:27" ht="47.25" customHeight="1" x14ac:dyDescent="0.25">
      <c r="A281" s="6"/>
      <c r="B281" s="6"/>
      <c r="C281" s="6"/>
      <c r="D281" s="6"/>
      <c r="E281" s="6"/>
      <c r="F281" s="6"/>
      <c r="G281" s="6"/>
      <c r="H281" s="35"/>
      <c r="I281" s="6"/>
      <c r="J281" s="6"/>
      <c r="K281" s="6"/>
      <c r="L281" s="6"/>
      <c r="M281" s="6"/>
      <c r="N281" s="6"/>
      <c r="O281" s="6"/>
      <c r="P281" s="6"/>
      <c r="Q281" s="6"/>
      <c r="R281" s="6"/>
      <c r="S281" s="6"/>
      <c r="T281" s="6"/>
      <c r="U281" s="6"/>
      <c r="V281" s="612"/>
      <c r="W281" s="6"/>
      <c r="X281" s="162"/>
      <c r="Y281" s="6"/>
      <c r="Z281" s="6"/>
      <c r="AA281" s="6"/>
    </row>
    <row r="282" spans="1:27" ht="47.25" customHeight="1" x14ac:dyDescent="0.25">
      <c r="A282" s="6"/>
      <c r="B282" s="6"/>
      <c r="C282" s="6"/>
      <c r="D282" s="6"/>
      <c r="E282" s="6"/>
      <c r="F282" s="6"/>
      <c r="G282" s="6"/>
      <c r="H282" s="35"/>
      <c r="I282" s="6"/>
      <c r="J282" s="6"/>
      <c r="K282" s="6"/>
      <c r="L282" s="6"/>
      <c r="M282" s="6"/>
      <c r="N282" s="6"/>
      <c r="O282" s="6"/>
      <c r="P282" s="6"/>
      <c r="Q282" s="6"/>
      <c r="R282" s="6"/>
      <c r="S282" s="6"/>
      <c r="T282" s="6"/>
      <c r="U282" s="6"/>
      <c r="V282" s="612"/>
      <c r="W282" s="6"/>
      <c r="X282" s="162"/>
      <c r="Y282" s="6"/>
      <c r="Z282" s="6"/>
      <c r="AA282" s="6"/>
    </row>
    <row r="283" spans="1:27" ht="47.25" customHeight="1" x14ac:dyDescent="0.25">
      <c r="A283" s="6"/>
      <c r="B283" s="6"/>
      <c r="C283" s="6"/>
      <c r="D283" s="6"/>
      <c r="E283" s="6"/>
      <c r="F283" s="6"/>
      <c r="G283" s="6"/>
      <c r="H283" s="35"/>
      <c r="I283" s="6"/>
      <c r="J283" s="6"/>
      <c r="K283" s="6"/>
      <c r="L283" s="6"/>
      <c r="M283" s="6"/>
      <c r="N283" s="6"/>
      <c r="O283" s="6"/>
      <c r="P283" s="6"/>
      <c r="Q283" s="6"/>
      <c r="R283" s="6"/>
      <c r="S283" s="6"/>
      <c r="T283" s="6"/>
      <c r="U283" s="6"/>
      <c r="V283" s="612"/>
      <c r="W283" s="6"/>
      <c r="X283" s="162"/>
      <c r="Y283" s="6"/>
      <c r="Z283" s="6"/>
      <c r="AA283" s="6"/>
    </row>
    <row r="284" spans="1:27" ht="47.25" customHeight="1" x14ac:dyDescent="0.25">
      <c r="A284" s="6"/>
      <c r="B284" s="6"/>
      <c r="C284" s="6"/>
      <c r="D284" s="6"/>
      <c r="E284" s="6"/>
      <c r="F284" s="6"/>
      <c r="G284" s="6"/>
      <c r="H284" s="35"/>
      <c r="I284" s="6"/>
      <c r="J284" s="6"/>
      <c r="K284" s="6"/>
      <c r="L284" s="6"/>
      <c r="M284" s="6"/>
      <c r="N284" s="6"/>
      <c r="O284" s="6"/>
      <c r="P284" s="6"/>
      <c r="Q284" s="6"/>
      <c r="R284" s="6"/>
      <c r="S284" s="6"/>
      <c r="T284" s="6"/>
      <c r="U284" s="6"/>
      <c r="V284" s="612"/>
      <c r="W284" s="6"/>
      <c r="X284" s="162"/>
      <c r="Y284" s="6"/>
      <c r="Z284" s="6"/>
      <c r="AA284" s="6"/>
    </row>
    <row r="285" spans="1:27" ht="47.25" customHeight="1" x14ac:dyDescent="0.25">
      <c r="A285" s="6"/>
      <c r="B285" s="6"/>
      <c r="C285" s="6"/>
      <c r="D285" s="6"/>
      <c r="E285" s="6"/>
      <c r="F285" s="6"/>
      <c r="G285" s="6"/>
      <c r="H285" s="35"/>
      <c r="I285" s="6"/>
      <c r="J285" s="6"/>
      <c r="K285" s="6"/>
      <c r="L285" s="6"/>
      <c r="M285" s="6"/>
      <c r="N285" s="6"/>
      <c r="O285" s="6"/>
      <c r="P285" s="6"/>
      <c r="Q285" s="6"/>
      <c r="R285" s="6"/>
      <c r="S285" s="6"/>
      <c r="T285" s="6"/>
      <c r="U285" s="6"/>
      <c r="V285" s="612"/>
      <c r="W285" s="6"/>
      <c r="X285" s="162"/>
      <c r="Y285" s="6"/>
      <c r="Z285" s="6"/>
      <c r="AA285" s="6"/>
    </row>
    <row r="286" spans="1:27" ht="47.25" customHeight="1" x14ac:dyDescent="0.25">
      <c r="A286" s="6"/>
      <c r="B286" s="6"/>
      <c r="C286" s="6"/>
      <c r="D286" s="6"/>
      <c r="E286" s="6"/>
      <c r="F286" s="6"/>
      <c r="G286" s="6"/>
      <c r="H286" s="35"/>
      <c r="I286" s="6"/>
      <c r="J286" s="6"/>
      <c r="K286" s="6"/>
      <c r="L286" s="6"/>
      <c r="M286" s="6"/>
      <c r="N286" s="6"/>
      <c r="O286" s="6"/>
      <c r="P286" s="6"/>
      <c r="Q286" s="6"/>
      <c r="R286" s="6"/>
      <c r="S286" s="6"/>
      <c r="T286" s="6"/>
      <c r="U286" s="6"/>
      <c r="V286" s="612"/>
      <c r="W286" s="6"/>
      <c r="X286" s="162"/>
      <c r="Y286" s="6"/>
      <c r="Z286" s="6"/>
      <c r="AA286" s="6"/>
    </row>
    <row r="287" spans="1:27" ht="47.25" customHeight="1" x14ac:dyDescent="0.25">
      <c r="A287" s="6"/>
      <c r="B287" s="6"/>
      <c r="C287" s="6"/>
      <c r="D287" s="6"/>
      <c r="E287" s="6"/>
      <c r="F287" s="6"/>
      <c r="G287" s="6"/>
      <c r="H287" s="35"/>
      <c r="I287" s="6"/>
      <c r="J287" s="6"/>
      <c r="K287" s="6"/>
      <c r="L287" s="6"/>
      <c r="M287" s="6"/>
      <c r="N287" s="6"/>
      <c r="O287" s="6"/>
      <c r="P287" s="6"/>
      <c r="Q287" s="6"/>
      <c r="R287" s="6"/>
      <c r="S287" s="6"/>
      <c r="T287" s="6"/>
      <c r="U287" s="6"/>
      <c r="V287" s="612"/>
      <c r="W287" s="6"/>
      <c r="X287" s="162"/>
      <c r="Y287" s="6"/>
      <c r="Z287" s="6"/>
      <c r="AA287" s="6"/>
    </row>
    <row r="288" spans="1:27" ht="47.25" customHeight="1" x14ac:dyDescent="0.25">
      <c r="A288" s="6"/>
      <c r="B288" s="6"/>
      <c r="C288" s="6"/>
      <c r="D288" s="6"/>
      <c r="E288" s="6"/>
      <c r="F288" s="6"/>
      <c r="G288" s="6"/>
      <c r="H288" s="35"/>
      <c r="I288" s="6"/>
      <c r="J288" s="6"/>
      <c r="K288" s="6"/>
      <c r="L288" s="6"/>
      <c r="M288" s="6"/>
      <c r="N288" s="6"/>
      <c r="O288" s="6"/>
      <c r="P288" s="6"/>
      <c r="Q288" s="6"/>
      <c r="R288" s="6"/>
      <c r="S288" s="6"/>
      <c r="T288" s="6"/>
      <c r="U288" s="6"/>
      <c r="V288" s="612"/>
      <c r="W288" s="6"/>
      <c r="X288" s="162"/>
      <c r="Y288" s="6"/>
      <c r="Z288" s="6"/>
      <c r="AA288" s="6"/>
    </row>
    <row r="289" spans="1:27" ht="47.25" customHeight="1" x14ac:dyDescent="0.25">
      <c r="A289" s="6"/>
      <c r="B289" s="6"/>
      <c r="C289" s="6"/>
      <c r="D289" s="6"/>
      <c r="E289" s="6"/>
      <c r="F289" s="6"/>
      <c r="G289" s="6"/>
      <c r="H289" s="35"/>
      <c r="I289" s="6"/>
      <c r="J289" s="6"/>
      <c r="K289" s="6"/>
      <c r="L289" s="6"/>
      <c r="M289" s="6"/>
      <c r="N289" s="6"/>
      <c r="O289" s="6"/>
      <c r="P289" s="6"/>
      <c r="Q289" s="6"/>
      <c r="R289" s="6"/>
      <c r="S289" s="6"/>
      <c r="T289" s="6"/>
      <c r="U289" s="6"/>
      <c r="V289" s="612"/>
      <c r="W289" s="6"/>
      <c r="X289" s="162"/>
      <c r="Y289" s="6"/>
      <c r="Z289" s="6"/>
      <c r="AA289" s="6"/>
    </row>
    <row r="290" spans="1:27" ht="47.25" customHeight="1" x14ac:dyDescent="0.25">
      <c r="A290" s="6"/>
      <c r="B290" s="6"/>
      <c r="C290" s="6"/>
      <c r="D290" s="6"/>
      <c r="E290" s="6"/>
      <c r="F290" s="6"/>
      <c r="G290" s="6"/>
      <c r="H290" s="35"/>
      <c r="I290" s="6"/>
      <c r="J290" s="6"/>
      <c r="K290" s="6"/>
      <c r="L290" s="6"/>
      <c r="M290" s="6"/>
      <c r="N290" s="6"/>
      <c r="O290" s="6"/>
      <c r="P290" s="6"/>
      <c r="Q290" s="6"/>
      <c r="R290" s="6"/>
      <c r="S290" s="6"/>
      <c r="T290" s="6"/>
      <c r="U290" s="6"/>
      <c r="V290" s="612"/>
      <c r="W290" s="6"/>
      <c r="X290" s="162"/>
      <c r="Y290" s="6"/>
      <c r="Z290" s="6"/>
      <c r="AA290" s="6"/>
    </row>
    <row r="291" spans="1:27" ht="47.25" customHeight="1" x14ac:dyDescent="0.25">
      <c r="A291" s="6"/>
      <c r="B291" s="6"/>
      <c r="C291" s="6"/>
      <c r="D291" s="6"/>
      <c r="E291" s="6"/>
      <c r="F291" s="6"/>
      <c r="G291" s="6"/>
      <c r="H291" s="35"/>
      <c r="I291" s="6"/>
      <c r="J291" s="6"/>
      <c r="K291" s="6"/>
      <c r="L291" s="6"/>
      <c r="M291" s="6"/>
      <c r="N291" s="6"/>
      <c r="O291" s="6"/>
      <c r="P291" s="6"/>
      <c r="Q291" s="6"/>
      <c r="R291" s="6"/>
      <c r="S291" s="6"/>
      <c r="T291" s="6"/>
      <c r="U291" s="6"/>
      <c r="V291" s="612"/>
      <c r="W291" s="6"/>
      <c r="X291" s="162"/>
      <c r="Y291" s="6"/>
      <c r="Z291" s="6"/>
      <c r="AA291" s="6"/>
    </row>
    <row r="292" spans="1:27" ht="47.25" customHeight="1" x14ac:dyDescent="0.25">
      <c r="A292" s="6"/>
      <c r="B292" s="6"/>
      <c r="C292" s="6"/>
      <c r="D292" s="6"/>
      <c r="E292" s="6"/>
      <c r="F292" s="6"/>
      <c r="G292" s="6"/>
      <c r="H292" s="35"/>
      <c r="I292" s="6"/>
      <c r="J292" s="6"/>
      <c r="K292" s="6"/>
      <c r="L292" s="6"/>
      <c r="M292" s="6"/>
      <c r="N292" s="6"/>
      <c r="O292" s="6"/>
      <c r="P292" s="6"/>
      <c r="Q292" s="6"/>
      <c r="R292" s="6"/>
      <c r="S292" s="6"/>
      <c r="T292" s="6"/>
      <c r="U292" s="6"/>
      <c r="V292" s="612"/>
      <c r="W292" s="6"/>
      <c r="X292" s="162"/>
      <c r="Y292" s="6"/>
      <c r="Z292" s="6"/>
      <c r="AA292" s="6"/>
    </row>
    <row r="293" spans="1:27" ht="47.25" customHeight="1" x14ac:dyDescent="0.25">
      <c r="A293" s="6"/>
      <c r="B293" s="6"/>
      <c r="C293" s="6"/>
      <c r="D293" s="6"/>
      <c r="E293" s="6"/>
      <c r="F293" s="6"/>
      <c r="G293" s="6"/>
      <c r="H293" s="35"/>
      <c r="I293" s="6"/>
      <c r="J293" s="6"/>
      <c r="K293" s="6"/>
      <c r="L293" s="6"/>
      <c r="M293" s="6"/>
      <c r="N293" s="6"/>
      <c r="O293" s="6"/>
      <c r="P293" s="6"/>
      <c r="Q293" s="6"/>
      <c r="R293" s="6"/>
      <c r="S293" s="6"/>
      <c r="T293" s="6"/>
      <c r="U293" s="6"/>
      <c r="V293" s="612"/>
      <c r="W293" s="6"/>
      <c r="X293" s="162"/>
      <c r="Y293" s="6"/>
      <c r="Z293" s="6"/>
      <c r="AA293" s="6"/>
    </row>
    <row r="294" spans="1:27" ht="47.25" customHeight="1" x14ac:dyDescent="0.25">
      <c r="A294" s="6"/>
      <c r="B294" s="6"/>
      <c r="C294" s="6"/>
      <c r="D294" s="6"/>
      <c r="E294" s="6"/>
      <c r="F294" s="6"/>
      <c r="G294" s="6"/>
      <c r="H294" s="35"/>
      <c r="I294" s="6"/>
      <c r="J294" s="6"/>
      <c r="K294" s="6"/>
      <c r="L294" s="6"/>
      <c r="M294" s="6"/>
      <c r="N294" s="6"/>
      <c r="O294" s="6"/>
      <c r="P294" s="6"/>
      <c r="Q294" s="6"/>
      <c r="R294" s="6"/>
      <c r="S294" s="6"/>
      <c r="T294" s="6"/>
      <c r="U294" s="6"/>
      <c r="V294" s="612"/>
      <c r="W294" s="6"/>
      <c r="X294" s="162"/>
      <c r="Y294" s="6"/>
      <c r="Z294" s="6"/>
      <c r="AA294" s="6"/>
    </row>
    <row r="295" spans="1:27" ht="47.25" customHeight="1" x14ac:dyDescent="0.25">
      <c r="A295" s="6"/>
      <c r="B295" s="6"/>
      <c r="C295" s="6"/>
      <c r="D295" s="6"/>
      <c r="E295" s="6"/>
      <c r="F295" s="6"/>
      <c r="G295" s="6"/>
      <c r="H295" s="35"/>
      <c r="I295" s="6"/>
      <c r="J295" s="6"/>
      <c r="K295" s="6"/>
      <c r="L295" s="6"/>
      <c r="M295" s="6"/>
      <c r="N295" s="6"/>
      <c r="O295" s="6"/>
      <c r="P295" s="6"/>
      <c r="Q295" s="6"/>
      <c r="R295" s="6"/>
      <c r="S295" s="6"/>
      <c r="T295" s="6"/>
      <c r="U295" s="6"/>
      <c r="V295" s="612"/>
      <c r="W295" s="6"/>
      <c r="X295" s="162"/>
      <c r="Y295" s="6"/>
      <c r="Z295" s="6"/>
      <c r="AA295" s="6"/>
    </row>
    <row r="296" spans="1:27" ht="47.25" customHeight="1" x14ac:dyDescent="0.25">
      <c r="A296" s="6"/>
      <c r="B296" s="6"/>
      <c r="C296" s="6"/>
      <c r="D296" s="6"/>
      <c r="E296" s="6"/>
      <c r="F296" s="6"/>
      <c r="G296" s="6"/>
      <c r="H296" s="35"/>
      <c r="I296" s="6"/>
      <c r="J296" s="6"/>
      <c r="K296" s="6"/>
      <c r="L296" s="6"/>
      <c r="M296" s="6"/>
      <c r="N296" s="6"/>
      <c r="O296" s="6"/>
      <c r="P296" s="6"/>
      <c r="Q296" s="6"/>
      <c r="R296" s="6"/>
      <c r="S296" s="6"/>
      <c r="T296" s="6"/>
      <c r="U296" s="6"/>
      <c r="V296" s="612"/>
      <c r="W296" s="6"/>
      <c r="X296" s="162"/>
      <c r="Y296" s="6"/>
      <c r="Z296" s="6"/>
      <c r="AA296" s="6"/>
    </row>
    <row r="297" spans="1:27" ht="47.25" customHeight="1" x14ac:dyDescent="0.25">
      <c r="A297" s="6"/>
      <c r="B297" s="6"/>
      <c r="C297" s="6"/>
      <c r="D297" s="6"/>
      <c r="E297" s="6"/>
      <c r="F297" s="6"/>
      <c r="G297" s="6"/>
      <c r="H297" s="35"/>
      <c r="I297" s="6"/>
      <c r="J297" s="6"/>
      <c r="K297" s="6"/>
      <c r="L297" s="6"/>
      <c r="M297" s="6"/>
      <c r="N297" s="6"/>
      <c r="O297" s="6"/>
      <c r="P297" s="6"/>
      <c r="Q297" s="6"/>
      <c r="R297" s="6"/>
      <c r="S297" s="6"/>
      <c r="T297" s="6"/>
      <c r="U297" s="6"/>
      <c r="V297" s="612"/>
      <c r="W297" s="6"/>
      <c r="X297" s="162"/>
      <c r="Y297" s="6"/>
      <c r="Z297" s="6"/>
      <c r="AA297" s="6"/>
    </row>
    <row r="298" spans="1:27" ht="47.25" customHeight="1" x14ac:dyDescent="0.25">
      <c r="A298" s="6"/>
      <c r="B298" s="6"/>
      <c r="C298" s="6"/>
      <c r="D298" s="6"/>
      <c r="E298" s="6"/>
      <c r="F298" s="6"/>
      <c r="G298" s="6"/>
      <c r="H298" s="35"/>
      <c r="I298" s="6"/>
      <c r="J298" s="6"/>
      <c r="K298" s="6"/>
      <c r="L298" s="6"/>
      <c r="M298" s="6"/>
      <c r="N298" s="6"/>
      <c r="O298" s="6"/>
      <c r="P298" s="6"/>
      <c r="Q298" s="6"/>
      <c r="R298" s="6"/>
      <c r="S298" s="6"/>
      <c r="T298" s="6"/>
      <c r="U298" s="6"/>
      <c r="V298" s="612"/>
      <c r="W298" s="6"/>
      <c r="X298" s="162"/>
      <c r="Y298" s="6"/>
      <c r="Z298" s="6"/>
      <c r="AA298" s="6"/>
    </row>
    <row r="299" spans="1:27" ht="47.25" customHeight="1" x14ac:dyDescent="0.25">
      <c r="A299" s="6"/>
      <c r="B299" s="6"/>
      <c r="C299" s="6"/>
      <c r="D299" s="6"/>
      <c r="E299" s="6"/>
      <c r="F299" s="6"/>
      <c r="G299" s="6"/>
      <c r="H299" s="35"/>
      <c r="I299" s="6"/>
      <c r="J299" s="6"/>
      <c r="K299" s="6"/>
      <c r="L299" s="6"/>
      <c r="M299" s="6"/>
      <c r="N299" s="6"/>
      <c r="O299" s="6"/>
      <c r="P299" s="6"/>
      <c r="Q299" s="6"/>
      <c r="R299" s="6"/>
      <c r="S299" s="6"/>
      <c r="T299" s="6"/>
      <c r="U299" s="6"/>
      <c r="V299" s="612"/>
      <c r="W299" s="6"/>
      <c r="X299" s="162"/>
      <c r="Y299" s="6"/>
      <c r="Z299" s="6"/>
      <c r="AA299" s="6"/>
    </row>
    <row r="300" spans="1:27" ht="47.25" customHeight="1" x14ac:dyDescent="0.25">
      <c r="A300" s="6"/>
      <c r="B300" s="6"/>
      <c r="C300" s="6"/>
      <c r="D300" s="6"/>
      <c r="E300" s="6"/>
      <c r="F300" s="6"/>
      <c r="G300" s="6"/>
      <c r="H300" s="35"/>
      <c r="I300" s="6"/>
      <c r="J300" s="6"/>
      <c r="K300" s="6"/>
      <c r="L300" s="6"/>
      <c r="M300" s="6"/>
      <c r="N300" s="6"/>
      <c r="O300" s="6"/>
      <c r="P300" s="6"/>
      <c r="Q300" s="6"/>
      <c r="R300" s="6"/>
      <c r="S300" s="6"/>
      <c r="T300" s="6"/>
      <c r="U300" s="6"/>
      <c r="V300" s="612"/>
      <c r="W300" s="6"/>
      <c r="X300" s="162"/>
      <c r="Y300" s="6"/>
      <c r="Z300" s="6"/>
      <c r="AA300" s="6"/>
    </row>
    <row r="301" spans="1:27" ht="47.25" customHeight="1" x14ac:dyDescent="0.25">
      <c r="A301" s="6"/>
      <c r="B301" s="6"/>
      <c r="C301" s="6"/>
      <c r="D301" s="6"/>
      <c r="E301" s="6"/>
      <c r="F301" s="6"/>
      <c r="G301" s="6"/>
      <c r="H301" s="35"/>
      <c r="I301" s="6"/>
      <c r="J301" s="6"/>
      <c r="K301" s="6"/>
      <c r="L301" s="6"/>
      <c r="M301" s="6"/>
      <c r="N301" s="6"/>
      <c r="O301" s="6"/>
      <c r="P301" s="6"/>
      <c r="Q301" s="6"/>
      <c r="R301" s="6"/>
      <c r="S301" s="6"/>
      <c r="T301" s="6"/>
      <c r="U301" s="6"/>
      <c r="V301" s="612"/>
      <c r="W301" s="6"/>
      <c r="X301" s="162"/>
      <c r="Y301" s="6"/>
      <c r="Z301" s="6"/>
      <c r="AA301" s="6"/>
    </row>
    <row r="302" spans="1:27" ht="47.25" customHeight="1" x14ac:dyDescent="0.25">
      <c r="A302" s="6"/>
      <c r="B302" s="6"/>
      <c r="C302" s="6"/>
      <c r="D302" s="6"/>
      <c r="E302" s="6"/>
      <c r="F302" s="6"/>
      <c r="G302" s="6"/>
      <c r="H302" s="35"/>
      <c r="I302" s="6"/>
      <c r="J302" s="6"/>
      <c r="K302" s="6"/>
      <c r="L302" s="6"/>
      <c r="M302" s="6"/>
      <c r="N302" s="6"/>
      <c r="O302" s="6"/>
      <c r="P302" s="6"/>
      <c r="Q302" s="6"/>
      <c r="R302" s="6"/>
      <c r="S302" s="6"/>
      <c r="T302" s="6"/>
      <c r="U302" s="6"/>
      <c r="V302" s="612"/>
      <c r="W302" s="6"/>
      <c r="X302" s="162"/>
      <c r="Y302" s="6"/>
      <c r="Z302" s="6"/>
      <c r="AA302" s="6"/>
    </row>
    <row r="303" spans="1:27" ht="47.25" customHeight="1" x14ac:dyDescent="0.25">
      <c r="A303" s="6"/>
      <c r="B303" s="6"/>
      <c r="C303" s="6"/>
      <c r="D303" s="6"/>
      <c r="E303" s="6"/>
      <c r="F303" s="6"/>
      <c r="G303" s="6"/>
      <c r="H303" s="35"/>
      <c r="I303" s="6"/>
      <c r="J303" s="6"/>
      <c r="K303" s="6"/>
      <c r="L303" s="6"/>
      <c r="M303" s="6"/>
      <c r="N303" s="6"/>
      <c r="O303" s="6"/>
      <c r="P303" s="6"/>
      <c r="Q303" s="6"/>
      <c r="R303" s="6"/>
      <c r="S303" s="6"/>
      <c r="T303" s="6"/>
      <c r="U303" s="6"/>
      <c r="V303" s="612"/>
      <c r="W303" s="6"/>
      <c r="X303" s="162"/>
      <c r="Y303" s="6"/>
      <c r="Z303" s="6"/>
      <c r="AA303" s="6"/>
    </row>
    <row r="304" spans="1:27" ht="47.25" customHeight="1" x14ac:dyDescent="0.25">
      <c r="A304" s="6"/>
      <c r="B304" s="6"/>
      <c r="C304" s="6"/>
      <c r="D304" s="6"/>
      <c r="E304" s="6"/>
      <c r="F304" s="6"/>
      <c r="G304" s="6"/>
      <c r="H304" s="35"/>
      <c r="I304" s="6"/>
      <c r="J304" s="6"/>
      <c r="K304" s="6"/>
      <c r="L304" s="6"/>
      <c r="M304" s="6"/>
      <c r="N304" s="6"/>
      <c r="O304" s="6"/>
      <c r="P304" s="6"/>
      <c r="Q304" s="6"/>
      <c r="R304" s="6"/>
      <c r="S304" s="6"/>
      <c r="T304" s="6"/>
      <c r="U304" s="6"/>
      <c r="V304" s="612"/>
      <c r="W304" s="6"/>
      <c r="X304" s="162"/>
      <c r="Y304" s="6"/>
      <c r="Z304" s="6"/>
      <c r="AA304" s="6"/>
    </row>
    <row r="305" spans="1:27" ht="47.25" customHeight="1" x14ac:dyDescent="0.25">
      <c r="A305" s="6"/>
      <c r="B305" s="6"/>
      <c r="C305" s="6"/>
      <c r="D305" s="6"/>
      <c r="E305" s="6"/>
      <c r="F305" s="6"/>
      <c r="G305" s="6"/>
      <c r="H305" s="35"/>
      <c r="I305" s="6"/>
      <c r="J305" s="6"/>
      <c r="K305" s="6"/>
      <c r="L305" s="6"/>
      <c r="M305" s="6"/>
      <c r="N305" s="6"/>
      <c r="O305" s="6"/>
      <c r="P305" s="6"/>
      <c r="Q305" s="6"/>
      <c r="R305" s="6"/>
      <c r="S305" s="6"/>
      <c r="T305" s="6"/>
      <c r="U305" s="6"/>
      <c r="V305" s="612"/>
      <c r="W305" s="6"/>
      <c r="X305" s="162"/>
      <c r="Y305" s="6"/>
      <c r="Z305" s="6"/>
      <c r="AA305" s="6"/>
    </row>
    <row r="306" spans="1:27" ht="47.25" customHeight="1" x14ac:dyDescent="0.25">
      <c r="A306" s="6"/>
      <c r="B306" s="6"/>
      <c r="C306" s="6"/>
      <c r="D306" s="6"/>
      <c r="E306" s="6"/>
      <c r="F306" s="6"/>
      <c r="G306" s="6"/>
      <c r="H306" s="35"/>
      <c r="I306" s="6"/>
      <c r="J306" s="6"/>
      <c r="K306" s="6"/>
      <c r="L306" s="6"/>
      <c r="M306" s="6"/>
      <c r="N306" s="6"/>
      <c r="O306" s="6"/>
      <c r="P306" s="6"/>
      <c r="Q306" s="6"/>
      <c r="R306" s="6"/>
      <c r="S306" s="6"/>
      <c r="T306" s="6"/>
      <c r="U306" s="6"/>
      <c r="V306" s="612"/>
      <c r="W306" s="6"/>
      <c r="X306" s="162"/>
      <c r="Y306" s="6"/>
      <c r="Z306" s="6"/>
      <c r="AA306" s="6"/>
    </row>
    <row r="307" spans="1:27" ht="47.25" customHeight="1" x14ac:dyDescent="0.25">
      <c r="A307" s="6"/>
      <c r="B307" s="6"/>
      <c r="C307" s="6"/>
      <c r="D307" s="6"/>
      <c r="E307" s="6"/>
      <c r="F307" s="6"/>
      <c r="G307" s="6"/>
      <c r="H307" s="35"/>
      <c r="I307" s="6"/>
      <c r="J307" s="6"/>
      <c r="K307" s="6"/>
      <c r="L307" s="6"/>
      <c r="M307" s="6"/>
      <c r="N307" s="6"/>
      <c r="O307" s="6"/>
      <c r="P307" s="6"/>
      <c r="Q307" s="6"/>
      <c r="R307" s="6"/>
      <c r="S307" s="6"/>
      <c r="T307" s="6"/>
      <c r="U307" s="6"/>
      <c r="V307" s="612"/>
      <c r="W307" s="6"/>
      <c r="X307" s="162"/>
      <c r="Y307" s="6"/>
      <c r="Z307" s="6"/>
      <c r="AA307" s="6"/>
    </row>
    <row r="308" spans="1:27" ht="47.25" customHeight="1" x14ac:dyDescent="0.25">
      <c r="A308" s="6"/>
      <c r="B308" s="6"/>
      <c r="C308" s="6"/>
      <c r="D308" s="6"/>
      <c r="E308" s="6"/>
      <c r="F308" s="6"/>
      <c r="G308" s="6"/>
      <c r="H308" s="35"/>
      <c r="I308" s="6"/>
      <c r="J308" s="6"/>
      <c r="K308" s="6"/>
      <c r="L308" s="6"/>
      <c r="M308" s="6"/>
      <c r="N308" s="6"/>
      <c r="O308" s="6"/>
      <c r="P308" s="6"/>
      <c r="Q308" s="6"/>
      <c r="R308" s="6"/>
      <c r="S308" s="6"/>
      <c r="T308" s="6"/>
      <c r="U308" s="6"/>
      <c r="V308" s="612"/>
      <c r="W308" s="6"/>
      <c r="X308" s="162"/>
      <c r="Y308" s="6"/>
      <c r="Z308" s="6"/>
      <c r="AA308" s="6"/>
    </row>
    <row r="309" spans="1:27" ht="47.25" customHeight="1" x14ac:dyDescent="0.25">
      <c r="A309" s="6"/>
      <c r="B309" s="6"/>
      <c r="C309" s="6"/>
      <c r="D309" s="6"/>
      <c r="E309" s="6"/>
      <c r="F309" s="6"/>
      <c r="G309" s="6"/>
      <c r="H309" s="35"/>
      <c r="I309" s="6"/>
      <c r="J309" s="6"/>
      <c r="K309" s="6"/>
      <c r="L309" s="6"/>
      <c r="M309" s="6"/>
      <c r="N309" s="6"/>
      <c r="O309" s="6"/>
      <c r="P309" s="6"/>
      <c r="Q309" s="6"/>
      <c r="R309" s="6"/>
      <c r="S309" s="6"/>
      <c r="T309" s="6"/>
      <c r="U309" s="6"/>
      <c r="V309" s="612"/>
      <c r="W309" s="6"/>
      <c r="X309" s="162"/>
      <c r="Y309" s="6"/>
      <c r="Z309" s="6"/>
      <c r="AA309" s="6"/>
    </row>
    <row r="310" spans="1:27" ht="47.25" customHeight="1" x14ac:dyDescent="0.25">
      <c r="A310" s="6"/>
      <c r="B310" s="6"/>
      <c r="C310" s="6"/>
      <c r="D310" s="6"/>
      <c r="E310" s="6"/>
      <c r="F310" s="6"/>
      <c r="G310" s="6"/>
      <c r="H310" s="35"/>
      <c r="I310" s="6"/>
      <c r="J310" s="6"/>
      <c r="K310" s="6"/>
      <c r="L310" s="6"/>
      <c r="M310" s="6"/>
      <c r="N310" s="6"/>
      <c r="O310" s="6"/>
      <c r="P310" s="6"/>
      <c r="Q310" s="6"/>
      <c r="R310" s="6"/>
      <c r="S310" s="6"/>
      <c r="T310" s="6"/>
      <c r="U310" s="6"/>
      <c r="V310" s="612"/>
      <c r="W310" s="6"/>
      <c r="X310" s="162"/>
      <c r="Y310" s="6"/>
      <c r="Z310" s="6"/>
      <c r="AA310" s="6"/>
    </row>
    <row r="311" spans="1:27" ht="47.25" customHeight="1" x14ac:dyDescent="0.25">
      <c r="A311" s="6"/>
      <c r="B311" s="6"/>
      <c r="C311" s="6"/>
      <c r="D311" s="6"/>
      <c r="E311" s="6"/>
      <c r="F311" s="6"/>
      <c r="G311" s="6"/>
      <c r="H311" s="35"/>
      <c r="I311" s="6"/>
      <c r="J311" s="6"/>
      <c r="K311" s="6"/>
      <c r="L311" s="6"/>
      <c r="M311" s="6"/>
      <c r="N311" s="6"/>
      <c r="O311" s="6"/>
      <c r="P311" s="6"/>
      <c r="Q311" s="6"/>
      <c r="R311" s="6"/>
      <c r="S311" s="6"/>
      <c r="T311" s="6"/>
      <c r="U311" s="6"/>
      <c r="V311" s="612"/>
      <c r="W311" s="6"/>
      <c r="X311" s="162"/>
      <c r="Y311" s="6"/>
      <c r="Z311" s="6"/>
      <c r="AA311" s="6"/>
    </row>
    <row r="312" spans="1:27" ht="47.25" customHeight="1" x14ac:dyDescent="0.25">
      <c r="A312" s="6"/>
      <c r="B312" s="6"/>
      <c r="C312" s="6"/>
      <c r="D312" s="6"/>
      <c r="E312" s="6"/>
      <c r="F312" s="6"/>
      <c r="G312" s="6"/>
      <c r="H312" s="35"/>
      <c r="I312" s="6"/>
      <c r="J312" s="6"/>
      <c r="K312" s="6"/>
      <c r="L312" s="6"/>
      <c r="M312" s="6"/>
      <c r="N312" s="6"/>
      <c r="O312" s="6"/>
      <c r="P312" s="6"/>
      <c r="Q312" s="6"/>
      <c r="R312" s="6"/>
      <c r="S312" s="6"/>
      <c r="T312" s="6"/>
      <c r="U312" s="6"/>
      <c r="V312" s="612"/>
      <c r="W312" s="6"/>
      <c r="X312" s="162"/>
      <c r="Y312" s="6"/>
      <c r="Z312" s="6"/>
      <c r="AA312" s="6"/>
    </row>
    <row r="313" spans="1:27" ht="47.25" customHeight="1" x14ac:dyDescent="0.25">
      <c r="A313" s="6"/>
      <c r="B313" s="6"/>
      <c r="C313" s="6"/>
      <c r="D313" s="6"/>
      <c r="E313" s="6"/>
      <c r="F313" s="6"/>
      <c r="G313" s="6"/>
      <c r="H313" s="35"/>
      <c r="I313" s="6"/>
      <c r="J313" s="6"/>
      <c r="K313" s="6"/>
      <c r="L313" s="6"/>
      <c r="M313" s="6"/>
      <c r="N313" s="6"/>
      <c r="O313" s="6"/>
      <c r="P313" s="6"/>
      <c r="Q313" s="6"/>
      <c r="R313" s="6"/>
      <c r="S313" s="6"/>
      <c r="T313" s="6"/>
      <c r="U313" s="6"/>
      <c r="V313" s="612"/>
      <c r="W313" s="6"/>
      <c r="X313" s="162"/>
      <c r="Y313" s="6"/>
      <c r="Z313" s="6"/>
      <c r="AA313" s="6"/>
    </row>
    <row r="314" spans="1:27" ht="47.25" customHeight="1" x14ac:dyDescent="0.25">
      <c r="A314" s="6"/>
      <c r="B314" s="6"/>
      <c r="C314" s="6"/>
      <c r="D314" s="6"/>
      <c r="E314" s="6"/>
      <c r="F314" s="6"/>
      <c r="G314" s="6"/>
      <c r="H314" s="35"/>
      <c r="I314" s="6"/>
      <c r="J314" s="6"/>
      <c r="K314" s="6"/>
      <c r="L314" s="6"/>
      <c r="M314" s="6"/>
      <c r="N314" s="6"/>
      <c r="O314" s="6"/>
      <c r="P314" s="6"/>
      <c r="Q314" s="6"/>
      <c r="R314" s="6"/>
      <c r="S314" s="6"/>
      <c r="T314" s="6"/>
      <c r="U314" s="6"/>
      <c r="V314" s="612"/>
      <c r="W314" s="6"/>
      <c r="X314" s="162"/>
      <c r="Y314" s="6"/>
      <c r="Z314" s="6"/>
      <c r="AA314" s="6"/>
    </row>
    <row r="315" spans="1:27" ht="47.25" customHeight="1" x14ac:dyDescent="0.25">
      <c r="A315" s="6"/>
      <c r="B315" s="6"/>
      <c r="C315" s="6"/>
      <c r="D315" s="6"/>
      <c r="E315" s="6"/>
      <c r="F315" s="6"/>
      <c r="G315" s="6"/>
      <c r="H315" s="35"/>
      <c r="I315" s="6"/>
      <c r="J315" s="6"/>
      <c r="K315" s="6"/>
      <c r="L315" s="6"/>
      <c r="M315" s="6"/>
      <c r="N315" s="6"/>
      <c r="O315" s="6"/>
      <c r="P315" s="6"/>
      <c r="Q315" s="6"/>
      <c r="R315" s="6"/>
      <c r="S315" s="6"/>
      <c r="T315" s="6"/>
      <c r="U315" s="6"/>
      <c r="V315" s="612"/>
      <c r="W315" s="6"/>
      <c r="X315" s="162"/>
      <c r="Y315" s="6"/>
      <c r="Z315" s="6"/>
      <c r="AA315" s="6"/>
    </row>
    <row r="316" spans="1:27" ht="47.25" customHeight="1" x14ac:dyDescent="0.25">
      <c r="A316" s="6"/>
      <c r="B316" s="6"/>
      <c r="C316" s="6"/>
      <c r="D316" s="6"/>
      <c r="E316" s="6"/>
      <c r="F316" s="6"/>
      <c r="G316" s="6"/>
      <c r="H316" s="35"/>
      <c r="I316" s="6"/>
      <c r="J316" s="6"/>
      <c r="K316" s="6"/>
      <c r="L316" s="6"/>
      <c r="M316" s="6"/>
      <c r="N316" s="6"/>
      <c r="O316" s="6"/>
      <c r="P316" s="6"/>
      <c r="Q316" s="6"/>
      <c r="R316" s="6"/>
      <c r="S316" s="6"/>
      <c r="T316" s="6"/>
      <c r="U316" s="6"/>
      <c r="V316" s="612"/>
      <c r="W316" s="6"/>
      <c r="X316" s="162"/>
      <c r="Y316" s="6"/>
      <c r="Z316" s="6"/>
      <c r="AA316" s="6"/>
    </row>
    <row r="317" spans="1:27" ht="47.25" customHeight="1" x14ac:dyDescent="0.25">
      <c r="A317" s="6"/>
      <c r="B317" s="6"/>
      <c r="C317" s="6"/>
      <c r="D317" s="6"/>
      <c r="E317" s="6"/>
      <c r="F317" s="6"/>
      <c r="G317" s="6"/>
      <c r="H317" s="35"/>
      <c r="I317" s="6"/>
      <c r="J317" s="6"/>
      <c r="K317" s="6"/>
      <c r="L317" s="6"/>
      <c r="M317" s="6"/>
      <c r="N317" s="6"/>
      <c r="O317" s="6"/>
      <c r="P317" s="6"/>
      <c r="Q317" s="6"/>
      <c r="R317" s="6"/>
      <c r="S317" s="6"/>
      <c r="T317" s="6"/>
      <c r="U317" s="6"/>
      <c r="V317" s="612"/>
      <c r="W317" s="6"/>
      <c r="X317" s="162"/>
      <c r="Y317" s="6"/>
      <c r="Z317" s="6"/>
      <c r="AA317" s="6"/>
    </row>
    <row r="318" spans="1:27" ht="47.25" customHeight="1" x14ac:dyDescent="0.25">
      <c r="A318" s="6"/>
      <c r="B318" s="6"/>
      <c r="C318" s="6"/>
      <c r="D318" s="6"/>
      <c r="E318" s="6"/>
      <c r="F318" s="6"/>
      <c r="G318" s="6"/>
      <c r="H318" s="35"/>
      <c r="I318" s="6"/>
      <c r="J318" s="6"/>
      <c r="K318" s="6"/>
      <c r="L318" s="6"/>
      <c r="M318" s="6"/>
      <c r="N318" s="6"/>
      <c r="O318" s="6"/>
      <c r="P318" s="6"/>
      <c r="Q318" s="6"/>
      <c r="R318" s="6"/>
      <c r="S318" s="6"/>
      <c r="T318" s="6"/>
      <c r="U318" s="6"/>
      <c r="V318" s="612"/>
      <c r="W318" s="6"/>
      <c r="X318" s="162"/>
      <c r="Y318" s="6"/>
      <c r="Z318" s="6"/>
      <c r="AA318" s="6"/>
    </row>
    <row r="319" spans="1:27" ht="47.25" customHeight="1" x14ac:dyDescent="0.25">
      <c r="A319" s="6"/>
      <c r="B319" s="6"/>
      <c r="C319" s="6"/>
      <c r="D319" s="6"/>
      <c r="E319" s="6"/>
      <c r="F319" s="6"/>
      <c r="G319" s="6"/>
      <c r="H319" s="35"/>
      <c r="I319" s="6"/>
      <c r="J319" s="6"/>
      <c r="K319" s="6"/>
      <c r="L319" s="6"/>
      <c r="M319" s="6"/>
      <c r="N319" s="6"/>
      <c r="O319" s="6"/>
      <c r="P319" s="6"/>
      <c r="Q319" s="6"/>
      <c r="R319" s="6"/>
      <c r="S319" s="6"/>
      <c r="T319" s="6"/>
      <c r="U319" s="6"/>
      <c r="V319" s="612"/>
      <c r="W319" s="6"/>
      <c r="X319" s="162"/>
      <c r="Y319" s="6"/>
      <c r="Z319" s="6"/>
      <c r="AA319" s="6"/>
    </row>
    <row r="320" spans="1:27" ht="47.25" customHeight="1" x14ac:dyDescent="0.25">
      <c r="A320" s="6"/>
      <c r="B320" s="6"/>
      <c r="C320" s="6"/>
      <c r="D320" s="6"/>
      <c r="E320" s="6"/>
      <c r="F320" s="6"/>
      <c r="G320" s="6"/>
      <c r="H320" s="35"/>
      <c r="I320" s="6"/>
      <c r="J320" s="6"/>
      <c r="K320" s="6"/>
      <c r="L320" s="6"/>
      <c r="M320" s="6"/>
      <c r="N320" s="6"/>
      <c r="O320" s="6"/>
      <c r="P320" s="6"/>
      <c r="Q320" s="6"/>
      <c r="R320" s="6"/>
      <c r="S320" s="6"/>
      <c r="T320" s="6"/>
      <c r="U320" s="6"/>
      <c r="V320" s="612"/>
      <c r="W320" s="6"/>
      <c r="X320" s="162"/>
      <c r="Y320" s="6"/>
      <c r="Z320" s="6"/>
      <c r="AA320" s="6"/>
    </row>
    <row r="321" spans="1:27" ht="47.25" customHeight="1" x14ac:dyDescent="0.25">
      <c r="A321" s="6"/>
      <c r="B321" s="6"/>
      <c r="C321" s="6"/>
      <c r="D321" s="6"/>
      <c r="E321" s="6"/>
      <c r="F321" s="6"/>
      <c r="G321" s="6"/>
      <c r="H321" s="35"/>
      <c r="I321" s="6"/>
      <c r="J321" s="6"/>
      <c r="K321" s="6"/>
      <c r="L321" s="6"/>
      <c r="M321" s="6"/>
      <c r="N321" s="6"/>
      <c r="O321" s="6"/>
      <c r="P321" s="6"/>
      <c r="Q321" s="6"/>
      <c r="R321" s="6"/>
      <c r="S321" s="6"/>
      <c r="T321" s="6"/>
      <c r="U321" s="6"/>
      <c r="V321" s="612"/>
      <c r="W321" s="6"/>
      <c r="X321" s="162"/>
      <c r="Y321" s="6"/>
      <c r="Z321" s="6"/>
      <c r="AA321" s="6"/>
    </row>
    <row r="322" spans="1:27" ht="47.25" customHeight="1" x14ac:dyDescent="0.25">
      <c r="A322" s="6"/>
      <c r="B322" s="6"/>
      <c r="C322" s="6"/>
      <c r="D322" s="6"/>
      <c r="E322" s="6"/>
      <c r="F322" s="6"/>
      <c r="G322" s="6"/>
      <c r="H322" s="35"/>
      <c r="I322" s="6"/>
      <c r="J322" s="6"/>
      <c r="K322" s="6"/>
      <c r="L322" s="6"/>
      <c r="M322" s="6"/>
      <c r="N322" s="6"/>
      <c r="O322" s="6"/>
      <c r="P322" s="6"/>
      <c r="Q322" s="6"/>
      <c r="R322" s="6"/>
      <c r="S322" s="6"/>
      <c r="T322" s="6"/>
      <c r="U322" s="6"/>
      <c r="V322" s="612"/>
      <c r="W322" s="6"/>
      <c r="X322" s="162"/>
      <c r="Y322" s="6"/>
      <c r="Z322" s="6"/>
      <c r="AA322" s="6"/>
    </row>
    <row r="323" spans="1:27" ht="47.25" customHeight="1" x14ac:dyDescent="0.25">
      <c r="A323" s="6"/>
      <c r="B323" s="6"/>
      <c r="C323" s="6"/>
      <c r="D323" s="6"/>
      <c r="E323" s="6"/>
      <c r="F323" s="6"/>
      <c r="G323" s="6"/>
      <c r="H323" s="35"/>
      <c r="I323" s="6"/>
      <c r="J323" s="6"/>
      <c r="K323" s="6"/>
      <c r="L323" s="6"/>
      <c r="M323" s="6"/>
      <c r="N323" s="6"/>
      <c r="O323" s="6"/>
      <c r="P323" s="6"/>
      <c r="Q323" s="6"/>
      <c r="R323" s="6"/>
      <c r="S323" s="6"/>
      <c r="T323" s="6"/>
      <c r="U323" s="6"/>
      <c r="V323" s="612"/>
      <c r="W323" s="6"/>
      <c r="X323" s="162"/>
      <c r="Y323" s="6"/>
      <c r="Z323" s="6"/>
      <c r="AA323" s="6"/>
    </row>
    <row r="324" spans="1:27" ht="47.25" customHeight="1" x14ac:dyDescent="0.25">
      <c r="A324" s="6"/>
      <c r="B324" s="6"/>
      <c r="C324" s="6"/>
      <c r="D324" s="6"/>
      <c r="E324" s="6"/>
      <c r="F324" s="6"/>
      <c r="G324" s="6"/>
      <c r="H324" s="35"/>
      <c r="I324" s="6"/>
      <c r="J324" s="6"/>
      <c r="K324" s="6"/>
      <c r="L324" s="6"/>
      <c r="M324" s="6"/>
      <c r="N324" s="6"/>
      <c r="O324" s="6"/>
      <c r="P324" s="6"/>
      <c r="Q324" s="6"/>
      <c r="R324" s="6"/>
      <c r="S324" s="6"/>
      <c r="T324" s="6"/>
      <c r="U324" s="6"/>
      <c r="V324" s="612"/>
      <c r="W324" s="6"/>
      <c r="X324" s="162"/>
      <c r="Y324" s="6"/>
      <c r="Z324" s="6"/>
      <c r="AA324" s="6"/>
    </row>
    <row r="325" spans="1:27" ht="47.25" customHeight="1" x14ac:dyDescent="0.25">
      <c r="A325" s="6"/>
      <c r="B325" s="6"/>
      <c r="C325" s="6"/>
      <c r="D325" s="6"/>
      <c r="E325" s="6"/>
      <c r="F325" s="6"/>
      <c r="G325" s="6"/>
      <c r="H325" s="35"/>
      <c r="I325" s="6"/>
      <c r="J325" s="6"/>
      <c r="K325" s="6"/>
      <c r="L325" s="6"/>
      <c r="M325" s="6"/>
      <c r="N325" s="6"/>
      <c r="O325" s="6"/>
      <c r="P325" s="6"/>
      <c r="Q325" s="6"/>
      <c r="R325" s="6"/>
      <c r="S325" s="6"/>
      <c r="T325" s="6"/>
      <c r="U325" s="6"/>
      <c r="V325" s="612"/>
      <c r="W325" s="6"/>
      <c r="X325" s="162"/>
      <c r="Y325" s="6"/>
      <c r="Z325" s="6"/>
      <c r="AA325" s="6"/>
    </row>
    <row r="326" spans="1:27" ht="47.25" customHeight="1" x14ac:dyDescent="0.25">
      <c r="A326" s="6"/>
      <c r="B326" s="6"/>
      <c r="C326" s="6"/>
      <c r="D326" s="6"/>
      <c r="E326" s="6"/>
      <c r="F326" s="6"/>
      <c r="G326" s="6"/>
      <c r="H326" s="35"/>
      <c r="I326" s="6"/>
      <c r="J326" s="6"/>
      <c r="K326" s="6"/>
      <c r="L326" s="6"/>
      <c r="M326" s="6"/>
      <c r="N326" s="6"/>
      <c r="O326" s="6"/>
      <c r="P326" s="6"/>
      <c r="Q326" s="6"/>
      <c r="R326" s="6"/>
      <c r="S326" s="6"/>
      <c r="T326" s="6"/>
      <c r="U326" s="6"/>
      <c r="V326" s="612"/>
      <c r="W326" s="6"/>
      <c r="X326" s="162"/>
      <c r="Y326" s="6"/>
      <c r="Z326" s="6"/>
      <c r="AA326" s="6"/>
    </row>
    <row r="327" spans="1:27" ht="47.25" customHeight="1" x14ac:dyDescent="0.25">
      <c r="A327" s="6"/>
      <c r="B327" s="6"/>
      <c r="C327" s="6"/>
      <c r="D327" s="6"/>
      <c r="E327" s="6"/>
      <c r="F327" s="6"/>
      <c r="G327" s="6"/>
      <c r="H327" s="35"/>
      <c r="I327" s="6"/>
      <c r="J327" s="6"/>
      <c r="K327" s="6"/>
      <c r="L327" s="6"/>
      <c r="M327" s="6"/>
      <c r="N327" s="6"/>
      <c r="O327" s="6"/>
      <c r="P327" s="6"/>
      <c r="Q327" s="6"/>
      <c r="R327" s="6"/>
      <c r="S327" s="6"/>
      <c r="T327" s="6"/>
      <c r="U327" s="6"/>
      <c r="V327" s="612"/>
      <c r="W327" s="6"/>
      <c r="X327" s="162"/>
      <c r="Y327" s="6"/>
      <c r="Z327" s="6"/>
      <c r="AA327" s="6"/>
    </row>
    <row r="328" spans="1:27" ht="47.25" customHeight="1" x14ac:dyDescent="0.25">
      <c r="A328" s="6"/>
      <c r="B328" s="6"/>
      <c r="C328" s="6"/>
      <c r="D328" s="6"/>
      <c r="E328" s="6"/>
      <c r="F328" s="6"/>
      <c r="G328" s="6"/>
      <c r="H328" s="35"/>
      <c r="I328" s="6"/>
      <c r="J328" s="6"/>
      <c r="K328" s="6"/>
      <c r="L328" s="6"/>
      <c r="M328" s="6"/>
      <c r="N328" s="6"/>
      <c r="O328" s="6"/>
      <c r="P328" s="6"/>
      <c r="Q328" s="6"/>
      <c r="R328" s="6"/>
      <c r="S328" s="6"/>
      <c r="T328" s="6"/>
      <c r="U328" s="6"/>
      <c r="V328" s="612"/>
      <c r="W328" s="6"/>
      <c r="X328" s="162"/>
      <c r="Y328" s="6"/>
      <c r="Z328" s="6"/>
      <c r="AA328" s="6"/>
    </row>
    <row r="329" spans="1:27" ht="47.25" customHeight="1" x14ac:dyDescent="0.25">
      <c r="A329" s="6"/>
      <c r="B329" s="6"/>
      <c r="C329" s="6"/>
      <c r="D329" s="6"/>
      <c r="E329" s="6"/>
      <c r="F329" s="6"/>
      <c r="G329" s="6"/>
      <c r="H329" s="35"/>
      <c r="I329" s="6"/>
      <c r="J329" s="6"/>
      <c r="K329" s="6"/>
      <c r="L329" s="6"/>
      <c r="M329" s="6"/>
      <c r="N329" s="6"/>
      <c r="O329" s="6"/>
      <c r="P329" s="6"/>
      <c r="Q329" s="6"/>
      <c r="R329" s="6"/>
      <c r="S329" s="6"/>
      <c r="T329" s="6"/>
      <c r="U329" s="6"/>
      <c r="V329" s="612"/>
      <c r="W329" s="6"/>
      <c r="X329" s="162"/>
      <c r="Y329" s="6"/>
      <c r="Z329" s="6"/>
      <c r="AA329" s="6"/>
    </row>
    <row r="330" spans="1:27" ht="47.25" customHeight="1" x14ac:dyDescent="0.25">
      <c r="A330" s="6"/>
      <c r="B330" s="6"/>
      <c r="C330" s="6"/>
      <c r="D330" s="6"/>
      <c r="E330" s="6"/>
      <c r="F330" s="6"/>
      <c r="G330" s="6"/>
      <c r="H330" s="35"/>
      <c r="I330" s="6"/>
      <c r="J330" s="6"/>
      <c r="K330" s="6"/>
      <c r="L330" s="6"/>
      <c r="M330" s="6"/>
      <c r="N330" s="6"/>
      <c r="O330" s="6"/>
      <c r="P330" s="6"/>
      <c r="Q330" s="6"/>
      <c r="R330" s="6"/>
      <c r="S330" s="6"/>
      <c r="T330" s="6"/>
      <c r="U330" s="6"/>
      <c r="V330" s="612"/>
      <c r="W330" s="6"/>
      <c r="X330" s="162"/>
      <c r="Y330" s="6"/>
      <c r="Z330" s="6"/>
      <c r="AA330" s="6"/>
    </row>
    <row r="331" spans="1:27" ht="47.25" customHeight="1" x14ac:dyDescent="0.25">
      <c r="A331" s="6"/>
      <c r="B331" s="6"/>
      <c r="C331" s="6"/>
      <c r="D331" s="6"/>
      <c r="E331" s="6"/>
      <c r="F331" s="6"/>
      <c r="G331" s="6"/>
      <c r="H331" s="35"/>
      <c r="I331" s="6"/>
      <c r="J331" s="6"/>
      <c r="K331" s="6"/>
      <c r="L331" s="6"/>
      <c r="M331" s="6"/>
      <c r="N331" s="6"/>
      <c r="O331" s="6"/>
      <c r="P331" s="6"/>
      <c r="Q331" s="6"/>
      <c r="R331" s="6"/>
      <c r="S331" s="6"/>
      <c r="T331" s="6"/>
      <c r="U331" s="6"/>
      <c r="V331" s="612"/>
      <c r="W331" s="6"/>
      <c r="X331" s="162"/>
      <c r="Y331" s="6"/>
      <c r="Z331" s="6"/>
      <c r="AA331" s="6"/>
    </row>
    <row r="332" spans="1:27" ht="47.25" customHeight="1" x14ac:dyDescent="0.25">
      <c r="A332" s="6"/>
      <c r="B332" s="6"/>
      <c r="C332" s="6"/>
      <c r="D332" s="6"/>
      <c r="E332" s="6"/>
      <c r="F332" s="6"/>
      <c r="G332" s="6"/>
      <c r="H332" s="35"/>
      <c r="I332" s="6"/>
      <c r="J332" s="6"/>
      <c r="K332" s="6"/>
      <c r="L332" s="6"/>
      <c r="M332" s="6"/>
      <c r="N332" s="6"/>
      <c r="O332" s="6"/>
      <c r="P332" s="6"/>
      <c r="Q332" s="6"/>
      <c r="R332" s="6"/>
      <c r="S332" s="6"/>
      <c r="T332" s="6"/>
      <c r="U332" s="6"/>
      <c r="V332" s="612"/>
      <c r="W332" s="6"/>
      <c r="X332" s="162"/>
      <c r="Y332" s="6"/>
      <c r="Z332" s="6"/>
      <c r="AA332" s="6"/>
    </row>
    <row r="333" spans="1:27" ht="47.25" customHeight="1" x14ac:dyDescent="0.25">
      <c r="A333" s="6"/>
      <c r="B333" s="6"/>
      <c r="C333" s="6"/>
      <c r="D333" s="6"/>
      <c r="E333" s="6"/>
      <c r="F333" s="6"/>
      <c r="G333" s="6"/>
      <c r="H333" s="35"/>
      <c r="I333" s="6"/>
      <c r="J333" s="6"/>
      <c r="K333" s="6"/>
      <c r="L333" s="6"/>
      <c r="M333" s="6"/>
      <c r="N333" s="6"/>
      <c r="O333" s="6"/>
      <c r="P333" s="6"/>
      <c r="Q333" s="6"/>
      <c r="R333" s="6"/>
      <c r="S333" s="6"/>
      <c r="T333" s="6"/>
      <c r="U333" s="6"/>
      <c r="V333" s="612"/>
      <c r="W333" s="6"/>
      <c r="X333" s="162"/>
      <c r="Y333" s="6"/>
      <c r="Z333" s="6"/>
      <c r="AA333" s="6"/>
    </row>
    <row r="334" spans="1:27" ht="47.25" customHeight="1" x14ac:dyDescent="0.25">
      <c r="A334" s="6"/>
      <c r="B334" s="6"/>
      <c r="C334" s="6"/>
      <c r="D334" s="6"/>
      <c r="E334" s="6"/>
      <c r="F334" s="6"/>
      <c r="G334" s="6"/>
      <c r="H334" s="35"/>
      <c r="I334" s="6"/>
      <c r="J334" s="6"/>
      <c r="K334" s="6"/>
      <c r="L334" s="6"/>
      <c r="M334" s="6"/>
      <c r="N334" s="6"/>
      <c r="O334" s="6"/>
      <c r="P334" s="6"/>
      <c r="Q334" s="6"/>
      <c r="R334" s="6"/>
      <c r="S334" s="6"/>
      <c r="T334" s="6"/>
      <c r="U334" s="6"/>
      <c r="V334" s="612"/>
      <c r="W334" s="6"/>
      <c r="X334" s="162"/>
      <c r="Y334" s="6"/>
      <c r="Z334" s="6"/>
      <c r="AA334" s="6"/>
    </row>
    <row r="335" spans="1:27" ht="47.25" customHeight="1" x14ac:dyDescent="0.25">
      <c r="A335" s="6"/>
      <c r="B335" s="6"/>
      <c r="C335" s="6"/>
      <c r="D335" s="6"/>
      <c r="E335" s="6"/>
      <c r="F335" s="6"/>
      <c r="G335" s="6"/>
      <c r="H335" s="35"/>
      <c r="I335" s="6"/>
      <c r="J335" s="6"/>
      <c r="K335" s="6"/>
      <c r="L335" s="6"/>
      <c r="M335" s="6"/>
      <c r="N335" s="6"/>
      <c r="O335" s="6"/>
      <c r="P335" s="6"/>
      <c r="Q335" s="6"/>
      <c r="R335" s="6"/>
      <c r="S335" s="6"/>
      <c r="T335" s="6"/>
      <c r="U335" s="6"/>
      <c r="V335" s="612"/>
      <c r="W335" s="6"/>
      <c r="X335" s="162"/>
      <c r="Y335" s="6"/>
      <c r="Z335" s="6"/>
      <c r="AA335" s="6"/>
    </row>
    <row r="336" spans="1:27" ht="47.25" customHeight="1" x14ac:dyDescent="0.25">
      <c r="A336" s="6"/>
      <c r="B336" s="6"/>
      <c r="C336" s="6"/>
      <c r="D336" s="6"/>
      <c r="E336" s="6"/>
      <c r="F336" s="6"/>
      <c r="G336" s="6"/>
      <c r="H336" s="35"/>
      <c r="I336" s="6"/>
      <c r="J336" s="6"/>
      <c r="K336" s="6"/>
      <c r="L336" s="6"/>
      <c r="M336" s="6"/>
      <c r="N336" s="6"/>
      <c r="O336" s="6"/>
      <c r="P336" s="6"/>
      <c r="Q336" s="6"/>
      <c r="R336" s="6"/>
      <c r="S336" s="6"/>
      <c r="T336" s="6"/>
      <c r="U336" s="6"/>
      <c r="V336" s="612"/>
      <c r="W336" s="6"/>
      <c r="X336" s="162"/>
      <c r="Y336" s="6"/>
      <c r="Z336" s="6"/>
      <c r="AA336" s="6"/>
    </row>
    <row r="337" spans="1:27" ht="47.25" customHeight="1" x14ac:dyDescent="0.25">
      <c r="A337" s="6"/>
      <c r="B337" s="6"/>
      <c r="C337" s="6"/>
      <c r="D337" s="6"/>
      <c r="E337" s="6"/>
      <c r="F337" s="6"/>
      <c r="G337" s="6"/>
      <c r="H337" s="35"/>
      <c r="I337" s="6"/>
      <c r="J337" s="6"/>
      <c r="K337" s="6"/>
      <c r="L337" s="6"/>
      <c r="M337" s="6"/>
      <c r="N337" s="6"/>
      <c r="O337" s="6"/>
      <c r="P337" s="6"/>
      <c r="Q337" s="6"/>
      <c r="R337" s="6"/>
      <c r="S337" s="6"/>
      <c r="T337" s="6"/>
      <c r="U337" s="6"/>
      <c r="V337" s="612"/>
      <c r="W337" s="6"/>
      <c r="X337" s="162"/>
      <c r="Y337" s="6"/>
      <c r="Z337" s="6"/>
      <c r="AA337" s="6"/>
    </row>
    <row r="338" spans="1:27" ht="47.25" customHeight="1" x14ac:dyDescent="0.25">
      <c r="A338" s="6"/>
      <c r="B338" s="6"/>
      <c r="C338" s="6"/>
      <c r="D338" s="6"/>
      <c r="E338" s="6"/>
      <c r="F338" s="6"/>
      <c r="G338" s="6"/>
      <c r="H338" s="35"/>
      <c r="I338" s="6"/>
      <c r="J338" s="6"/>
      <c r="K338" s="6"/>
      <c r="L338" s="6"/>
      <c r="M338" s="6"/>
      <c r="N338" s="6"/>
      <c r="O338" s="6"/>
      <c r="P338" s="6"/>
      <c r="Q338" s="6"/>
      <c r="R338" s="6"/>
      <c r="S338" s="6"/>
      <c r="T338" s="6"/>
      <c r="U338" s="6"/>
      <c r="V338" s="612"/>
      <c r="W338" s="6"/>
      <c r="X338" s="162"/>
      <c r="Y338" s="6"/>
      <c r="Z338" s="6"/>
      <c r="AA338" s="6"/>
    </row>
    <row r="339" spans="1:27" ht="47.25" customHeight="1" x14ac:dyDescent="0.25">
      <c r="A339" s="6"/>
      <c r="B339" s="6"/>
      <c r="C339" s="6"/>
      <c r="D339" s="6"/>
      <c r="E339" s="6"/>
      <c r="F339" s="6"/>
      <c r="G339" s="6"/>
      <c r="H339" s="35"/>
      <c r="I339" s="6"/>
      <c r="J339" s="6"/>
      <c r="K339" s="6"/>
      <c r="L339" s="6"/>
      <c r="M339" s="6"/>
      <c r="N339" s="6"/>
      <c r="O339" s="6"/>
      <c r="P339" s="6"/>
      <c r="Q339" s="6"/>
      <c r="R339" s="6"/>
      <c r="S339" s="6"/>
      <c r="T339" s="6"/>
      <c r="U339" s="6"/>
      <c r="V339" s="612"/>
      <c r="W339" s="6"/>
      <c r="X339" s="162"/>
      <c r="Y339" s="6"/>
      <c r="Z339" s="6"/>
      <c r="AA339" s="6"/>
    </row>
    <row r="340" spans="1:27" ht="47.25" customHeight="1" x14ac:dyDescent="0.25">
      <c r="A340" s="6"/>
      <c r="B340" s="6"/>
      <c r="C340" s="6"/>
      <c r="D340" s="6"/>
      <c r="E340" s="6"/>
      <c r="F340" s="6"/>
      <c r="G340" s="6"/>
      <c r="H340" s="35"/>
      <c r="I340" s="6"/>
      <c r="J340" s="6"/>
      <c r="K340" s="6"/>
      <c r="L340" s="6"/>
      <c r="M340" s="6"/>
      <c r="N340" s="6"/>
      <c r="O340" s="6"/>
      <c r="P340" s="6"/>
      <c r="Q340" s="6"/>
      <c r="R340" s="6"/>
      <c r="S340" s="6"/>
      <c r="T340" s="6"/>
      <c r="U340" s="6"/>
      <c r="V340" s="612"/>
      <c r="W340" s="6"/>
      <c r="X340" s="162"/>
      <c r="Y340" s="6"/>
      <c r="Z340" s="6"/>
      <c r="AA340" s="6"/>
    </row>
    <row r="341" spans="1:27" ht="47.25" customHeight="1" x14ac:dyDescent="0.25">
      <c r="A341" s="6"/>
      <c r="B341" s="6"/>
      <c r="C341" s="6"/>
      <c r="D341" s="6"/>
      <c r="E341" s="6"/>
      <c r="F341" s="6"/>
      <c r="G341" s="6"/>
      <c r="H341" s="35"/>
      <c r="I341" s="6"/>
      <c r="J341" s="6"/>
      <c r="K341" s="6"/>
      <c r="L341" s="6"/>
      <c r="M341" s="6"/>
      <c r="N341" s="6"/>
      <c r="O341" s="6"/>
      <c r="P341" s="6"/>
      <c r="Q341" s="6"/>
      <c r="R341" s="6"/>
      <c r="S341" s="6"/>
      <c r="T341" s="6"/>
      <c r="U341" s="6"/>
      <c r="V341" s="612"/>
      <c r="W341" s="6"/>
      <c r="X341" s="162"/>
      <c r="Y341" s="6"/>
      <c r="Z341" s="6"/>
      <c r="AA341" s="6"/>
    </row>
    <row r="342" spans="1:27" ht="47.25" customHeight="1" x14ac:dyDescent="0.25">
      <c r="A342" s="6"/>
      <c r="B342" s="6"/>
      <c r="C342" s="6"/>
      <c r="D342" s="6"/>
      <c r="E342" s="6"/>
      <c r="F342" s="6"/>
      <c r="G342" s="6"/>
      <c r="H342" s="35"/>
      <c r="I342" s="6"/>
      <c r="J342" s="6"/>
      <c r="K342" s="6"/>
      <c r="L342" s="6"/>
      <c r="M342" s="6"/>
      <c r="N342" s="6"/>
      <c r="O342" s="6"/>
      <c r="P342" s="6"/>
      <c r="Q342" s="6"/>
      <c r="R342" s="6"/>
      <c r="S342" s="6"/>
      <c r="T342" s="6"/>
      <c r="U342" s="6"/>
      <c r="V342" s="612"/>
      <c r="W342" s="6"/>
      <c r="X342" s="162"/>
      <c r="Y342" s="6"/>
      <c r="Z342" s="6"/>
      <c r="AA342" s="6"/>
    </row>
    <row r="343" spans="1:27" ht="47.25" customHeight="1" x14ac:dyDescent="0.25">
      <c r="A343" s="6"/>
      <c r="B343" s="6"/>
      <c r="C343" s="6"/>
      <c r="D343" s="6"/>
      <c r="E343" s="6"/>
      <c r="F343" s="6"/>
      <c r="G343" s="6"/>
      <c r="H343" s="35"/>
      <c r="I343" s="6"/>
      <c r="J343" s="6"/>
      <c r="K343" s="6"/>
      <c r="L343" s="6"/>
      <c r="M343" s="6"/>
      <c r="N343" s="6"/>
      <c r="O343" s="6"/>
      <c r="P343" s="6"/>
      <c r="Q343" s="6"/>
      <c r="R343" s="6"/>
      <c r="S343" s="6"/>
      <c r="T343" s="6"/>
      <c r="U343" s="6"/>
      <c r="V343" s="612"/>
      <c r="W343" s="6"/>
      <c r="X343" s="162"/>
      <c r="Y343" s="6"/>
      <c r="Z343" s="6"/>
      <c r="AA343" s="6"/>
    </row>
    <row r="344" spans="1:27" ht="47.25" customHeight="1" x14ac:dyDescent="0.25">
      <c r="A344" s="6"/>
      <c r="B344" s="6"/>
      <c r="C344" s="6"/>
      <c r="D344" s="6"/>
      <c r="E344" s="6"/>
      <c r="F344" s="6"/>
      <c r="G344" s="6"/>
      <c r="H344" s="35"/>
      <c r="I344" s="6"/>
      <c r="J344" s="6"/>
      <c r="K344" s="6"/>
      <c r="L344" s="6"/>
      <c r="M344" s="6"/>
      <c r="N344" s="6"/>
      <c r="O344" s="6"/>
      <c r="P344" s="6"/>
      <c r="Q344" s="6"/>
      <c r="R344" s="6"/>
      <c r="S344" s="6"/>
      <c r="T344" s="6"/>
      <c r="U344" s="6"/>
      <c r="V344" s="612"/>
      <c r="W344" s="6"/>
      <c r="X344" s="162"/>
      <c r="Y344" s="6"/>
      <c r="Z344" s="6"/>
      <c r="AA344" s="6"/>
    </row>
    <row r="345" spans="1:27" ht="47.25" customHeight="1" x14ac:dyDescent="0.25">
      <c r="A345" s="6"/>
      <c r="B345" s="6"/>
      <c r="C345" s="6"/>
      <c r="D345" s="6"/>
      <c r="E345" s="6"/>
      <c r="F345" s="6"/>
      <c r="G345" s="6"/>
      <c r="H345" s="35"/>
      <c r="I345" s="6"/>
      <c r="J345" s="6"/>
      <c r="K345" s="6"/>
      <c r="L345" s="6"/>
      <c r="M345" s="6"/>
      <c r="N345" s="6"/>
      <c r="O345" s="6"/>
      <c r="P345" s="6"/>
      <c r="Q345" s="6"/>
      <c r="R345" s="6"/>
      <c r="S345" s="6"/>
      <c r="T345" s="6"/>
      <c r="U345" s="6"/>
      <c r="V345" s="612"/>
      <c r="W345" s="6"/>
      <c r="X345" s="162"/>
      <c r="Y345" s="6"/>
      <c r="Z345" s="6"/>
      <c r="AA345" s="6"/>
    </row>
    <row r="346" spans="1:27" ht="47.25" customHeight="1" x14ac:dyDescent="0.25">
      <c r="A346" s="6"/>
      <c r="B346" s="6"/>
      <c r="C346" s="6"/>
      <c r="D346" s="6"/>
      <c r="E346" s="6"/>
      <c r="F346" s="6"/>
      <c r="G346" s="6"/>
      <c r="H346" s="35"/>
      <c r="I346" s="6"/>
      <c r="J346" s="6"/>
      <c r="K346" s="6"/>
      <c r="L346" s="6"/>
      <c r="M346" s="6"/>
      <c r="N346" s="6"/>
      <c r="O346" s="6"/>
      <c r="P346" s="6"/>
      <c r="Q346" s="6"/>
      <c r="R346" s="6"/>
      <c r="S346" s="6"/>
      <c r="T346" s="6"/>
      <c r="U346" s="6"/>
      <c r="V346" s="612"/>
      <c r="W346" s="6"/>
      <c r="X346" s="162"/>
      <c r="Y346" s="6"/>
      <c r="Z346" s="6"/>
      <c r="AA346" s="6"/>
    </row>
    <row r="347" spans="1:27" ht="47.25" customHeight="1" x14ac:dyDescent="0.25">
      <c r="A347" s="6"/>
      <c r="B347" s="6"/>
      <c r="C347" s="6"/>
      <c r="D347" s="6"/>
      <c r="E347" s="6"/>
      <c r="F347" s="6"/>
      <c r="G347" s="6"/>
      <c r="H347" s="35"/>
      <c r="I347" s="6"/>
      <c r="J347" s="6"/>
      <c r="K347" s="6"/>
      <c r="L347" s="6"/>
      <c r="M347" s="6"/>
      <c r="N347" s="6"/>
      <c r="O347" s="6"/>
      <c r="P347" s="6"/>
      <c r="Q347" s="6"/>
      <c r="R347" s="6"/>
      <c r="S347" s="6"/>
      <c r="T347" s="6"/>
      <c r="U347" s="6"/>
      <c r="V347" s="612"/>
      <c r="W347" s="6"/>
      <c r="X347" s="162"/>
      <c r="Y347" s="6"/>
      <c r="Z347" s="6"/>
      <c r="AA347" s="6"/>
    </row>
    <row r="348" spans="1:27" ht="47.25" customHeight="1" x14ac:dyDescent="0.25">
      <c r="A348" s="6"/>
      <c r="B348" s="6"/>
      <c r="C348" s="6"/>
      <c r="D348" s="6"/>
      <c r="E348" s="6"/>
      <c r="F348" s="6"/>
      <c r="G348" s="6"/>
      <c r="H348" s="35"/>
      <c r="I348" s="6"/>
      <c r="J348" s="6"/>
      <c r="K348" s="6"/>
      <c r="L348" s="6"/>
      <c r="M348" s="6"/>
      <c r="N348" s="6"/>
      <c r="O348" s="6"/>
      <c r="P348" s="6"/>
      <c r="Q348" s="6"/>
      <c r="R348" s="6"/>
      <c r="S348" s="6"/>
      <c r="T348" s="6"/>
      <c r="U348" s="6"/>
      <c r="V348" s="612"/>
      <c r="W348" s="6"/>
      <c r="X348" s="162"/>
      <c r="Y348" s="6"/>
      <c r="Z348" s="6"/>
      <c r="AA348" s="6"/>
    </row>
    <row r="349" spans="1:27" ht="47.25" customHeight="1" x14ac:dyDescent="0.25">
      <c r="A349" s="6"/>
      <c r="B349" s="6"/>
      <c r="C349" s="6"/>
      <c r="D349" s="6"/>
      <c r="E349" s="6"/>
      <c r="F349" s="6"/>
      <c r="G349" s="6"/>
      <c r="H349" s="35"/>
      <c r="I349" s="6"/>
      <c r="J349" s="6"/>
      <c r="K349" s="6"/>
      <c r="L349" s="6"/>
      <c r="M349" s="6"/>
      <c r="N349" s="6"/>
      <c r="O349" s="6"/>
      <c r="P349" s="6"/>
      <c r="Q349" s="6"/>
      <c r="R349" s="6"/>
      <c r="S349" s="6"/>
      <c r="T349" s="6"/>
      <c r="U349" s="6"/>
      <c r="V349" s="612"/>
      <c r="W349" s="6"/>
      <c r="X349" s="162"/>
      <c r="Y349" s="6"/>
      <c r="Z349" s="6"/>
      <c r="AA349" s="6"/>
    </row>
    <row r="350" spans="1:27" ht="47.25" customHeight="1" x14ac:dyDescent="0.25">
      <c r="A350" s="6"/>
      <c r="B350" s="6"/>
      <c r="C350" s="6"/>
      <c r="D350" s="6"/>
      <c r="E350" s="6"/>
      <c r="F350" s="6"/>
      <c r="G350" s="6"/>
      <c r="H350" s="35"/>
      <c r="I350" s="6"/>
      <c r="J350" s="6"/>
      <c r="K350" s="6"/>
      <c r="L350" s="6"/>
      <c r="M350" s="6"/>
      <c r="N350" s="6"/>
      <c r="O350" s="6"/>
      <c r="P350" s="6"/>
      <c r="Q350" s="6"/>
      <c r="R350" s="6"/>
      <c r="S350" s="6"/>
      <c r="T350" s="6"/>
      <c r="U350" s="6"/>
      <c r="V350" s="612"/>
      <c r="W350" s="6"/>
      <c r="X350" s="162"/>
      <c r="Y350" s="6"/>
      <c r="Z350" s="6"/>
      <c r="AA350" s="6"/>
    </row>
    <row r="351" spans="1:27" ht="47.25" customHeight="1" x14ac:dyDescent="0.25">
      <c r="A351" s="6"/>
      <c r="B351" s="6"/>
      <c r="C351" s="6"/>
      <c r="D351" s="6"/>
      <c r="E351" s="6"/>
      <c r="F351" s="6"/>
      <c r="G351" s="6"/>
      <c r="H351" s="35"/>
      <c r="I351" s="6"/>
      <c r="J351" s="6"/>
      <c r="K351" s="6"/>
      <c r="L351" s="6"/>
      <c r="M351" s="6"/>
      <c r="N351" s="6"/>
      <c r="O351" s="6"/>
      <c r="P351" s="6"/>
      <c r="Q351" s="6"/>
      <c r="R351" s="6"/>
      <c r="S351" s="6"/>
      <c r="T351" s="6"/>
      <c r="U351" s="6"/>
      <c r="V351" s="612"/>
      <c r="W351" s="6"/>
      <c r="X351" s="162"/>
      <c r="Y351" s="6"/>
      <c r="Z351" s="6"/>
      <c r="AA351" s="6"/>
    </row>
    <row r="352" spans="1:27" ht="47.25" customHeight="1" x14ac:dyDescent="0.25">
      <c r="A352" s="6"/>
      <c r="B352" s="6"/>
      <c r="C352" s="6"/>
      <c r="D352" s="6"/>
      <c r="E352" s="6"/>
      <c r="F352" s="6"/>
      <c r="G352" s="6"/>
      <c r="H352" s="35"/>
      <c r="I352" s="6"/>
      <c r="J352" s="6"/>
      <c r="K352" s="6"/>
      <c r="L352" s="6"/>
      <c r="M352" s="6"/>
      <c r="N352" s="6"/>
      <c r="O352" s="6"/>
      <c r="P352" s="6"/>
      <c r="Q352" s="6"/>
      <c r="R352" s="6"/>
      <c r="S352" s="6"/>
      <c r="T352" s="6"/>
      <c r="U352" s="6"/>
      <c r="V352" s="612"/>
      <c r="W352" s="6"/>
      <c r="X352" s="162"/>
      <c r="Y352" s="6"/>
      <c r="Z352" s="6"/>
      <c r="AA352" s="6"/>
    </row>
    <row r="353" spans="1:27" ht="47.25" customHeight="1" x14ac:dyDescent="0.25">
      <c r="A353" s="6"/>
      <c r="B353" s="6"/>
      <c r="C353" s="6"/>
      <c r="D353" s="6"/>
      <c r="E353" s="6"/>
      <c r="F353" s="6"/>
      <c r="G353" s="6"/>
      <c r="H353" s="35"/>
      <c r="I353" s="6"/>
      <c r="J353" s="6"/>
      <c r="K353" s="6"/>
      <c r="L353" s="6"/>
      <c r="M353" s="6"/>
      <c r="N353" s="6"/>
      <c r="O353" s="6"/>
      <c r="P353" s="6"/>
      <c r="Q353" s="6"/>
      <c r="R353" s="6"/>
      <c r="S353" s="6"/>
      <c r="T353" s="6"/>
      <c r="U353" s="6"/>
      <c r="V353" s="612"/>
      <c r="W353" s="6"/>
      <c r="X353" s="162"/>
      <c r="Y353" s="6"/>
      <c r="Z353" s="6"/>
      <c r="AA353" s="6"/>
    </row>
    <row r="354" spans="1:27" ht="47.25" customHeight="1" x14ac:dyDescent="0.25">
      <c r="A354" s="6"/>
      <c r="B354" s="6"/>
      <c r="C354" s="6"/>
      <c r="D354" s="6"/>
      <c r="E354" s="6"/>
      <c r="F354" s="6"/>
      <c r="G354" s="6"/>
      <c r="H354" s="35"/>
      <c r="I354" s="6"/>
      <c r="J354" s="6"/>
      <c r="K354" s="6"/>
      <c r="L354" s="6"/>
      <c r="M354" s="6"/>
      <c r="N354" s="6"/>
      <c r="O354" s="6"/>
      <c r="P354" s="6"/>
      <c r="Q354" s="6"/>
      <c r="R354" s="6"/>
      <c r="S354" s="6"/>
      <c r="T354" s="6"/>
      <c r="U354" s="6"/>
      <c r="V354" s="612"/>
      <c r="W354" s="6"/>
      <c r="X354" s="162"/>
      <c r="Y354" s="6"/>
      <c r="Z354" s="6"/>
      <c r="AA354" s="6"/>
    </row>
    <row r="355" spans="1:27" ht="47.25" customHeight="1" x14ac:dyDescent="0.25">
      <c r="A355" s="6"/>
      <c r="B355" s="6"/>
      <c r="C355" s="6"/>
      <c r="D355" s="6"/>
      <c r="E355" s="6"/>
      <c r="F355" s="6"/>
      <c r="G355" s="6"/>
      <c r="H355" s="35"/>
      <c r="I355" s="6"/>
      <c r="J355" s="6"/>
      <c r="K355" s="6"/>
      <c r="L355" s="6"/>
      <c r="M355" s="6"/>
      <c r="N355" s="6"/>
      <c r="O355" s="6"/>
      <c r="P355" s="6"/>
      <c r="Q355" s="6"/>
      <c r="R355" s="6"/>
      <c r="S355" s="6"/>
      <c r="T355" s="6"/>
      <c r="U355" s="6"/>
      <c r="V355" s="612"/>
      <c r="W355" s="6"/>
      <c r="X355" s="162"/>
      <c r="Y355" s="6"/>
      <c r="Z355" s="6"/>
      <c r="AA355" s="6"/>
    </row>
    <row r="356" spans="1:27" ht="47.25" customHeight="1" x14ac:dyDescent="0.25">
      <c r="A356" s="6"/>
      <c r="B356" s="6"/>
      <c r="C356" s="6"/>
      <c r="D356" s="6"/>
      <c r="E356" s="6"/>
      <c r="F356" s="6"/>
      <c r="G356" s="6"/>
      <c r="H356" s="35"/>
      <c r="I356" s="6"/>
      <c r="J356" s="6"/>
      <c r="K356" s="6"/>
      <c r="L356" s="6"/>
      <c r="M356" s="6"/>
      <c r="N356" s="6"/>
      <c r="O356" s="6"/>
      <c r="P356" s="6"/>
      <c r="Q356" s="6"/>
      <c r="R356" s="6"/>
      <c r="S356" s="6"/>
      <c r="T356" s="6"/>
      <c r="U356" s="6"/>
      <c r="V356" s="612"/>
      <c r="W356" s="6"/>
      <c r="X356" s="162"/>
      <c r="Y356" s="6"/>
      <c r="Z356" s="6"/>
      <c r="AA356" s="6"/>
    </row>
    <row r="357" spans="1:27" ht="47.25" customHeight="1" x14ac:dyDescent="0.25">
      <c r="A357" s="6"/>
      <c r="B357" s="6"/>
      <c r="C357" s="6"/>
      <c r="D357" s="6"/>
      <c r="E357" s="6"/>
      <c r="F357" s="6"/>
      <c r="G357" s="6"/>
      <c r="H357" s="35"/>
      <c r="I357" s="6"/>
      <c r="J357" s="6"/>
      <c r="K357" s="6"/>
      <c r="L357" s="6"/>
      <c r="M357" s="6"/>
      <c r="N357" s="6"/>
      <c r="O357" s="6"/>
      <c r="P357" s="6"/>
      <c r="Q357" s="6"/>
      <c r="R357" s="6"/>
      <c r="S357" s="6"/>
      <c r="T357" s="6"/>
      <c r="U357" s="6"/>
      <c r="V357" s="612"/>
      <c r="W357" s="6"/>
      <c r="X357" s="162"/>
      <c r="Y357" s="6"/>
      <c r="Z357" s="6"/>
      <c r="AA357" s="6"/>
    </row>
    <row r="358" spans="1:27" ht="47.25" customHeight="1" x14ac:dyDescent="0.25">
      <c r="A358" s="6"/>
      <c r="B358" s="6"/>
      <c r="C358" s="6"/>
      <c r="D358" s="6"/>
      <c r="E358" s="6"/>
      <c r="F358" s="6"/>
      <c r="G358" s="6"/>
      <c r="H358" s="35"/>
      <c r="I358" s="6"/>
      <c r="J358" s="6"/>
      <c r="K358" s="6"/>
      <c r="L358" s="6"/>
      <c r="M358" s="6"/>
      <c r="N358" s="6"/>
      <c r="O358" s="6"/>
      <c r="P358" s="6"/>
      <c r="Q358" s="6"/>
      <c r="R358" s="6"/>
      <c r="S358" s="6"/>
      <c r="T358" s="6"/>
      <c r="U358" s="6"/>
      <c r="V358" s="612"/>
      <c r="W358" s="6"/>
      <c r="X358" s="162"/>
      <c r="Y358" s="6"/>
      <c r="Z358" s="6"/>
      <c r="AA358" s="6"/>
    </row>
    <row r="359" spans="1:27" ht="47.25" customHeight="1" x14ac:dyDescent="0.25">
      <c r="A359" s="6"/>
      <c r="B359" s="6"/>
      <c r="C359" s="6"/>
      <c r="D359" s="6"/>
      <c r="E359" s="6"/>
      <c r="F359" s="6"/>
      <c r="G359" s="6"/>
      <c r="H359" s="35"/>
      <c r="I359" s="6"/>
      <c r="J359" s="6"/>
      <c r="K359" s="6"/>
      <c r="L359" s="6"/>
      <c r="M359" s="6"/>
      <c r="N359" s="6"/>
      <c r="O359" s="6"/>
      <c r="P359" s="6"/>
      <c r="Q359" s="6"/>
      <c r="R359" s="6"/>
      <c r="S359" s="6"/>
      <c r="T359" s="6"/>
      <c r="U359" s="6"/>
      <c r="V359" s="612"/>
      <c r="W359" s="6"/>
      <c r="X359" s="162"/>
      <c r="Y359" s="6"/>
      <c r="Z359" s="6"/>
      <c r="AA359" s="6"/>
    </row>
    <row r="360" spans="1:27" ht="47.25" customHeight="1" x14ac:dyDescent="0.25">
      <c r="A360" s="6"/>
      <c r="B360" s="6"/>
      <c r="C360" s="6"/>
      <c r="D360" s="6"/>
      <c r="E360" s="6"/>
      <c r="F360" s="6"/>
      <c r="G360" s="6"/>
      <c r="H360" s="35"/>
      <c r="I360" s="6"/>
      <c r="J360" s="6"/>
      <c r="K360" s="6"/>
      <c r="L360" s="6"/>
      <c r="M360" s="6"/>
      <c r="N360" s="6"/>
      <c r="O360" s="6"/>
      <c r="P360" s="6"/>
      <c r="Q360" s="6"/>
      <c r="R360" s="6"/>
      <c r="S360" s="6"/>
      <c r="T360" s="6"/>
      <c r="U360" s="6"/>
      <c r="V360" s="612"/>
      <c r="W360" s="6"/>
      <c r="X360" s="162"/>
      <c r="Y360" s="6"/>
      <c r="Z360" s="6"/>
      <c r="AA360" s="6"/>
    </row>
    <row r="361" spans="1:27" ht="47.25" customHeight="1" x14ac:dyDescent="0.25">
      <c r="A361" s="6"/>
      <c r="B361" s="6"/>
      <c r="C361" s="6"/>
      <c r="D361" s="6"/>
      <c r="E361" s="6"/>
      <c r="F361" s="6"/>
      <c r="G361" s="6"/>
      <c r="H361" s="35"/>
      <c r="I361" s="6"/>
      <c r="J361" s="6"/>
      <c r="K361" s="6"/>
      <c r="L361" s="6"/>
      <c r="M361" s="6"/>
      <c r="N361" s="6"/>
      <c r="O361" s="6"/>
      <c r="P361" s="6"/>
      <c r="Q361" s="6"/>
      <c r="R361" s="6"/>
      <c r="S361" s="6"/>
      <c r="T361" s="6"/>
      <c r="U361" s="6"/>
      <c r="V361" s="612"/>
      <c r="W361" s="6"/>
      <c r="X361" s="162"/>
      <c r="Y361" s="6"/>
      <c r="Z361" s="6"/>
      <c r="AA361" s="6"/>
    </row>
    <row r="362" spans="1:27" ht="47.25" customHeight="1" x14ac:dyDescent="0.25">
      <c r="A362" s="6"/>
      <c r="B362" s="6"/>
      <c r="C362" s="6"/>
      <c r="D362" s="6"/>
      <c r="E362" s="6"/>
      <c r="F362" s="6"/>
      <c r="G362" s="6"/>
      <c r="H362" s="35"/>
      <c r="I362" s="6"/>
      <c r="J362" s="6"/>
      <c r="K362" s="6"/>
      <c r="L362" s="6"/>
      <c r="M362" s="6"/>
      <c r="N362" s="6"/>
      <c r="O362" s="6"/>
      <c r="P362" s="6"/>
      <c r="Q362" s="6"/>
      <c r="R362" s="6"/>
      <c r="S362" s="6"/>
      <c r="T362" s="6"/>
      <c r="U362" s="6"/>
      <c r="V362" s="612"/>
      <c r="W362" s="6"/>
      <c r="X362" s="162"/>
      <c r="Y362" s="6"/>
      <c r="Z362" s="6"/>
      <c r="AA362" s="6"/>
    </row>
    <row r="363" spans="1:27" ht="47.25" customHeight="1" x14ac:dyDescent="0.25">
      <c r="A363" s="6"/>
      <c r="B363" s="6"/>
      <c r="C363" s="6"/>
      <c r="D363" s="6"/>
      <c r="E363" s="6"/>
      <c r="F363" s="6"/>
      <c r="G363" s="6"/>
      <c r="H363" s="35"/>
      <c r="I363" s="6"/>
      <c r="J363" s="6"/>
      <c r="K363" s="6"/>
      <c r="L363" s="6"/>
      <c r="M363" s="6"/>
      <c r="N363" s="6"/>
      <c r="O363" s="6"/>
      <c r="P363" s="6"/>
      <c r="Q363" s="6"/>
      <c r="R363" s="6"/>
      <c r="S363" s="6"/>
      <c r="T363" s="6"/>
      <c r="U363" s="6"/>
      <c r="V363" s="612"/>
      <c r="W363" s="6"/>
      <c r="X363" s="162"/>
      <c r="Y363" s="6"/>
      <c r="Z363" s="6"/>
      <c r="AA363" s="6"/>
    </row>
    <row r="364" spans="1:27" ht="47.25" customHeight="1" x14ac:dyDescent="0.25">
      <c r="A364" s="6"/>
      <c r="B364" s="6"/>
      <c r="C364" s="6"/>
      <c r="D364" s="6"/>
      <c r="E364" s="6"/>
      <c r="F364" s="6"/>
      <c r="G364" s="6"/>
      <c r="H364" s="35"/>
      <c r="I364" s="6"/>
      <c r="J364" s="6"/>
      <c r="K364" s="6"/>
      <c r="L364" s="6"/>
      <c r="M364" s="6"/>
      <c r="N364" s="6"/>
      <c r="O364" s="6"/>
      <c r="P364" s="6"/>
      <c r="Q364" s="6"/>
      <c r="R364" s="6"/>
      <c r="S364" s="6"/>
      <c r="T364" s="6"/>
      <c r="U364" s="6"/>
      <c r="V364" s="612"/>
      <c r="W364" s="6"/>
      <c r="X364" s="162"/>
      <c r="Y364" s="6"/>
      <c r="Z364" s="6"/>
      <c r="AA364" s="6"/>
    </row>
    <row r="365" spans="1:27" ht="47.25" customHeight="1" x14ac:dyDescent="0.25">
      <c r="A365" s="6"/>
      <c r="B365" s="6"/>
      <c r="C365" s="6"/>
      <c r="D365" s="6"/>
      <c r="E365" s="6"/>
      <c r="F365" s="6"/>
      <c r="G365" s="6"/>
      <c r="H365" s="35"/>
      <c r="I365" s="6"/>
      <c r="J365" s="6"/>
      <c r="K365" s="6"/>
      <c r="L365" s="6"/>
      <c r="M365" s="6"/>
      <c r="N365" s="6"/>
      <c r="O365" s="6"/>
      <c r="P365" s="6"/>
      <c r="Q365" s="6"/>
      <c r="R365" s="6"/>
      <c r="S365" s="6"/>
      <c r="T365" s="6"/>
      <c r="U365" s="6"/>
      <c r="V365" s="612"/>
      <c r="W365" s="6"/>
      <c r="X365" s="162"/>
      <c r="Y365" s="6"/>
      <c r="Z365" s="6"/>
      <c r="AA365" s="6"/>
    </row>
    <row r="366" spans="1:27" ht="47.25" customHeight="1" x14ac:dyDescent="0.25">
      <c r="A366" s="6"/>
      <c r="B366" s="6"/>
      <c r="C366" s="6"/>
      <c r="D366" s="6"/>
      <c r="E366" s="6"/>
      <c r="F366" s="6"/>
      <c r="G366" s="6"/>
      <c r="H366" s="35"/>
      <c r="I366" s="6"/>
      <c r="J366" s="6"/>
      <c r="K366" s="6"/>
      <c r="L366" s="6"/>
      <c r="M366" s="6"/>
      <c r="N366" s="6"/>
      <c r="O366" s="6"/>
      <c r="P366" s="6"/>
      <c r="Q366" s="6"/>
      <c r="R366" s="6"/>
      <c r="S366" s="6"/>
      <c r="T366" s="6"/>
      <c r="U366" s="6"/>
      <c r="V366" s="612"/>
      <c r="W366" s="6"/>
      <c r="X366" s="162"/>
      <c r="Y366" s="6"/>
      <c r="Z366" s="6"/>
      <c r="AA366" s="6"/>
    </row>
    <row r="367" spans="1:27" ht="47.25" customHeight="1" x14ac:dyDescent="0.25">
      <c r="A367" s="6"/>
      <c r="B367" s="6"/>
      <c r="C367" s="6"/>
      <c r="D367" s="6"/>
      <c r="E367" s="6"/>
      <c r="F367" s="6"/>
      <c r="G367" s="6"/>
      <c r="H367" s="35"/>
      <c r="I367" s="6"/>
      <c r="J367" s="6"/>
      <c r="K367" s="6"/>
      <c r="L367" s="6"/>
      <c r="M367" s="6"/>
      <c r="N367" s="6"/>
      <c r="O367" s="6"/>
      <c r="P367" s="6"/>
      <c r="Q367" s="6"/>
      <c r="R367" s="6"/>
      <c r="S367" s="6"/>
      <c r="T367" s="6"/>
      <c r="U367" s="6"/>
      <c r="V367" s="612"/>
      <c r="W367" s="6"/>
      <c r="X367" s="162"/>
      <c r="Y367" s="6"/>
      <c r="Z367" s="6"/>
      <c r="AA367" s="6"/>
    </row>
    <row r="368" spans="1:27" ht="47.25" customHeight="1" x14ac:dyDescent="0.25">
      <c r="A368" s="6"/>
      <c r="B368" s="6"/>
      <c r="C368" s="6"/>
      <c r="D368" s="6"/>
      <c r="E368" s="6"/>
      <c r="F368" s="6"/>
      <c r="G368" s="6"/>
      <c r="H368" s="35"/>
      <c r="I368" s="6"/>
      <c r="J368" s="6"/>
      <c r="K368" s="6"/>
      <c r="L368" s="6"/>
      <c r="M368" s="6"/>
      <c r="N368" s="6"/>
      <c r="O368" s="6"/>
      <c r="P368" s="6"/>
      <c r="Q368" s="6"/>
      <c r="R368" s="6"/>
      <c r="S368" s="6"/>
      <c r="T368" s="6"/>
      <c r="U368" s="6"/>
      <c r="V368" s="612"/>
      <c r="W368" s="6"/>
      <c r="X368" s="162"/>
      <c r="Y368" s="6"/>
      <c r="Z368" s="6"/>
      <c r="AA368" s="6"/>
    </row>
    <row r="369" spans="1:27" ht="47.25" customHeight="1" x14ac:dyDescent="0.25">
      <c r="A369" s="6"/>
      <c r="B369" s="6"/>
      <c r="C369" s="6"/>
      <c r="D369" s="6"/>
      <c r="E369" s="6"/>
      <c r="F369" s="6"/>
      <c r="G369" s="6"/>
      <c r="H369" s="35"/>
      <c r="I369" s="6"/>
      <c r="J369" s="6"/>
      <c r="K369" s="6"/>
      <c r="L369" s="6"/>
      <c r="M369" s="6"/>
      <c r="N369" s="6"/>
      <c r="O369" s="6"/>
      <c r="P369" s="6"/>
      <c r="Q369" s="6"/>
      <c r="R369" s="6"/>
      <c r="S369" s="6"/>
      <c r="T369" s="6"/>
      <c r="U369" s="6"/>
      <c r="V369" s="612"/>
      <c r="W369" s="6"/>
      <c r="X369" s="162"/>
      <c r="Y369" s="6"/>
      <c r="Z369" s="6"/>
      <c r="AA369" s="6"/>
    </row>
    <row r="370" spans="1:27" ht="47.25" customHeight="1" x14ac:dyDescent="0.25">
      <c r="A370" s="6"/>
      <c r="B370" s="6"/>
      <c r="C370" s="6"/>
      <c r="D370" s="6"/>
      <c r="E370" s="6"/>
      <c r="F370" s="6"/>
      <c r="G370" s="6"/>
      <c r="H370" s="35"/>
      <c r="I370" s="6"/>
      <c r="J370" s="6"/>
      <c r="K370" s="6"/>
      <c r="L370" s="6"/>
      <c r="M370" s="6"/>
      <c r="N370" s="6"/>
      <c r="O370" s="6"/>
      <c r="P370" s="6"/>
      <c r="Q370" s="6"/>
      <c r="R370" s="6"/>
      <c r="S370" s="6"/>
      <c r="T370" s="6"/>
      <c r="U370" s="6"/>
      <c r="V370" s="612"/>
      <c r="W370" s="6"/>
      <c r="X370" s="162"/>
      <c r="Y370" s="6"/>
      <c r="Z370" s="6"/>
      <c r="AA370" s="6"/>
    </row>
    <row r="371" spans="1:27" ht="47.25" customHeight="1" x14ac:dyDescent="0.25">
      <c r="A371" s="6"/>
      <c r="B371" s="6"/>
      <c r="C371" s="6"/>
      <c r="D371" s="6"/>
      <c r="E371" s="6"/>
      <c r="F371" s="6"/>
      <c r="G371" s="6"/>
      <c r="H371" s="35"/>
      <c r="I371" s="6"/>
      <c r="J371" s="6"/>
      <c r="K371" s="6"/>
      <c r="L371" s="6"/>
      <c r="M371" s="6"/>
      <c r="N371" s="6"/>
      <c r="O371" s="6"/>
      <c r="P371" s="6"/>
      <c r="Q371" s="6"/>
      <c r="R371" s="6"/>
      <c r="S371" s="6"/>
      <c r="T371" s="6"/>
      <c r="U371" s="6"/>
      <c r="V371" s="612"/>
      <c r="W371" s="6"/>
      <c r="X371" s="162"/>
      <c r="Y371" s="6"/>
      <c r="Z371" s="6"/>
      <c r="AA371" s="6"/>
    </row>
    <row r="372" spans="1:27" ht="47.25" customHeight="1" x14ac:dyDescent="0.25">
      <c r="A372" s="6"/>
      <c r="B372" s="6"/>
      <c r="C372" s="6"/>
      <c r="D372" s="6"/>
      <c r="E372" s="6"/>
      <c r="F372" s="6"/>
      <c r="G372" s="6"/>
      <c r="H372" s="35"/>
      <c r="I372" s="6"/>
      <c r="J372" s="6"/>
      <c r="K372" s="6"/>
      <c r="L372" s="6"/>
      <c r="M372" s="6"/>
      <c r="N372" s="6"/>
      <c r="O372" s="6"/>
      <c r="P372" s="6"/>
      <c r="Q372" s="6"/>
      <c r="R372" s="6"/>
      <c r="S372" s="6"/>
      <c r="T372" s="6"/>
      <c r="U372" s="6"/>
      <c r="V372" s="612"/>
      <c r="W372" s="6"/>
      <c r="X372" s="162"/>
      <c r="Y372" s="6"/>
      <c r="Z372" s="6"/>
      <c r="AA372" s="6"/>
    </row>
    <row r="373" spans="1:27" ht="47.25" customHeight="1" x14ac:dyDescent="0.25">
      <c r="A373" s="6"/>
      <c r="B373" s="6"/>
      <c r="C373" s="6"/>
      <c r="D373" s="6"/>
      <c r="E373" s="6"/>
      <c r="F373" s="6"/>
      <c r="G373" s="6"/>
      <c r="H373" s="35"/>
      <c r="I373" s="6"/>
      <c r="J373" s="6"/>
      <c r="K373" s="6"/>
      <c r="L373" s="6"/>
      <c r="M373" s="6"/>
      <c r="N373" s="6"/>
      <c r="O373" s="6"/>
      <c r="P373" s="6"/>
      <c r="Q373" s="6"/>
      <c r="R373" s="6"/>
      <c r="S373" s="6"/>
      <c r="T373" s="6"/>
      <c r="U373" s="6"/>
      <c r="V373" s="612"/>
      <c r="W373" s="6"/>
      <c r="X373" s="162"/>
      <c r="Y373" s="6"/>
      <c r="Z373" s="6"/>
      <c r="AA373" s="6"/>
    </row>
    <row r="374" spans="1:27" ht="47.25" customHeight="1" x14ac:dyDescent="0.25">
      <c r="A374" s="6"/>
      <c r="B374" s="6"/>
      <c r="C374" s="6"/>
      <c r="D374" s="6"/>
      <c r="E374" s="6"/>
      <c r="F374" s="6"/>
      <c r="G374" s="6"/>
      <c r="H374" s="35"/>
      <c r="I374" s="6"/>
      <c r="J374" s="6"/>
      <c r="K374" s="6"/>
      <c r="L374" s="6"/>
      <c r="M374" s="6"/>
      <c r="N374" s="6"/>
      <c r="O374" s="6"/>
      <c r="P374" s="6"/>
      <c r="Q374" s="6"/>
      <c r="R374" s="6"/>
      <c r="S374" s="6"/>
      <c r="T374" s="6"/>
      <c r="U374" s="6"/>
      <c r="V374" s="612"/>
      <c r="W374" s="6"/>
      <c r="X374" s="162"/>
      <c r="Y374" s="6"/>
      <c r="Z374" s="6"/>
      <c r="AA374" s="6"/>
    </row>
    <row r="375" spans="1:27" ht="47.25" customHeight="1" x14ac:dyDescent="0.25">
      <c r="A375" s="6"/>
      <c r="B375" s="6"/>
      <c r="C375" s="6"/>
      <c r="D375" s="6"/>
      <c r="E375" s="6"/>
      <c r="F375" s="6"/>
      <c r="G375" s="6"/>
      <c r="H375" s="35"/>
      <c r="I375" s="6"/>
      <c r="J375" s="6"/>
      <c r="K375" s="6"/>
      <c r="L375" s="6"/>
      <c r="M375" s="6"/>
      <c r="N375" s="6"/>
      <c r="O375" s="6"/>
      <c r="P375" s="6"/>
      <c r="Q375" s="6"/>
      <c r="R375" s="6"/>
      <c r="S375" s="6"/>
      <c r="T375" s="6"/>
      <c r="U375" s="6"/>
      <c r="V375" s="612"/>
      <c r="W375" s="6"/>
      <c r="X375" s="162"/>
      <c r="Y375" s="6"/>
      <c r="Z375" s="6"/>
      <c r="AA375" s="6"/>
    </row>
    <row r="376" spans="1:27" ht="47.25" customHeight="1" x14ac:dyDescent="0.25">
      <c r="A376" s="6"/>
      <c r="B376" s="6"/>
      <c r="C376" s="6"/>
      <c r="D376" s="6"/>
      <c r="E376" s="6"/>
      <c r="F376" s="6"/>
      <c r="G376" s="6"/>
      <c r="H376" s="35"/>
      <c r="I376" s="6"/>
      <c r="J376" s="6"/>
      <c r="K376" s="6"/>
      <c r="L376" s="6"/>
      <c r="M376" s="6"/>
      <c r="N376" s="6"/>
      <c r="O376" s="6"/>
      <c r="P376" s="6"/>
      <c r="Q376" s="6"/>
      <c r="R376" s="6"/>
      <c r="S376" s="6"/>
      <c r="T376" s="6"/>
      <c r="U376" s="6"/>
      <c r="V376" s="612"/>
      <c r="W376" s="6"/>
      <c r="X376" s="162"/>
      <c r="Y376" s="6"/>
      <c r="Z376" s="6"/>
      <c r="AA376" s="6"/>
    </row>
    <row r="377" spans="1:27" ht="47.25" customHeight="1" x14ac:dyDescent="0.25">
      <c r="A377" s="6"/>
      <c r="B377" s="6"/>
      <c r="C377" s="6"/>
      <c r="D377" s="6"/>
      <c r="E377" s="6"/>
      <c r="F377" s="6"/>
      <c r="G377" s="6"/>
      <c r="H377" s="35"/>
      <c r="I377" s="6"/>
      <c r="J377" s="6"/>
      <c r="K377" s="6"/>
      <c r="L377" s="6"/>
      <c r="M377" s="6"/>
      <c r="N377" s="6"/>
      <c r="O377" s="6"/>
      <c r="P377" s="6"/>
      <c r="Q377" s="6"/>
      <c r="R377" s="6"/>
      <c r="S377" s="6"/>
      <c r="T377" s="6"/>
      <c r="U377" s="6"/>
      <c r="V377" s="612"/>
      <c r="W377" s="6"/>
      <c r="X377" s="162"/>
      <c r="Y377" s="6"/>
      <c r="Z377" s="6"/>
      <c r="AA377" s="6"/>
    </row>
    <row r="378" spans="1:27" ht="47.25" customHeight="1" x14ac:dyDescent="0.25">
      <c r="A378" s="6"/>
      <c r="B378" s="6"/>
      <c r="C378" s="6"/>
      <c r="D378" s="6"/>
      <c r="E378" s="6"/>
      <c r="F378" s="6"/>
      <c r="G378" s="6"/>
      <c r="H378" s="35"/>
      <c r="I378" s="6"/>
      <c r="J378" s="6"/>
      <c r="K378" s="6"/>
      <c r="L378" s="6"/>
      <c r="M378" s="6"/>
      <c r="N378" s="6"/>
      <c r="O378" s="6"/>
      <c r="P378" s="6"/>
      <c r="Q378" s="6"/>
      <c r="R378" s="6"/>
      <c r="S378" s="6"/>
      <c r="T378" s="6"/>
      <c r="U378" s="6"/>
      <c r="V378" s="612"/>
      <c r="W378" s="6"/>
      <c r="X378" s="162"/>
      <c r="Y378" s="6"/>
      <c r="Z378" s="6"/>
      <c r="AA378" s="6"/>
    </row>
    <row r="379" spans="1:27" ht="47.25" customHeight="1" x14ac:dyDescent="0.25">
      <c r="A379" s="6"/>
      <c r="B379" s="6"/>
      <c r="C379" s="6"/>
      <c r="D379" s="6"/>
      <c r="E379" s="6"/>
      <c r="F379" s="6"/>
      <c r="G379" s="6"/>
      <c r="H379" s="35"/>
      <c r="I379" s="6"/>
      <c r="J379" s="6"/>
      <c r="K379" s="6"/>
      <c r="L379" s="6"/>
      <c r="M379" s="6"/>
      <c r="N379" s="6"/>
      <c r="O379" s="6"/>
      <c r="P379" s="6"/>
      <c r="Q379" s="6"/>
      <c r="R379" s="6"/>
      <c r="S379" s="6"/>
      <c r="T379" s="6"/>
      <c r="U379" s="6"/>
      <c r="V379" s="612"/>
      <c r="W379" s="6"/>
      <c r="X379" s="162"/>
      <c r="Y379" s="6"/>
      <c r="Z379" s="6"/>
      <c r="AA379" s="6"/>
    </row>
    <row r="380" spans="1:27" ht="47.25" customHeight="1" x14ac:dyDescent="0.25">
      <c r="A380" s="6"/>
      <c r="B380" s="6"/>
      <c r="C380" s="6"/>
      <c r="D380" s="6"/>
      <c r="E380" s="6"/>
      <c r="F380" s="6"/>
      <c r="G380" s="6"/>
      <c r="H380" s="35"/>
      <c r="I380" s="6"/>
      <c r="J380" s="6"/>
      <c r="K380" s="6"/>
      <c r="L380" s="6"/>
      <c r="M380" s="6"/>
      <c r="N380" s="6"/>
      <c r="O380" s="6"/>
      <c r="P380" s="6"/>
      <c r="Q380" s="6"/>
      <c r="R380" s="6"/>
      <c r="S380" s="6"/>
      <c r="T380" s="6"/>
      <c r="U380" s="6"/>
      <c r="V380" s="612"/>
      <c r="W380" s="6"/>
      <c r="X380" s="162"/>
      <c r="Y380" s="6"/>
      <c r="Z380" s="6"/>
      <c r="AA380" s="6"/>
    </row>
    <row r="381" spans="1:27" ht="47.25" customHeight="1" x14ac:dyDescent="0.25">
      <c r="A381" s="6"/>
      <c r="B381" s="6"/>
      <c r="C381" s="6"/>
      <c r="D381" s="6"/>
      <c r="E381" s="6"/>
      <c r="F381" s="6"/>
      <c r="G381" s="6"/>
      <c r="H381" s="35"/>
      <c r="I381" s="6"/>
      <c r="J381" s="6"/>
      <c r="K381" s="6"/>
      <c r="L381" s="6"/>
      <c r="M381" s="6"/>
      <c r="N381" s="6"/>
      <c r="O381" s="6"/>
      <c r="P381" s="6"/>
      <c r="Q381" s="6"/>
      <c r="R381" s="6"/>
      <c r="S381" s="6"/>
      <c r="T381" s="6"/>
      <c r="U381" s="6"/>
      <c r="V381" s="612"/>
      <c r="W381" s="6"/>
      <c r="X381" s="162"/>
      <c r="Y381" s="6"/>
      <c r="Z381" s="6"/>
      <c r="AA381" s="6"/>
    </row>
    <row r="382" spans="1:27" ht="47.25" customHeight="1" x14ac:dyDescent="0.25">
      <c r="A382" s="6"/>
      <c r="B382" s="6"/>
      <c r="C382" s="6"/>
      <c r="D382" s="6"/>
      <c r="E382" s="6"/>
      <c r="F382" s="6"/>
      <c r="G382" s="6"/>
      <c r="H382" s="35"/>
      <c r="I382" s="6"/>
      <c r="J382" s="6"/>
      <c r="K382" s="6"/>
      <c r="L382" s="6"/>
      <c r="M382" s="6"/>
      <c r="N382" s="6"/>
      <c r="O382" s="6"/>
      <c r="P382" s="6"/>
      <c r="Q382" s="6"/>
      <c r="R382" s="6"/>
      <c r="S382" s="6"/>
      <c r="T382" s="6"/>
      <c r="U382" s="6"/>
      <c r="V382" s="612"/>
      <c r="W382" s="6"/>
      <c r="X382" s="162"/>
      <c r="Y382" s="6"/>
      <c r="Z382" s="6"/>
      <c r="AA382" s="6"/>
    </row>
    <row r="383" spans="1:27" ht="47.25" customHeight="1" x14ac:dyDescent="0.25">
      <c r="A383" s="6"/>
      <c r="B383" s="6"/>
      <c r="C383" s="6"/>
      <c r="D383" s="6"/>
      <c r="E383" s="6"/>
      <c r="F383" s="6"/>
      <c r="G383" s="6"/>
      <c r="H383" s="35"/>
      <c r="I383" s="6"/>
      <c r="J383" s="6"/>
      <c r="K383" s="6"/>
      <c r="L383" s="6"/>
      <c r="M383" s="6"/>
      <c r="N383" s="6"/>
      <c r="O383" s="6"/>
      <c r="P383" s="6"/>
      <c r="Q383" s="6"/>
      <c r="R383" s="6"/>
      <c r="S383" s="6"/>
      <c r="T383" s="6"/>
      <c r="U383" s="6"/>
      <c r="V383" s="612"/>
      <c r="W383" s="6"/>
      <c r="X383" s="162"/>
      <c r="Y383" s="6"/>
      <c r="Z383" s="6"/>
      <c r="AA383" s="6"/>
    </row>
    <row r="384" spans="1:27" ht="47.25" customHeight="1" x14ac:dyDescent="0.25">
      <c r="A384" s="6"/>
      <c r="B384" s="6"/>
      <c r="C384" s="6"/>
      <c r="D384" s="6"/>
      <c r="E384" s="6"/>
      <c r="F384" s="6"/>
      <c r="G384" s="6"/>
      <c r="H384" s="35"/>
      <c r="I384" s="6"/>
      <c r="J384" s="6"/>
      <c r="K384" s="6"/>
      <c r="L384" s="6"/>
      <c r="M384" s="6"/>
      <c r="N384" s="6"/>
      <c r="O384" s="6"/>
      <c r="P384" s="6"/>
      <c r="Q384" s="6"/>
      <c r="R384" s="6"/>
      <c r="S384" s="6"/>
      <c r="T384" s="6"/>
      <c r="U384" s="6"/>
      <c r="V384" s="612"/>
      <c r="W384" s="6"/>
      <c r="X384" s="162"/>
      <c r="Y384" s="6"/>
      <c r="Z384" s="6"/>
      <c r="AA384" s="6"/>
    </row>
    <row r="385" spans="1:27" ht="47.25" customHeight="1" x14ac:dyDescent="0.25">
      <c r="A385" s="6"/>
      <c r="B385" s="6"/>
      <c r="C385" s="6"/>
      <c r="D385" s="6"/>
      <c r="E385" s="6"/>
      <c r="F385" s="6"/>
      <c r="G385" s="6"/>
      <c r="H385" s="35"/>
      <c r="I385" s="6"/>
      <c r="J385" s="6"/>
      <c r="K385" s="6"/>
      <c r="L385" s="6"/>
      <c r="M385" s="6"/>
      <c r="N385" s="6"/>
      <c r="O385" s="6"/>
      <c r="P385" s="6"/>
      <c r="Q385" s="6"/>
      <c r="R385" s="6"/>
      <c r="S385" s="6"/>
      <c r="T385" s="6"/>
      <c r="U385" s="6"/>
      <c r="V385" s="612"/>
      <c r="W385" s="6"/>
      <c r="X385" s="162"/>
      <c r="Y385" s="6"/>
      <c r="Z385" s="6"/>
      <c r="AA385" s="6"/>
    </row>
    <row r="386" spans="1:27" ht="47.25" customHeight="1" x14ac:dyDescent="0.25">
      <c r="A386" s="6"/>
      <c r="B386" s="6"/>
      <c r="C386" s="6"/>
      <c r="D386" s="6"/>
      <c r="E386" s="6"/>
      <c r="F386" s="6"/>
      <c r="G386" s="6"/>
      <c r="H386" s="35"/>
      <c r="I386" s="6"/>
      <c r="J386" s="6"/>
      <c r="K386" s="6"/>
      <c r="L386" s="6"/>
      <c r="M386" s="6"/>
      <c r="N386" s="6"/>
      <c r="O386" s="6"/>
      <c r="P386" s="6"/>
      <c r="Q386" s="6"/>
      <c r="R386" s="6"/>
      <c r="S386" s="6"/>
      <c r="T386" s="6"/>
      <c r="U386" s="6"/>
      <c r="V386" s="612"/>
      <c r="W386" s="6"/>
      <c r="X386" s="162"/>
      <c r="Y386" s="6"/>
      <c r="Z386" s="6"/>
      <c r="AA386" s="6"/>
    </row>
    <row r="387" spans="1:27" ht="47.25" customHeight="1" x14ac:dyDescent="0.25">
      <c r="A387" s="6"/>
      <c r="B387" s="6"/>
      <c r="C387" s="6"/>
      <c r="D387" s="6"/>
      <c r="E387" s="6"/>
      <c r="F387" s="6"/>
      <c r="G387" s="6"/>
      <c r="H387" s="35"/>
      <c r="I387" s="6"/>
      <c r="J387" s="6"/>
      <c r="K387" s="6"/>
      <c r="L387" s="6"/>
      <c r="M387" s="6"/>
      <c r="N387" s="6"/>
      <c r="O387" s="6"/>
      <c r="P387" s="6"/>
      <c r="Q387" s="6"/>
      <c r="R387" s="6"/>
      <c r="S387" s="6"/>
      <c r="T387" s="6"/>
      <c r="U387" s="6"/>
      <c r="V387" s="612"/>
      <c r="W387" s="6"/>
      <c r="X387" s="162"/>
      <c r="Y387" s="6"/>
      <c r="Z387" s="6"/>
      <c r="AA387" s="6"/>
    </row>
    <row r="388" spans="1:27" ht="47.25" customHeight="1" x14ac:dyDescent="0.25">
      <c r="A388" s="6"/>
      <c r="B388" s="6"/>
      <c r="C388" s="6"/>
      <c r="D388" s="6"/>
      <c r="E388" s="6"/>
      <c r="F388" s="6"/>
      <c r="G388" s="6"/>
      <c r="H388" s="35"/>
      <c r="I388" s="6"/>
      <c r="J388" s="6"/>
      <c r="K388" s="6"/>
      <c r="L388" s="6"/>
      <c r="M388" s="6"/>
      <c r="N388" s="6"/>
      <c r="O388" s="6"/>
      <c r="P388" s="6"/>
      <c r="Q388" s="6"/>
      <c r="R388" s="6"/>
      <c r="S388" s="6"/>
      <c r="T388" s="6"/>
      <c r="U388" s="6"/>
      <c r="V388" s="612"/>
      <c r="W388" s="6"/>
      <c r="X388" s="162"/>
      <c r="Y388" s="6"/>
      <c r="Z388" s="6"/>
      <c r="AA388" s="6"/>
    </row>
    <row r="389" spans="1:27" ht="47.25" customHeight="1" x14ac:dyDescent="0.25">
      <c r="A389" s="6"/>
      <c r="B389" s="6"/>
      <c r="C389" s="6"/>
      <c r="D389" s="6"/>
      <c r="E389" s="6"/>
      <c r="F389" s="6"/>
      <c r="G389" s="6"/>
      <c r="H389" s="35"/>
      <c r="I389" s="6"/>
      <c r="J389" s="6"/>
      <c r="K389" s="6"/>
      <c r="L389" s="6"/>
      <c r="M389" s="6"/>
      <c r="N389" s="6"/>
      <c r="O389" s="6"/>
      <c r="P389" s="6"/>
      <c r="Q389" s="6"/>
      <c r="R389" s="6"/>
      <c r="S389" s="6"/>
      <c r="T389" s="6"/>
      <c r="U389" s="6"/>
      <c r="V389" s="612"/>
      <c r="W389" s="6"/>
      <c r="X389" s="162"/>
      <c r="Y389" s="6"/>
      <c r="Z389" s="6"/>
      <c r="AA389" s="6"/>
    </row>
    <row r="390" spans="1:27" ht="47.25" customHeight="1" x14ac:dyDescent="0.25">
      <c r="A390" s="6"/>
      <c r="B390" s="6"/>
      <c r="C390" s="6"/>
      <c r="D390" s="6"/>
      <c r="E390" s="6"/>
      <c r="F390" s="6"/>
      <c r="G390" s="6"/>
      <c r="H390" s="35"/>
      <c r="I390" s="6"/>
      <c r="J390" s="6"/>
      <c r="K390" s="6"/>
      <c r="L390" s="6"/>
      <c r="M390" s="6"/>
      <c r="N390" s="6"/>
      <c r="O390" s="6"/>
      <c r="P390" s="6"/>
      <c r="Q390" s="6"/>
      <c r="R390" s="6"/>
      <c r="S390" s="6"/>
      <c r="T390" s="6"/>
      <c r="U390" s="6"/>
      <c r="V390" s="612"/>
      <c r="W390" s="6"/>
      <c r="X390" s="162"/>
      <c r="Y390" s="6"/>
      <c r="Z390" s="6"/>
      <c r="AA390" s="6"/>
    </row>
    <row r="391" spans="1:27" ht="47.25" customHeight="1" x14ac:dyDescent="0.25">
      <c r="A391" s="6"/>
      <c r="B391" s="6"/>
      <c r="C391" s="6"/>
      <c r="D391" s="6"/>
      <c r="E391" s="6"/>
      <c r="F391" s="6"/>
      <c r="G391" s="6"/>
      <c r="H391" s="35"/>
      <c r="I391" s="6"/>
      <c r="J391" s="6"/>
      <c r="K391" s="6"/>
      <c r="L391" s="6"/>
      <c r="M391" s="6"/>
      <c r="N391" s="6"/>
      <c r="O391" s="6"/>
      <c r="P391" s="6"/>
      <c r="Q391" s="6"/>
      <c r="R391" s="6"/>
      <c r="S391" s="6"/>
      <c r="T391" s="6"/>
      <c r="U391" s="6"/>
      <c r="V391" s="612"/>
      <c r="W391" s="6"/>
      <c r="X391" s="162"/>
      <c r="Y391" s="6"/>
      <c r="Z391" s="6"/>
      <c r="AA391" s="6"/>
    </row>
    <row r="392" spans="1:27" ht="47.25" customHeight="1" x14ac:dyDescent="0.25">
      <c r="A392" s="6"/>
      <c r="B392" s="6"/>
      <c r="C392" s="6"/>
      <c r="D392" s="6"/>
      <c r="E392" s="6"/>
      <c r="F392" s="6"/>
      <c r="G392" s="6"/>
      <c r="H392" s="35"/>
      <c r="I392" s="6"/>
      <c r="J392" s="6"/>
      <c r="K392" s="6"/>
      <c r="L392" s="6"/>
      <c r="M392" s="6"/>
      <c r="N392" s="6"/>
      <c r="O392" s="6"/>
      <c r="P392" s="6"/>
      <c r="Q392" s="6"/>
      <c r="R392" s="6"/>
      <c r="S392" s="6"/>
      <c r="T392" s="6"/>
      <c r="U392" s="6"/>
      <c r="V392" s="612"/>
      <c r="W392" s="6"/>
      <c r="X392" s="162"/>
      <c r="Y392" s="6"/>
      <c r="Z392" s="6"/>
      <c r="AA392" s="6"/>
    </row>
    <row r="393" spans="1:27" ht="47.25" customHeight="1" x14ac:dyDescent="0.25">
      <c r="A393" s="6"/>
      <c r="B393" s="6"/>
      <c r="C393" s="6"/>
      <c r="D393" s="6"/>
      <c r="E393" s="6"/>
      <c r="F393" s="6"/>
      <c r="G393" s="6"/>
      <c r="H393" s="35"/>
      <c r="I393" s="6"/>
      <c r="J393" s="6"/>
      <c r="K393" s="6"/>
      <c r="L393" s="6"/>
      <c r="M393" s="6"/>
      <c r="N393" s="6"/>
      <c r="O393" s="6"/>
      <c r="P393" s="6"/>
      <c r="Q393" s="6"/>
      <c r="R393" s="6"/>
      <c r="S393" s="6"/>
      <c r="T393" s="6"/>
      <c r="U393" s="6"/>
      <c r="V393" s="612"/>
      <c r="W393" s="6"/>
      <c r="X393" s="162"/>
      <c r="Y393" s="6"/>
      <c r="Z393" s="6"/>
      <c r="AA393" s="6"/>
    </row>
    <row r="394" spans="1:27" ht="47.25" customHeight="1" x14ac:dyDescent="0.25">
      <c r="A394" s="6"/>
      <c r="B394" s="6"/>
      <c r="C394" s="6"/>
      <c r="D394" s="6"/>
      <c r="E394" s="6"/>
      <c r="F394" s="6"/>
      <c r="G394" s="6"/>
      <c r="H394" s="35"/>
      <c r="I394" s="6"/>
      <c r="J394" s="6"/>
      <c r="K394" s="6"/>
      <c r="L394" s="6"/>
      <c r="M394" s="6"/>
      <c r="N394" s="6"/>
      <c r="O394" s="6"/>
      <c r="P394" s="6"/>
      <c r="Q394" s="6"/>
      <c r="R394" s="6"/>
      <c r="S394" s="6"/>
      <c r="T394" s="6"/>
      <c r="U394" s="6"/>
      <c r="V394" s="612"/>
      <c r="W394" s="6"/>
      <c r="X394" s="162"/>
      <c r="Y394" s="6"/>
      <c r="Z394" s="6"/>
      <c r="AA394" s="6"/>
    </row>
    <row r="395" spans="1:27" ht="47.25" customHeight="1" x14ac:dyDescent="0.25">
      <c r="A395" s="6"/>
      <c r="B395" s="6"/>
      <c r="C395" s="6"/>
      <c r="D395" s="6"/>
      <c r="E395" s="6"/>
      <c r="F395" s="6"/>
      <c r="G395" s="6"/>
      <c r="H395" s="35"/>
      <c r="I395" s="6"/>
      <c r="J395" s="6"/>
      <c r="K395" s="6"/>
      <c r="L395" s="6"/>
      <c r="M395" s="6"/>
      <c r="N395" s="6"/>
      <c r="O395" s="6"/>
      <c r="P395" s="6"/>
      <c r="Q395" s="6"/>
      <c r="R395" s="6"/>
      <c r="S395" s="6"/>
      <c r="T395" s="6"/>
      <c r="U395" s="6"/>
      <c r="V395" s="612"/>
      <c r="W395" s="6"/>
      <c r="X395" s="162"/>
      <c r="Y395" s="6"/>
      <c r="Z395" s="6"/>
      <c r="AA395" s="6"/>
    </row>
    <row r="396" spans="1:27" ht="47.25" customHeight="1" x14ac:dyDescent="0.25">
      <c r="A396" s="6"/>
      <c r="B396" s="6"/>
      <c r="C396" s="6"/>
      <c r="D396" s="6"/>
      <c r="E396" s="6"/>
      <c r="F396" s="6"/>
      <c r="G396" s="6"/>
      <c r="H396" s="35"/>
      <c r="I396" s="6"/>
      <c r="J396" s="6"/>
      <c r="K396" s="6"/>
      <c r="L396" s="6"/>
      <c r="M396" s="6"/>
      <c r="N396" s="6"/>
      <c r="O396" s="6"/>
      <c r="P396" s="6"/>
      <c r="Q396" s="6"/>
      <c r="R396" s="6"/>
      <c r="S396" s="6"/>
      <c r="T396" s="6"/>
      <c r="U396" s="6"/>
      <c r="V396" s="612"/>
      <c r="W396" s="6"/>
      <c r="X396" s="162"/>
      <c r="Y396" s="6"/>
      <c r="Z396" s="6"/>
      <c r="AA396" s="6"/>
    </row>
    <row r="397" spans="1:27" ht="47.25" customHeight="1" x14ac:dyDescent="0.25">
      <c r="A397" s="6"/>
      <c r="B397" s="6"/>
      <c r="C397" s="6"/>
      <c r="D397" s="6"/>
      <c r="E397" s="6"/>
      <c r="F397" s="6"/>
      <c r="G397" s="6"/>
      <c r="H397" s="35"/>
      <c r="I397" s="6"/>
      <c r="J397" s="6"/>
      <c r="K397" s="6"/>
      <c r="L397" s="6"/>
      <c r="M397" s="6"/>
      <c r="N397" s="6"/>
      <c r="O397" s="6"/>
      <c r="P397" s="6"/>
      <c r="Q397" s="6"/>
      <c r="R397" s="6"/>
      <c r="S397" s="6"/>
      <c r="T397" s="6"/>
      <c r="U397" s="6"/>
      <c r="V397" s="612"/>
      <c r="W397" s="6"/>
      <c r="X397" s="162"/>
      <c r="Y397" s="6"/>
      <c r="Z397" s="6"/>
      <c r="AA397" s="6"/>
    </row>
    <row r="398" spans="1:27" ht="47.25" customHeight="1" x14ac:dyDescent="0.25">
      <c r="A398" s="6"/>
      <c r="B398" s="6"/>
      <c r="C398" s="6"/>
      <c r="D398" s="6"/>
      <c r="E398" s="6"/>
      <c r="F398" s="6"/>
      <c r="G398" s="6"/>
      <c r="H398" s="35"/>
      <c r="I398" s="6"/>
      <c r="J398" s="6"/>
      <c r="K398" s="6"/>
      <c r="L398" s="6"/>
      <c r="M398" s="6"/>
      <c r="N398" s="6"/>
      <c r="O398" s="6"/>
      <c r="P398" s="6"/>
      <c r="Q398" s="6"/>
      <c r="R398" s="6"/>
      <c r="S398" s="6"/>
      <c r="T398" s="6"/>
      <c r="U398" s="6"/>
      <c r="V398" s="612"/>
      <c r="W398" s="6"/>
      <c r="X398" s="162"/>
      <c r="Y398" s="6"/>
      <c r="Z398" s="6"/>
      <c r="AA398" s="6"/>
    </row>
    <row r="399" spans="1:27" ht="47.25" customHeight="1" x14ac:dyDescent="0.25">
      <c r="A399" s="6"/>
      <c r="B399" s="6"/>
      <c r="C399" s="6"/>
      <c r="D399" s="6"/>
      <c r="E399" s="6"/>
      <c r="F399" s="6"/>
      <c r="G399" s="6"/>
      <c r="H399" s="35"/>
      <c r="I399" s="6"/>
      <c r="J399" s="6"/>
      <c r="K399" s="6"/>
      <c r="L399" s="6"/>
      <c r="M399" s="6"/>
      <c r="N399" s="6"/>
      <c r="O399" s="6"/>
      <c r="P399" s="6"/>
      <c r="Q399" s="6"/>
      <c r="R399" s="6"/>
      <c r="S399" s="6"/>
      <c r="T399" s="6"/>
      <c r="U399" s="6"/>
      <c r="V399" s="612"/>
      <c r="W399" s="6"/>
      <c r="X399" s="162"/>
      <c r="Y399" s="6"/>
      <c r="Z399" s="6"/>
      <c r="AA399" s="6"/>
    </row>
    <row r="400" spans="1:27" ht="47.25" customHeight="1" x14ac:dyDescent="0.25">
      <c r="A400" s="6"/>
      <c r="B400" s="6"/>
      <c r="C400" s="6"/>
      <c r="D400" s="6"/>
      <c r="E400" s="6"/>
      <c r="F400" s="6"/>
      <c r="G400" s="6"/>
      <c r="H400" s="35"/>
      <c r="I400" s="6"/>
      <c r="J400" s="6"/>
      <c r="K400" s="6"/>
      <c r="L400" s="6"/>
      <c r="M400" s="6"/>
      <c r="N400" s="6"/>
      <c r="O400" s="6"/>
      <c r="P400" s="6"/>
      <c r="Q400" s="6"/>
      <c r="R400" s="6"/>
      <c r="S400" s="6"/>
      <c r="T400" s="6"/>
      <c r="U400" s="6"/>
      <c r="V400" s="612"/>
      <c r="W400" s="6"/>
      <c r="X400" s="162"/>
      <c r="Y400" s="6"/>
      <c r="Z400" s="6"/>
      <c r="AA400" s="6"/>
    </row>
    <row r="401" spans="1:27" ht="47.25" customHeight="1" x14ac:dyDescent="0.25">
      <c r="A401" s="6"/>
      <c r="B401" s="6"/>
      <c r="C401" s="6"/>
      <c r="D401" s="6"/>
      <c r="E401" s="6"/>
      <c r="F401" s="6"/>
      <c r="G401" s="6"/>
      <c r="H401" s="35"/>
      <c r="I401" s="6"/>
      <c r="J401" s="6"/>
      <c r="K401" s="6"/>
      <c r="L401" s="6"/>
      <c r="M401" s="6"/>
      <c r="N401" s="6"/>
      <c r="O401" s="6"/>
      <c r="P401" s="6"/>
      <c r="Q401" s="6"/>
      <c r="R401" s="6"/>
      <c r="S401" s="6"/>
      <c r="T401" s="6"/>
      <c r="U401" s="6"/>
      <c r="V401" s="612"/>
      <c r="W401" s="6"/>
      <c r="X401" s="162"/>
      <c r="Y401" s="6"/>
      <c r="Z401" s="6"/>
      <c r="AA401" s="6"/>
    </row>
    <row r="402" spans="1:27" ht="47.25" customHeight="1" x14ac:dyDescent="0.25">
      <c r="A402" s="6"/>
      <c r="B402" s="6"/>
      <c r="C402" s="6"/>
      <c r="D402" s="6"/>
      <c r="E402" s="6"/>
      <c r="F402" s="6"/>
      <c r="G402" s="6"/>
      <c r="H402" s="35"/>
      <c r="I402" s="6"/>
      <c r="J402" s="6"/>
      <c r="K402" s="6"/>
      <c r="L402" s="6"/>
      <c r="M402" s="6"/>
      <c r="N402" s="6"/>
      <c r="O402" s="6"/>
      <c r="P402" s="6"/>
      <c r="Q402" s="6"/>
      <c r="R402" s="6"/>
      <c r="S402" s="6"/>
      <c r="T402" s="6"/>
      <c r="U402" s="6"/>
      <c r="V402" s="612"/>
      <c r="W402" s="6"/>
      <c r="X402" s="162"/>
      <c r="Y402" s="6"/>
      <c r="Z402" s="6"/>
      <c r="AA402" s="6"/>
    </row>
    <row r="403" spans="1:27" ht="47.25" customHeight="1" x14ac:dyDescent="0.25">
      <c r="A403" s="6"/>
      <c r="B403" s="6"/>
      <c r="C403" s="6"/>
      <c r="D403" s="6"/>
      <c r="E403" s="6"/>
      <c r="F403" s="6"/>
      <c r="G403" s="6"/>
      <c r="H403" s="35"/>
      <c r="I403" s="6"/>
      <c r="J403" s="6"/>
      <c r="K403" s="6"/>
      <c r="L403" s="6"/>
      <c r="M403" s="6"/>
      <c r="N403" s="6"/>
      <c r="O403" s="6"/>
      <c r="P403" s="6"/>
      <c r="Q403" s="6"/>
      <c r="R403" s="6"/>
      <c r="S403" s="6"/>
      <c r="T403" s="6"/>
      <c r="U403" s="6"/>
      <c r="V403" s="612"/>
      <c r="W403" s="6"/>
      <c r="X403" s="162"/>
      <c r="Y403" s="6"/>
      <c r="Z403" s="6"/>
      <c r="AA403" s="6"/>
    </row>
    <row r="404" spans="1:27" ht="47.25" customHeight="1" x14ac:dyDescent="0.25">
      <c r="A404" s="6"/>
      <c r="B404" s="6"/>
      <c r="C404" s="6"/>
      <c r="D404" s="6"/>
      <c r="E404" s="6"/>
      <c r="F404" s="6"/>
      <c r="G404" s="6"/>
      <c r="H404" s="35"/>
      <c r="I404" s="6"/>
      <c r="J404" s="6"/>
      <c r="K404" s="6"/>
      <c r="L404" s="6"/>
      <c r="M404" s="6"/>
      <c r="N404" s="6"/>
      <c r="O404" s="6"/>
      <c r="P404" s="6"/>
      <c r="Q404" s="6"/>
      <c r="R404" s="6"/>
      <c r="S404" s="6"/>
      <c r="T404" s="6"/>
      <c r="U404" s="6"/>
      <c r="V404" s="612"/>
      <c r="W404" s="6"/>
      <c r="X404" s="162"/>
      <c r="Y404" s="6"/>
      <c r="Z404" s="6"/>
      <c r="AA404" s="6"/>
    </row>
    <row r="405" spans="1:27" ht="47.25" customHeight="1" x14ac:dyDescent="0.25">
      <c r="A405" s="6"/>
      <c r="B405" s="6"/>
      <c r="C405" s="6"/>
      <c r="D405" s="6"/>
      <c r="E405" s="6"/>
      <c r="F405" s="6"/>
      <c r="G405" s="6"/>
      <c r="H405" s="35"/>
      <c r="I405" s="6"/>
      <c r="J405" s="6"/>
      <c r="K405" s="6"/>
      <c r="L405" s="6"/>
      <c r="M405" s="6"/>
      <c r="N405" s="6"/>
      <c r="O405" s="6"/>
      <c r="P405" s="6"/>
      <c r="Q405" s="6"/>
      <c r="R405" s="6"/>
      <c r="S405" s="6"/>
      <c r="T405" s="6"/>
      <c r="U405" s="6"/>
      <c r="V405" s="612"/>
      <c r="W405" s="6"/>
      <c r="X405" s="162"/>
      <c r="Y405" s="6"/>
      <c r="Z405" s="6"/>
      <c r="AA405" s="6"/>
    </row>
    <row r="406" spans="1:27" ht="47.25" customHeight="1" x14ac:dyDescent="0.25">
      <c r="A406" s="6"/>
      <c r="B406" s="6"/>
      <c r="C406" s="6"/>
      <c r="D406" s="6"/>
      <c r="E406" s="6"/>
      <c r="F406" s="6"/>
      <c r="G406" s="6"/>
      <c r="H406" s="35"/>
      <c r="I406" s="6"/>
      <c r="J406" s="6"/>
      <c r="K406" s="6"/>
      <c r="L406" s="6"/>
      <c r="M406" s="6"/>
      <c r="N406" s="6"/>
      <c r="O406" s="6"/>
      <c r="P406" s="6"/>
      <c r="Q406" s="6"/>
      <c r="R406" s="6"/>
      <c r="S406" s="6"/>
      <c r="T406" s="6"/>
      <c r="U406" s="6"/>
      <c r="V406" s="612"/>
      <c r="W406" s="6"/>
      <c r="X406" s="162"/>
      <c r="Y406" s="6"/>
      <c r="Z406" s="6"/>
      <c r="AA406" s="6"/>
    </row>
    <row r="407" spans="1:27" ht="47.25" customHeight="1" x14ac:dyDescent="0.25">
      <c r="A407" s="6"/>
      <c r="B407" s="6"/>
      <c r="C407" s="6"/>
      <c r="D407" s="6"/>
      <c r="E407" s="6"/>
      <c r="F407" s="6"/>
      <c r="G407" s="6"/>
      <c r="H407" s="35"/>
      <c r="I407" s="6"/>
      <c r="J407" s="6"/>
      <c r="K407" s="6"/>
      <c r="L407" s="6"/>
      <c r="M407" s="6"/>
      <c r="N407" s="6"/>
      <c r="O407" s="6"/>
      <c r="P407" s="6"/>
      <c r="Q407" s="6"/>
      <c r="R407" s="6"/>
      <c r="S407" s="6"/>
      <c r="T407" s="6"/>
      <c r="U407" s="6"/>
      <c r="V407" s="612"/>
      <c r="W407" s="6"/>
      <c r="X407" s="162"/>
      <c r="Y407" s="6"/>
      <c r="Z407" s="6"/>
      <c r="AA407" s="6"/>
    </row>
    <row r="408" spans="1:27" ht="47.25" customHeight="1" x14ac:dyDescent="0.25">
      <c r="A408" s="6"/>
      <c r="B408" s="6"/>
      <c r="C408" s="6"/>
      <c r="D408" s="6"/>
      <c r="E408" s="6"/>
      <c r="F408" s="6"/>
      <c r="G408" s="6"/>
      <c r="H408" s="35"/>
      <c r="I408" s="6"/>
      <c r="J408" s="6"/>
      <c r="K408" s="6"/>
      <c r="L408" s="6"/>
      <c r="M408" s="6"/>
      <c r="N408" s="6"/>
      <c r="O408" s="6"/>
      <c r="P408" s="6"/>
      <c r="Q408" s="6"/>
      <c r="R408" s="6"/>
      <c r="S408" s="6"/>
      <c r="T408" s="6"/>
      <c r="U408" s="6"/>
      <c r="V408" s="612"/>
      <c r="W408" s="6"/>
      <c r="X408" s="162"/>
      <c r="Y408" s="6"/>
      <c r="Z408" s="6"/>
      <c r="AA408" s="6"/>
    </row>
    <row r="409" spans="1:27" ht="47.25" customHeight="1" x14ac:dyDescent="0.25">
      <c r="A409" s="6"/>
      <c r="B409" s="6"/>
      <c r="C409" s="6"/>
      <c r="D409" s="6"/>
      <c r="E409" s="6"/>
      <c r="F409" s="6"/>
      <c r="G409" s="6"/>
      <c r="H409" s="35"/>
      <c r="I409" s="6"/>
      <c r="J409" s="6"/>
      <c r="K409" s="6"/>
      <c r="L409" s="6"/>
      <c r="M409" s="6"/>
      <c r="N409" s="6"/>
      <c r="O409" s="6"/>
      <c r="P409" s="6"/>
      <c r="Q409" s="6"/>
      <c r="R409" s="6"/>
      <c r="S409" s="6"/>
      <c r="T409" s="6"/>
      <c r="U409" s="6"/>
      <c r="V409" s="612"/>
      <c r="W409" s="6"/>
      <c r="X409" s="162"/>
      <c r="Y409" s="6"/>
      <c r="Z409" s="6"/>
      <c r="AA409" s="6"/>
    </row>
    <row r="410" spans="1:27" ht="47.25" customHeight="1" x14ac:dyDescent="0.25">
      <c r="A410" s="6"/>
      <c r="B410" s="6"/>
      <c r="C410" s="6"/>
      <c r="D410" s="6"/>
      <c r="E410" s="6"/>
      <c r="F410" s="6"/>
      <c r="G410" s="6"/>
      <c r="H410" s="35"/>
      <c r="I410" s="6"/>
      <c r="J410" s="6"/>
      <c r="K410" s="6"/>
      <c r="L410" s="6"/>
      <c r="M410" s="6"/>
      <c r="N410" s="6"/>
      <c r="O410" s="6"/>
      <c r="P410" s="6"/>
      <c r="Q410" s="6"/>
      <c r="R410" s="6"/>
      <c r="S410" s="6"/>
      <c r="T410" s="6"/>
      <c r="U410" s="6"/>
      <c r="V410" s="612"/>
      <c r="W410" s="6"/>
      <c r="X410" s="162"/>
      <c r="Y410" s="6"/>
      <c r="Z410" s="6"/>
      <c r="AA410" s="6"/>
    </row>
    <row r="411" spans="1:27" ht="47.25" customHeight="1" x14ac:dyDescent="0.25">
      <c r="A411" s="6"/>
      <c r="B411" s="6"/>
      <c r="C411" s="6"/>
      <c r="D411" s="6"/>
      <c r="E411" s="6"/>
      <c r="F411" s="6"/>
      <c r="G411" s="6"/>
      <c r="H411" s="35"/>
      <c r="I411" s="6"/>
      <c r="J411" s="6"/>
      <c r="K411" s="6"/>
      <c r="L411" s="6"/>
      <c r="M411" s="6"/>
      <c r="N411" s="6"/>
      <c r="O411" s="6"/>
      <c r="P411" s="6"/>
      <c r="Q411" s="6"/>
      <c r="R411" s="6"/>
      <c r="S411" s="6"/>
      <c r="T411" s="6"/>
      <c r="U411" s="6"/>
      <c r="V411" s="612"/>
      <c r="W411" s="6"/>
      <c r="X411" s="162"/>
      <c r="Y411" s="6"/>
      <c r="Z411" s="6"/>
      <c r="AA411" s="6"/>
    </row>
    <row r="412" spans="1:27" ht="47.25" customHeight="1" x14ac:dyDescent="0.25">
      <c r="A412" s="6"/>
      <c r="B412" s="6"/>
      <c r="C412" s="6"/>
      <c r="D412" s="6"/>
      <c r="E412" s="6"/>
      <c r="F412" s="6"/>
      <c r="G412" s="6"/>
      <c r="H412" s="35"/>
      <c r="I412" s="6"/>
      <c r="J412" s="6"/>
      <c r="K412" s="6"/>
      <c r="L412" s="6"/>
      <c r="M412" s="6"/>
      <c r="N412" s="6"/>
      <c r="O412" s="6"/>
      <c r="P412" s="6"/>
      <c r="Q412" s="6"/>
      <c r="R412" s="6"/>
      <c r="S412" s="6"/>
      <c r="T412" s="6"/>
      <c r="U412" s="6"/>
      <c r="V412" s="612"/>
      <c r="W412" s="6"/>
      <c r="X412" s="162"/>
      <c r="Y412" s="6"/>
      <c r="Z412" s="6"/>
      <c r="AA412" s="6"/>
    </row>
    <row r="413" spans="1:27" ht="47.25" customHeight="1" x14ac:dyDescent="0.25">
      <c r="A413" s="6"/>
      <c r="B413" s="6"/>
      <c r="C413" s="6"/>
      <c r="D413" s="6"/>
      <c r="E413" s="6"/>
      <c r="F413" s="6"/>
      <c r="G413" s="6"/>
      <c r="H413" s="35"/>
      <c r="I413" s="6"/>
      <c r="J413" s="6"/>
      <c r="K413" s="6"/>
      <c r="L413" s="6"/>
      <c r="M413" s="6"/>
      <c r="N413" s="6"/>
      <c r="O413" s="6"/>
      <c r="P413" s="6"/>
      <c r="Q413" s="6"/>
      <c r="R413" s="6"/>
      <c r="S413" s="6"/>
      <c r="T413" s="6"/>
      <c r="U413" s="6"/>
      <c r="V413" s="612"/>
      <c r="W413" s="6"/>
      <c r="X413" s="162"/>
      <c r="Y413" s="6"/>
      <c r="Z413" s="6"/>
      <c r="AA413" s="6"/>
    </row>
    <row r="414" spans="1:27" ht="47.25" customHeight="1" x14ac:dyDescent="0.25">
      <c r="A414" s="6"/>
      <c r="B414" s="6"/>
      <c r="C414" s="6"/>
      <c r="D414" s="6"/>
      <c r="E414" s="6"/>
      <c r="F414" s="6"/>
      <c r="G414" s="6"/>
      <c r="H414" s="35"/>
      <c r="I414" s="6"/>
      <c r="J414" s="6"/>
      <c r="K414" s="6"/>
      <c r="L414" s="6"/>
      <c r="M414" s="6"/>
      <c r="N414" s="6"/>
      <c r="O414" s="6"/>
      <c r="P414" s="6"/>
      <c r="Q414" s="6"/>
      <c r="R414" s="6"/>
      <c r="S414" s="6"/>
      <c r="T414" s="6"/>
      <c r="U414" s="6"/>
      <c r="V414" s="612"/>
      <c r="W414" s="6"/>
      <c r="X414" s="162"/>
      <c r="Y414" s="6"/>
      <c r="Z414" s="6"/>
      <c r="AA414" s="6"/>
    </row>
    <row r="415" spans="1:27" ht="47.25" customHeight="1" x14ac:dyDescent="0.25">
      <c r="A415" s="6"/>
      <c r="B415" s="6"/>
      <c r="C415" s="6"/>
      <c r="D415" s="6"/>
      <c r="E415" s="6"/>
      <c r="F415" s="6"/>
      <c r="G415" s="6"/>
      <c r="H415" s="35"/>
      <c r="I415" s="6"/>
      <c r="J415" s="6"/>
      <c r="K415" s="6"/>
      <c r="L415" s="6"/>
      <c r="M415" s="6"/>
      <c r="N415" s="6"/>
      <c r="O415" s="6"/>
      <c r="P415" s="6"/>
      <c r="Q415" s="6"/>
      <c r="R415" s="6"/>
      <c r="S415" s="6"/>
      <c r="T415" s="6"/>
      <c r="U415" s="6"/>
      <c r="V415" s="612"/>
      <c r="W415" s="6"/>
      <c r="X415" s="162"/>
      <c r="Y415" s="6"/>
      <c r="Z415" s="6"/>
      <c r="AA415" s="6"/>
    </row>
    <row r="416" spans="1:27" ht="47.25" customHeight="1" x14ac:dyDescent="0.25">
      <c r="A416" s="6"/>
      <c r="B416" s="6"/>
      <c r="C416" s="6"/>
      <c r="D416" s="6"/>
      <c r="E416" s="6"/>
      <c r="F416" s="6"/>
      <c r="G416" s="6"/>
      <c r="H416" s="35"/>
      <c r="I416" s="6"/>
      <c r="J416" s="6"/>
      <c r="K416" s="6"/>
      <c r="L416" s="6"/>
      <c r="M416" s="6"/>
      <c r="N416" s="6"/>
      <c r="O416" s="6"/>
      <c r="P416" s="6"/>
      <c r="Q416" s="6"/>
      <c r="R416" s="6"/>
      <c r="S416" s="6"/>
      <c r="T416" s="6"/>
      <c r="U416" s="6"/>
      <c r="V416" s="612"/>
      <c r="W416" s="6"/>
      <c r="X416" s="162"/>
      <c r="Y416" s="6"/>
      <c r="Z416" s="6"/>
      <c r="AA416" s="6"/>
    </row>
    <row r="417" spans="1:27" ht="47.25" customHeight="1" x14ac:dyDescent="0.25">
      <c r="A417" s="6"/>
      <c r="B417" s="6"/>
      <c r="C417" s="6"/>
      <c r="D417" s="6"/>
      <c r="E417" s="6"/>
      <c r="F417" s="6"/>
      <c r="G417" s="6"/>
      <c r="H417" s="35"/>
      <c r="I417" s="6"/>
      <c r="J417" s="6"/>
      <c r="K417" s="6"/>
      <c r="L417" s="6"/>
      <c r="M417" s="6"/>
      <c r="N417" s="6"/>
      <c r="O417" s="6"/>
      <c r="P417" s="6"/>
      <c r="Q417" s="6"/>
      <c r="R417" s="6"/>
      <c r="S417" s="6"/>
      <c r="T417" s="6"/>
      <c r="U417" s="6"/>
      <c r="V417" s="612"/>
      <c r="W417" s="6"/>
      <c r="X417" s="162"/>
      <c r="Y417" s="6"/>
      <c r="Z417" s="6"/>
      <c r="AA417" s="6"/>
    </row>
    <row r="418" spans="1:27" ht="47.25" customHeight="1" x14ac:dyDescent="0.25">
      <c r="A418" s="6"/>
      <c r="B418" s="6"/>
      <c r="C418" s="6"/>
      <c r="D418" s="6"/>
      <c r="E418" s="6"/>
      <c r="F418" s="6"/>
      <c r="G418" s="6"/>
      <c r="H418" s="35"/>
      <c r="I418" s="6"/>
      <c r="J418" s="6"/>
      <c r="K418" s="6"/>
      <c r="L418" s="6"/>
      <c r="M418" s="6"/>
      <c r="N418" s="6"/>
      <c r="O418" s="6"/>
      <c r="P418" s="6"/>
      <c r="Q418" s="6"/>
      <c r="R418" s="6"/>
      <c r="S418" s="6"/>
      <c r="T418" s="6"/>
      <c r="U418" s="6"/>
      <c r="V418" s="612"/>
      <c r="W418" s="6"/>
      <c r="X418" s="162"/>
      <c r="Y418" s="6"/>
      <c r="Z418" s="6"/>
      <c r="AA418" s="6"/>
    </row>
    <row r="419" spans="1:27" ht="47.25" customHeight="1" x14ac:dyDescent="0.25">
      <c r="A419" s="6"/>
      <c r="B419" s="6"/>
      <c r="C419" s="6"/>
      <c r="D419" s="6"/>
      <c r="E419" s="6"/>
      <c r="F419" s="6"/>
      <c r="G419" s="6"/>
      <c r="H419" s="35"/>
      <c r="I419" s="6"/>
      <c r="J419" s="6"/>
      <c r="K419" s="6"/>
      <c r="L419" s="6"/>
      <c r="M419" s="6"/>
      <c r="N419" s="6"/>
      <c r="O419" s="6"/>
      <c r="P419" s="6"/>
      <c r="Q419" s="6"/>
      <c r="R419" s="6"/>
      <c r="S419" s="6"/>
      <c r="T419" s="6"/>
      <c r="U419" s="6"/>
      <c r="V419" s="612"/>
      <c r="W419" s="6"/>
      <c r="X419" s="162"/>
      <c r="Y419" s="6"/>
      <c r="Z419" s="6"/>
      <c r="AA419" s="6"/>
    </row>
    <row r="420" spans="1:27" ht="47.25" customHeight="1" x14ac:dyDescent="0.25">
      <c r="A420" s="6"/>
      <c r="B420" s="6"/>
      <c r="C420" s="6"/>
      <c r="D420" s="6"/>
      <c r="E420" s="6"/>
      <c r="F420" s="6"/>
      <c r="G420" s="6"/>
      <c r="H420" s="35"/>
      <c r="I420" s="6"/>
      <c r="J420" s="6"/>
      <c r="K420" s="6"/>
      <c r="L420" s="6"/>
      <c r="M420" s="6"/>
      <c r="N420" s="6"/>
      <c r="O420" s="6"/>
      <c r="P420" s="6"/>
      <c r="Q420" s="6"/>
      <c r="R420" s="6"/>
      <c r="S420" s="6"/>
      <c r="T420" s="6"/>
      <c r="U420" s="6"/>
      <c r="V420" s="612"/>
      <c r="W420" s="6"/>
      <c r="X420" s="162"/>
      <c r="Y420" s="6"/>
      <c r="Z420" s="6"/>
      <c r="AA420" s="6"/>
    </row>
    <row r="421" spans="1:27" ht="47.25" customHeight="1" x14ac:dyDescent="0.25">
      <c r="A421" s="6"/>
      <c r="B421" s="6"/>
      <c r="C421" s="6"/>
      <c r="D421" s="6"/>
      <c r="E421" s="6"/>
      <c r="F421" s="6"/>
      <c r="G421" s="6"/>
      <c r="H421" s="35"/>
      <c r="I421" s="6"/>
      <c r="J421" s="6"/>
      <c r="K421" s="6"/>
      <c r="L421" s="6"/>
      <c r="M421" s="6"/>
      <c r="N421" s="6"/>
      <c r="O421" s="6"/>
      <c r="P421" s="6"/>
      <c r="Q421" s="6"/>
      <c r="R421" s="6"/>
      <c r="S421" s="6"/>
      <c r="T421" s="6"/>
      <c r="U421" s="6"/>
      <c r="V421" s="612"/>
      <c r="W421" s="6"/>
      <c r="X421" s="162"/>
      <c r="Y421" s="6"/>
      <c r="Z421" s="6"/>
      <c r="AA421" s="6"/>
    </row>
    <row r="422" spans="1:27" ht="47.25" customHeight="1" x14ac:dyDescent="0.25">
      <c r="A422" s="6"/>
      <c r="B422" s="6"/>
      <c r="C422" s="6"/>
      <c r="D422" s="6"/>
      <c r="E422" s="6"/>
      <c r="F422" s="6"/>
      <c r="G422" s="6"/>
      <c r="H422" s="35"/>
      <c r="I422" s="6"/>
      <c r="J422" s="6"/>
      <c r="K422" s="6"/>
      <c r="L422" s="6"/>
      <c r="M422" s="6"/>
      <c r="N422" s="6"/>
      <c r="O422" s="6"/>
      <c r="P422" s="6"/>
      <c r="Q422" s="6"/>
      <c r="R422" s="6"/>
      <c r="S422" s="6"/>
      <c r="T422" s="6"/>
      <c r="U422" s="6"/>
      <c r="V422" s="612"/>
      <c r="W422" s="6"/>
      <c r="X422" s="162"/>
      <c r="Y422" s="6"/>
      <c r="Z422" s="6"/>
      <c r="AA422" s="6"/>
    </row>
    <row r="423" spans="1:27" ht="47.25" customHeight="1" x14ac:dyDescent="0.25">
      <c r="A423" s="6"/>
      <c r="B423" s="6"/>
      <c r="C423" s="6"/>
      <c r="D423" s="6"/>
      <c r="E423" s="6"/>
      <c r="F423" s="6"/>
      <c r="G423" s="6"/>
      <c r="H423" s="35"/>
      <c r="I423" s="6"/>
      <c r="J423" s="6"/>
      <c r="K423" s="6"/>
      <c r="L423" s="6"/>
      <c r="M423" s="6"/>
      <c r="N423" s="6"/>
      <c r="O423" s="6"/>
      <c r="P423" s="6"/>
      <c r="Q423" s="6"/>
      <c r="R423" s="6"/>
      <c r="S423" s="6"/>
      <c r="T423" s="6"/>
      <c r="U423" s="6"/>
      <c r="V423" s="612"/>
      <c r="W423" s="6"/>
      <c r="X423" s="162"/>
      <c r="Y423" s="6"/>
      <c r="Z423" s="6"/>
      <c r="AA423" s="6"/>
    </row>
    <row r="424" spans="1:27" ht="47.25" customHeight="1" x14ac:dyDescent="0.25">
      <c r="A424" s="6"/>
      <c r="B424" s="6"/>
      <c r="C424" s="6"/>
      <c r="D424" s="6"/>
      <c r="E424" s="6"/>
      <c r="F424" s="6"/>
      <c r="G424" s="6"/>
      <c r="H424" s="35"/>
      <c r="I424" s="6"/>
      <c r="J424" s="6"/>
      <c r="K424" s="6"/>
      <c r="L424" s="6"/>
      <c r="M424" s="6"/>
      <c r="N424" s="6"/>
      <c r="O424" s="6"/>
      <c r="P424" s="6"/>
      <c r="Q424" s="6"/>
      <c r="R424" s="6"/>
      <c r="S424" s="6"/>
      <c r="T424" s="6"/>
      <c r="U424" s="6"/>
      <c r="V424" s="612"/>
      <c r="W424" s="6"/>
      <c r="X424" s="162"/>
      <c r="Y424" s="6"/>
      <c r="Z424" s="6"/>
      <c r="AA424" s="6"/>
    </row>
    <row r="425" spans="1:27" ht="47.25" customHeight="1" x14ac:dyDescent="0.25">
      <c r="A425" s="6"/>
      <c r="B425" s="6"/>
      <c r="C425" s="6"/>
      <c r="D425" s="6"/>
      <c r="E425" s="6"/>
      <c r="F425" s="6"/>
      <c r="G425" s="6"/>
      <c r="H425" s="35"/>
      <c r="I425" s="6"/>
      <c r="J425" s="6"/>
      <c r="K425" s="6"/>
      <c r="L425" s="6"/>
      <c r="M425" s="6"/>
      <c r="N425" s="6"/>
      <c r="O425" s="6"/>
      <c r="P425" s="6"/>
      <c r="Q425" s="6"/>
      <c r="R425" s="6"/>
      <c r="S425" s="6"/>
      <c r="T425" s="6"/>
      <c r="U425" s="6"/>
      <c r="V425" s="612"/>
      <c r="W425" s="6"/>
      <c r="X425" s="162"/>
      <c r="Y425" s="6"/>
      <c r="Z425" s="6"/>
      <c r="AA425" s="6"/>
    </row>
    <row r="426" spans="1:27" ht="47.25" customHeight="1" x14ac:dyDescent="0.25">
      <c r="A426" s="6"/>
      <c r="B426" s="6"/>
      <c r="C426" s="6"/>
      <c r="D426" s="6"/>
      <c r="E426" s="6"/>
      <c r="F426" s="6"/>
      <c r="G426" s="6"/>
      <c r="H426" s="35"/>
      <c r="I426" s="6"/>
      <c r="J426" s="6"/>
      <c r="K426" s="6"/>
      <c r="L426" s="6"/>
      <c r="M426" s="6"/>
      <c r="N426" s="6"/>
      <c r="O426" s="6"/>
      <c r="P426" s="6"/>
      <c r="Q426" s="6"/>
      <c r="R426" s="6"/>
      <c r="S426" s="6"/>
      <c r="T426" s="6"/>
      <c r="U426" s="6"/>
      <c r="V426" s="612"/>
      <c r="W426" s="6"/>
      <c r="X426" s="162"/>
      <c r="Y426" s="6"/>
      <c r="Z426" s="6"/>
      <c r="AA426" s="6"/>
    </row>
    <row r="427" spans="1:27" ht="47.25" customHeight="1" x14ac:dyDescent="0.25">
      <c r="A427" s="6"/>
      <c r="B427" s="6"/>
      <c r="C427" s="6"/>
      <c r="D427" s="6"/>
      <c r="E427" s="6"/>
      <c r="F427" s="6"/>
      <c r="G427" s="6"/>
      <c r="H427" s="35"/>
      <c r="I427" s="6"/>
      <c r="J427" s="6"/>
      <c r="K427" s="6"/>
      <c r="L427" s="6"/>
      <c r="M427" s="6"/>
      <c r="N427" s="6"/>
      <c r="O427" s="6"/>
      <c r="P427" s="6"/>
      <c r="Q427" s="6"/>
      <c r="R427" s="6"/>
      <c r="S427" s="6"/>
      <c r="T427" s="6"/>
      <c r="U427" s="6"/>
      <c r="V427" s="612"/>
      <c r="W427" s="6"/>
      <c r="X427" s="162"/>
      <c r="Y427" s="6"/>
      <c r="Z427" s="6"/>
      <c r="AA427" s="6"/>
    </row>
    <row r="428" spans="1:27" ht="47.25" customHeight="1" x14ac:dyDescent="0.25">
      <c r="A428" s="6"/>
      <c r="B428" s="6"/>
      <c r="C428" s="6"/>
      <c r="D428" s="6"/>
      <c r="E428" s="6"/>
      <c r="F428" s="6"/>
      <c r="G428" s="6"/>
      <c r="H428" s="35"/>
      <c r="I428" s="6"/>
      <c r="J428" s="6"/>
      <c r="K428" s="6"/>
      <c r="L428" s="6"/>
      <c r="M428" s="6"/>
      <c r="N428" s="6"/>
      <c r="O428" s="6"/>
      <c r="P428" s="6"/>
      <c r="Q428" s="6"/>
      <c r="R428" s="6"/>
      <c r="S428" s="6"/>
      <c r="T428" s="6"/>
      <c r="U428" s="6"/>
      <c r="V428" s="612"/>
      <c r="W428" s="6"/>
      <c r="X428" s="162"/>
      <c r="Y428" s="6"/>
      <c r="Z428" s="6"/>
      <c r="AA428" s="6"/>
    </row>
    <row r="429" spans="1:27" ht="47.25" customHeight="1" x14ac:dyDescent="0.25">
      <c r="A429" s="6"/>
      <c r="B429" s="6"/>
      <c r="C429" s="6"/>
      <c r="D429" s="6"/>
      <c r="E429" s="6"/>
      <c r="F429" s="6"/>
      <c r="G429" s="6"/>
      <c r="H429" s="35"/>
      <c r="I429" s="6"/>
      <c r="J429" s="6"/>
      <c r="K429" s="6"/>
      <c r="L429" s="6"/>
      <c r="M429" s="6"/>
      <c r="N429" s="6"/>
      <c r="O429" s="6"/>
      <c r="P429" s="6"/>
      <c r="Q429" s="6"/>
      <c r="R429" s="6"/>
      <c r="S429" s="6"/>
      <c r="T429" s="6"/>
      <c r="U429" s="6"/>
      <c r="V429" s="612"/>
      <c r="W429" s="6"/>
      <c r="X429" s="162"/>
      <c r="Y429" s="6"/>
      <c r="Z429" s="6"/>
      <c r="AA429" s="6"/>
    </row>
    <row r="430" spans="1:27" ht="47.25" customHeight="1" x14ac:dyDescent="0.25">
      <c r="A430" s="6"/>
      <c r="B430" s="6"/>
      <c r="C430" s="6"/>
      <c r="D430" s="6"/>
      <c r="E430" s="6"/>
      <c r="F430" s="6"/>
      <c r="G430" s="6"/>
      <c r="H430" s="35"/>
      <c r="I430" s="6"/>
      <c r="J430" s="6"/>
      <c r="K430" s="6"/>
      <c r="L430" s="6"/>
      <c r="M430" s="6"/>
      <c r="N430" s="6"/>
      <c r="O430" s="6"/>
      <c r="P430" s="6"/>
      <c r="Q430" s="6"/>
      <c r="R430" s="6"/>
      <c r="S430" s="6"/>
      <c r="T430" s="6"/>
      <c r="U430" s="6"/>
      <c r="V430" s="612"/>
      <c r="W430" s="6"/>
      <c r="X430" s="162"/>
      <c r="Y430" s="6"/>
      <c r="Z430" s="6"/>
      <c r="AA430" s="6"/>
    </row>
    <row r="431" spans="1:27" ht="47.25" customHeight="1" x14ac:dyDescent="0.25">
      <c r="A431" s="6"/>
      <c r="B431" s="6"/>
      <c r="C431" s="6"/>
      <c r="D431" s="6"/>
      <c r="E431" s="6"/>
      <c r="F431" s="6"/>
      <c r="G431" s="6"/>
      <c r="H431" s="35"/>
      <c r="I431" s="6"/>
      <c r="J431" s="6"/>
      <c r="K431" s="6"/>
      <c r="L431" s="6"/>
      <c r="M431" s="6"/>
      <c r="N431" s="6"/>
      <c r="O431" s="6"/>
      <c r="P431" s="6"/>
      <c r="Q431" s="6"/>
      <c r="R431" s="6"/>
      <c r="S431" s="6"/>
      <c r="T431" s="6"/>
      <c r="U431" s="6"/>
      <c r="V431" s="612"/>
      <c r="W431" s="6"/>
      <c r="X431" s="162"/>
      <c r="Y431" s="6"/>
      <c r="Z431" s="6"/>
      <c r="AA431" s="6"/>
    </row>
    <row r="432" spans="1:27" ht="47.25" customHeight="1" x14ac:dyDescent="0.25">
      <c r="A432" s="6"/>
      <c r="B432" s="6"/>
      <c r="C432" s="6"/>
      <c r="D432" s="6"/>
      <c r="E432" s="6"/>
      <c r="F432" s="6"/>
      <c r="G432" s="6"/>
      <c r="H432" s="35"/>
      <c r="I432" s="6"/>
      <c r="J432" s="6"/>
      <c r="K432" s="6"/>
      <c r="L432" s="6"/>
      <c r="M432" s="6"/>
      <c r="N432" s="6"/>
      <c r="O432" s="6"/>
      <c r="P432" s="6"/>
      <c r="Q432" s="6"/>
      <c r="R432" s="6"/>
      <c r="S432" s="6"/>
      <c r="T432" s="6"/>
      <c r="U432" s="6"/>
      <c r="V432" s="612"/>
      <c r="W432" s="6"/>
      <c r="X432" s="162"/>
      <c r="Y432" s="6"/>
      <c r="Z432" s="6"/>
      <c r="AA432" s="6"/>
    </row>
    <row r="433" spans="1:27" ht="47.25" customHeight="1" x14ac:dyDescent="0.25">
      <c r="A433" s="6"/>
      <c r="B433" s="6"/>
      <c r="C433" s="6"/>
      <c r="D433" s="6"/>
      <c r="E433" s="6"/>
      <c r="F433" s="6"/>
      <c r="G433" s="6"/>
      <c r="H433" s="35"/>
      <c r="I433" s="6"/>
      <c r="J433" s="6"/>
      <c r="K433" s="6"/>
      <c r="L433" s="6"/>
      <c r="M433" s="6"/>
      <c r="N433" s="6"/>
      <c r="O433" s="6"/>
      <c r="P433" s="6"/>
      <c r="Q433" s="6"/>
      <c r="R433" s="6"/>
      <c r="S433" s="6"/>
      <c r="T433" s="6"/>
      <c r="U433" s="6"/>
      <c r="V433" s="612"/>
      <c r="W433" s="6"/>
      <c r="X433" s="162"/>
      <c r="Y433" s="6"/>
      <c r="Z433" s="6"/>
      <c r="AA433" s="6"/>
    </row>
    <row r="434" spans="1:27" ht="47.25" customHeight="1" x14ac:dyDescent="0.25">
      <c r="A434" s="6"/>
      <c r="B434" s="6"/>
      <c r="C434" s="6"/>
      <c r="D434" s="6"/>
      <c r="E434" s="6"/>
      <c r="F434" s="6"/>
      <c r="G434" s="6"/>
      <c r="H434" s="35"/>
      <c r="I434" s="6"/>
      <c r="J434" s="6"/>
      <c r="K434" s="6"/>
      <c r="L434" s="6"/>
      <c r="M434" s="6"/>
      <c r="N434" s="6"/>
      <c r="O434" s="6"/>
      <c r="P434" s="6"/>
      <c r="Q434" s="6"/>
      <c r="R434" s="6"/>
      <c r="S434" s="6"/>
      <c r="T434" s="6"/>
      <c r="U434" s="6"/>
      <c r="V434" s="612"/>
      <c r="W434" s="6"/>
      <c r="X434" s="162"/>
      <c r="Y434" s="6"/>
      <c r="Z434" s="6"/>
      <c r="AA434" s="6"/>
    </row>
    <row r="435" spans="1:27" ht="47.25" customHeight="1" x14ac:dyDescent="0.25">
      <c r="A435" s="6"/>
      <c r="B435" s="6"/>
      <c r="C435" s="6"/>
      <c r="D435" s="6"/>
      <c r="E435" s="6"/>
      <c r="F435" s="6"/>
      <c r="G435" s="6"/>
      <c r="H435" s="35"/>
      <c r="I435" s="6"/>
      <c r="J435" s="6"/>
      <c r="K435" s="6"/>
      <c r="L435" s="6"/>
      <c r="M435" s="6"/>
      <c r="N435" s="6"/>
      <c r="O435" s="6"/>
      <c r="P435" s="6"/>
      <c r="Q435" s="6"/>
      <c r="R435" s="6"/>
      <c r="S435" s="6"/>
      <c r="T435" s="6"/>
      <c r="U435" s="6"/>
      <c r="V435" s="612"/>
      <c r="W435" s="6"/>
      <c r="X435" s="162"/>
      <c r="Y435" s="6"/>
      <c r="Z435" s="6"/>
      <c r="AA435" s="6"/>
    </row>
    <row r="436" spans="1:27" ht="47.25" customHeight="1" x14ac:dyDescent="0.25">
      <c r="A436" s="6"/>
      <c r="B436" s="6"/>
      <c r="C436" s="6"/>
      <c r="D436" s="6"/>
      <c r="E436" s="6"/>
      <c r="F436" s="6"/>
      <c r="G436" s="6"/>
      <c r="H436" s="35"/>
      <c r="I436" s="6"/>
      <c r="J436" s="6"/>
      <c r="K436" s="6"/>
      <c r="L436" s="6"/>
      <c r="M436" s="6"/>
      <c r="N436" s="6"/>
      <c r="O436" s="6"/>
      <c r="P436" s="6"/>
      <c r="Q436" s="6"/>
      <c r="R436" s="6"/>
      <c r="S436" s="6"/>
      <c r="T436" s="6"/>
      <c r="U436" s="6"/>
      <c r="V436" s="612"/>
      <c r="W436" s="6"/>
      <c r="X436" s="162"/>
      <c r="Y436" s="6"/>
      <c r="Z436" s="6"/>
      <c r="AA436" s="6"/>
    </row>
    <row r="437" spans="1:27" ht="47.25" customHeight="1" x14ac:dyDescent="0.25">
      <c r="A437" s="6"/>
      <c r="B437" s="6"/>
      <c r="C437" s="6"/>
      <c r="D437" s="6"/>
      <c r="E437" s="6"/>
      <c r="F437" s="6"/>
      <c r="G437" s="6"/>
      <c r="H437" s="35"/>
      <c r="I437" s="6"/>
      <c r="J437" s="6"/>
      <c r="K437" s="6"/>
      <c r="L437" s="6"/>
      <c r="M437" s="6"/>
      <c r="N437" s="6"/>
      <c r="O437" s="6"/>
      <c r="P437" s="6"/>
      <c r="Q437" s="6"/>
      <c r="R437" s="6"/>
      <c r="S437" s="6"/>
      <c r="T437" s="6"/>
      <c r="U437" s="6"/>
      <c r="V437" s="612"/>
      <c r="W437" s="6"/>
      <c r="X437" s="162"/>
      <c r="Y437" s="6"/>
      <c r="Z437" s="6"/>
      <c r="AA437" s="6"/>
    </row>
    <row r="438" spans="1:27" ht="47.25" customHeight="1" x14ac:dyDescent="0.25">
      <c r="A438" s="6"/>
      <c r="B438" s="6"/>
      <c r="C438" s="6"/>
      <c r="D438" s="6"/>
      <c r="E438" s="6"/>
      <c r="F438" s="6"/>
      <c r="G438" s="6"/>
      <c r="H438" s="35"/>
      <c r="I438" s="6"/>
      <c r="J438" s="6"/>
      <c r="K438" s="6"/>
      <c r="L438" s="6"/>
      <c r="M438" s="6"/>
      <c r="N438" s="6"/>
      <c r="O438" s="6"/>
      <c r="P438" s="6"/>
      <c r="Q438" s="6"/>
      <c r="R438" s="6"/>
      <c r="S438" s="6"/>
      <c r="T438" s="6"/>
      <c r="U438" s="6"/>
      <c r="V438" s="612"/>
      <c r="W438" s="6"/>
      <c r="X438" s="162"/>
      <c r="Y438" s="6"/>
      <c r="Z438" s="6"/>
      <c r="AA438" s="6"/>
    </row>
    <row r="439" spans="1:27" ht="47.25" customHeight="1" x14ac:dyDescent="0.25">
      <c r="A439" s="6"/>
      <c r="B439" s="6"/>
      <c r="C439" s="6"/>
      <c r="D439" s="6"/>
      <c r="E439" s="6"/>
      <c r="F439" s="6"/>
      <c r="G439" s="6"/>
      <c r="H439" s="35"/>
      <c r="I439" s="6"/>
      <c r="J439" s="6"/>
      <c r="K439" s="6"/>
      <c r="L439" s="6"/>
      <c r="M439" s="6"/>
      <c r="N439" s="6"/>
      <c r="O439" s="6"/>
      <c r="P439" s="6"/>
      <c r="Q439" s="6"/>
      <c r="R439" s="6"/>
      <c r="S439" s="6"/>
      <c r="T439" s="6"/>
      <c r="U439" s="6"/>
      <c r="V439" s="612"/>
      <c r="W439" s="6"/>
      <c r="X439" s="162"/>
      <c r="Y439" s="6"/>
      <c r="Z439" s="6"/>
      <c r="AA439" s="6"/>
    </row>
    <row r="440" spans="1:27" ht="47.25" customHeight="1" x14ac:dyDescent="0.25">
      <c r="A440" s="6"/>
      <c r="B440" s="6"/>
      <c r="C440" s="6"/>
      <c r="D440" s="6"/>
      <c r="E440" s="6"/>
      <c r="F440" s="6"/>
      <c r="G440" s="6"/>
      <c r="H440" s="35"/>
      <c r="I440" s="6"/>
      <c r="J440" s="6"/>
      <c r="K440" s="6"/>
      <c r="L440" s="6"/>
      <c r="M440" s="6"/>
      <c r="N440" s="6"/>
      <c r="O440" s="6"/>
      <c r="P440" s="6"/>
      <c r="Q440" s="6"/>
      <c r="R440" s="6"/>
      <c r="S440" s="6"/>
      <c r="T440" s="6"/>
      <c r="U440" s="6"/>
      <c r="V440" s="612"/>
      <c r="W440" s="6"/>
      <c r="X440" s="162"/>
      <c r="Y440" s="6"/>
      <c r="Z440" s="6"/>
      <c r="AA440" s="6"/>
    </row>
    <row r="441" spans="1:27" ht="47.25" customHeight="1" x14ac:dyDescent="0.25">
      <c r="A441" s="6"/>
      <c r="B441" s="6"/>
      <c r="C441" s="6"/>
      <c r="D441" s="6"/>
      <c r="E441" s="6"/>
      <c r="F441" s="6"/>
      <c r="G441" s="6"/>
      <c r="H441" s="35"/>
      <c r="I441" s="6"/>
      <c r="J441" s="6"/>
      <c r="K441" s="6"/>
      <c r="L441" s="6"/>
      <c r="M441" s="6"/>
      <c r="N441" s="6"/>
      <c r="O441" s="6"/>
      <c r="P441" s="6"/>
      <c r="Q441" s="6"/>
      <c r="R441" s="6"/>
      <c r="S441" s="6"/>
      <c r="T441" s="6"/>
      <c r="U441" s="6"/>
      <c r="V441" s="612"/>
      <c r="W441" s="6"/>
      <c r="X441" s="162"/>
      <c r="Y441" s="6"/>
      <c r="Z441" s="6"/>
      <c r="AA441" s="6"/>
    </row>
    <row r="442" spans="1:27" ht="47.25" customHeight="1" x14ac:dyDescent="0.25">
      <c r="A442" s="6"/>
      <c r="B442" s="6"/>
      <c r="C442" s="6"/>
      <c r="D442" s="6"/>
      <c r="E442" s="6"/>
      <c r="F442" s="6"/>
      <c r="G442" s="6"/>
      <c r="H442" s="35"/>
      <c r="I442" s="6"/>
      <c r="J442" s="6"/>
      <c r="K442" s="6"/>
      <c r="L442" s="6"/>
      <c r="M442" s="6"/>
      <c r="N442" s="6"/>
      <c r="O442" s="6"/>
      <c r="P442" s="6"/>
      <c r="Q442" s="6"/>
      <c r="R442" s="6"/>
      <c r="S442" s="6"/>
      <c r="T442" s="6"/>
      <c r="U442" s="6"/>
      <c r="V442" s="612"/>
      <c r="W442" s="6"/>
      <c r="X442" s="162"/>
      <c r="Y442" s="6"/>
      <c r="Z442" s="6"/>
      <c r="AA442" s="6"/>
    </row>
    <row r="443" spans="1:27" ht="47.25" customHeight="1" x14ac:dyDescent="0.25">
      <c r="A443" s="6"/>
      <c r="B443" s="6"/>
      <c r="C443" s="6"/>
      <c r="D443" s="6"/>
      <c r="E443" s="6"/>
      <c r="F443" s="6"/>
      <c r="G443" s="6"/>
      <c r="H443" s="35"/>
      <c r="I443" s="6"/>
      <c r="J443" s="6"/>
      <c r="K443" s="6"/>
      <c r="L443" s="6"/>
      <c r="M443" s="6"/>
      <c r="N443" s="6"/>
      <c r="O443" s="6"/>
      <c r="P443" s="6"/>
      <c r="Q443" s="6"/>
      <c r="R443" s="6"/>
      <c r="S443" s="6"/>
      <c r="T443" s="6"/>
      <c r="U443" s="6"/>
      <c r="V443" s="612"/>
      <c r="W443" s="6"/>
      <c r="X443" s="162"/>
      <c r="Y443" s="6"/>
      <c r="Z443" s="6"/>
      <c r="AA443" s="6"/>
    </row>
    <row r="444" spans="1:27" ht="47.25" customHeight="1" x14ac:dyDescent="0.25">
      <c r="A444" s="6"/>
      <c r="B444" s="6"/>
      <c r="C444" s="6"/>
      <c r="D444" s="6"/>
      <c r="E444" s="6"/>
      <c r="F444" s="6"/>
      <c r="G444" s="6"/>
      <c r="H444" s="35"/>
      <c r="I444" s="6"/>
      <c r="J444" s="6"/>
      <c r="K444" s="6"/>
      <c r="L444" s="6"/>
      <c r="M444" s="6"/>
      <c r="N444" s="6"/>
      <c r="O444" s="6"/>
      <c r="P444" s="6"/>
      <c r="Q444" s="6"/>
      <c r="R444" s="6"/>
      <c r="S444" s="6"/>
      <c r="T444" s="6"/>
      <c r="U444" s="6"/>
      <c r="V444" s="612"/>
      <c r="W444" s="6"/>
      <c r="X444" s="162"/>
      <c r="Y444" s="6"/>
      <c r="Z444" s="6"/>
      <c r="AA444" s="6"/>
    </row>
    <row r="445" spans="1:27" ht="47.25" customHeight="1" x14ac:dyDescent="0.25">
      <c r="A445" s="6"/>
      <c r="B445" s="6"/>
      <c r="C445" s="6"/>
      <c r="D445" s="6"/>
      <c r="E445" s="6"/>
      <c r="F445" s="6"/>
      <c r="G445" s="6"/>
      <c r="H445" s="35"/>
      <c r="I445" s="6"/>
      <c r="J445" s="6"/>
      <c r="K445" s="6"/>
      <c r="L445" s="6"/>
      <c r="M445" s="6"/>
      <c r="N445" s="6"/>
      <c r="O445" s="6"/>
      <c r="P445" s="6"/>
      <c r="Q445" s="6"/>
      <c r="R445" s="6"/>
      <c r="S445" s="6"/>
      <c r="T445" s="6"/>
      <c r="U445" s="6"/>
      <c r="V445" s="612"/>
      <c r="W445" s="6"/>
      <c r="X445" s="162"/>
      <c r="Y445" s="6"/>
      <c r="Z445" s="6"/>
      <c r="AA445" s="6"/>
    </row>
    <row r="446" spans="1:27" ht="47.25" customHeight="1" x14ac:dyDescent="0.25">
      <c r="A446" s="6"/>
      <c r="B446" s="6"/>
      <c r="C446" s="6"/>
      <c r="D446" s="6"/>
      <c r="E446" s="6"/>
      <c r="F446" s="6"/>
      <c r="G446" s="6"/>
      <c r="H446" s="35"/>
      <c r="I446" s="6"/>
      <c r="J446" s="6"/>
      <c r="K446" s="6"/>
      <c r="L446" s="6"/>
      <c r="M446" s="6"/>
      <c r="N446" s="6"/>
      <c r="O446" s="6"/>
      <c r="P446" s="6"/>
      <c r="Q446" s="6"/>
      <c r="R446" s="6"/>
      <c r="S446" s="6"/>
      <c r="T446" s="6"/>
      <c r="U446" s="6"/>
      <c r="V446" s="612"/>
      <c r="W446" s="6"/>
      <c r="X446" s="162"/>
      <c r="Y446" s="6"/>
      <c r="Z446" s="6"/>
      <c r="AA446" s="6"/>
    </row>
    <row r="447" spans="1:27" ht="47.25" customHeight="1" x14ac:dyDescent="0.25">
      <c r="A447" s="6"/>
      <c r="B447" s="6"/>
      <c r="C447" s="6"/>
      <c r="D447" s="6"/>
      <c r="E447" s="6"/>
      <c r="F447" s="6"/>
      <c r="G447" s="6"/>
      <c r="H447" s="35"/>
      <c r="I447" s="6"/>
      <c r="J447" s="6"/>
      <c r="K447" s="6"/>
      <c r="L447" s="6"/>
      <c r="M447" s="6"/>
      <c r="N447" s="6"/>
      <c r="O447" s="6"/>
      <c r="P447" s="6"/>
      <c r="Q447" s="6"/>
      <c r="R447" s="6"/>
      <c r="S447" s="6"/>
      <c r="T447" s="6"/>
      <c r="U447" s="6"/>
      <c r="V447" s="612"/>
      <c r="W447" s="6"/>
      <c r="X447" s="162"/>
      <c r="Y447" s="6"/>
      <c r="Z447" s="6"/>
      <c r="AA447" s="6"/>
    </row>
    <row r="448" spans="1:27" ht="47.25" customHeight="1" x14ac:dyDescent="0.25">
      <c r="A448" s="6"/>
      <c r="B448" s="6"/>
      <c r="C448" s="6"/>
      <c r="D448" s="6"/>
      <c r="E448" s="6"/>
      <c r="F448" s="6"/>
      <c r="G448" s="6"/>
      <c r="H448" s="35"/>
      <c r="I448" s="6"/>
      <c r="J448" s="6"/>
      <c r="K448" s="6"/>
      <c r="L448" s="6"/>
      <c r="M448" s="6"/>
      <c r="N448" s="6"/>
      <c r="O448" s="6"/>
      <c r="P448" s="6"/>
      <c r="Q448" s="6"/>
      <c r="R448" s="6"/>
      <c r="S448" s="6"/>
      <c r="T448" s="6"/>
      <c r="U448" s="6"/>
      <c r="V448" s="612"/>
      <c r="W448" s="6"/>
      <c r="X448" s="162"/>
      <c r="Y448" s="6"/>
      <c r="Z448" s="6"/>
      <c r="AA448" s="6"/>
    </row>
    <row r="449" spans="1:27" ht="47.25" customHeight="1" x14ac:dyDescent="0.25">
      <c r="A449" s="6"/>
      <c r="B449" s="6"/>
      <c r="C449" s="6"/>
      <c r="D449" s="6"/>
      <c r="E449" s="6"/>
      <c r="F449" s="6"/>
      <c r="G449" s="6"/>
      <c r="H449" s="35"/>
      <c r="I449" s="6"/>
      <c r="J449" s="6"/>
      <c r="K449" s="6"/>
      <c r="L449" s="6"/>
      <c r="M449" s="6"/>
      <c r="N449" s="6"/>
      <c r="O449" s="6"/>
      <c r="P449" s="6"/>
      <c r="Q449" s="6"/>
      <c r="R449" s="6"/>
      <c r="S449" s="6"/>
      <c r="T449" s="6"/>
      <c r="U449" s="6"/>
      <c r="V449" s="612"/>
      <c r="W449" s="6"/>
      <c r="X449" s="162"/>
      <c r="Y449" s="6"/>
      <c r="Z449" s="6"/>
      <c r="AA449" s="6"/>
    </row>
    <row r="450" spans="1:27" ht="47.25" customHeight="1" x14ac:dyDescent="0.25">
      <c r="A450" s="6"/>
      <c r="B450" s="6"/>
      <c r="C450" s="6"/>
      <c r="D450" s="6"/>
      <c r="E450" s="6"/>
      <c r="F450" s="6"/>
      <c r="G450" s="6"/>
      <c r="H450" s="35"/>
      <c r="I450" s="6"/>
      <c r="J450" s="6"/>
      <c r="K450" s="6"/>
      <c r="L450" s="6"/>
      <c r="M450" s="6"/>
      <c r="N450" s="6"/>
      <c r="O450" s="6"/>
      <c r="P450" s="6"/>
      <c r="Q450" s="6"/>
      <c r="R450" s="6"/>
      <c r="S450" s="6"/>
      <c r="T450" s="6"/>
      <c r="U450" s="6"/>
      <c r="V450" s="612"/>
      <c r="W450" s="6"/>
      <c r="X450" s="162"/>
      <c r="Y450" s="6"/>
      <c r="Z450" s="6"/>
      <c r="AA450" s="6"/>
    </row>
    <row r="451" spans="1:27" ht="47.25" customHeight="1" x14ac:dyDescent="0.25">
      <c r="A451" s="6"/>
      <c r="B451" s="6"/>
      <c r="C451" s="6"/>
      <c r="D451" s="6"/>
      <c r="E451" s="6"/>
      <c r="F451" s="6"/>
      <c r="G451" s="6"/>
      <c r="H451" s="35"/>
      <c r="I451" s="6"/>
      <c r="J451" s="6"/>
      <c r="K451" s="6"/>
      <c r="L451" s="6"/>
      <c r="M451" s="6"/>
      <c r="N451" s="6"/>
      <c r="O451" s="6"/>
      <c r="P451" s="6"/>
      <c r="Q451" s="6"/>
      <c r="R451" s="6"/>
      <c r="S451" s="6"/>
      <c r="T451" s="6"/>
      <c r="U451" s="6"/>
      <c r="V451" s="612"/>
      <c r="W451" s="6"/>
      <c r="X451" s="162"/>
      <c r="Y451" s="6"/>
      <c r="Z451" s="6"/>
      <c r="AA451" s="6"/>
    </row>
    <row r="452" spans="1:27" ht="47.25" customHeight="1" x14ac:dyDescent="0.25">
      <c r="A452" s="6"/>
      <c r="B452" s="6"/>
      <c r="C452" s="6"/>
      <c r="D452" s="6"/>
      <c r="E452" s="6"/>
      <c r="F452" s="6"/>
      <c r="G452" s="6"/>
      <c r="H452" s="35"/>
      <c r="I452" s="6"/>
      <c r="J452" s="6"/>
      <c r="K452" s="6"/>
      <c r="L452" s="6"/>
      <c r="M452" s="6"/>
      <c r="N452" s="6"/>
      <c r="O452" s="6"/>
      <c r="P452" s="6"/>
      <c r="Q452" s="6"/>
      <c r="R452" s="6"/>
      <c r="S452" s="6"/>
      <c r="T452" s="6"/>
      <c r="U452" s="6"/>
      <c r="V452" s="612"/>
      <c r="W452" s="6"/>
      <c r="X452" s="162"/>
      <c r="Y452" s="6"/>
      <c r="Z452" s="6"/>
      <c r="AA452" s="6"/>
    </row>
    <row r="453" spans="1:27" ht="47.25" customHeight="1" x14ac:dyDescent="0.25">
      <c r="A453" s="6"/>
      <c r="B453" s="6"/>
      <c r="C453" s="6"/>
      <c r="D453" s="6"/>
      <c r="E453" s="6"/>
      <c r="F453" s="6"/>
      <c r="G453" s="6"/>
      <c r="H453" s="35"/>
      <c r="I453" s="6"/>
      <c r="J453" s="6"/>
      <c r="K453" s="6"/>
      <c r="L453" s="6"/>
      <c r="M453" s="6"/>
      <c r="N453" s="6"/>
      <c r="O453" s="6"/>
      <c r="P453" s="6"/>
      <c r="Q453" s="6"/>
      <c r="R453" s="6"/>
      <c r="S453" s="6"/>
      <c r="T453" s="6"/>
      <c r="U453" s="6"/>
      <c r="V453" s="612"/>
      <c r="W453" s="6"/>
      <c r="X453" s="162"/>
      <c r="Y453" s="6"/>
      <c r="Z453" s="6"/>
      <c r="AA453" s="6"/>
    </row>
    <row r="454" spans="1:27" ht="47.25" customHeight="1" x14ac:dyDescent="0.25">
      <c r="A454" s="6"/>
      <c r="B454" s="6"/>
      <c r="C454" s="6"/>
      <c r="D454" s="6"/>
      <c r="E454" s="6"/>
      <c r="F454" s="6"/>
      <c r="G454" s="6"/>
      <c r="H454" s="35"/>
      <c r="I454" s="6"/>
      <c r="J454" s="6"/>
      <c r="K454" s="6"/>
      <c r="L454" s="6"/>
      <c r="M454" s="6"/>
      <c r="N454" s="6"/>
      <c r="O454" s="6"/>
      <c r="P454" s="6"/>
      <c r="Q454" s="6"/>
      <c r="R454" s="6"/>
      <c r="S454" s="6"/>
      <c r="T454" s="6"/>
      <c r="U454" s="6"/>
      <c r="V454" s="612"/>
      <c r="W454" s="6"/>
      <c r="X454" s="162"/>
      <c r="Y454" s="6"/>
      <c r="Z454" s="6"/>
      <c r="AA454" s="6"/>
    </row>
    <row r="455" spans="1:27" ht="47.25" customHeight="1" x14ac:dyDescent="0.25">
      <c r="A455" s="6"/>
      <c r="B455" s="6"/>
      <c r="C455" s="6"/>
      <c r="D455" s="6"/>
      <c r="E455" s="6"/>
      <c r="F455" s="6"/>
      <c r="G455" s="6"/>
      <c r="H455" s="35"/>
      <c r="I455" s="6"/>
      <c r="J455" s="6"/>
      <c r="K455" s="6"/>
      <c r="L455" s="6"/>
      <c r="M455" s="6"/>
      <c r="N455" s="6"/>
      <c r="O455" s="6"/>
      <c r="P455" s="6"/>
      <c r="Q455" s="6"/>
      <c r="R455" s="6"/>
      <c r="S455" s="6"/>
      <c r="T455" s="6"/>
      <c r="U455" s="6"/>
      <c r="V455" s="612"/>
      <c r="W455" s="6"/>
      <c r="X455" s="162"/>
      <c r="Y455" s="6"/>
      <c r="Z455" s="6"/>
      <c r="AA455" s="6"/>
    </row>
    <row r="456" spans="1:27" ht="47.25" customHeight="1" x14ac:dyDescent="0.25">
      <c r="A456" s="6"/>
      <c r="B456" s="6"/>
      <c r="C456" s="6"/>
      <c r="D456" s="6"/>
      <c r="E456" s="6"/>
      <c r="F456" s="6"/>
      <c r="G456" s="6"/>
      <c r="H456" s="35"/>
      <c r="I456" s="6"/>
      <c r="J456" s="6"/>
      <c r="K456" s="6"/>
      <c r="L456" s="6"/>
      <c r="M456" s="6"/>
      <c r="N456" s="6"/>
      <c r="O456" s="6"/>
      <c r="P456" s="6"/>
      <c r="Q456" s="6"/>
      <c r="R456" s="6"/>
      <c r="S456" s="6"/>
      <c r="T456" s="6"/>
      <c r="U456" s="6"/>
      <c r="V456" s="612"/>
      <c r="W456" s="6"/>
      <c r="X456" s="162"/>
      <c r="Y456" s="6"/>
      <c r="Z456" s="6"/>
      <c r="AA456" s="6"/>
    </row>
    <row r="457" spans="1:27" ht="47.25" customHeight="1" x14ac:dyDescent="0.25">
      <c r="A457" s="6"/>
      <c r="B457" s="6"/>
      <c r="C457" s="6"/>
      <c r="D457" s="6"/>
      <c r="E457" s="6"/>
      <c r="F457" s="6"/>
      <c r="G457" s="6"/>
      <c r="H457" s="35"/>
      <c r="I457" s="6"/>
      <c r="J457" s="6"/>
      <c r="K457" s="6"/>
      <c r="L457" s="6"/>
      <c r="M457" s="6"/>
      <c r="N457" s="6"/>
      <c r="O457" s="6"/>
      <c r="P457" s="6"/>
      <c r="Q457" s="6"/>
      <c r="R457" s="6"/>
      <c r="S457" s="6"/>
      <c r="T457" s="6"/>
      <c r="U457" s="6"/>
      <c r="V457" s="612"/>
      <c r="W457" s="6"/>
      <c r="X457" s="162"/>
      <c r="Y457" s="6"/>
      <c r="Z457" s="6"/>
      <c r="AA457" s="6"/>
    </row>
    <row r="458" spans="1:27" ht="47.25" customHeight="1" x14ac:dyDescent="0.25">
      <c r="A458" s="6"/>
      <c r="B458" s="6"/>
      <c r="C458" s="6"/>
      <c r="D458" s="6"/>
      <c r="E458" s="6"/>
      <c r="F458" s="6"/>
      <c r="G458" s="6"/>
      <c r="H458" s="35"/>
      <c r="I458" s="6"/>
      <c r="J458" s="6"/>
      <c r="K458" s="6"/>
      <c r="L458" s="6"/>
      <c r="M458" s="6"/>
      <c r="N458" s="6"/>
      <c r="O458" s="6"/>
      <c r="P458" s="6"/>
      <c r="Q458" s="6"/>
      <c r="R458" s="6"/>
      <c r="S458" s="6"/>
      <c r="T458" s="6"/>
      <c r="U458" s="6"/>
      <c r="V458" s="612"/>
      <c r="W458" s="6"/>
      <c r="X458" s="162"/>
      <c r="Y458" s="6"/>
      <c r="Z458" s="6"/>
      <c r="AA458" s="6"/>
    </row>
    <row r="459" spans="1:27" ht="47.25" customHeight="1" x14ac:dyDescent="0.25">
      <c r="A459" s="6"/>
      <c r="B459" s="6"/>
      <c r="C459" s="6"/>
      <c r="D459" s="6"/>
      <c r="E459" s="6"/>
      <c r="F459" s="6"/>
      <c r="G459" s="6"/>
      <c r="H459" s="35"/>
      <c r="I459" s="6"/>
      <c r="J459" s="6"/>
      <c r="K459" s="6"/>
      <c r="L459" s="6"/>
      <c r="M459" s="6"/>
      <c r="N459" s="6"/>
      <c r="O459" s="6"/>
      <c r="P459" s="6"/>
      <c r="Q459" s="6"/>
      <c r="R459" s="6"/>
      <c r="S459" s="6"/>
      <c r="T459" s="6"/>
      <c r="U459" s="6"/>
      <c r="V459" s="612"/>
      <c r="W459" s="6"/>
      <c r="X459" s="162"/>
      <c r="Y459" s="6"/>
      <c r="Z459" s="6"/>
      <c r="AA459" s="6"/>
    </row>
    <row r="460" spans="1:27" ht="47.25" customHeight="1" x14ac:dyDescent="0.25">
      <c r="A460" s="6"/>
      <c r="B460" s="6"/>
      <c r="C460" s="6"/>
      <c r="D460" s="6"/>
      <c r="E460" s="6"/>
      <c r="F460" s="6"/>
      <c r="G460" s="6"/>
      <c r="H460" s="35"/>
      <c r="I460" s="6"/>
      <c r="J460" s="6"/>
      <c r="K460" s="6"/>
      <c r="L460" s="6"/>
      <c r="M460" s="6"/>
      <c r="N460" s="6"/>
      <c r="O460" s="6"/>
      <c r="P460" s="6"/>
      <c r="Q460" s="6"/>
      <c r="R460" s="6"/>
      <c r="S460" s="6"/>
      <c r="T460" s="6"/>
      <c r="U460" s="6"/>
      <c r="V460" s="612"/>
      <c r="W460" s="6"/>
      <c r="X460" s="162"/>
      <c r="Y460" s="6"/>
      <c r="Z460" s="6"/>
      <c r="AA460" s="6"/>
    </row>
    <row r="461" spans="1:27" ht="47.25" customHeight="1" x14ac:dyDescent="0.25">
      <c r="A461" s="6"/>
      <c r="B461" s="6"/>
      <c r="C461" s="6"/>
      <c r="D461" s="6"/>
      <c r="E461" s="6"/>
      <c r="F461" s="6"/>
      <c r="G461" s="6"/>
      <c r="H461" s="35"/>
      <c r="I461" s="6"/>
      <c r="J461" s="6"/>
      <c r="K461" s="6"/>
      <c r="L461" s="6"/>
      <c r="M461" s="6"/>
      <c r="N461" s="6"/>
      <c r="O461" s="6"/>
      <c r="P461" s="6"/>
      <c r="Q461" s="6"/>
      <c r="R461" s="6"/>
      <c r="S461" s="6"/>
      <c r="T461" s="6"/>
      <c r="U461" s="6"/>
      <c r="V461" s="612"/>
      <c r="W461" s="6"/>
      <c r="X461" s="162"/>
      <c r="Y461" s="6"/>
      <c r="Z461" s="6"/>
      <c r="AA461" s="6"/>
    </row>
    <row r="462" spans="1:27" ht="47.25" customHeight="1" x14ac:dyDescent="0.25">
      <c r="A462" s="6"/>
      <c r="B462" s="6"/>
      <c r="C462" s="6"/>
      <c r="D462" s="6"/>
      <c r="E462" s="6"/>
      <c r="F462" s="6"/>
      <c r="G462" s="6"/>
      <c r="H462" s="35"/>
      <c r="I462" s="6"/>
      <c r="J462" s="6"/>
      <c r="K462" s="6"/>
      <c r="L462" s="6"/>
      <c r="M462" s="6"/>
      <c r="N462" s="6"/>
      <c r="O462" s="6"/>
      <c r="P462" s="6"/>
      <c r="Q462" s="6"/>
      <c r="R462" s="6"/>
      <c r="S462" s="6"/>
      <c r="T462" s="6"/>
      <c r="U462" s="6"/>
      <c r="V462" s="612"/>
      <c r="W462" s="6"/>
      <c r="X462" s="162"/>
      <c r="Y462" s="6"/>
      <c r="Z462" s="6"/>
      <c r="AA462" s="6"/>
    </row>
    <row r="463" spans="1:27" ht="47.25" customHeight="1" x14ac:dyDescent="0.25">
      <c r="A463" s="6"/>
      <c r="B463" s="6"/>
      <c r="C463" s="6"/>
      <c r="D463" s="6"/>
      <c r="E463" s="6"/>
      <c r="F463" s="6"/>
      <c r="G463" s="6"/>
      <c r="H463" s="35"/>
      <c r="I463" s="6"/>
      <c r="J463" s="6"/>
      <c r="K463" s="6"/>
      <c r="L463" s="6"/>
      <c r="M463" s="6"/>
      <c r="N463" s="6"/>
      <c r="O463" s="6"/>
      <c r="P463" s="6"/>
      <c r="Q463" s="6"/>
      <c r="R463" s="6"/>
      <c r="S463" s="6"/>
      <c r="T463" s="6"/>
      <c r="U463" s="6"/>
      <c r="V463" s="612"/>
      <c r="W463" s="6"/>
      <c r="X463" s="162"/>
      <c r="Y463" s="6"/>
      <c r="Z463" s="6"/>
      <c r="AA463" s="6"/>
    </row>
    <row r="464" spans="1:27" ht="47.25" customHeight="1" x14ac:dyDescent="0.25">
      <c r="A464" s="6"/>
      <c r="B464" s="6"/>
      <c r="C464" s="6"/>
      <c r="D464" s="6"/>
      <c r="E464" s="6"/>
      <c r="F464" s="6"/>
      <c r="G464" s="6"/>
      <c r="H464" s="35"/>
      <c r="I464" s="6"/>
      <c r="J464" s="6"/>
      <c r="K464" s="6"/>
      <c r="L464" s="6"/>
      <c r="M464" s="6"/>
      <c r="N464" s="6"/>
      <c r="O464" s="6"/>
      <c r="P464" s="6"/>
      <c r="Q464" s="6"/>
      <c r="R464" s="6"/>
      <c r="S464" s="6"/>
      <c r="T464" s="6"/>
      <c r="U464" s="6"/>
      <c r="V464" s="612"/>
      <c r="W464" s="6"/>
      <c r="X464" s="162"/>
      <c r="Y464" s="6"/>
      <c r="Z464" s="6"/>
      <c r="AA464" s="6"/>
    </row>
    <row r="465" spans="1:27" ht="47.25" customHeight="1" x14ac:dyDescent="0.25">
      <c r="A465" s="6"/>
      <c r="B465" s="6"/>
      <c r="C465" s="6"/>
      <c r="D465" s="6"/>
      <c r="E465" s="6"/>
      <c r="F465" s="6"/>
      <c r="G465" s="6"/>
      <c r="H465" s="35"/>
      <c r="I465" s="6"/>
      <c r="J465" s="6"/>
      <c r="K465" s="6"/>
      <c r="L465" s="6"/>
      <c r="M465" s="6"/>
      <c r="N465" s="6"/>
      <c r="O465" s="6"/>
      <c r="P465" s="6"/>
      <c r="Q465" s="6"/>
      <c r="R465" s="6"/>
      <c r="S465" s="6"/>
      <c r="T465" s="6"/>
      <c r="U465" s="6"/>
      <c r="V465" s="612"/>
      <c r="W465" s="6"/>
      <c r="X465" s="162"/>
      <c r="Y465" s="6"/>
      <c r="Z465" s="6"/>
      <c r="AA465" s="6"/>
    </row>
    <row r="466" spans="1:27" ht="47.25" customHeight="1" x14ac:dyDescent="0.25">
      <c r="A466" s="6"/>
      <c r="B466" s="6"/>
      <c r="C466" s="6"/>
      <c r="D466" s="6"/>
      <c r="E466" s="6"/>
      <c r="F466" s="6"/>
      <c r="G466" s="6"/>
      <c r="H466" s="35"/>
      <c r="I466" s="6"/>
      <c r="J466" s="6"/>
      <c r="K466" s="6"/>
      <c r="L466" s="6"/>
      <c r="M466" s="6"/>
      <c r="N466" s="6"/>
      <c r="O466" s="6"/>
      <c r="P466" s="6"/>
      <c r="Q466" s="6"/>
      <c r="R466" s="6"/>
      <c r="S466" s="6"/>
      <c r="T466" s="6"/>
      <c r="U466" s="6"/>
      <c r="V466" s="612"/>
      <c r="W466" s="6"/>
      <c r="X466" s="162"/>
      <c r="Y466" s="6"/>
      <c r="Z466" s="6"/>
      <c r="AA466" s="6"/>
    </row>
    <row r="467" spans="1:27" ht="47.25" customHeight="1" x14ac:dyDescent="0.25">
      <c r="A467" s="6"/>
      <c r="B467" s="6"/>
      <c r="C467" s="6"/>
      <c r="D467" s="6"/>
      <c r="E467" s="6"/>
      <c r="F467" s="6"/>
      <c r="G467" s="6"/>
      <c r="H467" s="35"/>
      <c r="I467" s="6"/>
      <c r="J467" s="6"/>
      <c r="K467" s="6"/>
      <c r="L467" s="6"/>
      <c r="M467" s="6"/>
      <c r="N467" s="6"/>
      <c r="O467" s="6"/>
      <c r="P467" s="6"/>
      <c r="Q467" s="6"/>
      <c r="R467" s="6"/>
      <c r="S467" s="6"/>
      <c r="T467" s="6"/>
      <c r="U467" s="6"/>
      <c r="V467" s="612"/>
      <c r="W467" s="6"/>
      <c r="X467" s="162"/>
      <c r="Y467" s="6"/>
      <c r="Z467" s="6"/>
      <c r="AA467" s="6"/>
    </row>
    <row r="468" spans="1:27" ht="47.25" customHeight="1" x14ac:dyDescent="0.25">
      <c r="A468" s="6"/>
      <c r="B468" s="6"/>
      <c r="C468" s="6"/>
      <c r="D468" s="6"/>
      <c r="E468" s="6"/>
      <c r="F468" s="6"/>
      <c r="G468" s="6"/>
      <c r="H468" s="35"/>
      <c r="I468" s="6"/>
      <c r="J468" s="6"/>
      <c r="K468" s="6"/>
      <c r="L468" s="6"/>
      <c r="M468" s="6"/>
      <c r="N468" s="6"/>
      <c r="O468" s="6"/>
      <c r="P468" s="6"/>
      <c r="Q468" s="6"/>
      <c r="R468" s="6"/>
      <c r="S468" s="6"/>
      <c r="T468" s="6"/>
      <c r="U468" s="6"/>
      <c r="V468" s="612"/>
      <c r="W468" s="6"/>
      <c r="X468" s="162"/>
      <c r="Y468" s="6"/>
      <c r="Z468" s="6"/>
      <c r="AA468" s="6"/>
    </row>
    <row r="469" spans="1:27" ht="47.25" customHeight="1" x14ac:dyDescent="0.25">
      <c r="A469" s="6"/>
      <c r="B469" s="6"/>
      <c r="C469" s="6"/>
      <c r="D469" s="6"/>
      <c r="E469" s="6"/>
      <c r="F469" s="6"/>
      <c r="G469" s="6"/>
      <c r="H469" s="35"/>
      <c r="I469" s="6"/>
      <c r="J469" s="6"/>
      <c r="K469" s="6"/>
      <c r="L469" s="6"/>
      <c r="M469" s="6"/>
      <c r="N469" s="6"/>
      <c r="O469" s="6"/>
      <c r="P469" s="6"/>
      <c r="Q469" s="6"/>
      <c r="R469" s="6"/>
      <c r="S469" s="6"/>
      <c r="T469" s="6"/>
      <c r="U469" s="6"/>
      <c r="V469" s="612"/>
      <c r="W469" s="6"/>
      <c r="X469" s="162"/>
      <c r="Y469" s="6"/>
      <c r="Z469" s="6"/>
      <c r="AA469" s="6"/>
    </row>
    <row r="470" spans="1:27" ht="47.25" customHeight="1" x14ac:dyDescent="0.25">
      <c r="A470" s="6"/>
      <c r="B470" s="6"/>
      <c r="C470" s="6"/>
      <c r="D470" s="6"/>
      <c r="E470" s="6"/>
      <c r="F470" s="6"/>
      <c r="G470" s="6"/>
      <c r="H470" s="35"/>
      <c r="I470" s="6"/>
      <c r="J470" s="6"/>
      <c r="K470" s="6"/>
      <c r="L470" s="6"/>
      <c r="M470" s="6"/>
      <c r="N470" s="6"/>
      <c r="O470" s="6"/>
      <c r="P470" s="6"/>
      <c r="Q470" s="6"/>
      <c r="R470" s="6"/>
      <c r="S470" s="6"/>
      <c r="T470" s="6"/>
      <c r="U470" s="6"/>
      <c r="V470" s="612"/>
      <c r="W470" s="6"/>
      <c r="X470" s="162"/>
      <c r="Y470" s="6"/>
      <c r="Z470" s="6"/>
      <c r="AA470" s="6"/>
    </row>
    <row r="471" spans="1:27" ht="47.25" customHeight="1" x14ac:dyDescent="0.25">
      <c r="A471" s="6"/>
      <c r="B471" s="6"/>
      <c r="C471" s="6"/>
      <c r="D471" s="6"/>
      <c r="E471" s="6"/>
      <c r="F471" s="6"/>
      <c r="G471" s="6"/>
      <c r="H471" s="35"/>
      <c r="I471" s="6"/>
      <c r="J471" s="6"/>
      <c r="K471" s="6"/>
      <c r="L471" s="6"/>
      <c r="M471" s="6"/>
      <c r="N471" s="6"/>
      <c r="O471" s="6"/>
      <c r="P471" s="6"/>
      <c r="Q471" s="6"/>
      <c r="R471" s="6"/>
      <c r="S471" s="6"/>
      <c r="T471" s="6"/>
      <c r="U471" s="6"/>
      <c r="V471" s="612"/>
      <c r="W471" s="6"/>
      <c r="X471" s="162"/>
      <c r="Y471" s="6"/>
      <c r="Z471" s="6"/>
      <c r="AA471" s="6"/>
    </row>
    <row r="472" spans="1:27" ht="47.25" customHeight="1" x14ac:dyDescent="0.25">
      <c r="A472" s="6"/>
      <c r="B472" s="6"/>
      <c r="C472" s="6"/>
      <c r="D472" s="6"/>
      <c r="E472" s="6"/>
      <c r="F472" s="6"/>
      <c r="G472" s="6"/>
      <c r="H472" s="35"/>
      <c r="I472" s="6"/>
      <c r="J472" s="6"/>
      <c r="K472" s="6"/>
      <c r="L472" s="6"/>
      <c r="M472" s="6"/>
      <c r="N472" s="6"/>
      <c r="O472" s="6"/>
      <c r="P472" s="6"/>
      <c r="Q472" s="6"/>
      <c r="R472" s="6"/>
      <c r="S472" s="6"/>
      <c r="T472" s="6"/>
      <c r="U472" s="6"/>
      <c r="V472" s="612"/>
      <c r="W472" s="6"/>
      <c r="X472" s="162"/>
      <c r="Y472" s="6"/>
      <c r="Z472" s="6"/>
      <c r="AA472" s="6"/>
    </row>
    <row r="473" spans="1:27" ht="47.25" customHeight="1" x14ac:dyDescent="0.25">
      <c r="A473" s="6"/>
      <c r="B473" s="6"/>
      <c r="C473" s="6"/>
      <c r="D473" s="6"/>
      <c r="E473" s="6"/>
      <c r="F473" s="6"/>
      <c r="G473" s="6"/>
      <c r="H473" s="35"/>
      <c r="I473" s="6"/>
      <c r="J473" s="6"/>
      <c r="K473" s="6"/>
      <c r="L473" s="6"/>
      <c r="M473" s="6"/>
      <c r="N473" s="6"/>
      <c r="O473" s="6"/>
      <c r="P473" s="6"/>
      <c r="Q473" s="6"/>
      <c r="R473" s="6"/>
      <c r="S473" s="6"/>
      <c r="T473" s="6"/>
      <c r="U473" s="6"/>
      <c r="V473" s="612"/>
      <c r="W473" s="6"/>
      <c r="X473" s="162"/>
      <c r="Y473" s="6"/>
      <c r="Z473" s="6"/>
      <c r="AA473" s="6"/>
    </row>
    <row r="474" spans="1:27" ht="47.25" customHeight="1" x14ac:dyDescent="0.25">
      <c r="A474" s="6"/>
      <c r="B474" s="6"/>
      <c r="C474" s="6"/>
      <c r="D474" s="6"/>
      <c r="E474" s="6"/>
      <c r="F474" s="6"/>
      <c r="G474" s="6"/>
      <c r="H474" s="35"/>
      <c r="I474" s="6"/>
      <c r="J474" s="6"/>
      <c r="K474" s="6"/>
      <c r="L474" s="6"/>
      <c r="M474" s="6"/>
      <c r="N474" s="6"/>
      <c r="O474" s="6"/>
      <c r="P474" s="6"/>
      <c r="Q474" s="6"/>
      <c r="R474" s="6"/>
      <c r="S474" s="6"/>
      <c r="T474" s="6"/>
      <c r="U474" s="6"/>
      <c r="V474" s="612"/>
      <c r="W474" s="6"/>
      <c r="X474" s="162"/>
      <c r="Y474" s="6"/>
      <c r="Z474" s="6"/>
      <c r="AA474" s="6"/>
    </row>
    <row r="475" spans="1:27" ht="47.25" customHeight="1" x14ac:dyDescent="0.25">
      <c r="A475" s="6"/>
      <c r="B475" s="6"/>
      <c r="C475" s="6"/>
      <c r="D475" s="6"/>
      <c r="E475" s="6"/>
      <c r="F475" s="6"/>
      <c r="G475" s="6"/>
      <c r="H475" s="35"/>
      <c r="I475" s="6"/>
      <c r="J475" s="6"/>
      <c r="K475" s="6"/>
      <c r="L475" s="6"/>
      <c r="M475" s="6"/>
      <c r="N475" s="6"/>
      <c r="O475" s="6"/>
      <c r="P475" s="6"/>
      <c r="Q475" s="6"/>
      <c r="R475" s="6"/>
      <c r="S475" s="6"/>
      <c r="T475" s="6"/>
      <c r="U475" s="6"/>
      <c r="V475" s="612"/>
      <c r="W475" s="6"/>
      <c r="X475" s="162"/>
      <c r="Y475" s="6"/>
      <c r="Z475" s="6"/>
      <c r="AA475" s="6"/>
    </row>
    <row r="476" spans="1:27" ht="47.25" customHeight="1" x14ac:dyDescent="0.25">
      <c r="A476" s="6"/>
      <c r="B476" s="6"/>
      <c r="C476" s="6"/>
      <c r="D476" s="6"/>
      <c r="E476" s="6"/>
      <c r="F476" s="6"/>
      <c r="G476" s="6"/>
      <c r="H476" s="35"/>
      <c r="I476" s="6"/>
      <c r="J476" s="6"/>
      <c r="K476" s="6"/>
      <c r="L476" s="6"/>
      <c r="M476" s="6"/>
      <c r="N476" s="6"/>
      <c r="O476" s="6"/>
      <c r="P476" s="6"/>
      <c r="Q476" s="6"/>
      <c r="R476" s="6"/>
      <c r="S476" s="6"/>
      <c r="T476" s="6"/>
      <c r="U476" s="6"/>
      <c r="V476" s="612"/>
      <c r="W476" s="6"/>
      <c r="X476" s="162"/>
      <c r="Y476" s="6"/>
      <c r="Z476" s="6"/>
      <c r="AA476" s="6"/>
    </row>
    <row r="477" spans="1:27" ht="47.25" customHeight="1" x14ac:dyDescent="0.25">
      <c r="A477" s="6"/>
      <c r="B477" s="6"/>
      <c r="C477" s="6"/>
      <c r="D477" s="6"/>
      <c r="E477" s="6"/>
      <c r="F477" s="6"/>
      <c r="G477" s="6"/>
      <c r="H477" s="35"/>
      <c r="I477" s="6"/>
      <c r="J477" s="6"/>
      <c r="K477" s="6"/>
      <c r="L477" s="6"/>
      <c r="M477" s="6"/>
      <c r="N477" s="6"/>
      <c r="O477" s="6"/>
      <c r="P477" s="6"/>
      <c r="Q477" s="6"/>
      <c r="R477" s="6"/>
      <c r="S477" s="6"/>
      <c r="T477" s="6"/>
      <c r="U477" s="6"/>
      <c r="V477" s="612"/>
      <c r="W477" s="6"/>
      <c r="X477" s="162"/>
      <c r="Y477" s="6"/>
      <c r="Z477" s="6"/>
      <c r="AA477" s="6"/>
    </row>
    <row r="478" spans="1:27" ht="47.25" customHeight="1" x14ac:dyDescent="0.25">
      <c r="A478" s="6"/>
      <c r="B478" s="6"/>
      <c r="C478" s="6"/>
      <c r="D478" s="6"/>
      <c r="E478" s="6"/>
      <c r="F478" s="6"/>
      <c r="G478" s="6"/>
      <c r="H478" s="35"/>
      <c r="I478" s="6"/>
      <c r="J478" s="6"/>
      <c r="K478" s="6"/>
      <c r="L478" s="6"/>
      <c r="M478" s="6"/>
      <c r="N478" s="6"/>
      <c r="O478" s="6"/>
      <c r="P478" s="6"/>
      <c r="Q478" s="6"/>
      <c r="R478" s="6"/>
      <c r="S478" s="6"/>
      <c r="T478" s="6"/>
      <c r="U478" s="6"/>
      <c r="V478" s="612"/>
      <c r="W478" s="6"/>
      <c r="X478" s="162"/>
      <c r="Y478" s="6"/>
      <c r="Z478" s="6"/>
      <c r="AA478" s="6"/>
    </row>
    <row r="479" spans="1:27" ht="47.25" customHeight="1" x14ac:dyDescent="0.25">
      <c r="A479" s="6"/>
      <c r="B479" s="6"/>
      <c r="C479" s="6"/>
      <c r="D479" s="6"/>
      <c r="E479" s="6"/>
      <c r="F479" s="6"/>
      <c r="G479" s="6"/>
      <c r="H479" s="35"/>
      <c r="I479" s="6"/>
      <c r="J479" s="6"/>
      <c r="K479" s="6"/>
      <c r="L479" s="6"/>
      <c r="M479" s="6"/>
      <c r="N479" s="6"/>
      <c r="O479" s="6"/>
      <c r="P479" s="6"/>
      <c r="Q479" s="6"/>
      <c r="R479" s="6"/>
      <c r="S479" s="6"/>
      <c r="T479" s="6"/>
      <c r="U479" s="6"/>
      <c r="V479" s="612"/>
      <c r="W479" s="6"/>
      <c r="X479" s="162"/>
      <c r="Y479" s="6"/>
      <c r="Z479" s="6"/>
      <c r="AA479" s="6"/>
    </row>
    <row r="480" spans="1:27" ht="47.25" customHeight="1" x14ac:dyDescent="0.25">
      <c r="A480" s="6"/>
      <c r="B480" s="6"/>
      <c r="C480" s="6"/>
      <c r="D480" s="6"/>
      <c r="E480" s="6"/>
      <c r="F480" s="6"/>
      <c r="G480" s="6"/>
      <c r="H480" s="35"/>
      <c r="I480" s="6"/>
      <c r="J480" s="6"/>
      <c r="K480" s="6"/>
      <c r="L480" s="6"/>
      <c r="M480" s="6"/>
      <c r="N480" s="6"/>
      <c r="O480" s="6"/>
      <c r="P480" s="6"/>
      <c r="Q480" s="6"/>
      <c r="R480" s="6"/>
      <c r="S480" s="6"/>
      <c r="T480" s="6"/>
      <c r="U480" s="6"/>
      <c r="V480" s="612"/>
      <c r="W480" s="6"/>
      <c r="X480" s="162"/>
      <c r="Y480" s="6"/>
      <c r="Z480" s="6"/>
      <c r="AA480" s="6"/>
    </row>
    <row r="481" spans="1:27" ht="47.25" customHeight="1" x14ac:dyDescent="0.25">
      <c r="A481" s="6"/>
      <c r="B481" s="6"/>
      <c r="C481" s="6"/>
      <c r="D481" s="6"/>
      <c r="E481" s="6"/>
      <c r="F481" s="6"/>
      <c r="G481" s="6"/>
      <c r="H481" s="35"/>
      <c r="I481" s="6"/>
      <c r="J481" s="6"/>
      <c r="K481" s="6"/>
      <c r="L481" s="6"/>
      <c r="M481" s="6"/>
      <c r="N481" s="6"/>
      <c r="O481" s="6"/>
      <c r="P481" s="6"/>
      <c r="Q481" s="6"/>
      <c r="R481" s="6"/>
      <c r="S481" s="6"/>
      <c r="T481" s="6"/>
      <c r="U481" s="6"/>
      <c r="V481" s="612"/>
      <c r="W481" s="6"/>
      <c r="X481" s="162"/>
      <c r="Y481" s="6"/>
      <c r="Z481" s="6"/>
      <c r="AA481" s="6"/>
    </row>
    <row r="482" spans="1:27" ht="47.25" customHeight="1" x14ac:dyDescent="0.25">
      <c r="A482" s="6"/>
      <c r="B482" s="6"/>
      <c r="C482" s="6"/>
      <c r="D482" s="6"/>
      <c r="E482" s="6"/>
      <c r="F482" s="6"/>
      <c r="G482" s="6"/>
      <c r="H482" s="35"/>
      <c r="I482" s="6"/>
      <c r="J482" s="6"/>
      <c r="K482" s="6"/>
      <c r="L482" s="6"/>
      <c r="M482" s="6"/>
      <c r="N482" s="6"/>
      <c r="O482" s="6"/>
      <c r="P482" s="6"/>
      <c r="Q482" s="6"/>
      <c r="R482" s="6"/>
      <c r="S482" s="6"/>
      <c r="T482" s="6"/>
      <c r="U482" s="6"/>
      <c r="V482" s="612"/>
      <c r="W482" s="6"/>
      <c r="X482" s="162"/>
      <c r="Y482" s="6"/>
      <c r="Z482" s="6"/>
      <c r="AA482" s="6"/>
    </row>
    <row r="483" spans="1:27" ht="47.25" customHeight="1" x14ac:dyDescent="0.25">
      <c r="A483" s="6"/>
      <c r="B483" s="6"/>
      <c r="C483" s="6"/>
      <c r="D483" s="6"/>
      <c r="E483" s="6"/>
      <c r="F483" s="6"/>
      <c r="G483" s="6"/>
      <c r="H483" s="35"/>
      <c r="I483" s="6"/>
      <c r="J483" s="6"/>
      <c r="K483" s="6"/>
      <c r="L483" s="6"/>
      <c r="M483" s="6"/>
      <c r="N483" s="6"/>
      <c r="O483" s="6"/>
      <c r="P483" s="6"/>
      <c r="Q483" s="6"/>
      <c r="R483" s="6"/>
      <c r="S483" s="6"/>
      <c r="T483" s="6"/>
      <c r="U483" s="6"/>
      <c r="V483" s="612"/>
      <c r="W483" s="6"/>
      <c r="X483" s="162"/>
      <c r="Y483" s="6"/>
      <c r="Z483" s="6"/>
      <c r="AA483" s="6"/>
    </row>
    <row r="484" spans="1:27" ht="47.25" customHeight="1" x14ac:dyDescent="0.25">
      <c r="A484" s="6"/>
      <c r="B484" s="6"/>
      <c r="C484" s="6"/>
      <c r="D484" s="6"/>
      <c r="E484" s="6"/>
      <c r="F484" s="6"/>
      <c r="G484" s="6"/>
      <c r="H484" s="35"/>
      <c r="I484" s="6"/>
      <c r="J484" s="6"/>
      <c r="K484" s="6"/>
      <c r="L484" s="6"/>
      <c r="M484" s="6"/>
      <c r="N484" s="6"/>
      <c r="O484" s="6"/>
      <c r="P484" s="6"/>
      <c r="Q484" s="6"/>
      <c r="R484" s="6"/>
      <c r="S484" s="6"/>
      <c r="T484" s="6"/>
      <c r="U484" s="6"/>
      <c r="V484" s="612"/>
      <c r="W484" s="6"/>
      <c r="X484" s="162"/>
      <c r="Y484" s="6"/>
      <c r="Z484" s="6"/>
      <c r="AA484" s="6"/>
    </row>
    <row r="485" spans="1:27" ht="47.25" customHeight="1" x14ac:dyDescent="0.25">
      <c r="A485" s="6"/>
      <c r="B485" s="6"/>
      <c r="C485" s="6"/>
      <c r="D485" s="6"/>
      <c r="E485" s="6"/>
      <c r="F485" s="6"/>
      <c r="G485" s="6"/>
      <c r="H485" s="35"/>
      <c r="I485" s="6"/>
      <c r="J485" s="6"/>
      <c r="K485" s="6"/>
      <c r="L485" s="6"/>
      <c r="M485" s="6"/>
      <c r="N485" s="6"/>
      <c r="O485" s="6"/>
      <c r="P485" s="6"/>
      <c r="Q485" s="6"/>
      <c r="R485" s="6"/>
      <c r="S485" s="6"/>
      <c r="T485" s="6"/>
      <c r="U485" s="6"/>
      <c r="V485" s="612"/>
      <c r="W485" s="6"/>
      <c r="X485" s="162"/>
      <c r="Y485" s="6"/>
      <c r="Z485" s="6"/>
      <c r="AA485" s="6"/>
    </row>
    <row r="486" spans="1:27" ht="47.25" customHeight="1" x14ac:dyDescent="0.25">
      <c r="A486" s="6"/>
      <c r="B486" s="6"/>
      <c r="C486" s="6"/>
      <c r="D486" s="6"/>
      <c r="E486" s="6"/>
      <c r="F486" s="6"/>
      <c r="G486" s="6"/>
      <c r="H486" s="35"/>
      <c r="I486" s="6"/>
      <c r="J486" s="6"/>
      <c r="K486" s="6"/>
      <c r="L486" s="6"/>
      <c r="M486" s="6"/>
      <c r="N486" s="6"/>
      <c r="O486" s="6"/>
      <c r="P486" s="6"/>
      <c r="Q486" s="6"/>
      <c r="R486" s="6"/>
      <c r="S486" s="6"/>
      <c r="T486" s="6"/>
      <c r="U486" s="6"/>
      <c r="V486" s="612"/>
      <c r="W486" s="6"/>
      <c r="X486" s="162"/>
      <c r="Y486" s="6"/>
      <c r="Z486" s="6"/>
      <c r="AA486" s="6"/>
    </row>
    <row r="487" spans="1:27" ht="47.25" customHeight="1" x14ac:dyDescent="0.25">
      <c r="A487" s="6"/>
      <c r="B487" s="6"/>
      <c r="C487" s="6"/>
      <c r="D487" s="6"/>
      <c r="E487" s="6"/>
      <c r="F487" s="6"/>
      <c r="G487" s="6"/>
      <c r="H487" s="35"/>
      <c r="I487" s="6"/>
      <c r="J487" s="6"/>
      <c r="K487" s="6"/>
      <c r="L487" s="6"/>
      <c r="M487" s="6"/>
      <c r="N487" s="6"/>
      <c r="O487" s="6"/>
      <c r="P487" s="6"/>
      <c r="Q487" s="6"/>
      <c r="R487" s="6"/>
      <c r="S487" s="6"/>
      <c r="T487" s="6"/>
      <c r="U487" s="6"/>
      <c r="V487" s="612"/>
      <c r="W487" s="6"/>
      <c r="X487" s="162"/>
      <c r="Y487" s="6"/>
      <c r="Z487" s="6"/>
      <c r="AA487" s="6"/>
    </row>
    <row r="488" spans="1:27" ht="47.25" customHeight="1" x14ac:dyDescent="0.25">
      <c r="A488" s="6"/>
      <c r="B488" s="6"/>
      <c r="C488" s="6"/>
      <c r="D488" s="6"/>
      <c r="E488" s="6"/>
      <c r="F488" s="6"/>
      <c r="G488" s="6"/>
      <c r="H488" s="35"/>
      <c r="I488" s="6"/>
      <c r="J488" s="6"/>
      <c r="K488" s="6"/>
      <c r="L488" s="6"/>
      <c r="M488" s="6"/>
      <c r="N488" s="6"/>
      <c r="O488" s="6"/>
      <c r="P488" s="6"/>
      <c r="Q488" s="6"/>
      <c r="R488" s="6"/>
      <c r="S488" s="6"/>
      <c r="T488" s="6"/>
      <c r="U488" s="6"/>
      <c r="V488" s="612"/>
      <c r="W488" s="6"/>
      <c r="X488" s="162"/>
      <c r="Y488" s="6"/>
      <c r="Z488" s="6"/>
      <c r="AA488" s="6"/>
    </row>
    <row r="489" spans="1:27" ht="47.25" customHeight="1" x14ac:dyDescent="0.25">
      <c r="A489" s="6"/>
      <c r="B489" s="6"/>
      <c r="C489" s="6"/>
      <c r="D489" s="6"/>
      <c r="E489" s="6"/>
      <c r="F489" s="6"/>
      <c r="G489" s="6"/>
      <c r="H489" s="35"/>
      <c r="I489" s="6"/>
      <c r="J489" s="6"/>
      <c r="K489" s="6"/>
      <c r="L489" s="6"/>
      <c r="M489" s="6"/>
      <c r="N489" s="6"/>
      <c r="O489" s="6"/>
      <c r="P489" s="6"/>
      <c r="Q489" s="6"/>
      <c r="R489" s="6"/>
      <c r="S489" s="6"/>
      <c r="T489" s="6"/>
      <c r="U489" s="6"/>
      <c r="V489" s="612"/>
      <c r="W489" s="6"/>
      <c r="X489" s="162"/>
      <c r="Y489" s="6"/>
      <c r="Z489" s="6"/>
      <c r="AA489" s="6"/>
    </row>
    <row r="490" spans="1:27" ht="47.25" customHeight="1" x14ac:dyDescent="0.25">
      <c r="A490" s="6"/>
      <c r="B490" s="6"/>
      <c r="C490" s="6"/>
      <c r="D490" s="6"/>
      <c r="E490" s="6"/>
      <c r="F490" s="6"/>
      <c r="G490" s="6"/>
      <c r="H490" s="35"/>
      <c r="I490" s="6"/>
      <c r="J490" s="6"/>
      <c r="K490" s="6"/>
      <c r="L490" s="6"/>
      <c r="M490" s="6"/>
      <c r="N490" s="6"/>
      <c r="O490" s="6"/>
      <c r="P490" s="6"/>
      <c r="Q490" s="6"/>
      <c r="R490" s="6"/>
      <c r="S490" s="6"/>
      <c r="T490" s="6"/>
      <c r="U490" s="6"/>
      <c r="V490" s="612"/>
      <c r="W490" s="6"/>
      <c r="X490" s="162"/>
      <c r="Y490" s="6"/>
      <c r="Z490" s="6"/>
      <c r="AA490" s="6"/>
    </row>
    <row r="491" spans="1:27" ht="47.25" customHeight="1" x14ac:dyDescent="0.25">
      <c r="A491" s="6"/>
      <c r="B491" s="6"/>
      <c r="C491" s="6"/>
      <c r="D491" s="6"/>
      <c r="E491" s="6"/>
      <c r="F491" s="6"/>
      <c r="G491" s="6"/>
      <c r="H491" s="35"/>
      <c r="I491" s="6"/>
      <c r="J491" s="6"/>
      <c r="K491" s="6"/>
      <c r="L491" s="6"/>
      <c r="M491" s="6"/>
      <c r="N491" s="6"/>
      <c r="O491" s="6"/>
      <c r="P491" s="6"/>
      <c r="Q491" s="6"/>
      <c r="R491" s="6"/>
      <c r="S491" s="6"/>
      <c r="T491" s="6"/>
      <c r="U491" s="6"/>
      <c r="V491" s="612"/>
      <c r="W491" s="6"/>
      <c r="X491" s="162"/>
      <c r="Y491" s="6"/>
      <c r="Z491" s="6"/>
      <c r="AA491" s="6"/>
    </row>
    <row r="492" spans="1:27" ht="47.25" customHeight="1" x14ac:dyDescent="0.25">
      <c r="A492" s="6"/>
      <c r="B492" s="6"/>
      <c r="C492" s="6"/>
      <c r="D492" s="6"/>
      <c r="E492" s="6"/>
      <c r="F492" s="6"/>
      <c r="G492" s="6"/>
      <c r="H492" s="35"/>
      <c r="I492" s="6"/>
      <c r="J492" s="6"/>
      <c r="K492" s="6"/>
      <c r="L492" s="6"/>
      <c r="M492" s="6"/>
      <c r="N492" s="6"/>
      <c r="O492" s="6"/>
      <c r="P492" s="6"/>
      <c r="Q492" s="6"/>
      <c r="R492" s="6"/>
      <c r="S492" s="6"/>
      <c r="T492" s="6"/>
      <c r="U492" s="6"/>
      <c r="V492" s="612"/>
      <c r="W492" s="6"/>
      <c r="X492" s="162"/>
      <c r="Y492" s="6"/>
      <c r="Z492" s="6"/>
      <c r="AA492" s="6"/>
    </row>
    <row r="493" spans="1:27" ht="47.25" customHeight="1" x14ac:dyDescent="0.25">
      <c r="A493" s="6"/>
      <c r="B493" s="6"/>
      <c r="C493" s="6"/>
      <c r="D493" s="6"/>
      <c r="E493" s="6"/>
      <c r="F493" s="6"/>
      <c r="G493" s="6"/>
      <c r="H493" s="35"/>
      <c r="I493" s="6"/>
      <c r="J493" s="6"/>
      <c r="K493" s="6"/>
      <c r="L493" s="6"/>
      <c r="M493" s="6"/>
      <c r="N493" s="6"/>
      <c r="O493" s="6"/>
      <c r="P493" s="6"/>
      <c r="Q493" s="6"/>
      <c r="R493" s="6"/>
      <c r="S493" s="6"/>
      <c r="T493" s="6"/>
      <c r="U493" s="6"/>
      <c r="V493" s="612"/>
      <c r="W493" s="6"/>
      <c r="X493" s="162"/>
      <c r="Y493" s="6"/>
      <c r="Z493" s="6"/>
      <c r="AA493" s="6"/>
    </row>
    <row r="494" spans="1:27" ht="47.25" customHeight="1" x14ac:dyDescent="0.25">
      <c r="A494" s="6"/>
      <c r="B494" s="6"/>
      <c r="C494" s="6"/>
      <c r="D494" s="6"/>
      <c r="E494" s="6"/>
      <c r="F494" s="6"/>
      <c r="G494" s="6"/>
      <c r="H494" s="35"/>
      <c r="I494" s="6"/>
      <c r="J494" s="6"/>
      <c r="K494" s="6"/>
      <c r="L494" s="6"/>
      <c r="M494" s="6"/>
      <c r="N494" s="6"/>
      <c r="O494" s="6"/>
      <c r="P494" s="6"/>
      <c r="Q494" s="6"/>
      <c r="R494" s="6"/>
      <c r="S494" s="6"/>
      <c r="T494" s="6"/>
      <c r="U494" s="6"/>
      <c r="V494" s="612"/>
      <c r="W494" s="6"/>
      <c r="X494" s="162"/>
      <c r="Y494" s="6"/>
      <c r="Z494" s="6"/>
      <c r="AA494" s="6"/>
    </row>
    <row r="495" spans="1:27" ht="47.25" customHeight="1" x14ac:dyDescent="0.25">
      <c r="A495" s="6"/>
      <c r="B495" s="6"/>
      <c r="C495" s="6"/>
      <c r="D495" s="6"/>
      <c r="E495" s="6"/>
      <c r="F495" s="6"/>
      <c r="G495" s="6"/>
      <c r="H495" s="35"/>
      <c r="I495" s="6"/>
      <c r="J495" s="6"/>
      <c r="K495" s="6"/>
      <c r="L495" s="6"/>
      <c r="M495" s="6"/>
      <c r="N495" s="6"/>
      <c r="O495" s="6"/>
      <c r="P495" s="6"/>
      <c r="Q495" s="6"/>
      <c r="R495" s="6"/>
      <c r="S495" s="6"/>
      <c r="T495" s="6"/>
      <c r="U495" s="6"/>
      <c r="V495" s="612"/>
      <c r="W495" s="6"/>
      <c r="X495" s="162"/>
      <c r="Y495" s="6"/>
      <c r="Z495" s="6"/>
      <c r="AA495" s="6"/>
    </row>
    <row r="496" spans="1:27" ht="47.25" customHeight="1" x14ac:dyDescent="0.25">
      <c r="A496" s="6"/>
      <c r="B496" s="6"/>
      <c r="C496" s="6"/>
      <c r="D496" s="6"/>
      <c r="E496" s="6"/>
      <c r="F496" s="6"/>
      <c r="G496" s="6"/>
      <c r="H496" s="35"/>
      <c r="I496" s="6"/>
      <c r="J496" s="6"/>
      <c r="K496" s="6"/>
      <c r="L496" s="6"/>
      <c r="M496" s="6"/>
      <c r="N496" s="6"/>
      <c r="O496" s="6"/>
      <c r="P496" s="6"/>
      <c r="Q496" s="6"/>
      <c r="R496" s="6"/>
      <c r="S496" s="6"/>
      <c r="T496" s="6"/>
      <c r="U496" s="6"/>
      <c r="V496" s="612"/>
      <c r="W496" s="6"/>
      <c r="X496" s="162"/>
      <c r="Y496" s="6"/>
      <c r="Z496" s="6"/>
      <c r="AA496" s="6"/>
    </row>
    <row r="497" spans="1:27" ht="47.25" customHeight="1" x14ac:dyDescent="0.25">
      <c r="A497" s="6"/>
      <c r="B497" s="6"/>
      <c r="C497" s="6"/>
      <c r="D497" s="6"/>
      <c r="E497" s="6"/>
      <c r="F497" s="6"/>
      <c r="G497" s="6"/>
      <c r="H497" s="35"/>
      <c r="I497" s="6"/>
      <c r="J497" s="6"/>
      <c r="K497" s="6"/>
      <c r="L497" s="6"/>
      <c r="M497" s="6"/>
      <c r="N497" s="6"/>
      <c r="O497" s="6"/>
      <c r="P497" s="6"/>
      <c r="Q497" s="6"/>
      <c r="R497" s="6"/>
      <c r="S497" s="6"/>
      <c r="T497" s="6"/>
      <c r="U497" s="6"/>
      <c r="V497" s="612"/>
      <c r="W497" s="6"/>
      <c r="X497" s="162"/>
      <c r="Y497" s="6"/>
      <c r="Z497" s="6"/>
      <c r="AA497" s="6"/>
    </row>
    <row r="498" spans="1:27" ht="47.25" customHeight="1" x14ac:dyDescent="0.25">
      <c r="A498" s="6"/>
      <c r="B498" s="6"/>
      <c r="C498" s="6"/>
      <c r="D498" s="6"/>
      <c r="E498" s="6"/>
      <c r="F498" s="6"/>
      <c r="G498" s="6"/>
      <c r="H498" s="35"/>
      <c r="I498" s="6"/>
      <c r="J498" s="6"/>
      <c r="K498" s="6"/>
      <c r="L498" s="6"/>
      <c r="M498" s="6"/>
      <c r="N498" s="6"/>
      <c r="O498" s="6"/>
      <c r="P498" s="6"/>
      <c r="Q498" s="6"/>
      <c r="R498" s="6"/>
      <c r="S498" s="6"/>
      <c r="T498" s="6"/>
      <c r="U498" s="6"/>
      <c r="V498" s="612"/>
      <c r="W498" s="6"/>
      <c r="X498" s="162"/>
      <c r="Y498" s="6"/>
      <c r="Z498" s="6"/>
      <c r="AA498" s="6"/>
    </row>
    <row r="499" spans="1:27" ht="47.25" customHeight="1" x14ac:dyDescent="0.25">
      <c r="A499" s="6"/>
      <c r="B499" s="6"/>
      <c r="C499" s="6"/>
      <c r="D499" s="6"/>
      <c r="E499" s="6"/>
      <c r="F499" s="6"/>
      <c r="G499" s="6"/>
      <c r="H499" s="35"/>
      <c r="I499" s="6"/>
      <c r="J499" s="6"/>
      <c r="K499" s="6"/>
      <c r="L499" s="6"/>
      <c r="M499" s="6"/>
      <c r="N499" s="6"/>
      <c r="O499" s="6"/>
      <c r="P499" s="6"/>
      <c r="Q499" s="6"/>
      <c r="R499" s="6"/>
      <c r="S499" s="6"/>
      <c r="T499" s="6"/>
      <c r="U499" s="6"/>
      <c r="V499" s="612"/>
      <c r="W499" s="6"/>
      <c r="X499" s="162"/>
      <c r="Y499" s="6"/>
      <c r="Z499" s="6"/>
      <c r="AA499" s="6"/>
    </row>
    <row r="500" spans="1:27" ht="47.25" customHeight="1" x14ac:dyDescent="0.25">
      <c r="A500" s="6"/>
      <c r="B500" s="6"/>
      <c r="C500" s="6"/>
      <c r="D500" s="6"/>
      <c r="E500" s="6"/>
      <c r="F500" s="6"/>
      <c r="G500" s="6"/>
      <c r="H500" s="35"/>
      <c r="I500" s="6"/>
      <c r="J500" s="6"/>
      <c r="K500" s="6"/>
      <c r="L500" s="6"/>
      <c r="M500" s="6"/>
      <c r="N500" s="6"/>
      <c r="O500" s="6"/>
      <c r="P500" s="6"/>
      <c r="Q500" s="6"/>
      <c r="R500" s="6"/>
      <c r="S500" s="6"/>
      <c r="T500" s="6"/>
      <c r="U500" s="6"/>
      <c r="V500" s="612"/>
      <c r="W500" s="6"/>
      <c r="X500" s="162"/>
      <c r="Y500" s="6"/>
      <c r="Z500" s="6"/>
      <c r="AA500" s="6"/>
    </row>
    <row r="501" spans="1:27" ht="47.25" customHeight="1" x14ac:dyDescent="0.25">
      <c r="A501" s="6"/>
      <c r="B501" s="6"/>
      <c r="C501" s="6"/>
      <c r="D501" s="6"/>
      <c r="E501" s="6"/>
      <c r="F501" s="6"/>
      <c r="G501" s="6"/>
      <c r="H501" s="35"/>
      <c r="I501" s="6"/>
      <c r="J501" s="6"/>
      <c r="K501" s="6"/>
      <c r="L501" s="6"/>
      <c r="M501" s="6"/>
      <c r="N501" s="6"/>
      <c r="O501" s="6"/>
      <c r="P501" s="6"/>
      <c r="Q501" s="6"/>
      <c r="R501" s="6"/>
      <c r="S501" s="6"/>
      <c r="T501" s="6"/>
      <c r="U501" s="6"/>
      <c r="V501" s="612"/>
      <c r="W501" s="6"/>
      <c r="X501" s="162"/>
      <c r="Y501" s="6"/>
      <c r="Z501" s="6"/>
      <c r="AA501" s="6"/>
    </row>
    <row r="502" spans="1:27" ht="47.25" customHeight="1" x14ac:dyDescent="0.25">
      <c r="A502" s="6"/>
      <c r="B502" s="6"/>
      <c r="C502" s="6"/>
      <c r="D502" s="6"/>
      <c r="E502" s="6"/>
      <c r="F502" s="6"/>
      <c r="G502" s="6"/>
      <c r="H502" s="35"/>
      <c r="I502" s="6"/>
      <c r="J502" s="6"/>
      <c r="K502" s="6"/>
      <c r="L502" s="6"/>
      <c r="M502" s="6"/>
      <c r="N502" s="6"/>
      <c r="O502" s="6"/>
      <c r="P502" s="6"/>
      <c r="Q502" s="6"/>
      <c r="R502" s="6"/>
      <c r="S502" s="6"/>
      <c r="T502" s="6"/>
      <c r="U502" s="6"/>
      <c r="V502" s="612"/>
      <c r="W502" s="6"/>
      <c r="X502" s="162"/>
      <c r="Y502" s="6"/>
      <c r="Z502" s="6"/>
      <c r="AA502" s="6"/>
    </row>
    <row r="503" spans="1:27" ht="47.25" customHeight="1" x14ac:dyDescent="0.25">
      <c r="A503" s="6"/>
      <c r="B503" s="6"/>
      <c r="C503" s="6"/>
      <c r="D503" s="6"/>
      <c r="E503" s="6"/>
      <c r="F503" s="6"/>
      <c r="G503" s="6"/>
      <c r="H503" s="35"/>
      <c r="I503" s="6"/>
      <c r="J503" s="6"/>
      <c r="K503" s="6"/>
      <c r="L503" s="6"/>
      <c r="M503" s="6"/>
      <c r="N503" s="6"/>
      <c r="O503" s="6"/>
      <c r="P503" s="6"/>
      <c r="Q503" s="6"/>
      <c r="R503" s="6"/>
      <c r="S503" s="6"/>
      <c r="T503" s="6"/>
      <c r="U503" s="6"/>
      <c r="V503" s="612"/>
      <c r="W503" s="6"/>
      <c r="X503" s="162"/>
      <c r="Y503" s="6"/>
      <c r="Z503" s="6"/>
      <c r="AA503" s="6"/>
    </row>
    <row r="504" spans="1:27" ht="47.25" customHeight="1" x14ac:dyDescent="0.25">
      <c r="A504" s="6"/>
      <c r="B504" s="6"/>
      <c r="C504" s="6"/>
      <c r="D504" s="6"/>
      <c r="E504" s="6"/>
      <c r="F504" s="6"/>
      <c r="G504" s="6"/>
      <c r="H504" s="35"/>
      <c r="I504" s="6"/>
      <c r="J504" s="6"/>
      <c r="K504" s="6"/>
      <c r="L504" s="6"/>
      <c r="M504" s="6"/>
      <c r="N504" s="6"/>
      <c r="O504" s="6"/>
      <c r="P504" s="6"/>
      <c r="Q504" s="6"/>
      <c r="R504" s="6"/>
      <c r="S504" s="6"/>
      <c r="T504" s="6"/>
      <c r="U504" s="6"/>
      <c r="V504" s="612"/>
      <c r="W504" s="6"/>
      <c r="X504" s="162"/>
      <c r="Y504" s="6"/>
      <c r="Z504" s="6"/>
      <c r="AA504" s="6"/>
    </row>
    <row r="505" spans="1:27" ht="47.25" customHeight="1" x14ac:dyDescent="0.25">
      <c r="A505" s="6"/>
      <c r="B505" s="6"/>
      <c r="C505" s="6"/>
      <c r="D505" s="6"/>
      <c r="E505" s="6"/>
      <c r="F505" s="6"/>
      <c r="G505" s="6"/>
      <c r="H505" s="35"/>
      <c r="I505" s="6"/>
      <c r="J505" s="6"/>
      <c r="K505" s="6"/>
      <c r="L505" s="6"/>
      <c r="M505" s="6"/>
      <c r="N505" s="6"/>
      <c r="O505" s="6"/>
      <c r="P505" s="6"/>
      <c r="Q505" s="6"/>
      <c r="R505" s="6"/>
      <c r="S505" s="6"/>
      <c r="T505" s="6"/>
      <c r="U505" s="6"/>
      <c r="V505" s="612"/>
      <c r="W505" s="6"/>
      <c r="X505" s="162"/>
      <c r="Y505" s="6"/>
      <c r="Z505" s="6"/>
      <c r="AA505" s="6"/>
    </row>
    <row r="506" spans="1:27" ht="47.25" customHeight="1" x14ac:dyDescent="0.25">
      <c r="A506" s="6"/>
      <c r="B506" s="6"/>
      <c r="C506" s="6"/>
      <c r="D506" s="6"/>
      <c r="E506" s="6"/>
      <c r="F506" s="6"/>
      <c r="G506" s="6"/>
      <c r="H506" s="35"/>
      <c r="I506" s="6"/>
      <c r="J506" s="6"/>
      <c r="K506" s="6"/>
      <c r="L506" s="6"/>
      <c r="M506" s="6"/>
      <c r="N506" s="6"/>
      <c r="O506" s="6"/>
      <c r="P506" s="6"/>
      <c r="Q506" s="6"/>
      <c r="R506" s="6"/>
      <c r="S506" s="6"/>
      <c r="T506" s="6"/>
      <c r="U506" s="6"/>
      <c r="V506" s="612"/>
      <c r="W506" s="6"/>
      <c r="X506" s="162"/>
      <c r="Y506" s="6"/>
      <c r="Z506" s="6"/>
      <c r="AA506" s="6"/>
    </row>
    <row r="507" spans="1:27" ht="47.25" customHeight="1" x14ac:dyDescent="0.25">
      <c r="A507" s="6"/>
      <c r="B507" s="6"/>
      <c r="C507" s="6"/>
      <c r="D507" s="6"/>
      <c r="E507" s="6"/>
      <c r="F507" s="6"/>
      <c r="G507" s="6"/>
      <c r="H507" s="35"/>
      <c r="I507" s="6"/>
      <c r="J507" s="6"/>
      <c r="K507" s="6"/>
      <c r="L507" s="6"/>
      <c r="M507" s="6"/>
      <c r="N507" s="6"/>
      <c r="O507" s="6"/>
      <c r="P507" s="6"/>
      <c r="Q507" s="6"/>
      <c r="R507" s="6"/>
      <c r="S507" s="6"/>
      <c r="T507" s="6"/>
      <c r="U507" s="6"/>
      <c r="V507" s="612"/>
      <c r="W507" s="6"/>
      <c r="X507" s="162"/>
      <c r="Y507" s="6"/>
      <c r="Z507" s="6"/>
      <c r="AA507" s="6"/>
    </row>
    <row r="508" spans="1:27" ht="47.25" customHeight="1" x14ac:dyDescent="0.25">
      <c r="A508" s="6"/>
      <c r="B508" s="6"/>
      <c r="C508" s="6"/>
      <c r="D508" s="6"/>
      <c r="E508" s="6"/>
      <c r="F508" s="6"/>
      <c r="G508" s="6"/>
      <c r="H508" s="35"/>
      <c r="I508" s="6"/>
      <c r="J508" s="6"/>
      <c r="K508" s="6"/>
      <c r="L508" s="6"/>
      <c r="M508" s="6"/>
      <c r="N508" s="6"/>
      <c r="O508" s="6"/>
      <c r="P508" s="6"/>
      <c r="Q508" s="6"/>
      <c r="R508" s="6"/>
      <c r="S508" s="6"/>
      <c r="T508" s="6"/>
      <c r="U508" s="6"/>
      <c r="V508" s="612"/>
      <c r="W508" s="6"/>
      <c r="X508" s="162"/>
      <c r="Y508" s="6"/>
      <c r="Z508" s="6"/>
      <c r="AA508" s="6"/>
    </row>
    <row r="509" spans="1:27" ht="47.25" customHeight="1" x14ac:dyDescent="0.25">
      <c r="A509" s="6"/>
      <c r="B509" s="6"/>
      <c r="C509" s="6"/>
      <c r="D509" s="6"/>
      <c r="E509" s="6"/>
      <c r="F509" s="6"/>
      <c r="G509" s="6"/>
      <c r="H509" s="35"/>
      <c r="I509" s="6"/>
      <c r="J509" s="6"/>
      <c r="K509" s="6"/>
      <c r="L509" s="6"/>
      <c r="M509" s="6"/>
      <c r="N509" s="6"/>
      <c r="O509" s="6"/>
      <c r="P509" s="6"/>
      <c r="Q509" s="6"/>
      <c r="R509" s="6"/>
      <c r="S509" s="6"/>
      <c r="T509" s="6"/>
      <c r="U509" s="6"/>
      <c r="V509" s="612"/>
      <c r="W509" s="6"/>
      <c r="X509" s="162"/>
      <c r="Y509" s="6"/>
      <c r="Z509" s="6"/>
      <c r="AA509" s="6"/>
    </row>
    <row r="510" spans="1:27" ht="47.25" customHeight="1" x14ac:dyDescent="0.25">
      <c r="A510" s="6"/>
      <c r="B510" s="6"/>
      <c r="C510" s="6"/>
      <c r="D510" s="6"/>
      <c r="E510" s="6"/>
      <c r="F510" s="6"/>
      <c r="G510" s="6"/>
      <c r="H510" s="35"/>
      <c r="I510" s="6"/>
      <c r="J510" s="6"/>
      <c r="K510" s="6"/>
      <c r="L510" s="6"/>
      <c r="M510" s="6"/>
      <c r="N510" s="6"/>
      <c r="O510" s="6"/>
      <c r="P510" s="6"/>
      <c r="Q510" s="6"/>
      <c r="R510" s="6"/>
      <c r="S510" s="6"/>
      <c r="T510" s="6"/>
      <c r="U510" s="6"/>
      <c r="V510" s="612"/>
      <c r="W510" s="6"/>
      <c r="X510" s="162"/>
      <c r="Y510" s="6"/>
      <c r="Z510" s="6"/>
      <c r="AA510" s="6"/>
    </row>
    <row r="511" spans="1:27" ht="47.25" customHeight="1" x14ac:dyDescent="0.25">
      <c r="A511" s="6"/>
      <c r="B511" s="6"/>
      <c r="C511" s="6"/>
      <c r="D511" s="6"/>
      <c r="E511" s="6"/>
      <c r="F511" s="6"/>
      <c r="G511" s="6"/>
      <c r="H511" s="35"/>
      <c r="I511" s="6"/>
      <c r="J511" s="6"/>
      <c r="K511" s="6"/>
      <c r="L511" s="6"/>
      <c r="M511" s="6"/>
      <c r="N511" s="6"/>
      <c r="O511" s="6"/>
      <c r="P511" s="6"/>
      <c r="Q511" s="6"/>
      <c r="R511" s="6"/>
      <c r="S511" s="6"/>
      <c r="T511" s="6"/>
      <c r="U511" s="6"/>
      <c r="V511" s="612"/>
      <c r="W511" s="6"/>
      <c r="X511" s="162"/>
      <c r="Y511" s="6"/>
      <c r="Z511" s="6"/>
      <c r="AA511" s="6"/>
    </row>
    <row r="512" spans="1:27" ht="47.25" customHeight="1" x14ac:dyDescent="0.25">
      <c r="A512" s="6"/>
      <c r="B512" s="6"/>
      <c r="C512" s="6"/>
      <c r="D512" s="6"/>
      <c r="E512" s="6"/>
      <c r="F512" s="6"/>
      <c r="G512" s="6"/>
      <c r="H512" s="35"/>
      <c r="I512" s="6"/>
      <c r="J512" s="6"/>
      <c r="K512" s="6"/>
      <c r="L512" s="6"/>
      <c r="M512" s="6"/>
      <c r="N512" s="6"/>
      <c r="O512" s="6"/>
      <c r="P512" s="6"/>
      <c r="Q512" s="6"/>
      <c r="R512" s="6"/>
      <c r="S512" s="6"/>
      <c r="T512" s="6"/>
      <c r="U512" s="6"/>
      <c r="V512" s="612"/>
      <c r="W512" s="6"/>
      <c r="X512" s="162"/>
      <c r="Y512" s="6"/>
      <c r="Z512" s="6"/>
      <c r="AA512" s="6"/>
    </row>
    <row r="513" spans="1:27" ht="47.25" customHeight="1" x14ac:dyDescent="0.25">
      <c r="A513" s="6"/>
      <c r="B513" s="6"/>
      <c r="C513" s="6"/>
      <c r="D513" s="6"/>
      <c r="E513" s="6"/>
      <c r="F513" s="6"/>
      <c r="G513" s="6"/>
      <c r="H513" s="35"/>
      <c r="I513" s="6"/>
      <c r="J513" s="6"/>
      <c r="K513" s="6"/>
      <c r="L513" s="6"/>
      <c r="M513" s="6"/>
      <c r="N513" s="6"/>
      <c r="O513" s="6"/>
      <c r="P513" s="6"/>
      <c r="Q513" s="6"/>
      <c r="R513" s="6"/>
      <c r="S513" s="6"/>
      <c r="T513" s="6"/>
      <c r="U513" s="6"/>
      <c r="V513" s="612"/>
      <c r="W513" s="6"/>
      <c r="X513" s="162"/>
      <c r="Y513" s="6"/>
      <c r="Z513" s="6"/>
      <c r="AA513" s="6"/>
    </row>
    <row r="514" spans="1:27" ht="47.25" customHeight="1" x14ac:dyDescent="0.25">
      <c r="A514" s="6"/>
      <c r="B514" s="6"/>
      <c r="C514" s="6"/>
      <c r="D514" s="6"/>
      <c r="E514" s="6"/>
      <c r="F514" s="6"/>
      <c r="G514" s="6"/>
      <c r="H514" s="35"/>
      <c r="I514" s="6"/>
      <c r="J514" s="6"/>
      <c r="K514" s="6"/>
      <c r="L514" s="6"/>
      <c r="M514" s="6"/>
      <c r="N514" s="6"/>
      <c r="O514" s="6"/>
      <c r="P514" s="6"/>
      <c r="Q514" s="6"/>
      <c r="R514" s="6"/>
      <c r="S514" s="6"/>
      <c r="T514" s="6"/>
      <c r="U514" s="6"/>
      <c r="V514" s="612"/>
      <c r="W514" s="6"/>
      <c r="X514" s="162"/>
      <c r="Y514" s="6"/>
      <c r="Z514" s="6"/>
      <c r="AA514" s="6"/>
    </row>
    <row r="515" spans="1:27" ht="47.25" customHeight="1" x14ac:dyDescent="0.25">
      <c r="A515" s="6"/>
      <c r="B515" s="6"/>
      <c r="C515" s="6"/>
      <c r="D515" s="6"/>
      <c r="E515" s="6"/>
      <c r="F515" s="6"/>
      <c r="G515" s="6"/>
      <c r="H515" s="35"/>
      <c r="I515" s="6"/>
      <c r="J515" s="6"/>
      <c r="K515" s="6"/>
      <c r="L515" s="6"/>
      <c r="M515" s="6"/>
      <c r="N515" s="6"/>
      <c r="O515" s="6"/>
      <c r="P515" s="6"/>
      <c r="Q515" s="6"/>
      <c r="R515" s="6"/>
      <c r="S515" s="6"/>
      <c r="T515" s="6"/>
      <c r="U515" s="6"/>
      <c r="V515" s="612"/>
      <c r="W515" s="6"/>
      <c r="X515" s="162"/>
      <c r="Y515" s="6"/>
      <c r="Z515" s="6"/>
      <c r="AA515" s="6"/>
    </row>
    <row r="516" spans="1:27" ht="47.25" customHeight="1" x14ac:dyDescent="0.25">
      <c r="A516" s="6"/>
      <c r="B516" s="6"/>
      <c r="C516" s="6"/>
      <c r="D516" s="6"/>
      <c r="E516" s="6"/>
      <c r="F516" s="6"/>
      <c r="G516" s="6"/>
      <c r="H516" s="35"/>
      <c r="I516" s="6"/>
      <c r="J516" s="6"/>
      <c r="K516" s="6"/>
      <c r="L516" s="6"/>
      <c r="M516" s="6"/>
      <c r="N516" s="6"/>
      <c r="O516" s="6"/>
      <c r="P516" s="6"/>
      <c r="Q516" s="6"/>
      <c r="R516" s="6"/>
      <c r="S516" s="6"/>
      <c r="T516" s="6"/>
      <c r="U516" s="6"/>
      <c r="V516" s="612"/>
      <c r="W516" s="6"/>
      <c r="X516" s="162"/>
      <c r="Y516" s="6"/>
      <c r="Z516" s="6"/>
      <c r="AA516" s="6"/>
    </row>
    <row r="517" spans="1:27" ht="47.25" customHeight="1" x14ac:dyDescent="0.25">
      <c r="A517" s="6"/>
      <c r="B517" s="6"/>
      <c r="C517" s="6"/>
      <c r="D517" s="6"/>
      <c r="E517" s="6"/>
      <c r="F517" s="6"/>
      <c r="G517" s="6"/>
      <c r="H517" s="35"/>
      <c r="I517" s="6"/>
      <c r="J517" s="6"/>
      <c r="K517" s="6"/>
      <c r="L517" s="6"/>
      <c r="M517" s="6"/>
      <c r="N517" s="6"/>
      <c r="O517" s="6"/>
      <c r="P517" s="6"/>
      <c r="Q517" s="6"/>
      <c r="R517" s="6"/>
      <c r="S517" s="6"/>
      <c r="T517" s="6"/>
      <c r="U517" s="6"/>
      <c r="V517" s="612"/>
      <c r="W517" s="6"/>
      <c r="X517" s="162"/>
      <c r="Y517" s="6"/>
      <c r="Z517" s="6"/>
      <c r="AA517" s="6"/>
    </row>
    <row r="518" spans="1:27" ht="47.25" customHeight="1" x14ac:dyDescent="0.25">
      <c r="A518" s="6"/>
      <c r="B518" s="6"/>
      <c r="C518" s="6"/>
      <c r="D518" s="6"/>
      <c r="E518" s="6"/>
      <c r="F518" s="6"/>
      <c r="G518" s="6"/>
      <c r="H518" s="35"/>
      <c r="I518" s="6"/>
      <c r="J518" s="6"/>
      <c r="K518" s="6"/>
      <c r="L518" s="6"/>
      <c r="M518" s="6"/>
      <c r="N518" s="6"/>
      <c r="O518" s="6"/>
      <c r="P518" s="6"/>
      <c r="Q518" s="6"/>
      <c r="R518" s="6"/>
      <c r="S518" s="6"/>
      <c r="T518" s="6"/>
      <c r="U518" s="6"/>
      <c r="V518" s="612"/>
      <c r="W518" s="6"/>
      <c r="X518" s="162"/>
      <c r="Y518" s="6"/>
      <c r="Z518" s="6"/>
      <c r="AA518" s="6"/>
    </row>
    <row r="519" spans="1:27" ht="47.25" customHeight="1" x14ac:dyDescent="0.25">
      <c r="A519" s="6"/>
      <c r="B519" s="6"/>
      <c r="C519" s="6"/>
      <c r="D519" s="6"/>
      <c r="E519" s="6"/>
      <c r="F519" s="6"/>
      <c r="G519" s="6"/>
      <c r="H519" s="35"/>
      <c r="I519" s="6"/>
      <c r="J519" s="6"/>
      <c r="K519" s="6"/>
      <c r="L519" s="6"/>
      <c r="M519" s="6"/>
      <c r="N519" s="6"/>
      <c r="O519" s="6"/>
      <c r="P519" s="6"/>
      <c r="Q519" s="6"/>
      <c r="R519" s="6"/>
      <c r="S519" s="6"/>
      <c r="T519" s="6"/>
      <c r="U519" s="6"/>
      <c r="V519" s="612"/>
      <c r="W519" s="6"/>
      <c r="X519" s="162"/>
      <c r="Y519" s="6"/>
      <c r="Z519" s="6"/>
      <c r="AA519" s="6"/>
    </row>
    <row r="520" spans="1:27" ht="47.25" customHeight="1" x14ac:dyDescent="0.25">
      <c r="A520" s="6"/>
      <c r="B520" s="6"/>
      <c r="C520" s="6"/>
      <c r="D520" s="6"/>
      <c r="E520" s="6"/>
      <c r="F520" s="6"/>
      <c r="G520" s="6"/>
      <c r="H520" s="35"/>
      <c r="I520" s="6"/>
      <c r="J520" s="6"/>
      <c r="K520" s="6"/>
      <c r="L520" s="6"/>
      <c r="M520" s="6"/>
      <c r="N520" s="6"/>
      <c r="O520" s="6"/>
      <c r="P520" s="6"/>
      <c r="Q520" s="6"/>
      <c r="R520" s="6"/>
      <c r="S520" s="6"/>
      <c r="T520" s="6"/>
      <c r="U520" s="6"/>
      <c r="V520" s="612"/>
      <c r="W520" s="6"/>
      <c r="X520" s="162"/>
      <c r="Y520" s="6"/>
      <c r="Z520" s="6"/>
      <c r="AA520" s="6"/>
    </row>
    <row r="521" spans="1:27" ht="47.25" customHeight="1" x14ac:dyDescent="0.25">
      <c r="A521" s="6"/>
      <c r="B521" s="6"/>
      <c r="C521" s="6"/>
      <c r="D521" s="6"/>
      <c r="E521" s="6"/>
      <c r="F521" s="6"/>
      <c r="G521" s="6"/>
      <c r="H521" s="35"/>
      <c r="I521" s="6"/>
      <c r="J521" s="6"/>
      <c r="K521" s="6"/>
      <c r="L521" s="6"/>
      <c r="M521" s="6"/>
      <c r="N521" s="6"/>
      <c r="O521" s="6"/>
      <c r="P521" s="6"/>
      <c r="Q521" s="6"/>
      <c r="R521" s="6"/>
      <c r="S521" s="6"/>
      <c r="T521" s="6"/>
      <c r="U521" s="6"/>
      <c r="V521" s="612"/>
      <c r="W521" s="6"/>
      <c r="X521" s="162"/>
      <c r="Y521" s="6"/>
      <c r="Z521" s="6"/>
      <c r="AA521" s="6"/>
    </row>
    <row r="522" spans="1:27" ht="47.25" customHeight="1" x14ac:dyDescent="0.25">
      <c r="A522" s="6"/>
      <c r="B522" s="6"/>
      <c r="C522" s="6"/>
      <c r="D522" s="6"/>
      <c r="E522" s="6"/>
      <c r="F522" s="6"/>
      <c r="G522" s="6"/>
      <c r="H522" s="35"/>
      <c r="I522" s="6"/>
      <c r="J522" s="6"/>
      <c r="K522" s="6"/>
      <c r="L522" s="6"/>
      <c r="M522" s="6"/>
      <c r="N522" s="6"/>
      <c r="O522" s="6"/>
      <c r="P522" s="6"/>
      <c r="Q522" s="6"/>
      <c r="R522" s="6"/>
      <c r="S522" s="6"/>
      <c r="T522" s="6"/>
      <c r="U522" s="6"/>
      <c r="V522" s="612"/>
      <c r="W522" s="6"/>
      <c r="X522" s="162"/>
      <c r="Y522" s="6"/>
      <c r="Z522" s="6"/>
      <c r="AA522" s="6"/>
    </row>
    <row r="523" spans="1:27" ht="47.25" customHeight="1" x14ac:dyDescent="0.25">
      <c r="A523" s="6"/>
      <c r="B523" s="6"/>
      <c r="C523" s="6"/>
      <c r="D523" s="6"/>
      <c r="E523" s="6"/>
      <c r="F523" s="6"/>
      <c r="G523" s="6"/>
      <c r="H523" s="35"/>
      <c r="I523" s="6"/>
      <c r="J523" s="6"/>
      <c r="K523" s="6"/>
      <c r="L523" s="6"/>
      <c r="M523" s="6"/>
      <c r="N523" s="6"/>
      <c r="O523" s="6"/>
      <c r="P523" s="6"/>
      <c r="Q523" s="6"/>
      <c r="R523" s="6"/>
      <c r="S523" s="6"/>
      <c r="T523" s="6"/>
      <c r="U523" s="6"/>
      <c r="V523" s="612"/>
      <c r="W523" s="6"/>
      <c r="X523" s="162"/>
      <c r="Y523" s="6"/>
      <c r="Z523" s="6"/>
      <c r="AA523" s="6"/>
    </row>
    <row r="524" spans="1:27" ht="47.25" customHeight="1" x14ac:dyDescent="0.25">
      <c r="A524" s="6"/>
      <c r="B524" s="6"/>
      <c r="C524" s="6"/>
      <c r="D524" s="6"/>
      <c r="E524" s="6"/>
      <c r="F524" s="6"/>
      <c r="G524" s="6"/>
      <c r="H524" s="35"/>
      <c r="I524" s="6"/>
      <c r="J524" s="6"/>
      <c r="K524" s="6"/>
      <c r="L524" s="6"/>
      <c r="M524" s="6"/>
      <c r="N524" s="6"/>
      <c r="O524" s="6"/>
      <c r="P524" s="6"/>
      <c r="Q524" s="6"/>
      <c r="R524" s="6"/>
      <c r="S524" s="6"/>
      <c r="T524" s="6"/>
      <c r="U524" s="6"/>
      <c r="V524" s="612"/>
      <c r="W524" s="6"/>
      <c r="X524" s="162"/>
      <c r="Y524" s="6"/>
      <c r="Z524" s="6"/>
      <c r="AA524" s="6"/>
    </row>
    <row r="525" spans="1:27" ht="47.25" customHeight="1" x14ac:dyDescent="0.25">
      <c r="A525" s="6"/>
      <c r="B525" s="6"/>
      <c r="C525" s="6"/>
      <c r="D525" s="6"/>
      <c r="E525" s="6"/>
      <c r="F525" s="6"/>
      <c r="G525" s="6"/>
      <c r="H525" s="35"/>
      <c r="I525" s="6"/>
      <c r="J525" s="6"/>
      <c r="K525" s="6"/>
      <c r="L525" s="6"/>
      <c r="M525" s="6"/>
      <c r="N525" s="6"/>
      <c r="O525" s="6"/>
      <c r="P525" s="6"/>
      <c r="Q525" s="6"/>
      <c r="R525" s="6"/>
      <c r="S525" s="6"/>
      <c r="T525" s="6"/>
      <c r="U525" s="6"/>
      <c r="V525" s="612"/>
      <c r="W525" s="6"/>
      <c r="X525" s="162"/>
      <c r="Y525" s="6"/>
      <c r="Z525" s="6"/>
      <c r="AA525" s="6"/>
    </row>
    <row r="526" spans="1:27" ht="47.25" customHeight="1" x14ac:dyDescent="0.25">
      <c r="A526" s="6"/>
      <c r="B526" s="6"/>
      <c r="C526" s="6"/>
      <c r="D526" s="6"/>
      <c r="E526" s="6"/>
      <c r="F526" s="6"/>
      <c r="G526" s="6"/>
      <c r="H526" s="35"/>
      <c r="I526" s="6"/>
      <c r="J526" s="6"/>
      <c r="K526" s="6"/>
      <c r="L526" s="6"/>
      <c r="M526" s="6"/>
      <c r="N526" s="6"/>
      <c r="O526" s="6"/>
      <c r="P526" s="6"/>
      <c r="Q526" s="6"/>
      <c r="R526" s="6"/>
      <c r="S526" s="6"/>
      <c r="T526" s="6"/>
      <c r="U526" s="6"/>
      <c r="V526" s="612"/>
      <c r="W526" s="6"/>
      <c r="X526" s="162"/>
      <c r="Y526" s="6"/>
      <c r="Z526" s="6"/>
      <c r="AA526" s="6"/>
    </row>
    <row r="527" spans="1:27" ht="47.25" customHeight="1" x14ac:dyDescent="0.25">
      <c r="A527" s="6"/>
      <c r="B527" s="6"/>
      <c r="C527" s="6"/>
      <c r="D527" s="6"/>
      <c r="E527" s="6"/>
      <c r="F527" s="6"/>
      <c r="G527" s="6"/>
      <c r="H527" s="35"/>
      <c r="I527" s="6"/>
      <c r="J527" s="6"/>
      <c r="K527" s="6"/>
      <c r="L527" s="6"/>
      <c r="M527" s="6"/>
      <c r="N527" s="6"/>
      <c r="O527" s="6"/>
      <c r="P527" s="6"/>
      <c r="Q527" s="6"/>
      <c r="R527" s="6"/>
      <c r="S527" s="6"/>
      <c r="T527" s="6"/>
      <c r="U527" s="6"/>
      <c r="V527" s="612"/>
      <c r="W527" s="6"/>
      <c r="X527" s="162"/>
      <c r="Y527" s="6"/>
      <c r="Z527" s="6"/>
      <c r="AA527" s="6"/>
    </row>
    <row r="528" spans="1:27" ht="47.25" customHeight="1" x14ac:dyDescent="0.25">
      <c r="A528" s="6"/>
      <c r="B528" s="6"/>
      <c r="C528" s="6"/>
      <c r="D528" s="6"/>
      <c r="E528" s="6"/>
      <c r="F528" s="6"/>
      <c r="G528" s="6"/>
      <c r="H528" s="35"/>
      <c r="I528" s="6"/>
      <c r="J528" s="6"/>
      <c r="K528" s="6"/>
      <c r="L528" s="6"/>
      <c r="M528" s="6"/>
      <c r="N528" s="6"/>
      <c r="O528" s="6"/>
      <c r="P528" s="6"/>
      <c r="Q528" s="6"/>
      <c r="R528" s="6"/>
      <c r="S528" s="6"/>
      <c r="T528" s="6"/>
      <c r="U528" s="6"/>
      <c r="V528" s="612"/>
      <c r="W528" s="6"/>
      <c r="X528" s="162"/>
      <c r="Y528" s="6"/>
      <c r="Z528" s="6"/>
      <c r="AA528" s="6"/>
    </row>
    <row r="529" spans="1:27" ht="47.25" customHeight="1" x14ac:dyDescent="0.25">
      <c r="A529" s="6"/>
      <c r="B529" s="6"/>
      <c r="C529" s="6"/>
      <c r="D529" s="6"/>
      <c r="E529" s="6"/>
      <c r="F529" s="6"/>
      <c r="G529" s="6"/>
      <c r="H529" s="35"/>
      <c r="I529" s="6"/>
      <c r="J529" s="6"/>
      <c r="K529" s="6"/>
      <c r="L529" s="6"/>
      <c r="M529" s="6"/>
      <c r="N529" s="6"/>
      <c r="O529" s="6"/>
      <c r="P529" s="6"/>
      <c r="Q529" s="6"/>
      <c r="R529" s="6"/>
      <c r="S529" s="6"/>
      <c r="T529" s="6"/>
      <c r="U529" s="6"/>
      <c r="V529" s="612"/>
      <c r="W529" s="6"/>
      <c r="X529" s="162"/>
      <c r="Y529" s="6"/>
      <c r="Z529" s="6"/>
      <c r="AA529" s="6"/>
    </row>
    <row r="530" spans="1:27" ht="47.25" customHeight="1" x14ac:dyDescent="0.25">
      <c r="A530" s="6"/>
      <c r="B530" s="6"/>
      <c r="C530" s="6"/>
      <c r="D530" s="6"/>
      <c r="E530" s="6"/>
      <c r="F530" s="6"/>
      <c r="G530" s="6"/>
      <c r="H530" s="35"/>
      <c r="I530" s="6"/>
      <c r="J530" s="6"/>
      <c r="K530" s="6"/>
      <c r="L530" s="6"/>
      <c r="M530" s="6"/>
      <c r="N530" s="6"/>
      <c r="O530" s="6"/>
      <c r="P530" s="6"/>
      <c r="Q530" s="6"/>
      <c r="R530" s="6"/>
      <c r="S530" s="6"/>
      <c r="T530" s="6"/>
      <c r="U530" s="6"/>
      <c r="V530" s="612"/>
      <c r="W530" s="6"/>
      <c r="X530" s="162"/>
      <c r="Y530" s="6"/>
      <c r="Z530" s="6"/>
      <c r="AA530" s="6"/>
    </row>
    <row r="531" spans="1:27" ht="47.25" customHeight="1" x14ac:dyDescent="0.25">
      <c r="A531" s="6"/>
      <c r="B531" s="6"/>
      <c r="C531" s="6"/>
      <c r="D531" s="6"/>
      <c r="E531" s="6"/>
      <c r="F531" s="6"/>
      <c r="G531" s="6"/>
      <c r="H531" s="35"/>
      <c r="I531" s="6"/>
      <c r="J531" s="6"/>
      <c r="K531" s="6"/>
      <c r="L531" s="6"/>
      <c r="M531" s="6"/>
      <c r="N531" s="6"/>
      <c r="O531" s="6"/>
      <c r="P531" s="6"/>
      <c r="Q531" s="6"/>
      <c r="R531" s="6"/>
      <c r="S531" s="6"/>
      <c r="T531" s="6"/>
      <c r="U531" s="6"/>
      <c r="V531" s="612"/>
      <c r="W531" s="6"/>
      <c r="X531" s="162"/>
      <c r="Y531" s="6"/>
      <c r="Z531" s="6"/>
      <c r="AA531" s="6"/>
    </row>
    <row r="532" spans="1:27" ht="47.25" customHeight="1" x14ac:dyDescent="0.25">
      <c r="A532" s="6"/>
      <c r="B532" s="6"/>
      <c r="C532" s="6"/>
      <c r="D532" s="6"/>
      <c r="E532" s="6"/>
      <c r="F532" s="6"/>
      <c r="G532" s="6"/>
      <c r="H532" s="35"/>
      <c r="I532" s="6"/>
      <c r="J532" s="6"/>
      <c r="K532" s="6"/>
      <c r="L532" s="6"/>
      <c r="M532" s="6"/>
      <c r="N532" s="6"/>
      <c r="O532" s="6"/>
      <c r="P532" s="6"/>
      <c r="Q532" s="6"/>
      <c r="R532" s="6"/>
      <c r="S532" s="6"/>
      <c r="T532" s="6"/>
      <c r="U532" s="6"/>
      <c r="V532" s="612"/>
      <c r="W532" s="6"/>
      <c r="X532" s="162"/>
      <c r="Y532" s="6"/>
      <c r="Z532" s="6"/>
      <c r="AA532" s="6"/>
    </row>
    <row r="533" spans="1:27" ht="47.25" customHeight="1" x14ac:dyDescent="0.25">
      <c r="A533" s="6"/>
      <c r="B533" s="6"/>
      <c r="C533" s="6"/>
      <c r="D533" s="6"/>
      <c r="E533" s="6"/>
      <c r="F533" s="6"/>
      <c r="G533" s="6"/>
      <c r="H533" s="35"/>
      <c r="I533" s="6"/>
      <c r="J533" s="6"/>
      <c r="K533" s="6"/>
      <c r="L533" s="6"/>
      <c r="M533" s="6"/>
      <c r="N533" s="6"/>
      <c r="O533" s="6"/>
      <c r="P533" s="6"/>
      <c r="Q533" s="6"/>
      <c r="R533" s="6"/>
      <c r="S533" s="6"/>
      <c r="T533" s="6"/>
      <c r="U533" s="6"/>
      <c r="V533" s="612"/>
      <c r="W533" s="6"/>
      <c r="X533" s="162"/>
      <c r="Y533" s="6"/>
      <c r="Z533" s="6"/>
      <c r="AA533" s="6"/>
    </row>
    <row r="534" spans="1:27" ht="47.25" customHeight="1" x14ac:dyDescent="0.25">
      <c r="A534" s="6"/>
      <c r="B534" s="6"/>
      <c r="C534" s="6"/>
      <c r="D534" s="6"/>
      <c r="E534" s="6"/>
      <c r="F534" s="6"/>
      <c r="G534" s="6"/>
      <c r="H534" s="35"/>
      <c r="I534" s="6"/>
      <c r="J534" s="6"/>
      <c r="K534" s="6"/>
      <c r="L534" s="6"/>
      <c r="M534" s="6"/>
      <c r="N534" s="6"/>
      <c r="O534" s="6"/>
      <c r="P534" s="6"/>
      <c r="Q534" s="6"/>
      <c r="R534" s="6"/>
      <c r="S534" s="6"/>
      <c r="T534" s="6"/>
      <c r="U534" s="6"/>
      <c r="V534" s="612"/>
      <c r="W534" s="6"/>
      <c r="X534" s="162"/>
      <c r="Y534" s="6"/>
      <c r="Z534" s="6"/>
      <c r="AA534" s="6"/>
    </row>
    <row r="535" spans="1:27" ht="47.25" customHeight="1" x14ac:dyDescent="0.25">
      <c r="A535" s="6"/>
      <c r="B535" s="6"/>
      <c r="C535" s="6"/>
      <c r="D535" s="6"/>
      <c r="E535" s="6"/>
      <c r="F535" s="6"/>
      <c r="G535" s="6"/>
      <c r="H535" s="35"/>
      <c r="I535" s="6"/>
      <c r="J535" s="6"/>
      <c r="K535" s="6"/>
      <c r="L535" s="6"/>
      <c r="M535" s="6"/>
      <c r="N535" s="6"/>
      <c r="O535" s="6"/>
      <c r="P535" s="6"/>
      <c r="Q535" s="6"/>
      <c r="R535" s="6"/>
      <c r="S535" s="6"/>
      <c r="T535" s="6"/>
      <c r="U535" s="6"/>
      <c r="V535" s="612"/>
      <c r="W535" s="6"/>
      <c r="X535" s="162"/>
      <c r="Y535" s="6"/>
      <c r="Z535" s="6"/>
      <c r="AA535" s="6"/>
    </row>
    <row r="536" spans="1:27" ht="47.25" customHeight="1" x14ac:dyDescent="0.25">
      <c r="A536" s="6"/>
      <c r="B536" s="6"/>
      <c r="C536" s="6"/>
      <c r="D536" s="6"/>
      <c r="E536" s="6"/>
      <c r="F536" s="6"/>
      <c r="G536" s="6"/>
      <c r="H536" s="35"/>
      <c r="I536" s="6"/>
      <c r="J536" s="6"/>
      <c r="K536" s="6"/>
      <c r="L536" s="6"/>
      <c r="M536" s="6"/>
      <c r="N536" s="6"/>
      <c r="O536" s="6"/>
      <c r="P536" s="6"/>
      <c r="Q536" s="6"/>
      <c r="R536" s="6"/>
      <c r="S536" s="6"/>
      <c r="T536" s="6"/>
      <c r="U536" s="6"/>
      <c r="V536" s="612"/>
      <c r="W536" s="6"/>
      <c r="X536" s="162"/>
      <c r="Y536" s="6"/>
      <c r="Z536" s="6"/>
      <c r="AA536" s="6"/>
    </row>
    <row r="537" spans="1:27" ht="47.25" customHeight="1" x14ac:dyDescent="0.25">
      <c r="A537" s="6"/>
      <c r="B537" s="6"/>
      <c r="C537" s="6"/>
      <c r="D537" s="6"/>
      <c r="E537" s="6"/>
      <c r="F537" s="6"/>
      <c r="G537" s="6"/>
      <c r="H537" s="35"/>
      <c r="I537" s="6"/>
      <c r="J537" s="6"/>
      <c r="K537" s="6"/>
      <c r="L537" s="6"/>
      <c r="M537" s="6"/>
      <c r="N537" s="6"/>
      <c r="O537" s="6"/>
      <c r="P537" s="6"/>
      <c r="Q537" s="6"/>
      <c r="R537" s="6"/>
      <c r="S537" s="6"/>
      <c r="T537" s="6"/>
      <c r="U537" s="6"/>
      <c r="V537" s="612"/>
      <c r="W537" s="6"/>
      <c r="X537" s="162"/>
      <c r="Y537" s="6"/>
      <c r="Z537" s="6"/>
      <c r="AA537" s="6"/>
    </row>
    <row r="538" spans="1:27" ht="47.25" customHeight="1" x14ac:dyDescent="0.25">
      <c r="A538" s="6"/>
      <c r="B538" s="6"/>
      <c r="C538" s="6"/>
      <c r="D538" s="6"/>
      <c r="E538" s="6"/>
      <c r="F538" s="6"/>
      <c r="G538" s="6"/>
      <c r="H538" s="35"/>
      <c r="I538" s="6"/>
      <c r="J538" s="6"/>
      <c r="K538" s="6"/>
      <c r="L538" s="6"/>
      <c r="M538" s="6"/>
      <c r="N538" s="6"/>
      <c r="O538" s="6"/>
      <c r="P538" s="6"/>
      <c r="Q538" s="6"/>
      <c r="R538" s="6"/>
      <c r="S538" s="6"/>
      <c r="T538" s="6"/>
      <c r="U538" s="6"/>
      <c r="V538" s="612"/>
      <c r="W538" s="6"/>
      <c r="X538" s="162"/>
      <c r="Y538" s="6"/>
      <c r="Z538" s="6"/>
      <c r="AA538" s="6"/>
    </row>
    <row r="539" spans="1:27" ht="47.25" customHeight="1" x14ac:dyDescent="0.25">
      <c r="A539" s="6"/>
      <c r="B539" s="6"/>
      <c r="C539" s="6"/>
      <c r="D539" s="6"/>
      <c r="E539" s="6"/>
      <c r="F539" s="6"/>
      <c r="G539" s="6"/>
      <c r="H539" s="35"/>
      <c r="I539" s="6"/>
      <c r="J539" s="6"/>
      <c r="K539" s="6"/>
      <c r="L539" s="6"/>
      <c r="M539" s="6"/>
      <c r="N539" s="6"/>
      <c r="O539" s="6"/>
      <c r="P539" s="6"/>
      <c r="Q539" s="6"/>
      <c r="R539" s="6"/>
      <c r="S539" s="6"/>
      <c r="T539" s="6"/>
      <c r="U539" s="6"/>
      <c r="V539" s="612"/>
      <c r="W539" s="6"/>
      <c r="X539" s="162"/>
      <c r="Y539" s="6"/>
      <c r="Z539" s="6"/>
      <c r="AA539" s="6"/>
    </row>
    <row r="540" spans="1:27" ht="47.25" customHeight="1" x14ac:dyDescent="0.25">
      <c r="A540" s="6"/>
      <c r="B540" s="6"/>
      <c r="C540" s="6"/>
      <c r="D540" s="6"/>
      <c r="E540" s="6"/>
      <c r="F540" s="6"/>
      <c r="G540" s="6"/>
      <c r="H540" s="35"/>
      <c r="I540" s="6"/>
      <c r="J540" s="6"/>
      <c r="K540" s="6"/>
      <c r="L540" s="6"/>
      <c r="M540" s="6"/>
      <c r="N540" s="6"/>
      <c r="O540" s="6"/>
      <c r="P540" s="6"/>
      <c r="Q540" s="6"/>
      <c r="R540" s="6"/>
      <c r="S540" s="6"/>
      <c r="T540" s="6"/>
      <c r="U540" s="6"/>
      <c r="V540" s="612"/>
      <c r="W540" s="6"/>
      <c r="X540" s="162"/>
      <c r="Y540" s="6"/>
      <c r="Z540" s="6"/>
      <c r="AA540" s="6"/>
    </row>
    <row r="541" spans="1:27" ht="47.25" customHeight="1" x14ac:dyDescent="0.25">
      <c r="A541" s="6"/>
      <c r="B541" s="6"/>
      <c r="C541" s="6"/>
      <c r="D541" s="6"/>
      <c r="E541" s="6"/>
      <c r="F541" s="6"/>
      <c r="G541" s="6"/>
      <c r="H541" s="35"/>
      <c r="I541" s="6"/>
      <c r="J541" s="6"/>
      <c r="K541" s="6"/>
      <c r="L541" s="6"/>
      <c r="M541" s="6"/>
      <c r="N541" s="6"/>
      <c r="O541" s="6"/>
      <c r="P541" s="6"/>
      <c r="Q541" s="6"/>
      <c r="R541" s="6"/>
      <c r="S541" s="6"/>
      <c r="T541" s="6"/>
      <c r="U541" s="6"/>
      <c r="V541" s="612"/>
      <c r="W541" s="6"/>
      <c r="X541" s="162"/>
      <c r="Y541" s="6"/>
      <c r="Z541" s="6"/>
      <c r="AA541" s="6"/>
    </row>
    <row r="542" spans="1:27" ht="47.25" customHeight="1" x14ac:dyDescent="0.25">
      <c r="A542" s="6"/>
      <c r="B542" s="6"/>
      <c r="C542" s="6"/>
      <c r="D542" s="6"/>
      <c r="E542" s="6"/>
      <c r="F542" s="6"/>
      <c r="G542" s="6"/>
      <c r="H542" s="35"/>
      <c r="I542" s="6"/>
      <c r="J542" s="6"/>
      <c r="K542" s="6"/>
      <c r="L542" s="6"/>
      <c r="M542" s="6"/>
      <c r="N542" s="6"/>
      <c r="O542" s="6"/>
      <c r="P542" s="6"/>
      <c r="Q542" s="6"/>
      <c r="R542" s="6"/>
      <c r="S542" s="6"/>
      <c r="T542" s="6"/>
      <c r="U542" s="6"/>
      <c r="V542" s="612"/>
      <c r="W542" s="6"/>
      <c r="X542" s="162"/>
      <c r="Y542" s="6"/>
      <c r="Z542" s="6"/>
      <c r="AA542" s="6"/>
    </row>
    <row r="543" spans="1:27" ht="47.25" customHeight="1" x14ac:dyDescent="0.25">
      <c r="A543" s="6"/>
      <c r="B543" s="6"/>
      <c r="C543" s="6"/>
      <c r="D543" s="6"/>
      <c r="E543" s="6"/>
      <c r="F543" s="6"/>
      <c r="G543" s="6"/>
      <c r="H543" s="35"/>
      <c r="I543" s="6"/>
      <c r="J543" s="6"/>
      <c r="K543" s="6"/>
      <c r="L543" s="6"/>
      <c r="M543" s="6"/>
      <c r="N543" s="6"/>
      <c r="O543" s="6"/>
      <c r="P543" s="6"/>
      <c r="Q543" s="6"/>
      <c r="R543" s="6"/>
      <c r="S543" s="6"/>
      <c r="T543" s="6"/>
      <c r="U543" s="6"/>
      <c r="V543" s="612"/>
      <c r="W543" s="6"/>
      <c r="X543" s="162"/>
      <c r="Y543" s="6"/>
      <c r="Z543" s="6"/>
      <c r="AA543" s="6"/>
    </row>
    <row r="544" spans="1:27" ht="47.25" customHeight="1" x14ac:dyDescent="0.25">
      <c r="A544" s="6"/>
      <c r="B544" s="6"/>
      <c r="C544" s="6"/>
      <c r="D544" s="6"/>
      <c r="E544" s="6"/>
      <c r="F544" s="6"/>
      <c r="G544" s="6"/>
      <c r="H544" s="35"/>
      <c r="I544" s="6"/>
      <c r="J544" s="6"/>
      <c r="K544" s="6"/>
      <c r="L544" s="6"/>
      <c r="M544" s="6"/>
      <c r="N544" s="6"/>
      <c r="O544" s="6"/>
      <c r="P544" s="6"/>
      <c r="Q544" s="6"/>
      <c r="R544" s="6"/>
      <c r="S544" s="6"/>
      <c r="T544" s="6"/>
      <c r="U544" s="6"/>
      <c r="V544" s="612"/>
      <c r="W544" s="6"/>
      <c r="X544" s="162"/>
      <c r="Y544" s="6"/>
      <c r="Z544" s="6"/>
      <c r="AA544" s="6"/>
    </row>
    <row r="545" spans="1:27" ht="47.25" customHeight="1" x14ac:dyDescent="0.25">
      <c r="A545" s="6"/>
      <c r="B545" s="6"/>
      <c r="C545" s="6"/>
      <c r="D545" s="6"/>
      <c r="E545" s="6"/>
      <c r="F545" s="6"/>
      <c r="G545" s="6"/>
      <c r="H545" s="35"/>
      <c r="I545" s="6"/>
      <c r="J545" s="6"/>
      <c r="K545" s="6"/>
      <c r="L545" s="6"/>
      <c r="M545" s="6"/>
      <c r="N545" s="6"/>
      <c r="O545" s="6"/>
      <c r="P545" s="6"/>
      <c r="Q545" s="6"/>
      <c r="R545" s="6"/>
      <c r="S545" s="6"/>
      <c r="T545" s="6"/>
      <c r="U545" s="6"/>
      <c r="V545" s="612"/>
      <c r="W545" s="6"/>
      <c r="X545" s="162"/>
      <c r="Y545" s="6"/>
      <c r="Z545" s="6"/>
      <c r="AA545" s="6"/>
    </row>
    <row r="546" spans="1:27" ht="47.25" customHeight="1" x14ac:dyDescent="0.25">
      <c r="A546" s="6"/>
      <c r="B546" s="6"/>
      <c r="C546" s="6"/>
      <c r="D546" s="6"/>
      <c r="E546" s="6"/>
      <c r="F546" s="6"/>
      <c r="G546" s="6"/>
      <c r="H546" s="35"/>
      <c r="I546" s="6"/>
      <c r="J546" s="6"/>
      <c r="K546" s="6"/>
      <c r="L546" s="6"/>
      <c r="M546" s="6"/>
      <c r="N546" s="6"/>
      <c r="O546" s="6"/>
      <c r="P546" s="6"/>
      <c r="Q546" s="6"/>
      <c r="R546" s="6"/>
      <c r="S546" s="6"/>
      <c r="T546" s="6"/>
      <c r="U546" s="6"/>
      <c r="V546" s="612"/>
      <c r="W546" s="6"/>
      <c r="X546" s="162"/>
      <c r="Y546" s="6"/>
      <c r="Z546" s="6"/>
      <c r="AA546" s="6"/>
    </row>
    <row r="547" spans="1:27" ht="47.25" customHeight="1" x14ac:dyDescent="0.25">
      <c r="A547" s="6"/>
      <c r="B547" s="6"/>
      <c r="C547" s="6"/>
      <c r="D547" s="6"/>
      <c r="E547" s="6"/>
      <c r="F547" s="6"/>
      <c r="G547" s="6"/>
      <c r="H547" s="35"/>
      <c r="I547" s="6"/>
      <c r="J547" s="6"/>
      <c r="K547" s="6"/>
      <c r="L547" s="6"/>
      <c r="M547" s="6"/>
      <c r="N547" s="6"/>
      <c r="O547" s="6"/>
      <c r="P547" s="6"/>
      <c r="Q547" s="6"/>
      <c r="R547" s="6"/>
      <c r="S547" s="6"/>
      <c r="T547" s="6"/>
      <c r="U547" s="6"/>
      <c r="V547" s="612"/>
      <c r="W547" s="6"/>
      <c r="X547" s="162"/>
      <c r="Y547" s="6"/>
      <c r="Z547" s="6"/>
      <c r="AA547" s="6"/>
    </row>
    <row r="548" spans="1:27" ht="47.25" customHeight="1" x14ac:dyDescent="0.25">
      <c r="A548" s="6"/>
      <c r="B548" s="6"/>
      <c r="C548" s="6"/>
      <c r="D548" s="6"/>
      <c r="E548" s="6"/>
      <c r="F548" s="6"/>
      <c r="G548" s="6"/>
      <c r="H548" s="35"/>
      <c r="I548" s="6"/>
      <c r="J548" s="6"/>
      <c r="K548" s="6"/>
      <c r="L548" s="6"/>
      <c r="M548" s="6"/>
      <c r="N548" s="6"/>
      <c r="O548" s="6"/>
      <c r="P548" s="6"/>
      <c r="Q548" s="6"/>
      <c r="R548" s="6"/>
      <c r="S548" s="6"/>
      <c r="T548" s="6"/>
      <c r="U548" s="6"/>
      <c r="V548" s="612"/>
      <c r="W548" s="6"/>
      <c r="X548" s="162"/>
      <c r="Y548" s="6"/>
      <c r="Z548" s="6"/>
      <c r="AA548" s="6"/>
    </row>
    <row r="549" spans="1:27" ht="47.25" customHeight="1" x14ac:dyDescent="0.25">
      <c r="A549" s="6"/>
      <c r="B549" s="6"/>
      <c r="C549" s="6"/>
      <c r="D549" s="6"/>
      <c r="E549" s="6"/>
      <c r="F549" s="6"/>
      <c r="G549" s="6"/>
      <c r="H549" s="35"/>
      <c r="I549" s="6"/>
      <c r="J549" s="6"/>
      <c r="K549" s="6"/>
      <c r="L549" s="6"/>
      <c r="M549" s="6"/>
      <c r="N549" s="6"/>
      <c r="O549" s="6"/>
      <c r="P549" s="6"/>
      <c r="Q549" s="6"/>
      <c r="R549" s="6"/>
      <c r="S549" s="6"/>
      <c r="T549" s="6"/>
      <c r="U549" s="6"/>
      <c r="V549" s="612"/>
      <c r="W549" s="6"/>
      <c r="X549" s="162"/>
      <c r="Y549" s="6"/>
      <c r="Z549" s="6"/>
      <c r="AA549" s="6"/>
    </row>
    <row r="550" spans="1:27" ht="47.25" customHeight="1" x14ac:dyDescent="0.25">
      <c r="A550" s="6"/>
      <c r="B550" s="6"/>
      <c r="C550" s="6"/>
      <c r="D550" s="6"/>
      <c r="E550" s="6"/>
      <c r="F550" s="6"/>
      <c r="G550" s="6"/>
      <c r="H550" s="35"/>
      <c r="I550" s="6"/>
      <c r="J550" s="6"/>
      <c r="K550" s="6"/>
      <c r="L550" s="6"/>
      <c r="M550" s="6"/>
      <c r="N550" s="6"/>
      <c r="O550" s="6"/>
      <c r="P550" s="6"/>
      <c r="Q550" s="6"/>
      <c r="R550" s="6"/>
      <c r="S550" s="6"/>
      <c r="T550" s="6"/>
      <c r="U550" s="6"/>
      <c r="V550" s="612"/>
      <c r="W550" s="6"/>
      <c r="X550" s="162"/>
      <c r="Y550" s="6"/>
      <c r="Z550" s="6"/>
      <c r="AA550" s="6"/>
    </row>
    <row r="551" spans="1:27" ht="47.25" customHeight="1" x14ac:dyDescent="0.25">
      <c r="A551" s="6"/>
      <c r="B551" s="6"/>
      <c r="C551" s="6"/>
      <c r="D551" s="6"/>
      <c r="E551" s="6"/>
      <c r="F551" s="6"/>
      <c r="G551" s="6"/>
      <c r="H551" s="35"/>
      <c r="I551" s="6"/>
      <c r="J551" s="6"/>
      <c r="K551" s="6"/>
      <c r="L551" s="6"/>
      <c r="M551" s="6"/>
      <c r="N551" s="6"/>
      <c r="O551" s="6"/>
      <c r="P551" s="6"/>
      <c r="Q551" s="6"/>
      <c r="R551" s="6"/>
      <c r="S551" s="6"/>
      <c r="T551" s="6"/>
      <c r="U551" s="6"/>
      <c r="V551" s="612"/>
      <c r="W551" s="6"/>
      <c r="X551" s="162"/>
      <c r="Y551" s="6"/>
      <c r="Z551" s="6"/>
      <c r="AA551" s="6"/>
    </row>
    <row r="552" spans="1:27" ht="47.25" customHeight="1" x14ac:dyDescent="0.25">
      <c r="A552" s="6"/>
      <c r="B552" s="6"/>
      <c r="C552" s="6"/>
      <c r="D552" s="6"/>
      <c r="E552" s="6"/>
      <c r="F552" s="6"/>
      <c r="G552" s="6"/>
      <c r="H552" s="35"/>
      <c r="I552" s="6"/>
      <c r="J552" s="6"/>
      <c r="K552" s="6"/>
      <c r="L552" s="6"/>
      <c r="M552" s="6"/>
      <c r="N552" s="6"/>
      <c r="O552" s="6"/>
      <c r="P552" s="6"/>
      <c r="Q552" s="6"/>
      <c r="R552" s="6"/>
      <c r="S552" s="6"/>
      <c r="T552" s="6"/>
      <c r="U552" s="6"/>
      <c r="V552" s="612"/>
      <c r="W552" s="6"/>
      <c r="X552" s="162"/>
      <c r="Y552" s="6"/>
      <c r="Z552" s="6"/>
      <c r="AA552" s="6"/>
    </row>
    <row r="553" spans="1:27" ht="47.25" customHeight="1" x14ac:dyDescent="0.25">
      <c r="A553" s="6"/>
      <c r="B553" s="6"/>
      <c r="C553" s="6"/>
      <c r="D553" s="6"/>
      <c r="E553" s="6"/>
      <c r="F553" s="6"/>
      <c r="G553" s="6"/>
      <c r="H553" s="35"/>
      <c r="I553" s="6"/>
      <c r="J553" s="6"/>
      <c r="K553" s="6"/>
      <c r="L553" s="6"/>
      <c r="M553" s="6"/>
      <c r="N553" s="6"/>
      <c r="O553" s="6"/>
      <c r="P553" s="6"/>
      <c r="Q553" s="6"/>
      <c r="R553" s="6"/>
      <c r="S553" s="6"/>
      <c r="T553" s="6"/>
      <c r="U553" s="6"/>
      <c r="V553" s="612"/>
      <c r="W553" s="6"/>
      <c r="X553" s="162"/>
      <c r="Y553" s="6"/>
      <c r="Z553" s="6"/>
      <c r="AA553" s="6"/>
    </row>
    <row r="554" spans="1:27" ht="47.25" customHeight="1" x14ac:dyDescent="0.25">
      <c r="A554" s="6"/>
      <c r="B554" s="6"/>
      <c r="C554" s="6"/>
      <c r="D554" s="6"/>
      <c r="E554" s="6"/>
      <c r="F554" s="6"/>
      <c r="G554" s="6"/>
      <c r="H554" s="35"/>
      <c r="I554" s="6"/>
      <c r="J554" s="6"/>
      <c r="K554" s="6"/>
      <c r="L554" s="6"/>
      <c r="M554" s="6"/>
      <c r="N554" s="6"/>
      <c r="O554" s="6"/>
      <c r="P554" s="6"/>
      <c r="Q554" s="6"/>
      <c r="R554" s="6"/>
      <c r="S554" s="6"/>
      <c r="T554" s="6"/>
      <c r="U554" s="6"/>
      <c r="V554" s="612"/>
      <c r="W554" s="6"/>
      <c r="X554" s="162"/>
      <c r="Y554" s="6"/>
      <c r="Z554" s="6"/>
      <c r="AA554" s="6"/>
    </row>
    <row r="555" spans="1:27" ht="47.25" customHeight="1" x14ac:dyDescent="0.25">
      <c r="A555" s="6"/>
      <c r="B555" s="6"/>
      <c r="C555" s="6"/>
      <c r="D555" s="6"/>
      <c r="E555" s="6"/>
      <c r="F555" s="6"/>
      <c r="G555" s="6"/>
      <c r="H555" s="35"/>
      <c r="I555" s="6"/>
      <c r="J555" s="6"/>
      <c r="K555" s="6"/>
      <c r="L555" s="6"/>
      <c r="M555" s="6"/>
      <c r="N555" s="6"/>
      <c r="O555" s="6"/>
      <c r="P555" s="6"/>
      <c r="Q555" s="6"/>
      <c r="R555" s="6"/>
      <c r="S555" s="6"/>
      <c r="T555" s="6"/>
      <c r="U555" s="6"/>
      <c r="V555" s="612"/>
      <c r="W555" s="6"/>
      <c r="X555" s="162"/>
      <c r="Y555" s="6"/>
      <c r="Z555" s="6"/>
      <c r="AA555" s="6"/>
    </row>
    <row r="556" spans="1:27" ht="47.25" customHeight="1" x14ac:dyDescent="0.25">
      <c r="A556" s="6"/>
      <c r="B556" s="6"/>
      <c r="C556" s="6"/>
      <c r="D556" s="6"/>
      <c r="E556" s="6"/>
      <c r="F556" s="6"/>
      <c r="G556" s="6"/>
      <c r="H556" s="35"/>
      <c r="I556" s="6"/>
      <c r="J556" s="6"/>
      <c r="K556" s="6"/>
      <c r="L556" s="6"/>
      <c r="M556" s="6"/>
      <c r="N556" s="6"/>
      <c r="O556" s="6"/>
      <c r="P556" s="6"/>
      <c r="Q556" s="6"/>
      <c r="R556" s="6"/>
      <c r="S556" s="6"/>
      <c r="T556" s="6"/>
      <c r="U556" s="6"/>
      <c r="V556" s="612"/>
      <c r="W556" s="6"/>
      <c r="X556" s="162"/>
      <c r="Y556" s="6"/>
      <c r="Z556" s="6"/>
      <c r="AA556" s="6"/>
    </row>
    <row r="557" spans="1:27" ht="47.25" customHeight="1" x14ac:dyDescent="0.25">
      <c r="A557" s="6"/>
      <c r="B557" s="6"/>
      <c r="C557" s="6"/>
      <c r="D557" s="6"/>
      <c r="E557" s="6"/>
      <c r="F557" s="6"/>
      <c r="G557" s="6"/>
      <c r="H557" s="35"/>
      <c r="I557" s="6"/>
      <c r="J557" s="6"/>
      <c r="K557" s="6"/>
      <c r="L557" s="6"/>
      <c r="M557" s="6"/>
      <c r="N557" s="6"/>
      <c r="O557" s="6"/>
      <c r="P557" s="6"/>
      <c r="Q557" s="6"/>
      <c r="R557" s="6"/>
      <c r="S557" s="6"/>
      <c r="T557" s="6"/>
      <c r="U557" s="6"/>
      <c r="V557" s="612"/>
      <c r="W557" s="6"/>
      <c r="X557" s="162"/>
      <c r="Y557" s="6"/>
      <c r="Z557" s="6"/>
      <c r="AA557" s="6"/>
    </row>
    <row r="558" spans="1:27" ht="47.25" customHeight="1" x14ac:dyDescent="0.25">
      <c r="A558" s="6"/>
      <c r="B558" s="6"/>
      <c r="C558" s="6"/>
      <c r="D558" s="6"/>
      <c r="E558" s="6"/>
      <c r="F558" s="6"/>
      <c r="G558" s="6"/>
      <c r="H558" s="35"/>
      <c r="I558" s="6"/>
      <c r="J558" s="6"/>
      <c r="K558" s="6"/>
      <c r="L558" s="6"/>
      <c r="M558" s="6"/>
      <c r="N558" s="6"/>
      <c r="O558" s="6"/>
      <c r="P558" s="6"/>
      <c r="Q558" s="6"/>
      <c r="R558" s="6"/>
      <c r="S558" s="6"/>
      <c r="T558" s="6"/>
      <c r="U558" s="6"/>
      <c r="V558" s="612"/>
      <c r="W558" s="6"/>
      <c r="X558" s="162"/>
      <c r="Y558" s="6"/>
      <c r="Z558" s="6"/>
      <c r="AA558" s="6"/>
    </row>
    <row r="559" spans="1:27" ht="47.25" customHeight="1" x14ac:dyDescent="0.25">
      <c r="A559" s="6"/>
      <c r="B559" s="6"/>
      <c r="C559" s="6"/>
      <c r="D559" s="6"/>
      <c r="E559" s="6"/>
      <c r="F559" s="6"/>
      <c r="G559" s="6"/>
      <c r="H559" s="35"/>
      <c r="I559" s="6"/>
      <c r="J559" s="6"/>
      <c r="K559" s="6"/>
      <c r="L559" s="6"/>
      <c r="M559" s="6"/>
      <c r="N559" s="6"/>
      <c r="O559" s="6"/>
      <c r="P559" s="6"/>
      <c r="Q559" s="6"/>
      <c r="R559" s="6"/>
      <c r="S559" s="6"/>
      <c r="T559" s="6"/>
      <c r="U559" s="6"/>
      <c r="V559" s="612"/>
      <c r="W559" s="6"/>
      <c r="X559" s="162"/>
      <c r="Y559" s="6"/>
      <c r="Z559" s="6"/>
      <c r="AA559" s="6"/>
    </row>
    <row r="560" spans="1:27" ht="47.25" customHeight="1" x14ac:dyDescent="0.25">
      <c r="A560" s="6"/>
      <c r="B560" s="6"/>
      <c r="C560" s="6"/>
      <c r="D560" s="6"/>
      <c r="E560" s="6"/>
      <c r="F560" s="6"/>
      <c r="G560" s="6"/>
      <c r="H560" s="35"/>
      <c r="I560" s="6"/>
      <c r="J560" s="6"/>
      <c r="K560" s="6"/>
      <c r="L560" s="6"/>
      <c r="M560" s="6"/>
      <c r="N560" s="6"/>
      <c r="O560" s="6"/>
      <c r="P560" s="6"/>
      <c r="Q560" s="6"/>
      <c r="R560" s="6"/>
      <c r="S560" s="6"/>
      <c r="T560" s="6"/>
      <c r="U560" s="6"/>
      <c r="V560" s="612"/>
      <c r="W560" s="6"/>
      <c r="X560" s="162"/>
      <c r="Y560" s="6"/>
      <c r="Z560" s="6"/>
      <c r="AA560" s="6"/>
    </row>
    <row r="561" spans="1:27" ht="47.25" customHeight="1" x14ac:dyDescent="0.25">
      <c r="A561" s="6"/>
      <c r="B561" s="6"/>
      <c r="C561" s="6"/>
      <c r="D561" s="6"/>
      <c r="E561" s="6"/>
      <c r="F561" s="6"/>
      <c r="G561" s="6"/>
      <c r="H561" s="35"/>
      <c r="I561" s="6"/>
      <c r="J561" s="6"/>
      <c r="K561" s="6"/>
      <c r="L561" s="6"/>
      <c r="M561" s="6"/>
      <c r="N561" s="6"/>
      <c r="O561" s="6"/>
      <c r="P561" s="6"/>
      <c r="Q561" s="6"/>
      <c r="R561" s="6"/>
      <c r="S561" s="6"/>
      <c r="T561" s="6"/>
      <c r="U561" s="6"/>
      <c r="V561" s="612"/>
      <c r="W561" s="6"/>
      <c r="X561" s="162"/>
      <c r="Y561" s="6"/>
      <c r="Z561" s="6"/>
      <c r="AA561" s="6"/>
    </row>
    <row r="562" spans="1:27" ht="47.25" customHeight="1" x14ac:dyDescent="0.25">
      <c r="A562" s="6"/>
      <c r="B562" s="6"/>
      <c r="C562" s="6"/>
      <c r="D562" s="6"/>
      <c r="E562" s="6"/>
      <c r="F562" s="6"/>
      <c r="G562" s="6"/>
      <c r="H562" s="35"/>
      <c r="I562" s="6"/>
      <c r="J562" s="6"/>
      <c r="K562" s="6"/>
      <c r="L562" s="6"/>
      <c r="M562" s="6"/>
      <c r="N562" s="6"/>
      <c r="O562" s="6"/>
      <c r="P562" s="6"/>
      <c r="Q562" s="6"/>
      <c r="R562" s="6"/>
      <c r="S562" s="6"/>
      <c r="T562" s="6"/>
      <c r="U562" s="6"/>
      <c r="V562" s="612"/>
      <c r="W562" s="6"/>
      <c r="X562" s="162"/>
      <c r="Y562" s="6"/>
      <c r="Z562" s="6"/>
      <c r="AA562" s="6"/>
    </row>
    <row r="563" spans="1:27" ht="47.25" customHeight="1" x14ac:dyDescent="0.25">
      <c r="A563" s="6"/>
      <c r="B563" s="6"/>
      <c r="C563" s="6"/>
      <c r="D563" s="6"/>
      <c r="E563" s="6"/>
      <c r="F563" s="6"/>
      <c r="G563" s="6"/>
      <c r="H563" s="35"/>
      <c r="I563" s="6"/>
      <c r="J563" s="6"/>
      <c r="K563" s="6"/>
      <c r="L563" s="6"/>
      <c r="M563" s="6"/>
      <c r="N563" s="6"/>
      <c r="O563" s="6"/>
      <c r="P563" s="6"/>
      <c r="Q563" s="6"/>
      <c r="R563" s="6"/>
      <c r="S563" s="6"/>
      <c r="T563" s="6"/>
      <c r="U563" s="6"/>
      <c r="V563" s="612"/>
      <c r="W563" s="6"/>
      <c r="X563" s="162"/>
      <c r="Y563" s="6"/>
      <c r="Z563" s="6"/>
      <c r="AA563" s="6"/>
    </row>
    <row r="564" spans="1:27" ht="47.25" customHeight="1" x14ac:dyDescent="0.25">
      <c r="A564" s="6"/>
      <c r="B564" s="6"/>
      <c r="C564" s="6"/>
      <c r="D564" s="6"/>
      <c r="E564" s="6"/>
      <c r="F564" s="6"/>
      <c r="G564" s="6"/>
      <c r="H564" s="35"/>
      <c r="I564" s="6"/>
      <c r="J564" s="6"/>
      <c r="K564" s="6"/>
      <c r="L564" s="6"/>
      <c r="M564" s="6"/>
      <c r="N564" s="6"/>
      <c r="O564" s="6"/>
      <c r="P564" s="6"/>
      <c r="Q564" s="6"/>
      <c r="R564" s="6"/>
      <c r="S564" s="6"/>
      <c r="T564" s="6"/>
      <c r="U564" s="6"/>
      <c r="V564" s="612"/>
      <c r="W564" s="6"/>
      <c r="X564" s="162"/>
      <c r="Y564" s="6"/>
      <c r="Z564" s="6"/>
      <c r="AA564" s="6"/>
    </row>
    <row r="565" spans="1:27" ht="47.25" customHeight="1" x14ac:dyDescent="0.25">
      <c r="A565" s="6"/>
      <c r="B565" s="6"/>
      <c r="C565" s="6"/>
      <c r="D565" s="6"/>
      <c r="E565" s="6"/>
      <c r="F565" s="6"/>
      <c r="G565" s="6"/>
      <c r="H565" s="35"/>
      <c r="I565" s="6"/>
      <c r="J565" s="6"/>
      <c r="K565" s="6"/>
      <c r="L565" s="6"/>
      <c r="M565" s="6"/>
      <c r="N565" s="6"/>
      <c r="O565" s="6"/>
      <c r="P565" s="6"/>
      <c r="Q565" s="6"/>
      <c r="R565" s="6"/>
      <c r="S565" s="6"/>
      <c r="T565" s="6"/>
      <c r="U565" s="6"/>
      <c r="V565" s="612"/>
      <c r="W565" s="6"/>
      <c r="X565" s="162"/>
      <c r="Y565" s="6"/>
      <c r="Z565" s="6"/>
      <c r="AA565" s="6"/>
    </row>
    <row r="566" spans="1:27" ht="47.25" customHeight="1" x14ac:dyDescent="0.25">
      <c r="A566" s="6"/>
      <c r="B566" s="6"/>
      <c r="C566" s="6"/>
      <c r="D566" s="6"/>
      <c r="E566" s="6"/>
      <c r="F566" s="6"/>
      <c r="G566" s="6"/>
      <c r="H566" s="35"/>
      <c r="I566" s="6"/>
      <c r="J566" s="6"/>
      <c r="K566" s="6"/>
      <c r="L566" s="6"/>
      <c r="M566" s="6"/>
      <c r="N566" s="6"/>
      <c r="O566" s="6"/>
      <c r="P566" s="6"/>
      <c r="Q566" s="6"/>
      <c r="R566" s="6"/>
      <c r="S566" s="6"/>
      <c r="T566" s="6"/>
      <c r="U566" s="6"/>
      <c r="V566" s="612"/>
      <c r="W566" s="6"/>
      <c r="X566" s="162"/>
      <c r="Y566" s="6"/>
      <c r="Z566" s="6"/>
      <c r="AA566" s="6"/>
    </row>
    <row r="567" spans="1:27" ht="47.25" customHeight="1" x14ac:dyDescent="0.25">
      <c r="A567" s="6"/>
      <c r="B567" s="6"/>
      <c r="C567" s="6"/>
      <c r="D567" s="6"/>
      <c r="E567" s="6"/>
      <c r="F567" s="6"/>
      <c r="G567" s="6"/>
      <c r="H567" s="35"/>
      <c r="I567" s="6"/>
      <c r="J567" s="6"/>
      <c r="K567" s="6"/>
      <c r="L567" s="6"/>
      <c r="M567" s="6"/>
      <c r="N567" s="6"/>
      <c r="O567" s="6"/>
      <c r="P567" s="6"/>
      <c r="Q567" s="6"/>
      <c r="R567" s="6"/>
      <c r="S567" s="6"/>
      <c r="T567" s="6"/>
      <c r="U567" s="6"/>
      <c r="V567" s="612"/>
      <c r="W567" s="6"/>
      <c r="X567" s="162"/>
      <c r="Y567" s="6"/>
      <c r="Z567" s="6"/>
      <c r="AA567" s="6"/>
    </row>
    <row r="568" spans="1:27" ht="47.25" customHeight="1" x14ac:dyDescent="0.25">
      <c r="A568" s="6"/>
      <c r="B568" s="6"/>
      <c r="C568" s="6"/>
      <c r="D568" s="6"/>
      <c r="E568" s="6"/>
      <c r="F568" s="6"/>
      <c r="G568" s="6"/>
      <c r="H568" s="35"/>
      <c r="I568" s="6"/>
      <c r="J568" s="6"/>
      <c r="K568" s="6"/>
      <c r="L568" s="6"/>
      <c r="M568" s="6"/>
      <c r="N568" s="6"/>
      <c r="O568" s="6"/>
      <c r="P568" s="6"/>
      <c r="Q568" s="6"/>
      <c r="R568" s="6"/>
      <c r="S568" s="6"/>
      <c r="T568" s="6"/>
      <c r="U568" s="6"/>
      <c r="V568" s="612"/>
      <c r="W568" s="6"/>
      <c r="X568" s="162"/>
      <c r="Y568" s="6"/>
      <c r="Z568" s="6"/>
      <c r="AA568" s="6"/>
    </row>
    <row r="569" spans="1:27" ht="47.25" customHeight="1" x14ac:dyDescent="0.25">
      <c r="A569" s="6"/>
      <c r="B569" s="6"/>
      <c r="C569" s="6"/>
      <c r="D569" s="6"/>
      <c r="E569" s="6"/>
      <c r="F569" s="6"/>
      <c r="G569" s="6"/>
      <c r="H569" s="35"/>
      <c r="I569" s="6"/>
      <c r="J569" s="6"/>
      <c r="K569" s="6"/>
      <c r="L569" s="6"/>
      <c r="M569" s="6"/>
      <c r="N569" s="6"/>
      <c r="O569" s="6"/>
      <c r="P569" s="6"/>
      <c r="Q569" s="6"/>
      <c r="R569" s="6"/>
      <c r="S569" s="6"/>
      <c r="T569" s="6"/>
      <c r="U569" s="6"/>
      <c r="V569" s="612"/>
      <c r="W569" s="6"/>
      <c r="X569" s="162"/>
      <c r="Y569" s="6"/>
      <c r="Z569" s="6"/>
      <c r="AA569" s="6"/>
    </row>
    <row r="570" spans="1:27" ht="47.25" customHeight="1" x14ac:dyDescent="0.25">
      <c r="A570" s="6"/>
      <c r="B570" s="6"/>
      <c r="C570" s="6"/>
      <c r="D570" s="6"/>
      <c r="E570" s="6"/>
      <c r="F570" s="6"/>
      <c r="G570" s="6"/>
      <c r="H570" s="35"/>
      <c r="I570" s="6"/>
      <c r="J570" s="6"/>
      <c r="K570" s="6"/>
      <c r="L570" s="6"/>
      <c r="M570" s="6"/>
      <c r="N570" s="6"/>
      <c r="O570" s="6"/>
      <c r="P570" s="6"/>
      <c r="Q570" s="6"/>
      <c r="R570" s="6"/>
      <c r="S570" s="6"/>
      <c r="T570" s="6"/>
      <c r="U570" s="6"/>
      <c r="V570" s="612"/>
      <c r="W570" s="6"/>
      <c r="X570" s="162"/>
      <c r="Y570" s="6"/>
      <c r="Z570" s="6"/>
      <c r="AA570" s="6"/>
    </row>
    <row r="571" spans="1:27" ht="47.25" customHeight="1" x14ac:dyDescent="0.25">
      <c r="A571" s="6"/>
      <c r="B571" s="6"/>
      <c r="C571" s="6"/>
      <c r="D571" s="6"/>
      <c r="E571" s="6"/>
      <c r="F571" s="6"/>
      <c r="G571" s="6"/>
      <c r="H571" s="35"/>
      <c r="I571" s="6"/>
      <c r="J571" s="6"/>
      <c r="K571" s="6"/>
      <c r="L571" s="6"/>
      <c r="M571" s="6"/>
      <c r="N571" s="6"/>
      <c r="O571" s="6"/>
      <c r="P571" s="6"/>
      <c r="Q571" s="6"/>
      <c r="R571" s="6"/>
      <c r="S571" s="6"/>
      <c r="T571" s="6"/>
      <c r="U571" s="6"/>
      <c r="V571" s="612"/>
      <c r="W571" s="6"/>
      <c r="X571" s="162"/>
      <c r="Y571" s="6"/>
      <c r="Z571" s="6"/>
      <c r="AA571" s="6"/>
    </row>
    <row r="572" spans="1:27" ht="47.25" customHeight="1" x14ac:dyDescent="0.25">
      <c r="A572" s="6"/>
      <c r="B572" s="6"/>
      <c r="C572" s="6"/>
      <c r="D572" s="6"/>
      <c r="E572" s="6"/>
      <c r="F572" s="6"/>
      <c r="G572" s="6"/>
      <c r="H572" s="35"/>
      <c r="I572" s="6"/>
      <c r="J572" s="6"/>
      <c r="K572" s="6"/>
      <c r="L572" s="6"/>
      <c r="M572" s="6"/>
      <c r="N572" s="6"/>
      <c r="O572" s="6"/>
      <c r="P572" s="6"/>
      <c r="Q572" s="6"/>
      <c r="R572" s="6"/>
      <c r="S572" s="6"/>
      <c r="T572" s="6"/>
      <c r="U572" s="6"/>
      <c r="V572" s="612"/>
      <c r="W572" s="6"/>
      <c r="X572" s="162"/>
      <c r="Y572" s="6"/>
      <c r="Z572" s="6"/>
      <c r="AA572" s="6"/>
    </row>
    <row r="573" spans="1:27" ht="47.25" customHeight="1" x14ac:dyDescent="0.25">
      <c r="A573" s="6"/>
      <c r="B573" s="6"/>
      <c r="C573" s="6"/>
      <c r="D573" s="6"/>
      <c r="E573" s="6"/>
      <c r="F573" s="6"/>
      <c r="G573" s="6"/>
      <c r="H573" s="35"/>
      <c r="I573" s="6"/>
      <c r="J573" s="6"/>
      <c r="K573" s="6"/>
      <c r="L573" s="6"/>
      <c r="M573" s="6"/>
      <c r="N573" s="6"/>
      <c r="O573" s="6"/>
      <c r="P573" s="6"/>
      <c r="Q573" s="6"/>
      <c r="R573" s="6"/>
      <c r="S573" s="6"/>
      <c r="T573" s="6"/>
      <c r="U573" s="6"/>
      <c r="V573" s="612"/>
      <c r="W573" s="6"/>
      <c r="X573" s="162"/>
      <c r="Y573" s="6"/>
      <c r="Z573" s="6"/>
      <c r="AA573" s="6"/>
    </row>
    <row r="574" spans="1:27" ht="47.25" customHeight="1" x14ac:dyDescent="0.25">
      <c r="A574" s="6"/>
      <c r="B574" s="6"/>
      <c r="C574" s="6"/>
      <c r="D574" s="6"/>
      <c r="E574" s="6"/>
      <c r="F574" s="6"/>
      <c r="G574" s="6"/>
      <c r="H574" s="35"/>
      <c r="I574" s="6"/>
      <c r="J574" s="6"/>
      <c r="K574" s="6"/>
      <c r="L574" s="6"/>
      <c r="M574" s="6"/>
      <c r="N574" s="6"/>
      <c r="O574" s="6"/>
      <c r="P574" s="6"/>
      <c r="Q574" s="6"/>
      <c r="R574" s="6"/>
      <c r="S574" s="6"/>
      <c r="T574" s="6"/>
      <c r="U574" s="6"/>
      <c r="V574" s="612"/>
      <c r="W574" s="6"/>
      <c r="X574" s="162"/>
      <c r="Y574" s="6"/>
      <c r="Z574" s="6"/>
      <c r="AA574" s="6"/>
    </row>
    <row r="575" spans="1:27" ht="47.25" customHeight="1" x14ac:dyDescent="0.25">
      <c r="A575" s="6"/>
      <c r="B575" s="6"/>
      <c r="C575" s="6"/>
      <c r="D575" s="6"/>
      <c r="E575" s="6"/>
      <c r="F575" s="6"/>
      <c r="G575" s="6"/>
      <c r="H575" s="35"/>
      <c r="I575" s="6"/>
      <c r="J575" s="6"/>
      <c r="K575" s="6"/>
      <c r="L575" s="6"/>
      <c r="M575" s="6"/>
      <c r="N575" s="6"/>
      <c r="O575" s="6"/>
      <c r="P575" s="6"/>
      <c r="Q575" s="6"/>
      <c r="R575" s="6"/>
      <c r="S575" s="6"/>
      <c r="T575" s="6"/>
      <c r="U575" s="6"/>
      <c r="V575" s="612"/>
      <c r="W575" s="6"/>
      <c r="X575" s="162"/>
      <c r="Y575" s="6"/>
      <c r="Z575" s="6"/>
      <c r="AA575" s="6"/>
    </row>
    <row r="576" spans="1:27" ht="47.25" customHeight="1" x14ac:dyDescent="0.25">
      <c r="A576" s="6"/>
      <c r="B576" s="6"/>
      <c r="C576" s="6"/>
      <c r="D576" s="6"/>
      <c r="E576" s="6"/>
      <c r="F576" s="6"/>
      <c r="G576" s="6"/>
      <c r="H576" s="35"/>
      <c r="I576" s="6"/>
      <c r="J576" s="6"/>
      <c r="K576" s="6"/>
      <c r="L576" s="6"/>
      <c r="M576" s="6"/>
      <c r="N576" s="6"/>
      <c r="O576" s="6"/>
      <c r="P576" s="6"/>
      <c r="Q576" s="6"/>
      <c r="R576" s="6"/>
      <c r="S576" s="6"/>
      <c r="T576" s="6"/>
      <c r="U576" s="6"/>
      <c r="V576" s="612"/>
      <c r="W576" s="6"/>
      <c r="X576" s="162"/>
      <c r="Y576" s="6"/>
      <c r="Z576" s="6"/>
      <c r="AA576" s="6"/>
    </row>
    <row r="577" spans="1:27" ht="47.25" customHeight="1" x14ac:dyDescent="0.25">
      <c r="A577" s="6"/>
      <c r="B577" s="6"/>
      <c r="C577" s="6"/>
      <c r="D577" s="6"/>
      <c r="E577" s="6"/>
      <c r="F577" s="6"/>
      <c r="G577" s="6"/>
      <c r="H577" s="35"/>
      <c r="I577" s="6"/>
      <c r="J577" s="6"/>
      <c r="K577" s="6"/>
      <c r="L577" s="6"/>
      <c r="M577" s="6"/>
      <c r="N577" s="6"/>
      <c r="O577" s="6"/>
      <c r="P577" s="6"/>
      <c r="Q577" s="6"/>
      <c r="R577" s="6"/>
      <c r="S577" s="6"/>
      <c r="T577" s="6"/>
      <c r="U577" s="6"/>
      <c r="V577" s="612"/>
      <c r="W577" s="6"/>
      <c r="X577" s="162"/>
      <c r="Y577" s="6"/>
      <c r="Z577" s="6"/>
      <c r="AA577" s="6"/>
    </row>
    <row r="578" spans="1:27" ht="47.25" customHeight="1" x14ac:dyDescent="0.25">
      <c r="A578" s="6"/>
      <c r="B578" s="6"/>
      <c r="C578" s="6"/>
      <c r="D578" s="6"/>
      <c r="E578" s="6"/>
      <c r="F578" s="6"/>
      <c r="G578" s="6"/>
      <c r="H578" s="35"/>
      <c r="I578" s="6"/>
      <c r="J578" s="6"/>
      <c r="K578" s="6"/>
      <c r="L578" s="6"/>
      <c r="M578" s="6"/>
      <c r="N578" s="6"/>
      <c r="O578" s="6"/>
      <c r="P578" s="6"/>
      <c r="Q578" s="6"/>
      <c r="R578" s="6"/>
      <c r="S578" s="6"/>
      <c r="T578" s="6"/>
      <c r="U578" s="6"/>
      <c r="V578" s="612"/>
      <c r="W578" s="6"/>
      <c r="X578" s="162"/>
      <c r="Y578" s="6"/>
      <c r="Z578" s="6"/>
      <c r="AA578" s="6"/>
    </row>
    <row r="579" spans="1:27" ht="47.25" customHeight="1" x14ac:dyDescent="0.25">
      <c r="A579" s="6"/>
      <c r="B579" s="6"/>
      <c r="C579" s="6"/>
      <c r="D579" s="6"/>
      <c r="E579" s="6"/>
      <c r="F579" s="6"/>
      <c r="G579" s="6"/>
      <c r="H579" s="35"/>
      <c r="I579" s="6"/>
      <c r="J579" s="6"/>
      <c r="K579" s="6"/>
      <c r="L579" s="6"/>
      <c r="M579" s="6"/>
      <c r="N579" s="6"/>
      <c r="O579" s="6"/>
      <c r="P579" s="6"/>
      <c r="Q579" s="6"/>
      <c r="R579" s="6"/>
      <c r="S579" s="6"/>
      <c r="T579" s="6"/>
      <c r="U579" s="6"/>
      <c r="V579" s="612"/>
      <c r="W579" s="6"/>
      <c r="X579" s="162"/>
      <c r="Y579" s="6"/>
      <c r="Z579" s="6"/>
      <c r="AA579" s="6"/>
    </row>
    <row r="580" spans="1:27" ht="47.25" customHeight="1" x14ac:dyDescent="0.25">
      <c r="A580" s="6"/>
      <c r="B580" s="6"/>
      <c r="C580" s="6"/>
      <c r="D580" s="6"/>
      <c r="E580" s="6"/>
      <c r="F580" s="6"/>
      <c r="G580" s="6"/>
      <c r="H580" s="35"/>
      <c r="I580" s="6"/>
      <c r="J580" s="6"/>
      <c r="K580" s="6"/>
      <c r="L580" s="6"/>
      <c r="M580" s="6"/>
      <c r="N580" s="6"/>
      <c r="O580" s="6"/>
      <c r="P580" s="6"/>
      <c r="Q580" s="6"/>
      <c r="R580" s="6"/>
      <c r="S580" s="6"/>
      <c r="T580" s="6"/>
      <c r="U580" s="6"/>
      <c r="V580" s="612"/>
      <c r="W580" s="6"/>
      <c r="X580" s="162"/>
      <c r="Y580" s="6"/>
      <c r="Z580" s="6"/>
      <c r="AA580" s="6"/>
    </row>
    <row r="581" spans="1:27" ht="47.25" customHeight="1" x14ac:dyDescent="0.25">
      <c r="A581" s="6"/>
      <c r="B581" s="6"/>
      <c r="C581" s="6"/>
      <c r="D581" s="6"/>
      <c r="E581" s="6"/>
      <c r="F581" s="6"/>
      <c r="G581" s="6"/>
      <c r="H581" s="35"/>
      <c r="I581" s="6"/>
      <c r="J581" s="6"/>
      <c r="K581" s="6"/>
      <c r="L581" s="6"/>
      <c r="M581" s="6"/>
      <c r="N581" s="6"/>
      <c r="O581" s="6"/>
      <c r="P581" s="6"/>
      <c r="Q581" s="6"/>
      <c r="R581" s="6"/>
      <c r="S581" s="6"/>
      <c r="T581" s="6"/>
      <c r="U581" s="6"/>
      <c r="V581" s="612"/>
      <c r="W581" s="6"/>
      <c r="X581" s="162"/>
      <c r="Y581" s="6"/>
      <c r="Z581" s="6"/>
      <c r="AA581" s="6"/>
    </row>
    <row r="582" spans="1:27" ht="47.25" customHeight="1" x14ac:dyDescent="0.25">
      <c r="A582" s="6"/>
      <c r="B582" s="6"/>
      <c r="C582" s="6"/>
      <c r="D582" s="6"/>
      <c r="E582" s="6"/>
      <c r="F582" s="6"/>
      <c r="G582" s="6"/>
      <c r="H582" s="35"/>
      <c r="I582" s="6"/>
      <c r="J582" s="6"/>
      <c r="K582" s="6"/>
      <c r="L582" s="6"/>
      <c r="M582" s="6"/>
      <c r="N582" s="6"/>
      <c r="O582" s="6"/>
      <c r="P582" s="6"/>
      <c r="Q582" s="6"/>
      <c r="R582" s="6"/>
      <c r="S582" s="6"/>
      <c r="T582" s="6"/>
      <c r="U582" s="6"/>
      <c r="V582" s="612"/>
      <c r="W582" s="6"/>
      <c r="X582" s="162"/>
      <c r="Y582" s="6"/>
      <c r="Z582" s="6"/>
      <c r="AA582" s="6"/>
    </row>
    <row r="583" spans="1:27" ht="47.25" customHeight="1" x14ac:dyDescent="0.25">
      <c r="A583" s="6"/>
      <c r="B583" s="6"/>
      <c r="C583" s="6"/>
      <c r="D583" s="6"/>
      <c r="E583" s="6"/>
      <c r="F583" s="6"/>
      <c r="G583" s="6"/>
      <c r="H583" s="35"/>
      <c r="I583" s="6"/>
      <c r="J583" s="6"/>
      <c r="K583" s="6"/>
      <c r="L583" s="6"/>
      <c r="M583" s="6"/>
      <c r="N583" s="6"/>
      <c r="O583" s="6"/>
      <c r="P583" s="6"/>
      <c r="Q583" s="6"/>
      <c r="R583" s="6"/>
      <c r="S583" s="6"/>
      <c r="T583" s="6"/>
      <c r="U583" s="6"/>
      <c r="V583" s="612"/>
      <c r="W583" s="6"/>
      <c r="X583" s="162"/>
      <c r="Y583" s="6"/>
      <c r="Z583" s="6"/>
      <c r="AA583" s="6"/>
    </row>
    <row r="584" spans="1:27" ht="47.25" customHeight="1" x14ac:dyDescent="0.25">
      <c r="A584" s="6"/>
      <c r="B584" s="6"/>
      <c r="C584" s="6"/>
      <c r="D584" s="6"/>
      <c r="E584" s="6"/>
      <c r="F584" s="6"/>
      <c r="G584" s="6"/>
      <c r="H584" s="35"/>
      <c r="I584" s="6"/>
      <c r="J584" s="6"/>
      <c r="K584" s="6"/>
      <c r="L584" s="6"/>
      <c r="M584" s="6"/>
      <c r="N584" s="6"/>
      <c r="O584" s="6"/>
      <c r="P584" s="6"/>
      <c r="Q584" s="6"/>
      <c r="R584" s="6"/>
      <c r="S584" s="6"/>
      <c r="T584" s="6"/>
      <c r="U584" s="6"/>
      <c r="V584" s="612"/>
      <c r="W584" s="6"/>
      <c r="X584" s="162"/>
      <c r="Y584" s="6"/>
      <c r="Z584" s="6"/>
      <c r="AA584" s="6"/>
    </row>
    <row r="585" spans="1:27" ht="47.25" customHeight="1" x14ac:dyDescent="0.25">
      <c r="A585" s="6"/>
      <c r="B585" s="6"/>
      <c r="C585" s="6"/>
      <c r="D585" s="6"/>
      <c r="E585" s="6"/>
      <c r="F585" s="6"/>
      <c r="G585" s="6"/>
      <c r="H585" s="35"/>
      <c r="I585" s="6"/>
      <c r="J585" s="6"/>
      <c r="K585" s="6"/>
      <c r="L585" s="6"/>
      <c r="M585" s="6"/>
      <c r="N585" s="6"/>
      <c r="O585" s="6"/>
      <c r="P585" s="6"/>
      <c r="Q585" s="6"/>
      <c r="R585" s="6"/>
      <c r="S585" s="6"/>
      <c r="T585" s="6"/>
      <c r="U585" s="6"/>
      <c r="V585" s="612"/>
      <c r="W585" s="6"/>
      <c r="X585" s="162"/>
      <c r="Y585" s="6"/>
      <c r="Z585" s="6"/>
      <c r="AA585" s="6"/>
    </row>
    <row r="586" spans="1:27" ht="47.25" customHeight="1" x14ac:dyDescent="0.25">
      <c r="A586" s="6"/>
      <c r="B586" s="6"/>
      <c r="C586" s="6"/>
      <c r="D586" s="6"/>
      <c r="E586" s="6"/>
      <c r="F586" s="6"/>
      <c r="G586" s="6"/>
      <c r="H586" s="35"/>
      <c r="I586" s="6"/>
      <c r="J586" s="6"/>
      <c r="K586" s="6"/>
      <c r="L586" s="6"/>
      <c r="M586" s="6"/>
      <c r="N586" s="6"/>
      <c r="O586" s="6"/>
      <c r="P586" s="6"/>
      <c r="Q586" s="6"/>
      <c r="R586" s="6"/>
      <c r="S586" s="6"/>
      <c r="T586" s="6"/>
      <c r="U586" s="6"/>
      <c r="V586" s="612"/>
      <c r="W586" s="6"/>
      <c r="X586" s="162"/>
      <c r="Y586" s="6"/>
      <c r="Z586" s="6"/>
      <c r="AA586" s="6"/>
    </row>
    <row r="587" spans="1:27" ht="47.25" customHeight="1" x14ac:dyDescent="0.25">
      <c r="A587" s="6"/>
      <c r="B587" s="6"/>
      <c r="C587" s="6"/>
      <c r="D587" s="6"/>
      <c r="E587" s="6"/>
      <c r="F587" s="6"/>
      <c r="G587" s="6"/>
      <c r="H587" s="35"/>
      <c r="I587" s="6"/>
      <c r="J587" s="6"/>
      <c r="K587" s="6"/>
      <c r="L587" s="6"/>
      <c r="M587" s="6"/>
      <c r="N587" s="6"/>
      <c r="O587" s="6"/>
      <c r="P587" s="6"/>
      <c r="Q587" s="6"/>
      <c r="R587" s="6"/>
      <c r="S587" s="6"/>
      <c r="T587" s="6"/>
      <c r="U587" s="6"/>
      <c r="V587" s="612"/>
      <c r="W587" s="6"/>
      <c r="X587" s="162"/>
      <c r="Y587" s="6"/>
      <c r="Z587" s="6"/>
      <c r="AA587" s="6"/>
    </row>
    <row r="588" spans="1:27" ht="47.25" customHeight="1" x14ac:dyDescent="0.25">
      <c r="A588" s="6"/>
      <c r="B588" s="6"/>
      <c r="C588" s="6"/>
      <c r="D588" s="6"/>
      <c r="E588" s="6"/>
      <c r="F588" s="6"/>
      <c r="G588" s="6"/>
      <c r="H588" s="35"/>
      <c r="I588" s="6"/>
      <c r="J588" s="6"/>
      <c r="K588" s="6"/>
      <c r="L588" s="6"/>
      <c r="M588" s="6"/>
      <c r="N588" s="6"/>
      <c r="O588" s="6"/>
      <c r="P588" s="6"/>
      <c r="Q588" s="6"/>
      <c r="R588" s="6"/>
      <c r="S588" s="6"/>
      <c r="T588" s="6"/>
      <c r="U588" s="6"/>
      <c r="V588" s="612"/>
      <c r="W588" s="6"/>
      <c r="X588" s="162"/>
      <c r="Y588" s="6"/>
      <c r="Z588" s="6"/>
      <c r="AA588" s="6"/>
    </row>
    <row r="589" spans="1:27" ht="47.25" customHeight="1" x14ac:dyDescent="0.25">
      <c r="A589" s="6"/>
      <c r="B589" s="6"/>
      <c r="C589" s="6"/>
      <c r="D589" s="6"/>
      <c r="E589" s="6"/>
      <c r="F589" s="6"/>
      <c r="G589" s="6"/>
      <c r="H589" s="35"/>
      <c r="I589" s="6"/>
      <c r="J589" s="6"/>
      <c r="K589" s="6"/>
      <c r="L589" s="6"/>
      <c r="M589" s="6"/>
      <c r="N589" s="6"/>
      <c r="O589" s="6"/>
      <c r="P589" s="6"/>
      <c r="Q589" s="6"/>
      <c r="R589" s="6"/>
      <c r="S589" s="6"/>
      <c r="T589" s="6"/>
      <c r="U589" s="6"/>
      <c r="V589" s="612"/>
      <c r="W589" s="6"/>
      <c r="X589" s="162"/>
      <c r="Y589" s="6"/>
      <c r="Z589" s="6"/>
      <c r="AA589" s="6"/>
    </row>
    <row r="590" spans="1:27" ht="47.25" customHeight="1" x14ac:dyDescent="0.25">
      <c r="A590" s="6"/>
      <c r="B590" s="6"/>
      <c r="C590" s="6"/>
      <c r="D590" s="6"/>
      <c r="E590" s="6"/>
      <c r="F590" s="6"/>
      <c r="G590" s="6"/>
      <c r="H590" s="35"/>
      <c r="I590" s="6"/>
      <c r="J590" s="6"/>
      <c r="K590" s="6"/>
      <c r="L590" s="6"/>
      <c r="M590" s="6"/>
      <c r="N590" s="6"/>
      <c r="O590" s="6"/>
      <c r="P590" s="6"/>
      <c r="Q590" s="6"/>
      <c r="R590" s="6"/>
      <c r="S590" s="6"/>
      <c r="T590" s="6"/>
      <c r="U590" s="6"/>
      <c r="V590" s="612"/>
      <c r="W590" s="6"/>
      <c r="X590" s="162"/>
      <c r="Y590" s="6"/>
      <c r="Z590" s="6"/>
      <c r="AA590" s="6"/>
    </row>
    <row r="591" spans="1:27" ht="47.25" customHeight="1" x14ac:dyDescent="0.25">
      <c r="A591" s="6"/>
      <c r="B591" s="6"/>
      <c r="C591" s="6"/>
      <c r="D591" s="6"/>
      <c r="E591" s="6"/>
      <c r="F591" s="6"/>
      <c r="G591" s="6"/>
      <c r="H591" s="35"/>
      <c r="I591" s="6"/>
      <c r="J591" s="6"/>
      <c r="K591" s="6"/>
      <c r="L591" s="6"/>
      <c r="M591" s="6"/>
      <c r="N591" s="6"/>
      <c r="O591" s="6"/>
      <c r="P591" s="6"/>
      <c r="Q591" s="6"/>
      <c r="R591" s="6"/>
      <c r="S591" s="6"/>
      <c r="T591" s="6"/>
      <c r="U591" s="6"/>
      <c r="V591" s="612"/>
      <c r="W591" s="6"/>
      <c r="X591" s="162"/>
      <c r="Y591" s="6"/>
      <c r="Z591" s="6"/>
      <c r="AA591" s="6"/>
    </row>
    <row r="592" spans="1:27" ht="47.25" customHeight="1" x14ac:dyDescent="0.25">
      <c r="A592" s="6"/>
      <c r="B592" s="6"/>
      <c r="C592" s="6"/>
      <c r="D592" s="6"/>
      <c r="E592" s="6"/>
      <c r="F592" s="6"/>
      <c r="G592" s="6"/>
      <c r="H592" s="35"/>
      <c r="I592" s="6"/>
      <c r="J592" s="6"/>
      <c r="K592" s="6"/>
      <c r="L592" s="6"/>
      <c r="M592" s="6"/>
      <c r="N592" s="6"/>
      <c r="O592" s="6"/>
      <c r="P592" s="6"/>
      <c r="Q592" s="6"/>
      <c r="R592" s="6"/>
      <c r="S592" s="6"/>
      <c r="T592" s="6"/>
      <c r="U592" s="6"/>
      <c r="V592" s="612"/>
      <c r="W592" s="6"/>
      <c r="X592" s="162"/>
      <c r="Y592" s="6"/>
      <c r="Z592" s="6"/>
      <c r="AA592" s="6"/>
    </row>
    <row r="593" spans="1:27" ht="47.25" customHeight="1" x14ac:dyDescent="0.25">
      <c r="A593" s="6"/>
      <c r="B593" s="6"/>
      <c r="C593" s="6"/>
      <c r="D593" s="6"/>
      <c r="E593" s="6"/>
      <c r="F593" s="6"/>
      <c r="G593" s="6"/>
      <c r="H593" s="35"/>
      <c r="I593" s="6"/>
      <c r="J593" s="6"/>
      <c r="K593" s="6"/>
      <c r="L593" s="6"/>
      <c r="M593" s="6"/>
      <c r="N593" s="6"/>
      <c r="O593" s="6"/>
      <c r="P593" s="6"/>
      <c r="Q593" s="6"/>
      <c r="R593" s="6"/>
      <c r="S593" s="6"/>
      <c r="T593" s="6"/>
      <c r="U593" s="6"/>
      <c r="V593" s="612"/>
      <c r="W593" s="6"/>
      <c r="X593" s="162"/>
      <c r="Y593" s="6"/>
      <c r="Z593" s="6"/>
      <c r="AA593" s="6"/>
    </row>
    <row r="594" spans="1:27" ht="47.25" customHeight="1" x14ac:dyDescent="0.25">
      <c r="A594" s="6"/>
      <c r="B594" s="6"/>
      <c r="C594" s="6"/>
      <c r="D594" s="6"/>
      <c r="E594" s="6"/>
      <c r="F594" s="6"/>
      <c r="G594" s="6"/>
      <c r="H594" s="35"/>
      <c r="I594" s="6"/>
      <c r="J594" s="6"/>
      <c r="K594" s="6"/>
      <c r="L594" s="6"/>
      <c r="M594" s="6"/>
      <c r="N594" s="6"/>
      <c r="O594" s="6"/>
      <c r="P594" s="6"/>
      <c r="Q594" s="6"/>
      <c r="R594" s="6"/>
      <c r="S594" s="6"/>
      <c r="T594" s="6"/>
      <c r="U594" s="6"/>
      <c r="V594" s="612"/>
      <c r="W594" s="6"/>
      <c r="X594" s="162"/>
      <c r="Y594" s="6"/>
      <c r="Z594" s="6"/>
      <c r="AA594" s="6"/>
    </row>
    <row r="595" spans="1:27" ht="47.25" customHeight="1" x14ac:dyDescent="0.25">
      <c r="A595" s="6"/>
      <c r="B595" s="6"/>
      <c r="C595" s="6"/>
      <c r="D595" s="6"/>
      <c r="E595" s="6"/>
      <c r="F595" s="6"/>
      <c r="G595" s="6"/>
      <c r="H595" s="35"/>
      <c r="I595" s="6"/>
      <c r="J595" s="6"/>
      <c r="K595" s="6"/>
      <c r="L595" s="6"/>
      <c r="M595" s="6"/>
      <c r="N595" s="6"/>
      <c r="O595" s="6"/>
      <c r="P595" s="6"/>
      <c r="Q595" s="6"/>
      <c r="R595" s="6"/>
      <c r="S595" s="6"/>
      <c r="T595" s="6"/>
      <c r="U595" s="6"/>
      <c r="V595" s="612"/>
      <c r="W595" s="6"/>
      <c r="X595" s="162"/>
      <c r="Y595" s="6"/>
      <c r="Z595" s="6"/>
      <c r="AA595" s="6"/>
    </row>
    <row r="596" spans="1:27" ht="47.25" customHeight="1" x14ac:dyDescent="0.25">
      <c r="A596" s="6"/>
      <c r="B596" s="6"/>
      <c r="C596" s="6"/>
      <c r="D596" s="6"/>
      <c r="E596" s="6"/>
      <c r="F596" s="6"/>
      <c r="G596" s="6"/>
      <c r="H596" s="35"/>
      <c r="I596" s="6"/>
      <c r="J596" s="6"/>
      <c r="K596" s="6"/>
      <c r="L596" s="6"/>
      <c r="M596" s="6"/>
      <c r="N596" s="6"/>
      <c r="O596" s="6"/>
      <c r="P596" s="6"/>
      <c r="Q596" s="6"/>
      <c r="R596" s="6"/>
      <c r="S596" s="6"/>
      <c r="T596" s="6"/>
      <c r="U596" s="6"/>
      <c r="V596" s="612"/>
      <c r="W596" s="6"/>
      <c r="X596" s="162"/>
      <c r="Y596" s="6"/>
      <c r="Z596" s="6"/>
      <c r="AA596" s="6"/>
    </row>
    <row r="597" spans="1:27" ht="47.25" customHeight="1" x14ac:dyDescent="0.25">
      <c r="A597" s="6"/>
      <c r="B597" s="6"/>
      <c r="C597" s="6"/>
      <c r="D597" s="6"/>
      <c r="E597" s="6"/>
      <c r="F597" s="6"/>
      <c r="G597" s="6"/>
      <c r="H597" s="35"/>
      <c r="I597" s="6"/>
      <c r="J597" s="6"/>
      <c r="K597" s="6"/>
      <c r="L597" s="6"/>
      <c r="M597" s="6"/>
      <c r="N597" s="6"/>
      <c r="O597" s="6"/>
      <c r="P597" s="6"/>
      <c r="Q597" s="6"/>
      <c r="R597" s="6"/>
      <c r="S597" s="6"/>
      <c r="T597" s="6"/>
      <c r="U597" s="6"/>
      <c r="V597" s="612"/>
      <c r="W597" s="6"/>
      <c r="X597" s="162"/>
      <c r="Y597" s="6"/>
      <c r="Z597" s="6"/>
      <c r="AA597" s="6"/>
    </row>
    <row r="598" spans="1:27" ht="47.25" customHeight="1" x14ac:dyDescent="0.25">
      <c r="A598" s="6"/>
      <c r="B598" s="6"/>
      <c r="C598" s="6"/>
      <c r="D598" s="6"/>
      <c r="E598" s="6"/>
      <c r="F598" s="6"/>
      <c r="G598" s="6"/>
      <c r="H598" s="35"/>
      <c r="I598" s="6"/>
      <c r="J598" s="6"/>
      <c r="K598" s="6"/>
      <c r="L598" s="6"/>
      <c r="M598" s="6"/>
      <c r="N598" s="6"/>
      <c r="O598" s="6"/>
      <c r="P598" s="6"/>
      <c r="Q598" s="6"/>
      <c r="R598" s="6"/>
      <c r="S598" s="6"/>
      <c r="T598" s="6"/>
      <c r="U598" s="6"/>
      <c r="V598" s="612"/>
      <c r="W598" s="6"/>
      <c r="X598" s="162"/>
      <c r="Y598" s="6"/>
      <c r="Z598" s="6"/>
      <c r="AA598" s="6"/>
    </row>
    <row r="599" spans="1:27" ht="47.25" customHeight="1" x14ac:dyDescent="0.25">
      <c r="A599" s="6"/>
      <c r="B599" s="6"/>
      <c r="C599" s="6"/>
      <c r="D599" s="6"/>
      <c r="E599" s="6"/>
      <c r="F599" s="6"/>
      <c r="G599" s="6"/>
      <c r="H599" s="35"/>
      <c r="I599" s="6"/>
      <c r="J599" s="6"/>
      <c r="K599" s="6"/>
      <c r="L599" s="6"/>
      <c r="M599" s="6"/>
      <c r="N599" s="6"/>
      <c r="O599" s="6"/>
      <c r="P599" s="6"/>
      <c r="Q599" s="6"/>
      <c r="R599" s="6"/>
      <c r="S599" s="6"/>
      <c r="T599" s="6"/>
      <c r="U599" s="6"/>
      <c r="V599" s="612"/>
      <c r="W599" s="6"/>
      <c r="X599" s="162"/>
      <c r="Y599" s="6"/>
      <c r="Z599" s="6"/>
      <c r="AA599" s="6"/>
    </row>
    <row r="600" spans="1:27" ht="47.25" customHeight="1" x14ac:dyDescent="0.25">
      <c r="A600" s="6"/>
      <c r="B600" s="6"/>
      <c r="C600" s="6"/>
      <c r="D600" s="6"/>
      <c r="E600" s="6"/>
      <c r="F600" s="6"/>
      <c r="G600" s="6"/>
      <c r="H600" s="35"/>
      <c r="I600" s="6"/>
      <c r="J600" s="6"/>
      <c r="K600" s="6"/>
      <c r="L600" s="6"/>
      <c r="M600" s="6"/>
      <c r="N600" s="6"/>
      <c r="O600" s="6"/>
      <c r="P600" s="6"/>
      <c r="Q600" s="6"/>
      <c r="R600" s="6"/>
      <c r="S600" s="6"/>
      <c r="T600" s="6"/>
      <c r="U600" s="6"/>
      <c r="V600" s="612"/>
      <c r="W600" s="6"/>
      <c r="X600" s="162"/>
      <c r="Y600" s="6"/>
      <c r="Z600" s="6"/>
      <c r="AA600" s="6"/>
    </row>
    <row r="601" spans="1:27" ht="47.25" customHeight="1" x14ac:dyDescent="0.25">
      <c r="A601" s="6"/>
      <c r="B601" s="6"/>
      <c r="C601" s="6"/>
      <c r="D601" s="6"/>
      <c r="E601" s="6"/>
      <c r="F601" s="6"/>
      <c r="G601" s="6"/>
      <c r="H601" s="35"/>
      <c r="I601" s="6"/>
      <c r="J601" s="6"/>
      <c r="K601" s="6"/>
      <c r="L601" s="6"/>
      <c r="M601" s="6"/>
      <c r="N601" s="6"/>
      <c r="O601" s="6"/>
      <c r="P601" s="6"/>
      <c r="Q601" s="6"/>
      <c r="R601" s="6"/>
      <c r="S601" s="6"/>
      <c r="T601" s="6"/>
      <c r="U601" s="6"/>
      <c r="V601" s="612"/>
      <c r="W601" s="6"/>
      <c r="X601" s="162"/>
      <c r="Y601" s="6"/>
      <c r="Z601" s="6"/>
      <c r="AA601" s="6"/>
    </row>
    <row r="602" spans="1:27" ht="47.25" customHeight="1" x14ac:dyDescent="0.25">
      <c r="A602" s="6"/>
      <c r="B602" s="6"/>
      <c r="C602" s="6"/>
      <c r="D602" s="6"/>
      <c r="E602" s="6"/>
      <c r="F602" s="6"/>
      <c r="G602" s="6"/>
      <c r="H602" s="35"/>
      <c r="I602" s="6"/>
      <c r="J602" s="6"/>
      <c r="K602" s="6"/>
      <c r="L602" s="6"/>
      <c r="M602" s="6"/>
      <c r="N602" s="6"/>
      <c r="O602" s="6"/>
      <c r="P602" s="6"/>
      <c r="Q602" s="6"/>
      <c r="R602" s="6"/>
      <c r="S602" s="6"/>
      <c r="T602" s="6"/>
      <c r="U602" s="6"/>
      <c r="V602" s="612"/>
      <c r="W602" s="6"/>
      <c r="X602" s="162"/>
      <c r="Y602" s="6"/>
      <c r="Z602" s="6"/>
      <c r="AA602" s="6"/>
    </row>
    <row r="603" spans="1:27" ht="47.25" customHeight="1" x14ac:dyDescent="0.25">
      <c r="A603" s="6"/>
      <c r="B603" s="6"/>
      <c r="C603" s="6"/>
      <c r="D603" s="6"/>
      <c r="E603" s="6"/>
      <c r="F603" s="6"/>
      <c r="G603" s="6"/>
      <c r="H603" s="35"/>
      <c r="I603" s="6"/>
      <c r="J603" s="6"/>
      <c r="K603" s="6"/>
      <c r="L603" s="6"/>
      <c r="M603" s="6"/>
      <c r="N603" s="6"/>
      <c r="O603" s="6"/>
      <c r="P603" s="6"/>
      <c r="Q603" s="6"/>
      <c r="R603" s="6"/>
      <c r="S603" s="6"/>
      <c r="T603" s="6"/>
      <c r="U603" s="6"/>
      <c r="V603" s="612"/>
      <c r="W603" s="6"/>
      <c r="X603" s="162"/>
      <c r="Y603" s="6"/>
      <c r="Z603" s="6"/>
      <c r="AA603" s="6"/>
    </row>
    <row r="604" spans="1:27" ht="47.25" customHeight="1" x14ac:dyDescent="0.25">
      <c r="A604" s="6"/>
      <c r="B604" s="6"/>
      <c r="C604" s="6"/>
      <c r="D604" s="6"/>
      <c r="E604" s="6"/>
      <c r="F604" s="6"/>
      <c r="G604" s="6"/>
      <c r="H604" s="35"/>
      <c r="I604" s="6"/>
      <c r="J604" s="6"/>
      <c r="K604" s="6"/>
      <c r="L604" s="6"/>
      <c r="M604" s="6"/>
      <c r="N604" s="6"/>
      <c r="O604" s="6"/>
      <c r="P604" s="6"/>
      <c r="Q604" s="6"/>
      <c r="R604" s="6"/>
      <c r="S604" s="6"/>
      <c r="T604" s="6"/>
      <c r="U604" s="6"/>
      <c r="V604" s="612"/>
      <c r="W604" s="6"/>
      <c r="X604" s="162"/>
      <c r="Y604" s="6"/>
      <c r="Z604" s="6"/>
      <c r="AA604" s="6"/>
    </row>
    <row r="605" spans="1:27" ht="47.25" customHeight="1" x14ac:dyDescent="0.25">
      <c r="A605" s="6"/>
      <c r="B605" s="6"/>
      <c r="C605" s="6"/>
      <c r="D605" s="6"/>
      <c r="E605" s="6"/>
      <c r="F605" s="6"/>
      <c r="G605" s="6"/>
      <c r="H605" s="35"/>
      <c r="I605" s="6"/>
      <c r="J605" s="6"/>
      <c r="K605" s="6"/>
      <c r="L605" s="6"/>
      <c r="M605" s="6"/>
      <c r="N605" s="6"/>
      <c r="O605" s="6"/>
      <c r="P605" s="6"/>
      <c r="Q605" s="6"/>
      <c r="R605" s="6"/>
      <c r="S605" s="6"/>
      <c r="T605" s="6"/>
      <c r="U605" s="6"/>
      <c r="V605" s="612"/>
      <c r="W605" s="6"/>
      <c r="X605" s="162"/>
      <c r="Y605" s="6"/>
      <c r="Z605" s="6"/>
      <c r="AA605" s="6"/>
    </row>
    <row r="606" spans="1:27" ht="47.25" customHeight="1" x14ac:dyDescent="0.25">
      <c r="A606" s="6"/>
      <c r="B606" s="6"/>
      <c r="C606" s="6"/>
      <c r="D606" s="6"/>
      <c r="E606" s="6"/>
      <c r="F606" s="6"/>
      <c r="G606" s="6"/>
      <c r="H606" s="35"/>
      <c r="I606" s="6"/>
      <c r="J606" s="6"/>
      <c r="K606" s="6"/>
      <c r="L606" s="6"/>
      <c r="M606" s="6"/>
      <c r="N606" s="6"/>
      <c r="O606" s="6"/>
      <c r="P606" s="6"/>
      <c r="Q606" s="6"/>
      <c r="R606" s="6"/>
      <c r="S606" s="6"/>
      <c r="T606" s="6"/>
      <c r="U606" s="6"/>
      <c r="V606" s="612"/>
      <c r="W606" s="6"/>
      <c r="X606" s="162"/>
      <c r="Y606" s="6"/>
      <c r="Z606" s="6"/>
      <c r="AA606" s="6"/>
    </row>
    <row r="607" spans="1:27" ht="47.25" customHeight="1" x14ac:dyDescent="0.25">
      <c r="A607" s="6"/>
      <c r="B607" s="6"/>
      <c r="C607" s="6"/>
      <c r="D607" s="6"/>
      <c r="E607" s="6"/>
      <c r="F607" s="6"/>
      <c r="G607" s="6"/>
      <c r="H607" s="35"/>
      <c r="I607" s="6"/>
      <c r="J607" s="6"/>
      <c r="K607" s="6"/>
      <c r="L607" s="6"/>
      <c r="M607" s="6"/>
      <c r="N607" s="6"/>
      <c r="O607" s="6"/>
      <c r="P607" s="6"/>
      <c r="Q607" s="6"/>
      <c r="R607" s="6"/>
      <c r="S607" s="6"/>
      <c r="T607" s="6"/>
      <c r="U607" s="6"/>
      <c r="V607" s="612"/>
      <c r="W607" s="6"/>
      <c r="X607" s="162"/>
      <c r="Y607" s="6"/>
      <c r="Z607" s="6"/>
      <c r="AA607" s="6"/>
    </row>
    <row r="608" spans="1:27" ht="47.25" customHeight="1" x14ac:dyDescent="0.25">
      <c r="A608" s="6"/>
      <c r="B608" s="6"/>
      <c r="C608" s="6"/>
      <c r="D608" s="6"/>
      <c r="E608" s="6"/>
      <c r="F608" s="6"/>
      <c r="G608" s="6"/>
      <c r="H608" s="35"/>
      <c r="I608" s="6"/>
      <c r="J608" s="6"/>
      <c r="K608" s="6"/>
      <c r="L608" s="6"/>
      <c r="M608" s="6"/>
      <c r="N608" s="6"/>
      <c r="O608" s="6"/>
      <c r="P608" s="6"/>
      <c r="Q608" s="6"/>
      <c r="R608" s="6"/>
      <c r="S608" s="6"/>
      <c r="T608" s="6"/>
      <c r="U608" s="6"/>
      <c r="V608" s="612"/>
      <c r="W608" s="6"/>
      <c r="X608" s="162"/>
      <c r="Y608" s="6"/>
      <c r="Z608" s="6"/>
      <c r="AA608" s="6"/>
    </row>
    <row r="609" spans="1:27" ht="47.25" customHeight="1" x14ac:dyDescent="0.25">
      <c r="A609" s="6"/>
      <c r="B609" s="6"/>
      <c r="C609" s="6"/>
      <c r="D609" s="6"/>
      <c r="E609" s="6"/>
      <c r="F609" s="6"/>
      <c r="G609" s="6"/>
      <c r="H609" s="35"/>
      <c r="I609" s="6"/>
      <c r="J609" s="6"/>
      <c r="K609" s="6"/>
      <c r="L609" s="6"/>
      <c r="M609" s="6"/>
      <c r="N609" s="6"/>
      <c r="O609" s="6"/>
      <c r="P609" s="6"/>
      <c r="Q609" s="6"/>
      <c r="R609" s="6"/>
      <c r="S609" s="6"/>
      <c r="T609" s="6"/>
      <c r="U609" s="6"/>
      <c r="V609" s="612"/>
      <c r="W609" s="6"/>
      <c r="X609" s="162"/>
      <c r="Y609" s="6"/>
      <c r="Z609" s="6"/>
      <c r="AA609" s="6"/>
    </row>
    <row r="610" spans="1:27" ht="47.25" customHeight="1" x14ac:dyDescent="0.25">
      <c r="A610" s="6"/>
      <c r="B610" s="6"/>
      <c r="C610" s="6"/>
      <c r="D610" s="6"/>
      <c r="E610" s="6"/>
      <c r="F610" s="6"/>
      <c r="G610" s="6"/>
      <c r="H610" s="35"/>
      <c r="I610" s="6"/>
      <c r="J610" s="6"/>
      <c r="K610" s="6"/>
      <c r="L610" s="6"/>
      <c r="M610" s="6"/>
      <c r="N610" s="6"/>
      <c r="O610" s="6"/>
      <c r="P610" s="6"/>
      <c r="Q610" s="6"/>
      <c r="R610" s="6"/>
      <c r="S610" s="6"/>
      <c r="T610" s="6"/>
      <c r="U610" s="6"/>
      <c r="V610" s="612"/>
      <c r="W610" s="6"/>
      <c r="X610" s="162"/>
      <c r="Y610" s="6"/>
      <c r="Z610" s="6"/>
      <c r="AA610" s="6"/>
    </row>
    <row r="611" spans="1:27" ht="47.25" customHeight="1" x14ac:dyDescent="0.25">
      <c r="A611" s="6"/>
      <c r="B611" s="6"/>
      <c r="C611" s="6"/>
      <c r="D611" s="6"/>
      <c r="E611" s="6"/>
      <c r="F611" s="6"/>
      <c r="G611" s="6"/>
      <c r="H611" s="35"/>
      <c r="I611" s="6"/>
      <c r="J611" s="6"/>
      <c r="K611" s="6"/>
      <c r="L611" s="6"/>
      <c r="M611" s="6"/>
      <c r="N611" s="6"/>
      <c r="O611" s="6"/>
      <c r="P611" s="6"/>
      <c r="Q611" s="6"/>
      <c r="R611" s="6"/>
      <c r="S611" s="6"/>
      <c r="T611" s="6"/>
      <c r="U611" s="6"/>
      <c r="V611" s="612"/>
      <c r="W611" s="6"/>
      <c r="X611" s="162"/>
      <c r="Y611" s="6"/>
      <c r="Z611" s="6"/>
      <c r="AA611" s="6"/>
    </row>
    <row r="612" spans="1:27" ht="47.25" customHeight="1" x14ac:dyDescent="0.25">
      <c r="A612" s="6"/>
      <c r="B612" s="6"/>
      <c r="C612" s="6"/>
      <c r="D612" s="6"/>
      <c r="E612" s="6"/>
      <c r="F612" s="6"/>
      <c r="G612" s="6"/>
      <c r="H612" s="35"/>
      <c r="I612" s="6"/>
      <c r="J612" s="6"/>
      <c r="K612" s="6"/>
      <c r="L612" s="6"/>
      <c r="M612" s="6"/>
      <c r="N612" s="6"/>
      <c r="O612" s="6"/>
      <c r="P612" s="6"/>
      <c r="Q612" s="6"/>
      <c r="R612" s="6"/>
      <c r="S612" s="6"/>
      <c r="T612" s="6"/>
      <c r="U612" s="6"/>
      <c r="V612" s="612"/>
      <c r="W612" s="6"/>
      <c r="X612" s="162"/>
      <c r="Y612" s="6"/>
      <c r="Z612" s="6"/>
      <c r="AA612" s="6"/>
    </row>
    <row r="613" spans="1:27" ht="47.25" customHeight="1" x14ac:dyDescent="0.25">
      <c r="A613" s="6"/>
      <c r="B613" s="6"/>
      <c r="C613" s="6"/>
      <c r="D613" s="6"/>
      <c r="E613" s="6"/>
      <c r="F613" s="6"/>
      <c r="G613" s="6"/>
      <c r="H613" s="35"/>
      <c r="I613" s="6"/>
      <c r="J613" s="6"/>
      <c r="K613" s="6"/>
      <c r="L613" s="6"/>
      <c r="M613" s="6"/>
      <c r="N613" s="6"/>
      <c r="O613" s="6"/>
      <c r="P613" s="6"/>
      <c r="Q613" s="6"/>
      <c r="R613" s="6"/>
      <c r="S613" s="6"/>
      <c r="T613" s="6"/>
      <c r="U613" s="6"/>
      <c r="V613" s="612"/>
      <c r="W613" s="6"/>
      <c r="X613" s="162"/>
      <c r="Y613" s="6"/>
      <c r="Z613" s="6"/>
      <c r="AA613" s="6"/>
    </row>
    <row r="614" spans="1:27" ht="47.25" customHeight="1" x14ac:dyDescent="0.25">
      <c r="A614" s="6"/>
      <c r="B614" s="6"/>
      <c r="C614" s="6"/>
      <c r="D614" s="6"/>
      <c r="E614" s="6"/>
      <c r="F614" s="6"/>
      <c r="G614" s="6"/>
      <c r="H614" s="35"/>
      <c r="I614" s="6"/>
      <c r="J614" s="6"/>
      <c r="K614" s="6"/>
      <c r="L614" s="6"/>
      <c r="M614" s="6"/>
      <c r="N614" s="6"/>
      <c r="O614" s="6"/>
      <c r="P614" s="6"/>
      <c r="Q614" s="6"/>
      <c r="R614" s="6"/>
      <c r="S614" s="6"/>
      <c r="T614" s="6"/>
      <c r="U614" s="6"/>
      <c r="V614" s="612"/>
      <c r="W614" s="6"/>
      <c r="X614" s="162"/>
      <c r="Y614" s="6"/>
      <c r="Z614" s="6"/>
      <c r="AA614" s="6"/>
    </row>
    <row r="615" spans="1:27" ht="47.25" customHeight="1" x14ac:dyDescent="0.25">
      <c r="A615" s="6"/>
      <c r="B615" s="6"/>
      <c r="C615" s="6"/>
      <c r="D615" s="6"/>
      <c r="E615" s="6"/>
      <c r="F615" s="6"/>
      <c r="G615" s="6"/>
      <c r="H615" s="35"/>
      <c r="I615" s="6"/>
      <c r="J615" s="6"/>
      <c r="K615" s="6"/>
      <c r="L615" s="6"/>
      <c r="M615" s="6"/>
      <c r="N615" s="6"/>
      <c r="O615" s="6"/>
      <c r="P615" s="6"/>
      <c r="Q615" s="6"/>
      <c r="R615" s="6"/>
      <c r="S615" s="6"/>
      <c r="T615" s="6"/>
      <c r="U615" s="6"/>
      <c r="V615" s="612"/>
      <c r="W615" s="6"/>
      <c r="X615" s="162"/>
      <c r="Y615" s="6"/>
      <c r="Z615" s="6"/>
      <c r="AA615" s="6"/>
    </row>
    <row r="616" spans="1:27" ht="47.25" customHeight="1" x14ac:dyDescent="0.25">
      <c r="A616" s="6"/>
      <c r="B616" s="6"/>
      <c r="C616" s="6"/>
      <c r="D616" s="6"/>
      <c r="E616" s="6"/>
      <c r="F616" s="6"/>
      <c r="G616" s="6"/>
      <c r="H616" s="35"/>
      <c r="I616" s="6"/>
      <c r="J616" s="6"/>
      <c r="K616" s="6"/>
      <c r="L616" s="6"/>
      <c r="M616" s="6"/>
      <c r="N616" s="6"/>
      <c r="O616" s="6"/>
      <c r="P616" s="6"/>
      <c r="Q616" s="6"/>
      <c r="R616" s="6"/>
      <c r="S616" s="6"/>
      <c r="T616" s="6"/>
      <c r="U616" s="6"/>
      <c r="V616" s="612"/>
      <c r="W616" s="6"/>
      <c r="X616" s="162"/>
      <c r="Y616" s="6"/>
      <c r="Z616" s="6"/>
      <c r="AA616" s="6"/>
    </row>
    <row r="617" spans="1:27" ht="47.25" customHeight="1" x14ac:dyDescent="0.25">
      <c r="A617" s="6"/>
      <c r="B617" s="6"/>
      <c r="C617" s="6"/>
      <c r="D617" s="6"/>
      <c r="E617" s="6"/>
      <c r="F617" s="6"/>
      <c r="G617" s="6"/>
      <c r="H617" s="35"/>
      <c r="I617" s="6"/>
      <c r="J617" s="6"/>
      <c r="K617" s="6"/>
      <c r="L617" s="6"/>
      <c r="M617" s="6"/>
      <c r="N617" s="6"/>
      <c r="O617" s="6"/>
      <c r="P617" s="6"/>
      <c r="Q617" s="6"/>
      <c r="R617" s="6"/>
      <c r="S617" s="6"/>
      <c r="T617" s="6"/>
      <c r="U617" s="6"/>
      <c r="V617" s="612"/>
      <c r="W617" s="6"/>
      <c r="X617" s="162"/>
      <c r="Y617" s="6"/>
      <c r="Z617" s="6"/>
      <c r="AA617" s="6"/>
    </row>
    <row r="618" spans="1:27" ht="47.25" customHeight="1" x14ac:dyDescent="0.25">
      <c r="A618" s="6"/>
      <c r="B618" s="6"/>
      <c r="C618" s="6"/>
      <c r="D618" s="6"/>
      <c r="E618" s="6"/>
      <c r="F618" s="6"/>
      <c r="G618" s="6"/>
      <c r="H618" s="35"/>
      <c r="I618" s="6"/>
      <c r="J618" s="6"/>
      <c r="K618" s="6"/>
      <c r="L618" s="6"/>
      <c r="M618" s="6"/>
      <c r="N618" s="6"/>
      <c r="O618" s="6"/>
      <c r="P618" s="6"/>
      <c r="Q618" s="6"/>
      <c r="R618" s="6"/>
      <c r="S618" s="6"/>
      <c r="T618" s="6"/>
      <c r="U618" s="6"/>
      <c r="V618" s="612"/>
      <c r="W618" s="6"/>
      <c r="X618" s="162"/>
      <c r="Y618" s="6"/>
      <c r="Z618" s="6"/>
      <c r="AA618" s="6"/>
    </row>
    <row r="619" spans="1:27" ht="47.25" customHeight="1" x14ac:dyDescent="0.25">
      <c r="A619" s="6"/>
      <c r="B619" s="6"/>
      <c r="C619" s="6"/>
      <c r="D619" s="6"/>
      <c r="E619" s="6"/>
      <c r="F619" s="6"/>
      <c r="G619" s="6"/>
      <c r="H619" s="35"/>
      <c r="I619" s="6"/>
      <c r="J619" s="6"/>
      <c r="K619" s="6"/>
      <c r="L619" s="6"/>
      <c r="M619" s="6"/>
      <c r="N619" s="6"/>
      <c r="O619" s="6"/>
      <c r="P619" s="6"/>
      <c r="Q619" s="6"/>
      <c r="R619" s="6"/>
      <c r="S619" s="6"/>
      <c r="T619" s="6"/>
      <c r="U619" s="6"/>
      <c r="V619" s="612"/>
      <c r="W619" s="6"/>
      <c r="X619" s="162"/>
      <c r="Y619" s="6"/>
      <c r="Z619" s="6"/>
      <c r="AA619" s="6"/>
    </row>
    <row r="620" spans="1:27" ht="47.25" customHeight="1" x14ac:dyDescent="0.25">
      <c r="A620" s="6"/>
      <c r="B620" s="6"/>
      <c r="C620" s="6"/>
      <c r="D620" s="6"/>
      <c r="E620" s="6"/>
      <c r="F620" s="6"/>
      <c r="G620" s="6"/>
      <c r="H620" s="35"/>
      <c r="I620" s="6"/>
      <c r="J620" s="6"/>
      <c r="K620" s="6"/>
      <c r="L620" s="6"/>
      <c r="M620" s="6"/>
      <c r="N620" s="6"/>
      <c r="O620" s="6"/>
      <c r="P620" s="6"/>
      <c r="Q620" s="6"/>
      <c r="R620" s="6"/>
      <c r="S620" s="6"/>
      <c r="T620" s="6"/>
      <c r="U620" s="6"/>
      <c r="V620" s="612"/>
      <c r="W620" s="6"/>
      <c r="X620" s="162"/>
      <c r="Y620" s="6"/>
      <c r="Z620" s="6"/>
      <c r="AA620" s="6"/>
    </row>
    <row r="621" spans="1:27" ht="47.25" customHeight="1" x14ac:dyDescent="0.25">
      <c r="A621" s="6"/>
      <c r="B621" s="6"/>
      <c r="C621" s="6"/>
      <c r="D621" s="6"/>
      <c r="E621" s="6"/>
      <c r="F621" s="6"/>
      <c r="G621" s="6"/>
      <c r="H621" s="35"/>
      <c r="I621" s="6"/>
      <c r="J621" s="6"/>
      <c r="K621" s="6"/>
      <c r="L621" s="6"/>
      <c r="M621" s="6"/>
      <c r="N621" s="6"/>
      <c r="O621" s="6"/>
      <c r="P621" s="6"/>
      <c r="Q621" s="6"/>
      <c r="R621" s="6"/>
      <c r="S621" s="6"/>
      <c r="T621" s="6"/>
      <c r="U621" s="6"/>
      <c r="V621" s="612"/>
      <c r="W621" s="6"/>
      <c r="X621" s="162"/>
      <c r="Y621" s="6"/>
      <c r="Z621" s="6"/>
      <c r="AA621" s="6"/>
    </row>
    <row r="622" spans="1:27" ht="47.25" customHeight="1" x14ac:dyDescent="0.25">
      <c r="A622" s="6"/>
      <c r="B622" s="6"/>
      <c r="C622" s="6"/>
      <c r="D622" s="6"/>
      <c r="E622" s="6"/>
      <c r="F622" s="6"/>
      <c r="G622" s="6"/>
      <c r="H622" s="35"/>
      <c r="I622" s="6"/>
      <c r="J622" s="6"/>
      <c r="K622" s="6"/>
      <c r="L622" s="6"/>
      <c r="M622" s="6"/>
      <c r="N622" s="6"/>
      <c r="O622" s="6"/>
      <c r="P622" s="6"/>
      <c r="Q622" s="6"/>
      <c r="R622" s="6"/>
      <c r="S622" s="6"/>
      <c r="T622" s="6"/>
      <c r="U622" s="6"/>
      <c r="V622" s="612"/>
      <c r="W622" s="6"/>
      <c r="X622" s="162"/>
      <c r="Y622" s="6"/>
      <c r="Z622" s="6"/>
      <c r="AA622" s="6"/>
    </row>
    <row r="623" spans="1:27" ht="47.25" customHeight="1" x14ac:dyDescent="0.25">
      <c r="A623" s="6"/>
      <c r="B623" s="6"/>
      <c r="C623" s="6"/>
      <c r="D623" s="6"/>
      <c r="E623" s="6"/>
      <c r="F623" s="6"/>
      <c r="G623" s="6"/>
      <c r="H623" s="35"/>
      <c r="I623" s="6"/>
      <c r="J623" s="6"/>
      <c r="K623" s="6"/>
      <c r="L623" s="6"/>
      <c r="M623" s="6"/>
      <c r="N623" s="6"/>
      <c r="O623" s="6"/>
      <c r="P623" s="6"/>
      <c r="Q623" s="6"/>
      <c r="R623" s="6"/>
      <c r="S623" s="6"/>
      <c r="T623" s="6"/>
      <c r="U623" s="6"/>
      <c r="V623" s="612"/>
      <c r="W623" s="6"/>
      <c r="X623" s="162"/>
      <c r="Y623" s="6"/>
      <c r="Z623" s="6"/>
      <c r="AA623" s="6"/>
    </row>
    <row r="624" spans="1:27" ht="47.25" customHeight="1" x14ac:dyDescent="0.25">
      <c r="A624" s="6"/>
      <c r="B624" s="6"/>
      <c r="C624" s="6"/>
      <c r="D624" s="6"/>
      <c r="E624" s="6"/>
      <c r="F624" s="6"/>
      <c r="G624" s="6"/>
      <c r="H624" s="35"/>
      <c r="I624" s="6"/>
      <c r="J624" s="6"/>
      <c r="K624" s="6"/>
      <c r="L624" s="6"/>
      <c r="M624" s="6"/>
      <c r="N624" s="6"/>
      <c r="O624" s="6"/>
      <c r="P624" s="6"/>
      <c r="Q624" s="6"/>
      <c r="R624" s="6"/>
      <c r="S624" s="6"/>
      <c r="T624" s="6"/>
      <c r="U624" s="6"/>
      <c r="V624" s="612"/>
      <c r="W624" s="6"/>
      <c r="X624" s="162"/>
      <c r="Y624" s="6"/>
      <c r="Z624" s="6"/>
      <c r="AA624" s="6"/>
    </row>
    <row r="625" spans="1:27" ht="47.25" customHeight="1" x14ac:dyDescent="0.25">
      <c r="A625" s="6"/>
      <c r="B625" s="6"/>
      <c r="C625" s="6"/>
      <c r="D625" s="6"/>
      <c r="E625" s="6"/>
      <c r="F625" s="6"/>
      <c r="G625" s="6"/>
      <c r="H625" s="35"/>
      <c r="I625" s="6"/>
      <c r="J625" s="6"/>
      <c r="K625" s="6"/>
      <c r="L625" s="6"/>
      <c r="M625" s="6"/>
      <c r="N625" s="6"/>
      <c r="O625" s="6"/>
      <c r="P625" s="6"/>
      <c r="Q625" s="6"/>
      <c r="R625" s="6"/>
      <c r="S625" s="6"/>
      <c r="T625" s="6"/>
      <c r="U625" s="6"/>
      <c r="V625" s="612"/>
      <c r="W625" s="6"/>
      <c r="X625" s="162"/>
      <c r="Y625" s="6"/>
      <c r="Z625" s="6"/>
      <c r="AA625" s="6"/>
    </row>
    <row r="626" spans="1:27" ht="47.25" customHeight="1" x14ac:dyDescent="0.25">
      <c r="A626" s="6"/>
      <c r="B626" s="6"/>
      <c r="C626" s="6"/>
      <c r="D626" s="6"/>
      <c r="E626" s="6"/>
      <c r="F626" s="6"/>
      <c r="G626" s="6"/>
      <c r="H626" s="35"/>
      <c r="I626" s="6"/>
      <c r="J626" s="6"/>
      <c r="K626" s="6"/>
      <c r="L626" s="6"/>
      <c r="M626" s="6"/>
      <c r="N626" s="6"/>
      <c r="O626" s="6"/>
      <c r="P626" s="6"/>
      <c r="Q626" s="6"/>
      <c r="R626" s="6"/>
      <c r="S626" s="6"/>
      <c r="T626" s="6"/>
      <c r="U626" s="6"/>
      <c r="V626" s="612"/>
      <c r="W626" s="6"/>
      <c r="X626" s="162"/>
      <c r="Y626" s="6"/>
      <c r="Z626" s="6"/>
      <c r="AA626" s="6"/>
    </row>
    <row r="627" spans="1:27" ht="47.25" customHeight="1" x14ac:dyDescent="0.25">
      <c r="A627" s="6"/>
      <c r="B627" s="6"/>
      <c r="C627" s="6"/>
      <c r="D627" s="6"/>
      <c r="E627" s="6"/>
      <c r="F627" s="6"/>
      <c r="G627" s="6"/>
      <c r="H627" s="35"/>
      <c r="I627" s="6"/>
      <c r="J627" s="6"/>
      <c r="K627" s="6"/>
      <c r="L627" s="6"/>
      <c r="M627" s="6"/>
      <c r="N627" s="6"/>
      <c r="O627" s="6"/>
      <c r="P627" s="6"/>
      <c r="Q627" s="6"/>
      <c r="R627" s="6"/>
      <c r="S627" s="6"/>
      <c r="T627" s="6"/>
      <c r="U627" s="6"/>
      <c r="V627" s="612"/>
      <c r="W627" s="6"/>
      <c r="X627" s="162"/>
      <c r="Y627" s="6"/>
      <c r="Z627" s="6"/>
      <c r="AA627" s="6"/>
    </row>
    <row r="628" spans="1:27" ht="47.25" customHeight="1" x14ac:dyDescent="0.25">
      <c r="A628" s="6"/>
      <c r="B628" s="6"/>
      <c r="C628" s="6"/>
      <c r="D628" s="6"/>
      <c r="E628" s="6"/>
      <c r="F628" s="6"/>
      <c r="G628" s="6"/>
      <c r="H628" s="35"/>
      <c r="I628" s="6"/>
      <c r="J628" s="6"/>
      <c r="K628" s="6"/>
      <c r="L628" s="6"/>
      <c r="M628" s="6"/>
      <c r="N628" s="6"/>
      <c r="O628" s="6"/>
      <c r="P628" s="6"/>
      <c r="Q628" s="6"/>
      <c r="R628" s="6"/>
      <c r="S628" s="6"/>
      <c r="T628" s="6"/>
      <c r="U628" s="6"/>
      <c r="V628" s="612"/>
      <c r="W628" s="6"/>
      <c r="X628" s="162"/>
      <c r="Y628" s="6"/>
      <c r="Z628" s="6"/>
      <c r="AA628" s="6"/>
    </row>
    <row r="629" spans="1:27" ht="47.25" customHeight="1" x14ac:dyDescent="0.25">
      <c r="A629" s="6"/>
      <c r="B629" s="6"/>
      <c r="C629" s="6"/>
      <c r="D629" s="6"/>
      <c r="E629" s="6"/>
      <c r="F629" s="6"/>
      <c r="G629" s="6"/>
      <c r="H629" s="35"/>
      <c r="I629" s="6"/>
      <c r="J629" s="6"/>
      <c r="K629" s="6"/>
      <c r="L629" s="6"/>
      <c r="M629" s="6"/>
      <c r="N629" s="6"/>
      <c r="O629" s="6"/>
      <c r="P629" s="6"/>
      <c r="Q629" s="6"/>
      <c r="R629" s="6"/>
      <c r="S629" s="6"/>
      <c r="T629" s="6"/>
      <c r="U629" s="6"/>
      <c r="V629" s="612"/>
      <c r="W629" s="6"/>
      <c r="X629" s="162"/>
      <c r="Y629" s="6"/>
      <c r="Z629" s="6"/>
      <c r="AA629" s="6"/>
    </row>
    <row r="630" spans="1:27" ht="47.25" customHeight="1" x14ac:dyDescent="0.25">
      <c r="A630" s="6"/>
      <c r="B630" s="6"/>
      <c r="C630" s="6"/>
      <c r="D630" s="6"/>
      <c r="E630" s="6"/>
      <c r="F630" s="6"/>
      <c r="G630" s="6"/>
      <c r="H630" s="35"/>
      <c r="I630" s="6"/>
      <c r="J630" s="6"/>
      <c r="K630" s="6"/>
      <c r="L630" s="6"/>
      <c r="M630" s="6"/>
      <c r="N630" s="6"/>
      <c r="O630" s="6"/>
      <c r="P630" s="6"/>
      <c r="Q630" s="6"/>
      <c r="R630" s="6"/>
      <c r="S630" s="6"/>
      <c r="T630" s="6"/>
      <c r="U630" s="6"/>
      <c r="V630" s="612"/>
      <c r="W630" s="6"/>
      <c r="X630" s="162"/>
      <c r="Y630" s="6"/>
      <c r="Z630" s="6"/>
      <c r="AA630" s="6"/>
    </row>
    <row r="631" spans="1:27" ht="47.25" customHeight="1" x14ac:dyDescent="0.25">
      <c r="A631" s="6"/>
      <c r="B631" s="6"/>
      <c r="C631" s="6"/>
      <c r="D631" s="6"/>
      <c r="E631" s="6"/>
      <c r="F631" s="6"/>
      <c r="G631" s="6"/>
      <c r="H631" s="35"/>
      <c r="I631" s="6"/>
      <c r="J631" s="6"/>
      <c r="K631" s="6"/>
      <c r="L631" s="6"/>
      <c r="M631" s="6"/>
      <c r="N631" s="6"/>
      <c r="O631" s="6"/>
      <c r="P631" s="6"/>
      <c r="Q631" s="6"/>
      <c r="R631" s="6"/>
      <c r="S631" s="6"/>
      <c r="T631" s="6"/>
      <c r="U631" s="6"/>
      <c r="V631" s="612"/>
      <c r="W631" s="6"/>
      <c r="X631" s="162"/>
      <c r="Y631" s="6"/>
      <c r="Z631" s="6"/>
      <c r="AA631" s="6"/>
    </row>
    <row r="632" spans="1:27" ht="47.25" customHeight="1" x14ac:dyDescent="0.25">
      <c r="A632" s="6"/>
      <c r="B632" s="6"/>
      <c r="C632" s="6"/>
      <c r="D632" s="6"/>
      <c r="E632" s="6"/>
      <c r="F632" s="6"/>
      <c r="G632" s="6"/>
      <c r="H632" s="35"/>
      <c r="I632" s="6"/>
      <c r="J632" s="6"/>
      <c r="K632" s="6"/>
      <c r="L632" s="6"/>
      <c r="M632" s="6"/>
      <c r="N632" s="6"/>
      <c r="O632" s="6"/>
      <c r="P632" s="6"/>
      <c r="Q632" s="6"/>
      <c r="R632" s="6"/>
      <c r="S632" s="6"/>
      <c r="T632" s="6"/>
      <c r="U632" s="6"/>
      <c r="V632" s="612"/>
      <c r="W632" s="6"/>
      <c r="X632" s="162"/>
      <c r="Y632" s="6"/>
      <c r="Z632" s="6"/>
      <c r="AA632" s="6"/>
    </row>
    <row r="633" spans="1:27" ht="47.25" customHeight="1" x14ac:dyDescent="0.25">
      <c r="A633" s="6"/>
      <c r="B633" s="6"/>
      <c r="C633" s="6"/>
      <c r="D633" s="6"/>
      <c r="E633" s="6"/>
      <c r="F633" s="6"/>
      <c r="G633" s="6"/>
      <c r="H633" s="35"/>
      <c r="I633" s="6"/>
      <c r="J633" s="6"/>
      <c r="K633" s="6"/>
      <c r="L633" s="6"/>
      <c r="M633" s="6"/>
      <c r="N633" s="6"/>
      <c r="O633" s="6"/>
      <c r="P633" s="6"/>
      <c r="Q633" s="6"/>
      <c r="R633" s="6"/>
      <c r="S633" s="6"/>
      <c r="T633" s="6"/>
      <c r="U633" s="6"/>
      <c r="V633" s="612"/>
      <c r="W633" s="6"/>
      <c r="X633" s="162"/>
      <c r="Y633" s="6"/>
      <c r="Z633" s="6"/>
      <c r="AA633" s="6"/>
    </row>
    <row r="634" spans="1:27" ht="47.25" customHeight="1" x14ac:dyDescent="0.25">
      <c r="A634" s="6"/>
      <c r="B634" s="6"/>
      <c r="C634" s="6"/>
      <c r="D634" s="6"/>
      <c r="E634" s="6"/>
      <c r="F634" s="6"/>
      <c r="G634" s="6"/>
      <c r="H634" s="35"/>
      <c r="I634" s="6"/>
      <c r="J634" s="6"/>
      <c r="K634" s="6"/>
      <c r="L634" s="6"/>
      <c r="M634" s="6"/>
      <c r="N634" s="6"/>
      <c r="O634" s="6"/>
      <c r="P634" s="6"/>
      <c r="Q634" s="6"/>
      <c r="R634" s="6"/>
      <c r="S634" s="6"/>
      <c r="T634" s="6"/>
      <c r="U634" s="6"/>
      <c r="V634" s="612"/>
      <c r="W634" s="6"/>
      <c r="X634" s="162"/>
      <c r="Y634" s="6"/>
      <c r="Z634" s="6"/>
      <c r="AA634" s="6"/>
    </row>
    <row r="635" spans="1:27" ht="47.25" customHeight="1" x14ac:dyDescent="0.25">
      <c r="A635" s="6"/>
      <c r="B635" s="6"/>
      <c r="C635" s="6"/>
      <c r="D635" s="6"/>
      <c r="E635" s="6"/>
      <c r="F635" s="6"/>
      <c r="G635" s="6"/>
      <c r="H635" s="35"/>
      <c r="I635" s="6"/>
      <c r="J635" s="6"/>
      <c r="K635" s="6"/>
      <c r="L635" s="6"/>
      <c r="M635" s="6"/>
      <c r="N635" s="6"/>
      <c r="O635" s="6"/>
      <c r="P635" s="6"/>
      <c r="Q635" s="6"/>
      <c r="R635" s="6"/>
      <c r="S635" s="6"/>
      <c r="T635" s="6"/>
      <c r="U635" s="6"/>
      <c r="V635" s="612"/>
      <c r="W635" s="6"/>
      <c r="X635" s="162"/>
      <c r="Y635" s="6"/>
      <c r="Z635" s="6"/>
      <c r="AA635" s="6"/>
    </row>
    <row r="636" spans="1:27" ht="47.25" customHeight="1" x14ac:dyDescent="0.25">
      <c r="A636" s="6"/>
      <c r="B636" s="6"/>
      <c r="C636" s="6"/>
      <c r="D636" s="6"/>
      <c r="E636" s="6"/>
      <c r="F636" s="6"/>
      <c r="G636" s="6"/>
      <c r="H636" s="35"/>
      <c r="I636" s="6"/>
      <c r="J636" s="6"/>
      <c r="K636" s="6"/>
      <c r="L636" s="6"/>
      <c r="M636" s="6"/>
      <c r="N636" s="6"/>
      <c r="O636" s="6"/>
      <c r="P636" s="6"/>
      <c r="Q636" s="6"/>
      <c r="R636" s="6"/>
      <c r="S636" s="6"/>
      <c r="T636" s="6"/>
      <c r="U636" s="6"/>
      <c r="V636" s="612"/>
      <c r="W636" s="6"/>
      <c r="X636" s="162"/>
      <c r="Y636" s="6"/>
      <c r="Z636" s="6"/>
      <c r="AA636" s="6"/>
    </row>
    <row r="637" spans="1:27" ht="47.25" customHeight="1" x14ac:dyDescent="0.25">
      <c r="A637" s="6"/>
      <c r="B637" s="6"/>
      <c r="C637" s="6"/>
      <c r="D637" s="6"/>
      <c r="E637" s="6"/>
      <c r="F637" s="6"/>
      <c r="G637" s="6"/>
      <c r="H637" s="35"/>
      <c r="I637" s="6"/>
      <c r="J637" s="6"/>
      <c r="K637" s="6"/>
      <c r="L637" s="6"/>
      <c r="M637" s="6"/>
      <c r="N637" s="6"/>
      <c r="O637" s="6"/>
      <c r="P637" s="6"/>
      <c r="Q637" s="6"/>
      <c r="R637" s="6"/>
      <c r="S637" s="6"/>
      <c r="T637" s="6"/>
      <c r="U637" s="6"/>
      <c r="V637" s="612"/>
      <c r="W637" s="6"/>
      <c r="X637" s="162"/>
      <c r="Y637" s="6"/>
      <c r="Z637" s="6"/>
      <c r="AA637" s="6"/>
    </row>
    <row r="638" spans="1:27" ht="47.25" customHeight="1" x14ac:dyDescent="0.25">
      <c r="A638" s="6"/>
      <c r="B638" s="6"/>
      <c r="C638" s="6"/>
      <c r="D638" s="6"/>
      <c r="E638" s="6"/>
      <c r="F638" s="6"/>
      <c r="G638" s="6"/>
      <c r="H638" s="35"/>
      <c r="I638" s="6"/>
      <c r="J638" s="6"/>
      <c r="K638" s="6"/>
      <c r="L638" s="6"/>
      <c r="M638" s="6"/>
      <c r="N638" s="6"/>
      <c r="O638" s="6"/>
      <c r="P638" s="6"/>
      <c r="Q638" s="6"/>
      <c r="R638" s="6"/>
      <c r="S638" s="6"/>
      <c r="T638" s="6"/>
      <c r="U638" s="6"/>
      <c r="V638" s="612"/>
      <c r="W638" s="6"/>
      <c r="X638" s="162"/>
      <c r="Y638" s="6"/>
      <c r="Z638" s="6"/>
      <c r="AA638" s="6"/>
    </row>
    <row r="639" spans="1:27" ht="47.25" customHeight="1" x14ac:dyDescent="0.25">
      <c r="A639" s="6"/>
      <c r="B639" s="6"/>
      <c r="C639" s="6"/>
      <c r="D639" s="6"/>
      <c r="E639" s="6"/>
      <c r="F639" s="6"/>
      <c r="G639" s="6"/>
      <c r="H639" s="35"/>
      <c r="I639" s="6"/>
      <c r="J639" s="6"/>
      <c r="K639" s="6"/>
      <c r="L639" s="6"/>
      <c r="M639" s="6"/>
      <c r="N639" s="6"/>
      <c r="O639" s="6"/>
      <c r="P639" s="6"/>
      <c r="Q639" s="6"/>
      <c r="R639" s="6"/>
      <c r="S639" s="6"/>
      <c r="T639" s="6"/>
      <c r="U639" s="6"/>
      <c r="V639" s="612"/>
      <c r="W639" s="6"/>
      <c r="X639" s="162"/>
      <c r="Y639" s="6"/>
      <c r="Z639" s="6"/>
      <c r="AA639" s="6"/>
    </row>
    <row r="640" spans="1:27" ht="47.25" customHeight="1" x14ac:dyDescent="0.25">
      <c r="A640" s="6"/>
      <c r="B640" s="6"/>
      <c r="C640" s="6"/>
      <c r="D640" s="6"/>
      <c r="E640" s="6"/>
      <c r="F640" s="6"/>
      <c r="G640" s="6"/>
      <c r="H640" s="35"/>
      <c r="I640" s="6"/>
      <c r="J640" s="6"/>
      <c r="K640" s="6"/>
      <c r="L640" s="6"/>
      <c r="M640" s="6"/>
      <c r="N640" s="6"/>
      <c r="O640" s="6"/>
      <c r="P640" s="6"/>
      <c r="Q640" s="6"/>
      <c r="R640" s="6"/>
      <c r="S640" s="6"/>
      <c r="T640" s="6"/>
      <c r="U640" s="6"/>
      <c r="V640" s="612"/>
      <c r="W640" s="6"/>
      <c r="X640" s="162"/>
      <c r="Y640" s="6"/>
      <c r="Z640" s="6"/>
      <c r="AA640" s="6"/>
    </row>
    <row r="641" spans="1:27" ht="47.25" customHeight="1" x14ac:dyDescent="0.25">
      <c r="A641" s="6"/>
      <c r="B641" s="6"/>
      <c r="C641" s="6"/>
      <c r="D641" s="6"/>
      <c r="E641" s="6"/>
      <c r="F641" s="6"/>
      <c r="G641" s="6"/>
      <c r="H641" s="35"/>
      <c r="I641" s="6"/>
      <c r="J641" s="6"/>
      <c r="K641" s="6"/>
      <c r="L641" s="6"/>
      <c r="M641" s="6"/>
      <c r="N641" s="6"/>
      <c r="O641" s="6"/>
      <c r="P641" s="6"/>
      <c r="Q641" s="6"/>
      <c r="R641" s="6"/>
      <c r="S641" s="6"/>
      <c r="T641" s="6"/>
      <c r="U641" s="6"/>
      <c r="V641" s="612"/>
      <c r="W641" s="6"/>
      <c r="X641" s="162"/>
      <c r="Y641" s="6"/>
      <c r="Z641" s="6"/>
      <c r="AA641" s="6"/>
    </row>
    <row r="642" spans="1:27" ht="47.25" customHeight="1" x14ac:dyDescent="0.25">
      <c r="A642" s="6"/>
      <c r="B642" s="6"/>
      <c r="C642" s="6"/>
      <c r="D642" s="6"/>
      <c r="E642" s="6"/>
      <c r="F642" s="6"/>
      <c r="G642" s="6"/>
      <c r="H642" s="35"/>
      <c r="I642" s="6"/>
      <c r="J642" s="6"/>
      <c r="K642" s="6"/>
      <c r="L642" s="6"/>
      <c r="M642" s="6"/>
      <c r="N642" s="6"/>
      <c r="O642" s="6"/>
      <c r="P642" s="6"/>
      <c r="Q642" s="6"/>
      <c r="R642" s="6"/>
      <c r="S642" s="6"/>
      <c r="T642" s="6"/>
      <c r="U642" s="6"/>
      <c r="V642" s="612"/>
      <c r="W642" s="6"/>
      <c r="X642" s="162"/>
      <c r="Y642" s="6"/>
      <c r="Z642" s="6"/>
      <c r="AA642" s="6"/>
    </row>
    <row r="643" spans="1:27" ht="47.25" customHeight="1" x14ac:dyDescent="0.25">
      <c r="A643" s="6"/>
      <c r="B643" s="6"/>
      <c r="C643" s="6"/>
      <c r="D643" s="6"/>
      <c r="E643" s="6"/>
      <c r="F643" s="6"/>
      <c r="G643" s="6"/>
      <c r="H643" s="35"/>
      <c r="I643" s="6"/>
      <c r="J643" s="6"/>
      <c r="K643" s="6"/>
      <c r="L643" s="6"/>
      <c r="M643" s="6"/>
      <c r="N643" s="6"/>
      <c r="O643" s="6"/>
      <c r="P643" s="6"/>
      <c r="Q643" s="6"/>
      <c r="R643" s="6"/>
      <c r="S643" s="6"/>
      <c r="T643" s="6"/>
      <c r="U643" s="6"/>
      <c r="V643" s="612"/>
      <c r="W643" s="6"/>
      <c r="X643" s="162"/>
      <c r="Y643" s="6"/>
      <c r="Z643" s="6"/>
      <c r="AA643" s="6"/>
    </row>
    <row r="644" spans="1:27" ht="47.25" customHeight="1" x14ac:dyDescent="0.25">
      <c r="A644" s="6"/>
      <c r="B644" s="6"/>
      <c r="C644" s="6"/>
      <c r="D644" s="6"/>
      <c r="E644" s="6"/>
      <c r="F644" s="6"/>
      <c r="G644" s="6"/>
      <c r="H644" s="35"/>
      <c r="I644" s="6"/>
      <c r="J644" s="6"/>
      <c r="K644" s="6"/>
      <c r="L644" s="6"/>
      <c r="M644" s="6"/>
      <c r="N644" s="6"/>
      <c r="O644" s="6"/>
      <c r="P644" s="6"/>
      <c r="Q644" s="6"/>
      <c r="R644" s="6"/>
      <c r="S644" s="6"/>
      <c r="T644" s="6"/>
      <c r="U644" s="6"/>
      <c r="V644" s="612"/>
      <c r="W644" s="6"/>
      <c r="X644" s="162"/>
      <c r="Y644" s="6"/>
      <c r="Z644" s="6"/>
      <c r="AA644" s="6"/>
    </row>
    <row r="645" spans="1:27" ht="47.25" customHeight="1" x14ac:dyDescent="0.25">
      <c r="A645" s="6"/>
      <c r="B645" s="6"/>
      <c r="C645" s="6"/>
      <c r="D645" s="6"/>
      <c r="E645" s="6"/>
      <c r="F645" s="6"/>
      <c r="G645" s="6"/>
      <c r="H645" s="35"/>
      <c r="I645" s="6"/>
      <c r="J645" s="6"/>
      <c r="K645" s="6"/>
      <c r="L645" s="6"/>
      <c r="M645" s="6"/>
      <c r="N645" s="6"/>
      <c r="O645" s="6"/>
      <c r="P645" s="6"/>
      <c r="Q645" s="6"/>
      <c r="R645" s="6"/>
      <c r="S645" s="6"/>
      <c r="T645" s="6"/>
      <c r="U645" s="6"/>
      <c r="V645" s="612"/>
      <c r="W645" s="6"/>
      <c r="X645" s="162"/>
      <c r="Y645" s="6"/>
      <c r="Z645" s="6"/>
      <c r="AA645" s="6"/>
    </row>
    <row r="646" spans="1:27" ht="47.25" customHeight="1" x14ac:dyDescent="0.25">
      <c r="A646" s="6"/>
      <c r="B646" s="6"/>
      <c r="C646" s="6"/>
      <c r="D646" s="6"/>
      <c r="E646" s="6"/>
      <c r="F646" s="6"/>
      <c r="G646" s="6"/>
      <c r="H646" s="35"/>
      <c r="I646" s="6"/>
      <c r="J646" s="6"/>
      <c r="K646" s="6"/>
      <c r="L646" s="6"/>
      <c r="M646" s="6"/>
      <c r="N646" s="6"/>
      <c r="O646" s="6"/>
      <c r="P646" s="6"/>
      <c r="Q646" s="6"/>
      <c r="R646" s="6"/>
      <c r="S646" s="6"/>
      <c r="T646" s="6"/>
      <c r="U646" s="6"/>
      <c r="V646" s="612"/>
      <c r="W646" s="6"/>
      <c r="X646" s="162"/>
      <c r="Y646" s="6"/>
      <c r="Z646" s="6"/>
      <c r="AA646" s="6"/>
    </row>
    <row r="647" spans="1:27" ht="47.25" customHeight="1" x14ac:dyDescent="0.25">
      <c r="A647" s="6"/>
      <c r="B647" s="6"/>
      <c r="C647" s="6"/>
      <c r="D647" s="6"/>
      <c r="E647" s="6"/>
      <c r="F647" s="6"/>
      <c r="G647" s="6"/>
      <c r="H647" s="35"/>
      <c r="I647" s="6"/>
      <c r="J647" s="6"/>
      <c r="K647" s="6"/>
      <c r="L647" s="6"/>
      <c r="M647" s="6"/>
      <c r="N647" s="6"/>
      <c r="O647" s="6"/>
      <c r="P647" s="6"/>
      <c r="Q647" s="6"/>
      <c r="R647" s="6"/>
      <c r="S647" s="6"/>
      <c r="T647" s="6"/>
      <c r="U647" s="6"/>
      <c r="V647" s="612"/>
      <c r="W647" s="6"/>
      <c r="X647" s="162"/>
      <c r="Y647" s="6"/>
      <c r="Z647" s="6"/>
      <c r="AA647" s="6"/>
    </row>
    <row r="648" spans="1:27" ht="47.25" customHeight="1" x14ac:dyDescent="0.25">
      <c r="A648" s="6"/>
      <c r="B648" s="6"/>
      <c r="C648" s="6"/>
      <c r="D648" s="6"/>
      <c r="E648" s="6"/>
      <c r="F648" s="6"/>
      <c r="G648" s="6"/>
      <c r="H648" s="35"/>
      <c r="I648" s="6"/>
      <c r="J648" s="6"/>
      <c r="K648" s="6"/>
      <c r="L648" s="6"/>
      <c r="M648" s="6"/>
      <c r="N648" s="6"/>
      <c r="O648" s="6"/>
      <c r="P648" s="6"/>
      <c r="Q648" s="6"/>
      <c r="R648" s="6"/>
      <c r="S648" s="6"/>
      <c r="T648" s="6"/>
      <c r="U648" s="6"/>
      <c r="V648" s="612"/>
      <c r="W648" s="6"/>
      <c r="X648" s="162"/>
      <c r="Y648" s="6"/>
      <c r="Z648" s="6"/>
      <c r="AA648" s="6"/>
    </row>
    <row r="649" spans="1:27" ht="47.25" customHeight="1" x14ac:dyDescent="0.25">
      <c r="A649" s="6"/>
      <c r="B649" s="6"/>
      <c r="C649" s="6"/>
      <c r="D649" s="6"/>
      <c r="E649" s="6"/>
      <c r="F649" s="6"/>
      <c r="G649" s="6"/>
      <c r="H649" s="35"/>
      <c r="I649" s="6"/>
      <c r="J649" s="6"/>
      <c r="K649" s="6"/>
      <c r="L649" s="6"/>
      <c r="M649" s="6"/>
      <c r="N649" s="6"/>
      <c r="O649" s="6"/>
      <c r="P649" s="6"/>
      <c r="Q649" s="6"/>
      <c r="R649" s="6"/>
      <c r="S649" s="6"/>
      <c r="T649" s="6"/>
      <c r="U649" s="6"/>
      <c r="V649" s="612"/>
      <c r="W649" s="6"/>
      <c r="X649" s="162"/>
      <c r="Y649" s="6"/>
      <c r="Z649" s="6"/>
      <c r="AA649" s="6"/>
    </row>
    <row r="650" spans="1:27" ht="47.25" customHeight="1" x14ac:dyDescent="0.25">
      <c r="A650" s="6"/>
      <c r="B650" s="6"/>
      <c r="C650" s="6"/>
      <c r="D650" s="6"/>
      <c r="E650" s="6"/>
      <c r="F650" s="6"/>
      <c r="G650" s="6"/>
      <c r="H650" s="35"/>
      <c r="I650" s="6"/>
      <c r="J650" s="6"/>
      <c r="K650" s="6"/>
      <c r="L650" s="6"/>
      <c r="M650" s="6"/>
      <c r="N650" s="6"/>
      <c r="O650" s="6"/>
      <c r="P650" s="6"/>
      <c r="Q650" s="6"/>
      <c r="R650" s="6"/>
      <c r="S650" s="6"/>
      <c r="T650" s="6"/>
      <c r="U650" s="6"/>
      <c r="V650" s="612"/>
      <c r="W650" s="6"/>
      <c r="X650" s="162"/>
      <c r="Y650" s="6"/>
      <c r="Z650" s="6"/>
      <c r="AA650" s="6"/>
    </row>
    <row r="651" spans="1:27" ht="47.25" customHeight="1" x14ac:dyDescent="0.25">
      <c r="A651" s="6"/>
      <c r="B651" s="6"/>
      <c r="C651" s="6"/>
      <c r="D651" s="6"/>
      <c r="E651" s="6"/>
      <c r="F651" s="6"/>
      <c r="G651" s="6"/>
      <c r="H651" s="35"/>
      <c r="I651" s="6"/>
      <c r="J651" s="6"/>
      <c r="K651" s="6"/>
      <c r="L651" s="6"/>
      <c r="M651" s="6"/>
      <c r="N651" s="6"/>
      <c r="O651" s="6"/>
      <c r="P651" s="6"/>
      <c r="Q651" s="6"/>
      <c r="R651" s="6"/>
      <c r="S651" s="6"/>
      <c r="T651" s="6"/>
      <c r="U651" s="6"/>
      <c r="V651" s="612"/>
      <c r="W651" s="6"/>
      <c r="X651" s="162"/>
      <c r="Y651" s="6"/>
      <c r="Z651" s="6"/>
      <c r="AA651" s="6"/>
    </row>
    <row r="652" spans="1:27" ht="47.25" customHeight="1" x14ac:dyDescent="0.25">
      <c r="A652" s="6"/>
      <c r="B652" s="6"/>
      <c r="C652" s="6"/>
      <c r="D652" s="6"/>
      <c r="E652" s="6"/>
      <c r="F652" s="6"/>
      <c r="G652" s="6"/>
      <c r="H652" s="35"/>
      <c r="I652" s="6"/>
      <c r="J652" s="6"/>
      <c r="K652" s="6"/>
      <c r="L652" s="6"/>
      <c r="M652" s="6"/>
      <c r="N652" s="6"/>
      <c r="O652" s="6"/>
      <c r="P652" s="6"/>
      <c r="Q652" s="6"/>
      <c r="R652" s="6"/>
      <c r="S652" s="6"/>
      <c r="T652" s="6"/>
      <c r="U652" s="6"/>
      <c r="V652" s="612"/>
      <c r="W652" s="6"/>
      <c r="X652" s="162"/>
      <c r="Y652" s="6"/>
      <c r="Z652" s="6"/>
      <c r="AA652" s="6"/>
    </row>
    <row r="653" spans="1:27" ht="47.25" customHeight="1" x14ac:dyDescent="0.25">
      <c r="A653" s="6"/>
      <c r="B653" s="6"/>
      <c r="C653" s="6"/>
      <c r="D653" s="6"/>
      <c r="E653" s="6"/>
      <c r="F653" s="6"/>
      <c r="G653" s="6"/>
      <c r="H653" s="35"/>
      <c r="I653" s="6"/>
      <c r="J653" s="6"/>
      <c r="K653" s="6"/>
      <c r="L653" s="6"/>
      <c r="M653" s="6"/>
      <c r="N653" s="6"/>
      <c r="O653" s="6"/>
      <c r="P653" s="6"/>
      <c r="Q653" s="6"/>
      <c r="R653" s="6"/>
      <c r="S653" s="6"/>
      <c r="T653" s="6"/>
      <c r="U653" s="6"/>
      <c r="V653" s="612"/>
      <c r="W653" s="6"/>
      <c r="X653" s="162"/>
      <c r="Y653" s="6"/>
      <c r="Z653" s="6"/>
      <c r="AA653" s="6"/>
    </row>
    <row r="654" spans="1:27" ht="47.25" customHeight="1" x14ac:dyDescent="0.25">
      <c r="A654" s="6"/>
      <c r="B654" s="6"/>
      <c r="C654" s="6"/>
      <c r="D654" s="6"/>
      <c r="E654" s="6"/>
      <c r="F654" s="6"/>
      <c r="G654" s="6"/>
      <c r="H654" s="35"/>
      <c r="I654" s="6"/>
      <c r="J654" s="6"/>
      <c r="K654" s="6"/>
      <c r="L654" s="6"/>
      <c r="M654" s="6"/>
      <c r="N654" s="6"/>
      <c r="O654" s="6"/>
      <c r="P654" s="6"/>
      <c r="Q654" s="6"/>
      <c r="R654" s="6"/>
      <c r="S654" s="6"/>
      <c r="T654" s="6"/>
      <c r="U654" s="6"/>
      <c r="V654" s="612"/>
      <c r="W654" s="6"/>
      <c r="X654" s="162"/>
      <c r="Y654" s="6"/>
      <c r="Z654" s="6"/>
      <c r="AA654" s="6"/>
    </row>
    <row r="655" spans="1:27" ht="47.25" customHeight="1" x14ac:dyDescent="0.25">
      <c r="A655" s="6"/>
      <c r="B655" s="6"/>
      <c r="C655" s="6"/>
      <c r="D655" s="6"/>
      <c r="E655" s="6"/>
      <c r="F655" s="6"/>
      <c r="G655" s="6"/>
      <c r="H655" s="35"/>
      <c r="I655" s="6"/>
      <c r="J655" s="6"/>
      <c r="K655" s="6"/>
      <c r="L655" s="6"/>
      <c r="M655" s="6"/>
      <c r="N655" s="6"/>
      <c r="O655" s="6"/>
      <c r="P655" s="6"/>
      <c r="Q655" s="6"/>
      <c r="R655" s="6"/>
      <c r="S655" s="6"/>
      <c r="T655" s="6"/>
      <c r="U655" s="6"/>
      <c r="V655" s="612"/>
      <c r="W655" s="6"/>
      <c r="X655" s="162"/>
      <c r="Y655" s="6"/>
      <c r="Z655" s="6"/>
      <c r="AA655" s="6"/>
    </row>
    <row r="656" spans="1:27" ht="47.25" customHeight="1" x14ac:dyDescent="0.25">
      <c r="A656" s="6"/>
      <c r="B656" s="6"/>
      <c r="C656" s="6"/>
      <c r="D656" s="6"/>
      <c r="E656" s="6"/>
      <c r="F656" s="6"/>
      <c r="G656" s="6"/>
      <c r="H656" s="35"/>
      <c r="I656" s="6"/>
      <c r="J656" s="6"/>
      <c r="K656" s="6"/>
      <c r="L656" s="6"/>
      <c r="M656" s="6"/>
      <c r="N656" s="6"/>
      <c r="O656" s="6"/>
      <c r="P656" s="6"/>
      <c r="Q656" s="6"/>
      <c r="R656" s="6"/>
      <c r="S656" s="6"/>
      <c r="T656" s="6"/>
      <c r="U656" s="6"/>
      <c r="V656" s="612"/>
      <c r="W656" s="6"/>
      <c r="X656" s="162"/>
      <c r="Y656" s="6"/>
      <c r="Z656" s="6"/>
      <c r="AA656" s="6"/>
    </row>
    <row r="657" spans="1:27" ht="47.25" customHeight="1" x14ac:dyDescent="0.25">
      <c r="A657" s="6"/>
      <c r="B657" s="6"/>
      <c r="C657" s="6"/>
      <c r="D657" s="6"/>
      <c r="E657" s="6"/>
      <c r="F657" s="6"/>
      <c r="G657" s="6"/>
      <c r="H657" s="35"/>
      <c r="I657" s="6"/>
      <c r="J657" s="6"/>
      <c r="K657" s="6"/>
      <c r="L657" s="6"/>
      <c r="M657" s="6"/>
      <c r="N657" s="6"/>
      <c r="O657" s="6"/>
      <c r="P657" s="6"/>
      <c r="Q657" s="6"/>
      <c r="R657" s="6"/>
      <c r="S657" s="6"/>
      <c r="T657" s="6"/>
      <c r="U657" s="6"/>
      <c r="V657" s="612"/>
      <c r="W657" s="6"/>
      <c r="X657" s="162"/>
      <c r="Y657" s="6"/>
      <c r="Z657" s="6"/>
      <c r="AA657" s="6"/>
    </row>
    <row r="658" spans="1:27" ht="47.25" customHeight="1" x14ac:dyDescent="0.25">
      <c r="A658" s="6"/>
      <c r="B658" s="6"/>
      <c r="C658" s="6"/>
      <c r="D658" s="6"/>
      <c r="E658" s="6"/>
      <c r="F658" s="6"/>
      <c r="G658" s="6"/>
      <c r="H658" s="35"/>
      <c r="I658" s="6"/>
      <c r="J658" s="6"/>
      <c r="K658" s="6"/>
      <c r="L658" s="6"/>
      <c r="M658" s="6"/>
      <c r="N658" s="6"/>
      <c r="O658" s="6"/>
      <c r="P658" s="6"/>
      <c r="Q658" s="6"/>
      <c r="R658" s="6"/>
      <c r="S658" s="6"/>
      <c r="T658" s="6"/>
      <c r="U658" s="6"/>
      <c r="V658" s="612"/>
      <c r="W658" s="6"/>
      <c r="X658" s="162"/>
      <c r="Y658" s="6"/>
      <c r="Z658" s="6"/>
      <c r="AA658" s="6"/>
    </row>
    <row r="659" spans="1:27" ht="47.25" customHeight="1" x14ac:dyDescent="0.25">
      <c r="A659" s="6"/>
      <c r="B659" s="6"/>
      <c r="C659" s="6"/>
      <c r="D659" s="6"/>
      <c r="E659" s="6"/>
      <c r="F659" s="6"/>
      <c r="G659" s="6"/>
      <c r="H659" s="35"/>
      <c r="I659" s="6"/>
      <c r="J659" s="6"/>
      <c r="K659" s="6"/>
      <c r="L659" s="6"/>
      <c r="M659" s="6"/>
      <c r="N659" s="6"/>
      <c r="O659" s="6"/>
      <c r="P659" s="6"/>
      <c r="Q659" s="6"/>
      <c r="R659" s="6"/>
      <c r="S659" s="6"/>
      <c r="T659" s="6"/>
      <c r="U659" s="6"/>
      <c r="V659" s="612"/>
      <c r="W659" s="6"/>
      <c r="X659" s="162"/>
      <c r="Y659" s="6"/>
      <c r="Z659" s="6"/>
      <c r="AA659" s="6"/>
    </row>
    <row r="660" spans="1:27" ht="47.25" customHeight="1" x14ac:dyDescent="0.25">
      <c r="A660" s="6"/>
      <c r="B660" s="6"/>
      <c r="C660" s="6"/>
      <c r="D660" s="6"/>
      <c r="E660" s="6"/>
      <c r="F660" s="6"/>
      <c r="G660" s="6"/>
      <c r="H660" s="35"/>
      <c r="I660" s="6"/>
      <c r="J660" s="6"/>
      <c r="K660" s="6"/>
      <c r="L660" s="6"/>
      <c r="M660" s="6"/>
      <c r="N660" s="6"/>
      <c r="O660" s="6"/>
      <c r="P660" s="6"/>
      <c r="Q660" s="6"/>
      <c r="R660" s="6"/>
      <c r="S660" s="6"/>
      <c r="T660" s="6"/>
      <c r="U660" s="6"/>
      <c r="V660" s="612"/>
      <c r="W660" s="6"/>
      <c r="X660" s="162"/>
      <c r="Y660" s="6"/>
      <c r="Z660" s="6"/>
      <c r="AA660" s="6"/>
    </row>
    <row r="661" spans="1:27" ht="47.25" customHeight="1" x14ac:dyDescent="0.25">
      <c r="A661" s="6"/>
      <c r="B661" s="6"/>
      <c r="C661" s="6"/>
      <c r="D661" s="6"/>
      <c r="E661" s="6"/>
      <c r="F661" s="6"/>
      <c r="G661" s="6"/>
      <c r="H661" s="35"/>
      <c r="I661" s="6"/>
      <c r="J661" s="6"/>
      <c r="K661" s="6"/>
      <c r="L661" s="6"/>
      <c r="M661" s="6"/>
      <c r="N661" s="6"/>
      <c r="O661" s="6"/>
      <c r="P661" s="6"/>
      <c r="Q661" s="6"/>
      <c r="R661" s="6"/>
      <c r="S661" s="6"/>
      <c r="T661" s="6"/>
      <c r="U661" s="6"/>
      <c r="V661" s="612"/>
      <c r="W661" s="6"/>
      <c r="X661" s="162"/>
      <c r="Y661" s="6"/>
      <c r="Z661" s="6"/>
      <c r="AA661" s="6"/>
    </row>
    <row r="662" spans="1:27" ht="47.25" customHeight="1" x14ac:dyDescent="0.25">
      <c r="A662" s="6"/>
      <c r="B662" s="6"/>
      <c r="C662" s="6"/>
      <c r="D662" s="6"/>
      <c r="E662" s="6"/>
      <c r="F662" s="6"/>
      <c r="G662" s="6"/>
      <c r="H662" s="35"/>
      <c r="I662" s="6"/>
      <c r="J662" s="6"/>
      <c r="K662" s="6"/>
      <c r="L662" s="6"/>
      <c r="M662" s="6"/>
      <c r="N662" s="6"/>
      <c r="O662" s="6"/>
      <c r="P662" s="6"/>
      <c r="Q662" s="6"/>
      <c r="R662" s="6"/>
      <c r="S662" s="6"/>
      <c r="T662" s="6"/>
      <c r="U662" s="6"/>
      <c r="V662" s="612"/>
      <c r="W662" s="6"/>
      <c r="X662" s="162"/>
      <c r="Y662" s="6"/>
      <c r="Z662" s="6"/>
      <c r="AA662" s="6"/>
    </row>
    <row r="663" spans="1:27" ht="47.25" customHeight="1" x14ac:dyDescent="0.25">
      <c r="A663" s="6"/>
      <c r="B663" s="6"/>
      <c r="C663" s="6"/>
      <c r="D663" s="6"/>
      <c r="E663" s="6"/>
      <c r="F663" s="6"/>
      <c r="G663" s="6"/>
      <c r="H663" s="35"/>
      <c r="I663" s="6"/>
      <c r="J663" s="6"/>
      <c r="K663" s="6"/>
      <c r="L663" s="6"/>
      <c r="M663" s="6"/>
      <c r="N663" s="6"/>
      <c r="O663" s="6"/>
      <c r="P663" s="6"/>
      <c r="Q663" s="6"/>
      <c r="R663" s="6"/>
      <c r="S663" s="6"/>
      <c r="T663" s="6"/>
      <c r="U663" s="6"/>
      <c r="V663" s="612"/>
      <c r="W663" s="6"/>
      <c r="X663" s="162"/>
      <c r="Y663" s="6"/>
      <c r="Z663" s="6"/>
      <c r="AA663" s="6"/>
    </row>
    <row r="664" spans="1:27" ht="47.25" customHeight="1" x14ac:dyDescent="0.25">
      <c r="A664" s="6"/>
      <c r="B664" s="6"/>
      <c r="C664" s="6"/>
      <c r="D664" s="6"/>
      <c r="E664" s="6"/>
      <c r="F664" s="6"/>
      <c r="G664" s="6"/>
      <c r="H664" s="35"/>
      <c r="I664" s="6"/>
      <c r="J664" s="6"/>
      <c r="K664" s="6"/>
      <c r="L664" s="6"/>
      <c r="M664" s="6"/>
      <c r="N664" s="6"/>
      <c r="O664" s="6"/>
      <c r="P664" s="6"/>
      <c r="Q664" s="6"/>
      <c r="R664" s="6"/>
      <c r="S664" s="6"/>
      <c r="T664" s="6"/>
      <c r="U664" s="6"/>
      <c r="V664" s="612"/>
      <c r="W664" s="6"/>
      <c r="X664" s="162"/>
      <c r="Y664" s="6"/>
      <c r="Z664" s="6"/>
      <c r="AA664" s="6"/>
    </row>
    <row r="665" spans="1:27" ht="47.25" customHeight="1" x14ac:dyDescent="0.25">
      <c r="A665" s="6"/>
      <c r="B665" s="6"/>
      <c r="C665" s="6"/>
      <c r="D665" s="6"/>
      <c r="E665" s="6"/>
      <c r="F665" s="6"/>
      <c r="G665" s="6"/>
      <c r="H665" s="35"/>
      <c r="I665" s="6"/>
      <c r="J665" s="6"/>
      <c r="K665" s="6"/>
      <c r="L665" s="6"/>
      <c r="M665" s="6"/>
      <c r="N665" s="6"/>
      <c r="O665" s="6"/>
      <c r="P665" s="6"/>
      <c r="Q665" s="6"/>
      <c r="R665" s="6"/>
      <c r="S665" s="6"/>
      <c r="T665" s="6"/>
      <c r="U665" s="6"/>
      <c r="V665" s="612"/>
      <c r="W665" s="6"/>
      <c r="X665" s="162"/>
      <c r="Y665" s="6"/>
      <c r="Z665" s="6"/>
      <c r="AA665" s="6"/>
    </row>
    <row r="666" spans="1:27" ht="47.25" customHeight="1" x14ac:dyDescent="0.25">
      <c r="A666" s="6"/>
      <c r="B666" s="6"/>
      <c r="C666" s="6"/>
      <c r="D666" s="6"/>
      <c r="E666" s="6"/>
      <c r="F666" s="6"/>
      <c r="G666" s="6"/>
      <c r="H666" s="35"/>
      <c r="I666" s="6"/>
      <c r="J666" s="6"/>
      <c r="K666" s="6"/>
      <c r="L666" s="6"/>
      <c r="M666" s="6"/>
      <c r="N666" s="6"/>
      <c r="O666" s="6"/>
      <c r="P666" s="6"/>
      <c r="Q666" s="6"/>
      <c r="R666" s="6"/>
      <c r="S666" s="6"/>
      <c r="T666" s="6"/>
      <c r="U666" s="6"/>
      <c r="V666" s="612"/>
      <c r="W666" s="6"/>
      <c r="X666" s="162"/>
      <c r="Y666" s="6"/>
      <c r="Z666" s="6"/>
      <c r="AA666" s="6"/>
    </row>
    <row r="667" spans="1:27" ht="47.25" customHeight="1" x14ac:dyDescent="0.25">
      <c r="A667" s="6"/>
      <c r="B667" s="6"/>
      <c r="C667" s="6"/>
      <c r="D667" s="6"/>
      <c r="E667" s="6"/>
      <c r="F667" s="6"/>
      <c r="G667" s="6"/>
      <c r="H667" s="35"/>
      <c r="I667" s="6"/>
      <c r="J667" s="6"/>
      <c r="K667" s="6"/>
      <c r="L667" s="6"/>
      <c r="M667" s="6"/>
      <c r="N667" s="6"/>
      <c r="O667" s="6"/>
      <c r="P667" s="6"/>
      <c r="Q667" s="6"/>
      <c r="R667" s="6"/>
      <c r="S667" s="6"/>
      <c r="T667" s="6"/>
      <c r="U667" s="6"/>
      <c r="V667" s="612"/>
      <c r="W667" s="6"/>
      <c r="X667" s="162"/>
      <c r="Y667" s="6"/>
      <c r="Z667" s="6"/>
      <c r="AA667" s="6"/>
    </row>
    <row r="668" spans="1:27" ht="47.25" customHeight="1" x14ac:dyDescent="0.25">
      <c r="A668" s="6"/>
      <c r="B668" s="6"/>
      <c r="C668" s="6"/>
      <c r="D668" s="6"/>
      <c r="E668" s="6"/>
      <c r="F668" s="6"/>
      <c r="G668" s="6"/>
      <c r="H668" s="35"/>
      <c r="I668" s="6"/>
      <c r="J668" s="6"/>
      <c r="K668" s="6"/>
      <c r="L668" s="6"/>
      <c r="M668" s="6"/>
      <c r="N668" s="6"/>
      <c r="O668" s="6"/>
      <c r="P668" s="6"/>
      <c r="Q668" s="6"/>
      <c r="R668" s="6"/>
      <c r="S668" s="6"/>
      <c r="T668" s="6"/>
      <c r="U668" s="6"/>
      <c r="V668" s="612"/>
      <c r="W668" s="6"/>
      <c r="X668" s="162"/>
      <c r="Y668" s="6"/>
      <c r="Z668" s="6"/>
      <c r="AA668" s="6"/>
    </row>
    <row r="669" spans="1:27" ht="47.25" customHeight="1" x14ac:dyDescent="0.25">
      <c r="A669" s="6"/>
      <c r="B669" s="6"/>
      <c r="C669" s="6"/>
      <c r="D669" s="6"/>
      <c r="E669" s="6"/>
      <c r="F669" s="6"/>
      <c r="G669" s="6"/>
      <c r="H669" s="35"/>
      <c r="I669" s="6"/>
      <c r="J669" s="6"/>
      <c r="K669" s="6"/>
      <c r="L669" s="6"/>
      <c r="M669" s="6"/>
      <c r="N669" s="6"/>
      <c r="O669" s="6"/>
      <c r="P669" s="6"/>
      <c r="Q669" s="6"/>
      <c r="R669" s="6"/>
      <c r="S669" s="6"/>
      <c r="T669" s="6"/>
      <c r="U669" s="6"/>
      <c r="V669" s="612"/>
      <c r="W669" s="6"/>
      <c r="X669" s="162"/>
      <c r="Y669" s="6"/>
      <c r="Z669" s="6"/>
      <c r="AA669" s="6"/>
    </row>
    <row r="670" spans="1:27" ht="47.25" customHeight="1" x14ac:dyDescent="0.25">
      <c r="A670" s="6"/>
      <c r="B670" s="6"/>
      <c r="C670" s="6"/>
      <c r="D670" s="6"/>
      <c r="E670" s="6"/>
      <c r="F670" s="6"/>
      <c r="G670" s="6"/>
      <c r="H670" s="35"/>
      <c r="I670" s="6"/>
      <c r="J670" s="6"/>
      <c r="K670" s="6"/>
      <c r="L670" s="6"/>
      <c r="M670" s="6"/>
      <c r="N670" s="6"/>
      <c r="O670" s="6"/>
      <c r="P670" s="6"/>
      <c r="Q670" s="6"/>
      <c r="R670" s="6"/>
      <c r="S670" s="6"/>
      <c r="T670" s="6"/>
      <c r="U670" s="6"/>
      <c r="V670" s="612"/>
      <c r="W670" s="6"/>
      <c r="X670" s="162"/>
      <c r="Y670" s="6"/>
      <c r="Z670" s="6"/>
      <c r="AA670" s="6"/>
    </row>
    <row r="671" spans="1:27" ht="47.25" customHeight="1" x14ac:dyDescent="0.25">
      <c r="A671" s="6"/>
      <c r="B671" s="6"/>
      <c r="C671" s="6"/>
      <c r="D671" s="6"/>
      <c r="E671" s="6"/>
      <c r="F671" s="6"/>
      <c r="G671" s="6"/>
      <c r="H671" s="35"/>
      <c r="I671" s="6"/>
      <c r="J671" s="6"/>
      <c r="K671" s="6"/>
      <c r="L671" s="6"/>
      <c r="M671" s="6"/>
      <c r="N671" s="6"/>
      <c r="O671" s="6"/>
      <c r="P671" s="6"/>
      <c r="Q671" s="6"/>
      <c r="R671" s="6"/>
      <c r="S671" s="6"/>
      <c r="T671" s="6"/>
      <c r="U671" s="6"/>
      <c r="V671" s="612"/>
      <c r="W671" s="6"/>
      <c r="X671" s="162"/>
      <c r="Y671" s="6"/>
      <c r="Z671" s="6"/>
      <c r="AA671" s="6"/>
    </row>
    <row r="672" spans="1:27" ht="47.25" customHeight="1" x14ac:dyDescent="0.25">
      <c r="A672" s="6"/>
      <c r="B672" s="6"/>
      <c r="C672" s="6"/>
      <c r="D672" s="6"/>
      <c r="E672" s="6"/>
      <c r="F672" s="6"/>
      <c r="G672" s="6"/>
      <c r="H672" s="35"/>
      <c r="I672" s="6"/>
      <c r="J672" s="6"/>
      <c r="K672" s="6"/>
      <c r="L672" s="6"/>
      <c r="M672" s="6"/>
      <c r="N672" s="6"/>
      <c r="O672" s="6"/>
      <c r="P672" s="6"/>
      <c r="Q672" s="6"/>
      <c r="R672" s="6"/>
      <c r="S672" s="6"/>
      <c r="T672" s="6"/>
      <c r="U672" s="6"/>
      <c r="V672" s="612"/>
      <c r="W672" s="6"/>
      <c r="X672" s="162"/>
      <c r="Y672" s="6"/>
      <c r="Z672" s="6"/>
      <c r="AA672" s="6"/>
    </row>
    <row r="673" spans="1:27" ht="47.25" customHeight="1" x14ac:dyDescent="0.25">
      <c r="A673" s="6"/>
      <c r="B673" s="6"/>
      <c r="C673" s="6"/>
      <c r="D673" s="6"/>
      <c r="E673" s="6"/>
      <c r="F673" s="6"/>
      <c r="G673" s="6"/>
      <c r="H673" s="35"/>
      <c r="I673" s="6"/>
      <c r="J673" s="6"/>
      <c r="K673" s="6"/>
      <c r="L673" s="6"/>
      <c r="M673" s="6"/>
      <c r="N673" s="6"/>
      <c r="O673" s="6"/>
      <c r="P673" s="6"/>
      <c r="Q673" s="6"/>
      <c r="R673" s="6"/>
      <c r="S673" s="6"/>
      <c r="T673" s="6"/>
      <c r="U673" s="6"/>
      <c r="V673" s="612"/>
      <c r="W673" s="6"/>
      <c r="X673" s="162"/>
      <c r="Y673" s="6"/>
      <c r="Z673" s="6"/>
      <c r="AA673" s="6"/>
    </row>
    <row r="674" spans="1:27" ht="47.25" customHeight="1" x14ac:dyDescent="0.25">
      <c r="A674" s="6"/>
      <c r="B674" s="6"/>
      <c r="C674" s="6"/>
      <c r="D674" s="6"/>
      <c r="E674" s="6"/>
      <c r="F674" s="6"/>
      <c r="G674" s="6"/>
      <c r="H674" s="35"/>
      <c r="I674" s="6"/>
      <c r="J674" s="6"/>
      <c r="K674" s="6"/>
      <c r="L674" s="6"/>
      <c r="M674" s="6"/>
      <c r="N674" s="6"/>
      <c r="O674" s="6"/>
      <c r="P674" s="6"/>
      <c r="Q674" s="6"/>
      <c r="R674" s="6"/>
      <c r="S674" s="6"/>
      <c r="T674" s="6"/>
      <c r="U674" s="6"/>
      <c r="V674" s="612"/>
      <c r="W674" s="6"/>
      <c r="X674" s="162"/>
      <c r="Y674" s="6"/>
      <c r="Z674" s="6"/>
      <c r="AA674" s="6"/>
    </row>
    <row r="675" spans="1:27" ht="47.25" customHeight="1" x14ac:dyDescent="0.25">
      <c r="A675" s="6"/>
      <c r="B675" s="6"/>
      <c r="C675" s="6"/>
      <c r="D675" s="6"/>
      <c r="E675" s="6"/>
      <c r="F675" s="6"/>
      <c r="G675" s="6"/>
      <c r="H675" s="35"/>
      <c r="I675" s="6"/>
      <c r="J675" s="6"/>
      <c r="K675" s="6"/>
      <c r="L675" s="6"/>
      <c r="M675" s="6"/>
      <c r="N675" s="6"/>
      <c r="O675" s="6"/>
      <c r="P675" s="6"/>
      <c r="Q675" s="6"/>
      <c r="R675" s="6"/>
      <c r="S675" s="6"/>
      <c r="T675" s="6"/>
      <c r="U675" s="6"/>
      <c r="V675" s="612"/>
      <c r="W675" s="6"/>
      <c r="X675" s="162"/>
      <c r="Y675" s="6"/>
      <c r="Z675" s="6"/>
      <c r="AA675" s="6"/>
    </row>
    <row r="676" spans="1:27" ht="47.25" customHeight="1" x14ac:dyDescent="0.25">
      <c r="A676" s="6"/>
      <c r="B676" s="6"/>
      <c r="C676" s="6"/>
      <c r="D676" s="6"/>
      <c r="E676" s="6"/>
      <c r="F676" s="6"/>
      <c r="G676" s="6"/>
      <c r="H676" s="35"/>
      <c r="I676" s="6"/>
      <c r="J676" s="6"/>
      <c r="K676" s="6"/>
      <c r="L676" s="6"/>
      <c r="M676" s="6"/>
      <c r="N676" s="6"/>
      <c r="O676" s="6"/>
      <c r="P676" s="6"/>
      <c r="Q676" s="6"/>
      <c r="R676" s="6"/>
      <c r="S676" s="6"/>
      <c r="T676" s="6"/>
      <c r="U676" s="6"/>
      <c r="V676" s="612"/>
      <c r="W676" s="6"/>
      <c r="X676" s="162"/>
      <c r="Y676" s="6"/>
      <c r="Z676" s="6"/>
      <c r="AA676" s="6"/>
    </row>
    <row r="677" spans="1:27" ht="47.25" customHeight="1" x14ac:dyDescent="0.25">
      <c r="A677" s="6"/>
      <c r="B677" s="6"/>
      <c r="C677" s="6"/>
      <c r="D677" s="6"/>
      <c r="E677" s="6"/>
      <c r="F677" s="6"/>
      <c r="G677" s="6"/>
      <c r="H677" s="35"/>
      <c r="I677" s="6"/>
      <c r="J677" s="6"/>
      <c r="K677" s="6"/>
      <c r="L677" s="6"/>
      <c r="M677" s="6"/>
      <c r="N677" s="6"/>
      <c r="O677" s="6"/>
      <c r="P677" s="6"/>
      <c r="Q677" s="6"/>
      <c r="R677" s="6"/>
      <c r="S677" s="6"/>
      <c r="T677" s="6"/>
      <c r="U677" s="6"/>
      <c r="V677" s="612"/>
      <c r="W677" s="6"/>
      <c r="X677" s="162"/>
      <c r="Y677" s="6"/>
      <c r="Z677" s="6"/>
      <c r="AA677" s="6"/>
    </row>
    <row r="678" spans="1:27" ht="47.25" customHeight="1" x14ac:dyDescent="0.25">
      <c r="A678" s="6"/>
      <c r="B678" s="6"/>
      <c r="C678" s="6"/>
      <c r="D678" s="6"/>
      <c r="E678" s="6"/>
      <c r="F678" s="6"/>
      <c r="G678" s="6"/>
      <c r="H678" s="35"/>
      <c r="I678" s="6"/>
      <c r="J678" s="6"/>
      <c r="K678" s="6"/>
      <c r="L678" s="6"/>
      <c r="M678" s="6"/>
      <c r="N678" s="6"/>
      <c r="O678" s="6"/>
      <c r="P678" s="6"/>
      <c r="Q678" s="6"/>
      <c r="R678" s="6"/>
      <c r="S678" s="6"/>
      <c r="T678" s="6"/>
      <c r="U678" s="6"/>
      <c r="V678" s="612"/>
      <c r="W678" s="6"/>
      <c r="X678" s="162"/>
      <c r="Y678" s="6"/>
      <c r="Z678" s="6"/>
      <c r="AA678" s="6"/>
    </row>
    <row r="679" spans="1:27" ht="47.25" customHeight="1" x14ac:dyDescent="0.25">
      <c r="A679" s="6"/>
      <c r="B679" s="6"/>
      <c r="C679" s="6"/>
      <c r="D679" s="6"/>
      <c r="E679" s="6"/>
      <c r="F679" s="6"/>
      <c r="G679" s="6"/>
      <c r="H679" s="35"/>
      <c r="I679" s="6"/>
      <c r="J679" s="6"/>
      <c r="K679" s="6"/>
      <c r="L679" s="6"/>
      <c r="M679" s="6"/>
      <c r="N679" s="6"/>
      <c r="O679" s="6"/>
      <c r="P679" s="6"/>
      <c r="Q679" s="6"/>
      <c r="R679" s="6"/>
      <c r="S679" s="6"/>
      <c r="T679" s="6"/>
      <c r="U679" s="6"/>
      <c r="V679" s="612"/>
      <c r="W679" s="6"/>
      <c r="X679" s="162"/>
      <c r="Y679" s="6"/>
      <c r="Z679" s="6"/>
      <c r="AA679" s="6"/>
    </row>
    <row r="680" spans="1:27" ht="47.25" customHeight="1" x14ac:dyDescent="0.25">
      <c r="A680" s="6"/>
      <c r="B680" s="6"/>
      <c r="C680" s="6"/>
      <c r="D680" s="6"/>
      <c r="E680" s="6"/>
      <c r="F680" s="6"/>
      <c r="G680" s="6"/>
      <c r="H680" s="35"/>
      <c r="I680" s="6"/>
      <c r="J680" s="6"/>
      <c r="K680" s="6"/>
      <c r="L680" s="6"/>
      <c r="M680" s="6"/>
      <c r="N680" s="6"/>
      <c r="O680" s="6"/>
      <c r="P680" s="6"/>
      <c r="Q680" s="6"/>
      <c r="R680" s="6"/>
      <c r="S680" s="6"/>
      <c r="T680" s="6"/>
      <c r="U680" s="6"/>
      <c r="V680" s="612"/>
      <c r="W680" s="6"/>
      <c r="X680" s="162"/>
      <c r="Y680" s="6"/>
      <c r="Z680" s="6"/>
      <c r="AA680" s="6"/>
    </row>
    <row r="681" spans="1:27" ht="47.25" customHeight="1" x14ac:dyDescent="0.25">
      <c r="A681" s="6"/>
      <c r="B681" s="6"/>
      <c r="C681" s="6"/>
      <c r="D681" s="6"/>
      <c r="E681" s="6"/>
      <c r="F681" s="6"/>
      <c r="G681" s="6"/>
      <c r="H681" s="35"/>
      <c r="I681" s="6"/>
      <c r="J681" s="6"/>
      <c r="K681" s="6"/>
      <c r="L681" s="6"/>
      <c r="M681" s="6"/>
      <c r="N681" s="6"/>
      <c r="O681" s="6"/>
      <c r="P681" s="6"/>
      <c r="Q681" s="6"/>
      <c r="R681" s="6"/>
      <c r="S681" s="6"/>
      <c r="T681" s="6"/>
      <c r="U681" s="6"/>
      <c r="V681" s="612"/>
      <c r="W681" s="6"/>
      <c r="X681" s="162"/>
      <c r="Y681" s="6"/>
      <c r="Z681" s="6"/>
      <c r="AA681" s="6"/>
    </row>
    <row r="682" spans="1:27" ht="47.25" customHeight="1" x14ac:dyDescent="0.25">
      <c r="A682" s="6"/>
      <c r="B682" s="6"/>
      <c r="C682" s="6"/>
      <c r="D682" s="6"/>
      <c r="E682" s="6"/>
      <c r="F682" s="6"/>
      <c r="G682" s="6"/>
      <c r="H682" s="35"/>
      <c r="I682" s="6"/>
      <c r="J682" s="6"/>
      <c r="K682" s="6"/>
      <c r="L682" s="6"/>
      <c r="M682" s="6"/>
      <c r="N682" s="6"/>
      <c r="O682" s="6"/>
      <c r="P682" s="6"/>
      <c r="Q682" s="6"/>
      <c r="R682" s="6"/>
      <c r="S682" s="6"/>
      <c r="T682" s="6"/>
      <c r="U682" s="6"/>
      <c r="V682" s="612"/>
      <c r="W682" s="6"/>
      <c r="X682" s="162"/>
      <c r="Y682" s="6"/>
      <c r="Z682" s="6"/>
      <c r="AA682" s="6"/>
    </row>
    <row r="683" spans="1:27" ht="47.25" customHeight="1" x14ac:dyDescent="0.25">
      <c r="A683" s="6"/>
      <c r="B683" s="6"/>
      <c r="C683" s="6"/>
      <c r="D683" s="6"/>
      <c r="E683" s="6"/>
      <c r="F683" s="6"/>
      <c r="G683" s="6"/>
      <c r="H683" s="35"/>
      <c r="I683" s="6"/>
      <c r="J683" s="6"/>
      <c r="K683" s="6"/>
      <c r="L683" s="6"/>
      <c r="M683" s="6"/>
      <c r="N683" s="6"/>
      <c r="O683" s="6"/>
      <c r="P683" s="6"/>
      <c r="Q683" s="6"/>
      <c r="R683" s="6"/>
      <c r="S683" s="6"/>
      <c r="T683" s="6"/>
      <c r="U683" s="6"/>
      <c r="V683" s="612"/>
      <c r="W683" s="6"/>
      <c r="X683" s="162"/>
      <c r="Y683" s="6"/>
      <c r="Z683" s="6"/>
      <c r="AA683" s="6"/>
    </row>
    <row r="684" spans="1:27" ht="47.25" customHeight="1" x14ac:dyDescent="0.25">
      <c r="A684" s="6"/>
      <c r="B684" s="6"/>
      <c r="C684" s="6"/>
      <c r="D684" s="6"/>
      <c r="E684" s="6"/>
      <c r="F684" s="6"/>
      <c r="G684" s="6"/>
      <c r="H684" s="35"/>
      <c r="I684" s="6"/>
      <c r="J684" s="6"/>
      <c r="K684" s="6"/>
      <c r="L684" s="6"/>
      <c r="M684" s="6"/>
      <c r="N684" s="6"/>
      <c r="O684" s="6"/>
      <c r="P684" s="6"/>
      <c r="Q684" s="6"/>
      <c r="R684" s="6"/>
      <c r="S684" s="6"/>
      <c r="T684" s="6"/>
      <c r="U684" s="6"/>
      <c r="V684" s="612"/>
      <c r="W684" s="6"/>
      <c r="X684" s="162"/>
      <c r="Y684" s="6"/>
      <c r="Z684" s="6"/>
      <c r="AA684" s="6"/>
    </row>
    <row r="685" spans="1:27" ht="47.25" customHeight="1" x14ac:dyDescent="0.25">
      <c r="A685" s="6"/>
      <c r="B685" s="6"/>
      <c r="C685" s="6"/>
      <c r="D685" s="6"/>
      <c r="E685" s="6"/>
      <c r="F685" s="6"/>
      <c r="G685" s="6"/>
      <c r="H685" s="35"/>
      <c r="I685" s="6"/>
      <c r="J685" s="6"/>
      <c r="K685" s="6"/>
      <c r="L685" s="6"/>
      <c r="M685" s="6"/>
      <c r="N685" s="6"/>
      <c r="O685" s="6"/>
      <c r="P685" s="6"/>
      <c r="Q685" s="6"/>
      <c r="R685" s="6"/>
      <c r="S685" s="6"/>
      <c r="T685" s="6"/>
      <c r="U685" s="6"/>
      <c r="V685" s="612"/>
      <c r="W685" s="6"/>
      <c r="X685" s="162"/>
      <c r="Y685" s="6"/>
      <c r="Z685" s="6"/>
      <c r="AA685" s="6"/>
    </row>
    <row r="686" spans="1:27" ht="47.25" customHeight="1" x14ac:dyDescent="0.25">
      <c r="A686" s="6"/>
      <c r="B686" s="6"/>
      <c r="C686" s="6"/>
      <c r="D686" s="6"/>
      <c r="E686" s="6"/>
      <c r="F686" s="6"/>
      <c r="G686" s="6"/>
      <c r="H686" s="35"/>
      <c r="I686" s="6"/>
      <c r="J686" s="6"/>
      <c r="K686" s="6"/>
      <c r="L686" s="6"/>
      <c r="M686" s="6"/>
      <c r="N686" s="6"/>
      <c r="O686" s="6"/>
      <c r="P686" s="6"/>
      <c r="Q686" s="6"/>
      <c r="R686" s="6"/>
      <c r="S686" s="6"/>
      <c r="T686" s="6"/>
      <c r="U686" s="6"/>
      <c r="V686" s="612"/>
      <c r="W686" s="6"/>
      <c r="X686" s="162"/>
      <c r="Y686" s="6"/>
      <c r="Z686" s="6"/>
      <c r="AA686" s="6"/>
    </row>
    <row r="687" spans="1:27" ht="47.25" customHeight="1" x14ac:dyDescent="0.25">
      <c r="A687" s="6"/>
      <c r="B687" s="6"/>
      <c r="C687" s="6"/>
      <c r="D687" s="6"/>
      <c r="E687" s="6"/>
      <c r="F687" s="6"/>
      <c r="G687" s="6"/>
      <c r="H687" s="35"/>
      <c r="I687" s="6"/>
      <c r="J687" s="6"/>
      <c r="K687" s="6"/>
      <c r="L687" s="6"/>
      <c r="M687" s="6"/>
      <c r="N687" s="6"/>
      <c r="O687" s="6"/>
      <c r="P687" s="6"/>
      <c r="Q687" s="6"/>
      <c r="R687" s="6"/>
      <c r="S687" s="6"/>
      <c r="T687" s="6"/>
      <c r="U687" s="6"/>
      <c r="V687" s="612"/>
      <c r="W687" s="6"/>
      <c r="X687" s="162"/>
      <c r="Y687" s="6"/>
      <c r="Z687" s="6"/>
      <c r="AA687" s="6"/>
    </row>
    <row r="688" spans="1:27" ht="47.25" customHeight="1" x14ac:dyDescent="0.25">
      <c r="A688" s="6"/>
      <c r="B688" s="6"/>
      <c r="C688" s="6"/>
      <c r="D688" s="6"/>
      <c r="E688" s="6"/>
      <c r="F688" s="6"/>
      <c r="G688" s="6"/>
      <c r="H688" s="35"/>
      <c r="I688" s="6"/>
      <c r="J688" s="6"/>
      <c r="K688" s="6"/>
      <c r="L688" s="6"/>
      <c r="M688" s="6"/>
      <c r="N688" s="6"/>
      <c r="O688" s="6"/>
      <c r="P688" s="6"/>
      <c r="Q688" s="6"/>
      <c r="R688" s="6"/>
      <c r="S688" s="6"/>
      <c r="T688" s="6"/>
      <c r="U688" s="6"/>
      <c r="V688" s="612"/>
      <c r="W688" s="6"/>
      <c r="X688" s="162"/>
      <c r="Y688" s="6"/>
      <c r="Z688" s="6"/>
      <c r="AA688" s="6"/>
    </row>
    <row r="689" spans="1:27" ht="47.25" customHeight="1" x14ac:dyDescent="0.25">
      <c r="A689" s="6"/>
      <c r="B689" s="6"/>
      <c r="C689" s="6"/>
      <c r="D689" s="6"/>
      <c r="E689" s="6"/>
      <c r="F689" s="6"/>
      <c r="G689" s="6"/>
      <c r="H689" s="35"/>
      <c r="I689" s="6"/>
      <c r="J689" s="6"/>
      <c r="K689" s="6"/>
      <c r="L689" s="6"/>
      <c r="M689" s="6"/>
      <c r="N689" s="6"/>
      <c r="O689" s="6"/>
      <c r="P689" s="6"/>
      <c r="Q689" s="6"/>
      <c r="R689" s="6"/>
      <c r="S689" s="6"/>
      <c r="T689" s="6"/>
      <c r="U689" s="6"/>
      <c r="V689" s="612"/>
      <c r="W689" s="6"/>
      <c r="X689" s="162"/>
      <c r="Y689" s="6"/>
      <c r="Z689" s="6"/>
      <c r="AA689" s="6"/>
    </row>
    <row r="690" spans="1:27" ht="47.25" customHeight="1" x14ac:dyDescent="0.25">
      <c r="A690" s="6"/>
      <c r="B690" s="6"/>
      <c r="C690" s="6"/>
      <c r="D690" s="6"/>
      <c r="E690" s="6"/>
      <c r="F690" s="6"/>
      <c r="G690" s="6"/>
      <c r="H690" s="35"/>
      <c r="I690" s="6"/>
      <c r="J690" s="6"/>
      <c r="K690" s="6"/>
      <c r="L690" s="6"/>
      <c r="M690" s="6"/>
      <c r="N690" s="6"/>
      <c r="O690" s="6"/>
      <c r="P690" s="6"/>
      <c r="Q690" s="6"/>
      <c r="R690" s="6"/>
      <c r="S690" s="6"/>
      <c r="T690" s="6"/>
      <c r="U690" s="6"/>
      <c r="V690" s="612"/>
      <c r="W690" s="6"/>
      <c r="X690" s="162"/>
      <c r="Y690" s="6"/>
      <c r="Z690" s="6"/>
      <c r="AA690" s="6"/>
    </row>
    <row r="691" spans="1:27" ht="47.25" customHeight="1" x14ac:dyDescent="0.25">
      <c r="A691" s="6"/>
      <c r="B691" s="6"/>
      <c r="C691" s="6"/>
      <c r="D691" s="6"/>
      <c r="E691" s="6"/>
      <c r="F691" s="6"/>
      <c r="G691" s="6"/>
      <c r="H691" s="35"/>
      <c r="I691" s="6"/>
      <c r="J691" s="6"/>
      <c r="K691" s="6"/>
      <c r="L691" s="6"/>
      <c r="M691" s="6"/>
      <c r="N691" s="6"/>
      <c r="O691" s="6"/>
      <c r="P691" s="6"/>
      <c r="Q691" s="6"/>
      <c r="R691" s="6"/>
      <c r="S691" s="6"/>
      <c r="T691" s="6"/>
      <c r="U691" s="6"/>
      <c r="V691" s="612"/>
      <c r="W691" s="6"/>
      <c r="X691" s="162"/>
      <c r="Y691" s="6"/>
      <c r="Z691" s="6"/>
      <c r="AA691" s="6"/>
    </row>
    <row r="692" spans="1:27" ht="47.25" customHeight="1" x14ac:dyDescent="0.25">
      <c r="A692" s="6"/>
      <c r="B692" s="6"/>
      <c r="C692" s="6"/>
      <c r="D692" s="6"/>
      <c r="E692" s="6"/>
      <c r="F692" s="6"/>
      <c r="G692" s="6"/>
      <c r="H692" s="35"/>
      <c r="I692" s="6"/>
      <c r="J692" s="6"/>
      <c r="K692" s="6"/>
      <c r="L692" s="6"/>
      <c r="M692" s="6"/>
      <c r="N692" s="6"/>
      <c r="O692" s="6"/>
      <c r="P692" s="6"/>
      <c r="Q692" s="6"/>
      <c r="R692" s="6"/>
      <c r="S692" s="6"/>
      <c r="T692" s="6"/>
      <c r="U692" s="6"/>
      <c r="V692" s="612"/>
      <c r="W692" s="6"/>
      <c r="X692" s="162"/>
      <c r="Y692" s="6"/>
      <c r="Z692" s="6"/>
      <c r="AA692" s="6"/>
    </row>
    <row r="693" spans="1:27" ht="47.25" customHeight="1" x14ac:dyDescent="0.25">
      <c r="A693" s="6"/>
      <c r="B693" s="6"/>
      <c r="C693" s="6"/>
      <c r="D693" s="6"/>
      <c r="E693" s="6"/>
      <c r="F693" s="6"/>
      <c r="G693" s="6"/>
      <c r="H693" s="35"/>
      <c r="I693" s="6"/>
      <c r="J693" s="6"/>
      <c r="K693" s="6"/>
      <c r="L693" s="6"/>
      <c r="M693" s="6"/>
      <c r="N693" s="6"/>
      <c r="O693" s="6"/>
      <c r="P693" s="6"/>
      <c r="Q693" s="6"/>
      <c r="R693" s="6"/>
      <c r="S693" s="6"/>
      <c r="T693" s="6"/>
      <c r="U693" s="6"/>
      <c r="V693" s="612"/>
      <c r="W693" s="6"/>
      <c r="X693" s="162"/>
      <c r="Y693" s="6"/>
      <c r="Z693" s="6"/>
      <c r="AA693" s="6"/>
    </row>
    <row r="694" spans="1:27" ht="47.25" customHeight="1" x14ac:dyDescent="0.25">
      <c r="A694" s="6"/>
      <c r="B694" s="6"/>
      <c r="C694" s="6"/>
      <c r="D694" s="6"/>
      <c r="E694" s="6"/>
      <c r="F694" s="6"/>
      <c r="G694" s="6"/>
      <c r="H694" s="35"/>
      <c r="I694" s="6"/>
      <c r="J694" s="6"/>
      <c r="K694" s="6"/>
      <c r="L694" s="6"/>
      <c r="M694" s="6"/>
      <c r="N694" s="6"/>
      <c r="O694" s="6"/>
      <c r="P694" s="6"/>
      <c r="Q694" s="6"/>
      <c r="R694" s="6"/>
      <c r="S694" s="6"/>
      <c r="T694" s="6"/>
      <c r="U694" s="6"/>
      <c r="V694" s="612"/>
      <c r="W694" s="6"/>
      <c r="X694" s="162"/>
      <c r="Y694" s="6"/>
      <c r="Z694" s="6"/>
      <c r="AA694" s="6"/>
    </row>
    <row r="695" spans="1:27" ht="47.25" customHeight="1" x14ac:dyDescent="0.25">
      <c r="A695" s="6"/>
      <c r="B695" s="6"/>
      <c r="C695" s="6"/>
      <c r="D695" s="6"/>
      <c r="E695" s="6"/>
      <c r="F695" s="6"/>
      <c r="G695" s="6"/>
      <c r="H695" s="35"/>
      <c r="I695" s="6"/>
      <c r="J695" s="6"/>
      <c r="K695" s="6"/>
      <c r="L695" s="6"/>
      <c r="M695" s="6"/>
      <c r="N695" s="6"/>
      <c r="O695" s="6"/>
      <c r="P695" s="6"/>
      <c r="Q695" s="6"/>
      <c r="R695" s="6"/>
      <c r="S695" s="6"/>
      <c r="T695" s="6"/>
      <c r="U695" s="6"/>
      <c r="V695" s="612"/>
      <c r="W695" s="6"/>
      <c r="X695" s="162"/>
      <c r="Y695" s="6"/>
      <c r="Z695" s="6"/>
      <c r="AA695" s="6"/>
    </row>
    <row r="696" spans="1:27" ht="47.25" customHeight="1" x14ac:dyDescent="0.25">
      <c r="A696" s="6"/>
      <c r="B696" s="6"/>
      <c r="C696" s="6"/>
      <c r="D696" s="6"/>
      <c r="E696" s="6"/>
      <c r="F696" s="6"/>
      <c r="G696" s="6"/>
      <c r="H696" s="35"/>
      <c r="I696" s="6"/>
      <c r="J696" s="6"/>
      <c r="K696" s="6"/>
      <c r="L696" s="6"/>
      <c r="M696" s="6"/>
      <c r="N696" s="6"/>
      <c r="O696" s="6"/>
      <c r="P696" s="6"/>
      <c r="Q696" s="6"/>
      <c r="R696" s="6"/>
      <c r="S696" s="6"/>
      <c r="T696" s="6"/>
      <c r="U696" s="6"/>
      <c r="V696" s="612"/>
      <c r="W696" s="6"/>
      <c r="X696" s="162"/>
      <c r="Y696" s="6"/>
      <c r="Z696" s="6"/>
      <c r="AA696" s="6"/>
    </row>
    <row r="697" spans="1:27" ht="47.25" customHeight="1" x14ac:dyDescent="0.25">
      <c r="A697" s="6"/>
      <c r="B697" s="6"/>
      <c r="C697" s="6"/>
      <c r="D697" s="6"/>
      <c r="E697" s="6"/>
      <c r="F697" s="6"/>
      <c r="G697" s="6"/>
      <c r="H697" s="35"/>
      <c r="I697" s="6"/>
      <c r="J697" s="6"/>
      <c r="K697" s="6"/>
      <c r="L697" s="6"/>
      <c r="M697" s="6"/>
      <c r="N697" s="6"/>
      <c r="O697" s="6"/>
      <c r="P697" s="6"/>
      <c r="Q697" s="6"/>
      <c r="R697" s="6"/>
      <c r="S697" s="6"/>
      <c r="T697" s="6"/>
      <c r="U697" s="6"/>
      <c r="V697" s="612"/>
      <c r="W697" s="6"/>
      <c r="X697" s="162"/>
      <c r="Y697" s="6"/>
      <c r="Z697" s="6"/>
      <c r="AA697" s="6"/>
    </row>
    <row r="698" spans="1:27" ht="47.25" customHeight="1" x14ac:dyDescent="0.25">
      <c r="A698" s="6"/>
      <c r="B698" s="6"/>
      <c r="C698" s="6"/>
      <c r="D698" s="6"/>
      <c r="E698" s="6"/>
      <c r="F698" s="6"/>
      <c r="G698" s="6"/>
      <c r="H698" s="35"/>
      <c r="I698" s="6"/>
      <c r="J698" s="6"/>
      <c r="K698" s="6"/>
      <c r="L698" s="6"/>
      <c r="M698" s="6"/>
      <c r="N698" s="6"/>
      <c r="O698" s="6"/>
      <c r="P698" s="6"/>
      <c r="Q698" s="6"/>
      <c r="R698" s="6"/>
      <c r="S698" s="6"/>
      <c r="T698" s="6"/>
      <c r="U698" s="6"/>
      <c r="V698" s="612"/>
      <c r="W698" s="6"/>
      <c r="X698" s="162"/>
      <c r="Y698" s="6"/>
      <c r="Z698" s="6"/>
      <c r="AA698" s="6"/>
    </row>
    <row r="699" spans="1:27" ht="47.25" customHeight="1" x14ac:dyDescent="0.25">
      <c r="A699" s="6"/>
      <c r="B699" s="6"/>
      <c r="C699" s="6"/>
      <c r="D699" s="6"/>
      <c r="E699" s="6"/>
      <c r="F699" s="6"/>
      <c r="G699" s="6"/>
      <c r="H699" s="35"/>
      <c r="I699" s="6"/>
      <c r="J699" s="6"/>
      <c r="K699" s="6"/>
      <c r="L699" s="6"/>
      <c r="M699" s="6"/>
      <c r="N699" s="6"/>
      <c r="O699" s="6"/>
      <c r="P699" s="6"/>
      <c r="Q699" s="6"/>
      <c r="R699" s="6"/>
      <c r="S699" s="6"/>
      <c r="T699" s="6"/>
      <c r="U699" s="6"/>
      <c r="V699" s="612"/>
      <c r="W699" s="6"/>
      <c r="X699" s="162"/>
      <c r="Y699" s="6"/>
      <c r="Z699" s="6"/>
      <c r="AA699" s="6"/>
    </row>
    <row r="700" spans="1:27" ht="47.25" customHeight="1" x14ac:dyDescent="0.25">
      <c r="A700" s="6"/>
      <c r="B700" s="6"/>
      <c r="C700" s="6"/>
      <c r="D700" s="6"/>
      <c r="E700" s="6"/>
      <c r="F700" s="6"/>
      <c r="G700" s="6"/>
      <c r="H700" s="35"/>
      <c r="I700" s="6"/>
      <c r="J700" s="6"/>
      <c r="K700" s="6"/>
      <c r="L700" s="6"/>
      <c r="M700" s="6"/>
      <c r="N700" s="6"/>
      <c r="O700" s="6"/>
      <c r="P700" s="6"/>
      <c r="Q700" s="6"/>
      <c r="R700" s="6"/>
      <c r="S700" s="6"/>
      <c r="T700" s="6"/>
      <c r="U700" s="6"/>
      <c r="V700" s="612"/>
      <c r="W700" s="6"/>
      <c r="X700" s="162"/>
      <c r="Y700" s="6"/>
      <c r="Z700" s="6"/>
      <c r="AA700" s="6"/>
    </row>
    <row r="701" spans="1:27" ht="47.25" customHeight="1" x14ac:dyDescent="0.25">
      <c r="A701" s="6"/>
      <c r="B701" s="6"/>
      <c r="C701" s="6"/>
      <c r="D701" s="6"/>
      <c r="E701" s="6"/>
      <c r="F701" s="6"/>
      <c r="G701" s="6"/>
      <c r="H701" s="35"/>
      <c r="I701" s="6"/>
      <c r="J701" s="6"/>
      <c r="K701" s="6"/>
      <c r="L701" s="6"/>
      <c r="M701" s="6"/>
      <c r="N701" s="6"/>
      <c r="O701" s="6"/>
      <c r="P701" s="6"/>
      <c r="Q701" s="6"/>
      <c r="R701" s="6"/>
      <c r="S701" s="6"/>
      <c r="T701" s="6"/>
      <c r="U701" s="6"/>
      <c r="V701" s="612"/>
      <c r="W701" s="6"/>
      <c r="X701" s="162"/>
      <c r="Y701" s="6"/>
      <c r="Z701" s="6"/>
      <c r="AA701" s="6"/>
    </row>
    <row r="702" spans="1:27" ht="47.25" customHeight="1" x14ac:dyDescent="0.25">
      <c r="A702" s="6"/>
      <c r="B702" s="6"/>
      <c r="C702" s="6"/>
      <c r="D702" s="6"/>
      <c r="E702" s="6"/>
      <c r="F702" s="6"/>
      <c r="G702" s="6"/>
      <c r="H702" s="35"/>
      <c r="I702" s="6"/>
      <c r="J702" s="6"/>
      <c r="K702" s="6"/>
      <c r="L702" s="6"/>
      <c r="M702" s="6"/>
      <c r="N702" s="6"/>
      <c r="O702" s="6"/>
      <c r="P702" s="6"/>
      <c r="Q702" s="6"/>
      <c r="R702" s="6"/>
      <c r="S702" s="6"/>
      <c r="T702" s="6"/>
      <c r="U702" s="6"/>
      <c r="V702" s="612"/>
      <c r="W702" s="6"/>
      <c r="X702" s="162"/>
      <c r="Y702" s="6"/>
      <c r="Z702" s="6"/>
      <c r="AA702" s="6"/>
    </row>
    <row r="703" spans="1:27" ht="47.25" customHeight="1" x14ac:dyDescent="0.25">
      <c r="A703" s="6"/>
      <c r="B703" s="6"/>
      <c r="C703" s="6"/>
      <c r="D703" s="6"/>
      <c r="E703" s="6"/>
      <c r="F703" s="6"/>
      <c r="G703" s="6"/>
      <c r="H703" s="35"/>
      <c r="I703" s="6"/>
      <c r="J703" s="6"/>
      <c r="K703" s="6"/>
      <c r="L703" s="6"/>
      <c r="M703" s="6"/>
      <c r="N703" s="6"/>
      <c r="O703" s="6"/>
      <c r="P703" s="6"/>
      <c r="Q703" s="6"/>
      <c r="R703" s="6"/>
      <c r="S703" s="6"/>
      <c r="T703" s="6"/>
      <c r="U703" s="6"/>
      <c r="V703" s="612"/>
      <c r="W703" s="6"/>
      <c r="X703" s="162"/>
      <c r="Y703" s="6"/>
      <c r="Z703" s="6"/>
      <c r="AA703" s="6"/>
    </row>
    <row r="704" spans="1:27" ht="47.25" customHeight="1" x14ac:dyDescent="0.25">
      <c r="A704" s="6"/>
      <c r="B704" s="6"/>
      <c r="C704" s="6"/>
      <c r="D704" s="6"/>
      <c r="E704" s="6"/>
      <c r="F704" s="6"/>
      <c r="G704" s="6"/>
      <c r="H704" s="35"/>
      <c r="I704" s="6"/>
      <c r="J704" s="6"/>
      <c r="K704" s="6"/>
      <c r="L704" s="6"/>
      <c r="M704" s="6"/>
      <c r="N704" s="6"/>
      <c r="O704" s="6"/>
      <c r="P704" s="6"/>
      <c r="Q704" s="6"/>
      <c r="R704" s="6"/>
      <c r="S704" s="6"/>
      <c r="T704" s="6"/>
      <c r="U704" s="6"/>
      <c r="V704" s="612"/>
      <c r="W704" s="6"/>
      <c r="X704" s="162"/>
      <c r="Y704" s="6"/>
      <c r="Z704" s="6"/>
      <c r="AA704" s="6"/>
    </row>
    <row r="705" spans="1:27" ht="47.25" customHeight="1" x14ac:dyDescent="0.25">
      <c r="A705" s="6"/>
      <c r="B705" s="6"/>
      <c r="C705" s="6"/>
      <c r="D705" s="6"/>
      <c r="E705" s="6"/>
      <c r="F705" s="6"/>
      <c r="G705" s="6"/>
      <c r="H705" s="35"/>
      <c r="I705" s="6"/>
      <c r="J705" s="6"/>
      <c r="K705" s="6"/>
      <c r="L705" s="6"/>
      <c r="M705" s="6"/>
      <c r="N705" s="6"/>
      <c r="O705" s="6"/>
      <c r="P705" s="6"/>
      <c r="Q705" s="6"/>
      <c r="R705" s="6"/>
      <c r="S705" s="6"/>
      <c r="T705" s="6"/>
      <c r="U705" s="6"/>
      <c r="V705" s="612"/>
      <c r="W705" s="6"/>
      <c r="X705" s="162"/>
      <c r="Y705" s="6"/>
      <c r="Z705" s="6"/>
      <c r="AA705" s="6"/>
    </row>
    <row r="706" spans="1:27" ht="47.25" customHeight="1" x14ac:dyDescent="0.25">
      <c r="A706" s="6"/>
      <c r="B706" s="6"/>
      <c r="C706" s="6"/>
      <c r="D706" s="6"/>
      <c r="E706" s="6"/>
      <c r="F706" s="6"/>
      <c r="G706" s="6"/>
      <c r="H706" s="35"/>
      <c r="I706" s="6"/>
      <c r="J706" s="6"/>
      <c r="K706" s="6"/>
      <c r="L706" s="6"/>
      <c r="M706" s="6"/>
      <c r="N706" s="6"/>
      <c r="O706" s="6"/>
      <c r="P706" s="6"/>
      <c r="Q706" s="6"/>
      <c r="R706" s="6"/>
      <c r="S706" s="6"/>
      <c r="T706" s="6"/>
      <c r="U706" s="6"/>
      <c r="V706" s="612"/>
      <c r="W706" s="6"/>
      <c r="X706" s="162"/>
      <c r="Y706" s="6"/>
      <c r="Z706" s="6"/>
      <c r="AA706" s="6"/>
    </row>
    <row r="707" spans="1:27" ht="47.25" customHeight="1" x14ac:dyDescent="0.25">
      <c r="A707" s="6"/>
      <c r="B707" s="6"/>
      <c r="C707" s="6"/>
      <c r="D707" s="6"/>
      <c r="E707" s="6"/>
      <c r="F707" s="6"/>
      <c r="G707" s="6"/>
      <c r="H707" s="35"/>
      <c r="I707" s="6"/>
      <c r="J707" s="6"/>
      <c r="K707" s="6"/>
      <c r="L707" s="6"/>
      <c r="M707" s="6"/>
      <c r="N707" s="6"/>
      <c r="O707" s="6"/>
      <c r="P707" s="6"/>
      <c r="Q707" s="6"/>
      <c r="R707" s="6"/>
      <c r="S707" s="6"/>
      <c r="T707" s="6"/>
      <c r="U707" s="6"/>
      <c r="V707" s="612"/>
      <c r="W707" s="6"/>
      <c r="X707" s="162"/>
      <c r="Y707" s="6"/>
      <c r="Z707" s="6"/>
      <c r="AA707" s="6"/>
    </row>
    <row r="708" spans="1:27" ht="47.25" customHeight="1" x14ac:dyDescent="0.25">
      <c r="A708" s="6"/>
      <c r="B708" s="6"/>
      <c r="C708" s="6"/>
      <c r="D708" s="6"/>
      <c r="E708" s="6"/>
      <c r="F708" s="6"/>
      <c r="G708" s="6"/>
      <c r="H708" s="35"/>
      <c r="I708" s="6"/>
      <c r="J708" s="6"/>
      <c r="K708" s="6"/>
      <c r="L708" s="6"/>
      <c r="M708" s="6"/>
      <c r="N708" s="6"/>
      <c r="O708" s="6"/>
      <c r="P708" s="6"/>
      <c r="Q708" s="6"/>
      <c r="R708" s="6"/>
      <c r="S708" s="6"/>
      <c r="T708" s="6"/>
      <c r="U708" s="6"/>
      <c r="V708" s="612"/>
      <c r="W708" s="6"/>
      <c r="X708" s="162"/>
      <c r="Y708" s="6"/>
      <c r="Z708" s="6"/>
      <c r="AA708" s="6"/>
    </row>
    <row r="709" spans="1:27" ht="47.25" customHeight="1" x14ac:dyDescent="0.25">
      <c r="A709" s="6"/>
      <c r="B709" s="6"/>
      <c r="C709" s="6"/>
      <c r="D709" s="6"/>
      <c r="E709" s="6"/>
      <c r="F709" s="6"/>
      <c r="G709" s="6"/>
      <c r="H709" s="35"/>
      <c r="I709" s="6"/>
      <c r="J709" s="6"/>
      <c r="K709" s="6"/>
      <c r="L709" s="6"/>
      <c r="M709" s="6"/>
      <c r="N709" s="6"/>
      <c r="O709" s="6"/>
      <c r="P709" s="6"/>
      <c r="Q709" s="6"/>
      <c r="R709" s="6"/>
      <c r="S709" s="6"/>
      <c r="T709" s="6"/>
      <c r="U709" s="6"/>
      <c r="V709" s="612"/>
      <c r="W709" s="6"/>
      <c r="X709" s="162"/>
      <c r="Y709" s="6"/>
      <c r="Z709" s="6"/>
      <c r="AA709" s="6"/>
    </row>
    <row r="710" spans="1:27" ht="47.25" customHeight="1" x14ac:dyDescent="0.25">
      <c r="A710" s="6"/>
      <c r="B710" s="6"/>
      <c r="C710" s="6"/>
      <c r="D710" s="6"/>
      <c r="E710" s="6"/>
      <c r="F710" s="6"/>
      <c r="G710" s="6"/>
      <c r="H710" s="35"/>
      <c r="I710" s="6"/>
      <c r="J710" s="6"/>
      <c r="K710" s="6"/>
      <c r="L710" s="6"/>
      <c r="M710" s="6"/>
      <c r="N710" s="6"/>
      <c r="O710" s="6"/>
      <c r="P710" s="6"/>
      <c r="Q710" s="6"/>
      <c r="R710" s="6"/>
      <c r="S710" s="6"/>
      <c r="T710" s="6"/>
      <c r="U710" s="6"/>
      <c r="V710" s="612"/>
      <c r="W710" s="6"/>
      <c r="X710" s="162"/>
      <c r="Y710" s="6"/>
      <c r="Z710" s="6"/>
      <c r="AA710" s="6"/>
    </row>
    <row r="711" spans="1:27" ht="47.25" customHeight="1" x14ac:dyDescent="0.25">
      <c r="A711" s="6"/>
      <c r="B711" s="6"/>
      <c r="C711" s="6"/>
      <c r="D711" s="6"/>
      <c r="E711" s="6"/>
      <c r="F711" s="6"/>
      <c r="G711" s="6"/>
      <c r="H711" s="35"/>
      <c r="I711" s="6"/>
      <c r="J711" s="6"/>
      <c r="K711" s="6"/>
      <c r="L711" s="6"/>
      <c r="M711" s="6"/>
      <c r="N711" s="6"/>
      <c r="O711" s="6"/>
      <c r="P711" s="6"/>
      <c r="Q711" s="6"/>
      <c r="R711" s="6"/>
      <c r="S711" s="6"/>
      <c r="T711" s="6"/>
      <c r="U711" s="6"/>
      <c r="V711" s="612"/>
      <c r="W711" s="6"/>
      <c r="X711" s="162"/>
      <c r="Y711" s="6"/>
      <c r="Z711" s="6"/>
      <c r="AA711" s="6"/>
    </row>
    <row r="712" spans="1:27" ht="47.25" customHeight="1" x14ac:dyDescent="0.25">
      <c r="A712" s="6"/>
      <c r="B712" s="6"/>
      <c r="C712" s="6"/>
      <c r="D712" s="6"/>
      <c r="E712" s="6"/>
      <c r="F712" s="6"/>
      <c r="G712" s="6"/>
      <c r="H712" s="35"/>
      <c r="I712" s="6"/>
      <c r="J712" s="6"/>
      <c r="K712" s="6"/>
      <c r="L712" s="6"/>
      <c r="M712" s="6"/>
      <c r="N712" s="6"/>
      <c r="O712" s="6"/>
      <c r="P712" s="6"/>
      <c r="Q712" s="6"/>
      <c r="R712" s="6"/>
      <c r="S712" s="6"/>
      <c r="T712" s="6"/>
      <c r="U712" s="6"/>
      <c r="V712" s="612"/>
      <c r="W712" s="6"/>
      <c r="X712" s="162"/>
      <c r="Y712" s="6"/>
      <c r="Z712" s="6"/>
      <c r="AA712" s="6"/>
    </row>
    <row r="713" spans="1:27" ht="47.25" customHeight="1" x14ac:dyDescent="0.25">
      <c r="A713" s="6"/>
      <c r="B713" s="6"/>
      <c r="C713" s="6"/>
      <c r="D713" s="6"/>
      <c r="E713" s="6"/>
      <c r="F713" s="6"/>
      <c r="G713" s="6"/>
      <c r="H713" s="35"/>
      <c r="I713" s="6"/>
      <c r="J713" s="6"/>
      <c r="K713" s="6"/>
      <c r="L713" s="6"/>
      <c r="M713" s="6"/>
      <c r="N713" s="6"/>
      <c r="O713" s="6"/>
      <c r="P713" s="6"/>
      <c r="Q713" s="6"/>
      <c r="R713" s="6"/>
      <c r="S713" s="6"/>
      <c r="T713" s="6"/>
      <c r="U713" s="6"/>
      <c r="V713" s="612"/>
      <c r="W713" s="6"/>
      <c r="X713" s="162"/>
      <c r="Y713" s="6"/>
      <c r="Z713" s="6"/>
      <c r="AA713" s="6"/>
    </row>
    <row r="714" spans="1:27" ht="47.25" customHeight="1" x14ac:dyDescent="0.25">
      <c r="A714" s="6"/>
      <c r="B714" s="6"/>
      <c r="C714" s="6"/>
      <c r="D714" s="6"/>
      <c r="E714" s="6"/>
      <c r="F714" s="6"/>
      <c r="G714" s="6"/>
      <c r="H714" s="35"/>
      <c r="I714" s="6"/>
      <c r="J714" s="6"/>
      <c r="K714" s="6"/>
      <c r="L714" s="6"/>
      <c r="M714" s="6"/>
      <c r="N714" s="6"/>
      <c r="O714" s="6"/>
      <c r="P714" s="6"/>
      <c r="Q714" s="6"/>
      <c r="R714" s="6"/>
      <c r="S714" s="6"/>
      <c r="T714" s="6"/>
      <c r="U714" s="6"/>
      <c r="V714" s="612"/>
      <c r="W714" s="6"/>
      <c r="X714" s="162"/>
      <c r="Y714" s="6"/>
      <c r="Z714" s="6"/>
      <c r="AA714" s="6"/>
    </row>
    <row r="715" spans="1:27" ht="47.25" customHeight="1" x14ac:dyDescent="0.25">
      <c r="A715" s="6"/>
      <c r="B715" s="6"/>
      <c r="C715" s="6"/>
      <c r="D715" s="6"/>
      <c r="E715" s="6"/>
      <c r="F715" s="6"/>
      <c r="G715" s="6"/>
      <c r="H715" s="35"/>
      <c r="I715" s="6"/>
      <c r="J715" s="6"/>
      <c r="K715" s="6"/>
      <c r="L715" s="6"/>
      <c r="M715" s="6"/>
      <c r="N715" s="6"/>
      <c r="O715" s="6"/>
      <c r="P715" s="6"/>
      <c r="Q715" s="6"/>
      <c r="R715" s="6"/>
      <c r="S715" s="6"/>
      <c r="T715" s="6"/>
      <c r="U715" s="6"/>
      <c r="V715" s="612"/>
      <c r="W715" s="6"/>
      <c r="X715" s="162"/>
      <c r="Y715" s="6"/>
      <c r="Z715" s="6"/>
      <c r="AA715" s="6"/>
    </row>
    <row r="716" spans="1:27" ht="47.25" customHeight="1" x14ac:dyDescent="0.25">
      <c r="A716" s="6"/>
      <c r="B716" s="6"/>
      <c r="C716" s="6"/>
      <c r="D716" s="6"/>
      <c r="E716" s="6"/>
      <c r="F716" s="6"/>
      <c r="G716" s="6"/>
      <c r="H716" s="35"/>
      <c r="I716" s="6"/>
      <c r="J716" s="6"/>
      <c r="K716" s="6"/>
      <c r="L716" s="6"/>
      <c r="M716" s="6"/>
      <c r="N716" s="6"/>
      <c r="O716" s="6"/>
      <c r="P716" s="6"/>
      <c r="Q716" s="6"/>
      <c r="R716" s="6"/>
      <c r="S716" s="6"/>
      <c r="T716" s="6"/>
      <c r="U716" s="6"/>
      <c r="V716" s="612"/>
      <c r="W716" s="6"/>
      <c r="X716" s="162"/>
      <c r="Y716" s="6"/>
      <c r="Z716" s="6"/>
      <c r="AA716" s="6"/>
    </row>
    <row r="717" spans="1:27" ht="47.25" customHeight="1" x14ac:dyDescent="0.25">
      <c r="A717" s="6"/>
      <c r="B717" s="6"/>
      <c r="C717" s="6"/>
      <c r="D717" s="6"/>
      <c r="E717" s="6"/>
      <c r="F717" s="6"/>
      <c r="G717" s="6"/>
      <c r="H717" s="35"/>
      <c r="I717" s="6"/>
      <c r="J717" s="6"/>
      <c r="K717" s="6"/>
      <c r="L717" s="6"/>
      <c r="M717" s="6"/>
      <c r="N717" s="6"/>
      <c r="O717" s="6"/>
      <c r="P717" s="6"/>
      <c r="Q717" s="6"/>
      <c r="R717" s="6"/>
      <c r="S717" s="6"/>
      <c r="T717" s="6"/>
      <c r="U717" s="6"/>
      <c r="V717" s="612"/>
      <c r="W717" s="6"/>
      <c r="X717" s="162"/>
      <c r="Y717" s="6"/>
      <c r="Z717" s="6"/>
      <c r="AA717" s="6"/>
    </row>
    <row r="718" spans="1:27" ht="47.25" customHeight="1" x14ac:dyDescent="0.25">
      <c r="A718" s="6"/>
      <c r="B718" s="6"/>
      <c r="C718" s="6"/>
      <c r="D718" s="6"/>
      <c r="E718" s="6"/>
      <c r="F718" s="6"/>
      <c r="G718" s="6"/>
      <c r="H718" s="35"/>
      <c r="I718" s="6"/>
      <c r="J718" s="6"/>
      <c r="K718" s="6"/>
      <c r="L718" s="6"/>
      <c r="M718" s="6"/>
      <c r="N718" s="6"/>
      <c r="O718" s="6"/>
      <c r="P718" s="6"/>
      <c r="Q718" s="6"/>
      <c r="R718" s="6"/>
      <c r="S718" s="6"/>
      <c r="T718" s="6"/>
      <c r="U718" s="6"/>
      <c r="V718" s="612"/>
      <c r="W718" s="6"/>
      <c r="X718" s="162"/>
      <c r="Y718" s="6"/>
      <c r="Z718" s="6"/>
      <c r="AA718" s="6"/>
    </row>
    <row r="719" spans="1:27" ht="47.25" customHeight="1" x14ac:dyDescent="0.25">
      <c r="A719" s="6"/>
      <c r="B719" s="6"/>
      <c r="C719" s="6"/>
      <c r="D719" s="6"/>
      <c r="E719" s="6"/>
      <c r="F719" s="6"/>
      <c r="G719" s="6"/>
      <c r="H719" s="35"/>
      <c r="I719" s="6"/>
      <c r="J719" s="6"/>
      <c r="K719" s="6"/>
      <c r="L719" s="6"/>
      <c r="M719" s="6"/>
      <c r="N719" s="6"/>
      <c r="O719" s="6"/>
      <c r="P719" s="6"/>
      <c r="Q719" s="6"/>
      <c r="R719" s="6"/>
      <c r="S719" s="6"/>
      <c r="T719" s="6"/>
      <c r="U719" s="6"/>
      <c r="V719" s="612"/>
      <c r="W719" s="6"/>
      <c r="X719" s="162"/>
      <c r="Y719" s="6"/>
      <c r="Z719" s="6"/>
      <c r="AA719" s="6"/>
    </row>
    <row r="720" spans="1:27" ht="47.25" customHeight="1" x14ac:dyDescent="0.25">
      <c r="A720" s="6"/>
      <c r="B720" s="6"/>
      <c r="C720" s="6"/>
      <c r="D720" s="6"/>
      <c r="E720" s="6"/>
      <c r="F720" s="6"/>
      <c r="G720" s="6"/>
      <c r="H720" s="35"/>
      <c r="I720" s="6"/>
      <c r="J720" s="6"/>
      <c r="K720" s="6"/>
      <c r="L720" s="6"/>
      <c r="M720" s="6"/>
      <c r="N720" s="6"/>
      <c r="O720" s="6"/>
      <c r="P720" s="6"/>
      <c r="Q720" s="6"/>
      <c r="R720" s="6"/>
      <c r="S720" s="6"/>
      <c r="T720" s="6"/>
      <c r="U720" s="6"/>
      <c r="V720" s="612"/>
      <c r="W720" s="6"/>
      <c r="X720" s="162"/>
      <c r="Y720" s="6"/>
      <c r="Z720" s="6"/>
      <c r="AA720" s="6"/>
    </row>
    <row r="721" spans="1:27" ht="47.25" customHeight="1" x14ac:dyDescent="0.25">
      <c r="A721" s="6"/>
      <c r="B721" s="6"/>
      <c r="C721" s="6"/>
      <c r="D721" s="6"/>
      <c r="E721" s="6"/>
      <c r="F721" s="6"/>
      <c r="G721" s="6"/>
      <c r="H721" s="35"/>
      <c r="I721" s="6"/>
      <c r="J721" s="6"/>
      <c r="K721" s="6"/>
      <c r="L721" s="6"/>
      <c r="M721" s="6"/>
      <c r="N721" s="6"/>
      <c r="O721" s="6"/>
      <c r="P721" s="6"/>
      <c r="Q721" s="6"/>
      <c r="R721" s="6"/>
      <c r="S721" s="6"/>
      <c r="T721" s="6"/>
      <c r="U721" s="6"/>
      <c r="V721" s="612"/>
      <c r="W721" s="6"/>
      <c r="X721" s="162"/>
      <c r="Y721" s="6"/>
      <c r="Z721" s="6"/>
      <c r="AA721" s="6"/>
    </row>
    <row r="722" spans="1:27" ht="47.25" customHeight="1" x14ac:dyDescent="0.25">
      <c r="A722" s="6"/>
      <c r="B722" s="6"/>
      <c r="C722" s="6"/>
      <c r="D722" s="6"/>
      <c r="E722" s="6"/>
      <c r="F722" s="6"/>
      <c r="G722" s="6"/>
      <c r="H722" s="35"/>
      <c r="I722" s="6"/>
      <c r="J722" s="6"/>
      <c r="K722" s="6"/>
      <c r="L722" s="6"/>
      <c r="M722" s="6"/>
      <c r="N722" s="6"/>
      <c r="O722" s="6"/>
      <c r="P722" s="6"/>
      <c r="Q722" s="6"/>
      <c r="R722" s="6"/>
      <c r="S722" s="6"/>
      <c r="T722" s="6"/>
      <c r="U722" s="6"/>
      <c r="V722" s="612"/>
      <c r="W722" s="6"/>
      <c r="X722" s="162"/>
      <c r="Y722" s="6"/>
      <c r="Z722" s="6"/>
      <c r="AA722" s="6"/>
    </row>
    <row r="723" spans="1:27" ht="47.25" customHeight="1" x14ac:dyDescent="0.25">
      <c r="A723" s="6"/>
      <c r="B723" s="6"/>
      <c r="C723" s="6"/>
      <c r="D723" s="6"/>
      <c r="E723" s="6"/>
      <c r="F723" s="6"/>
      <c r="G723" s="6"/>
      <c r="H723" s="35"/>
      <c r="I723" s="6"/>
      <c r="J723" s="6"/>
      <c r="K723" s="6"/>
      <c r="L723" s="6"/>
      <c r="M723" s="6"/>
      <c r="N723" s="6"/>
      <c r="O723" s="6"/>
      <c r="P723" s="6"/>
      <c r="Q723" s="6"/>
      <c r="R723" s="6"/>
      <c r="S723" s="6"/>
      <c r="T723" s="6"/>
      <c r="U723" s="6"/>
      <c r="V723" s="612"/>
      <c r="W723" s="6"/>
      <c r="X723" s="162"/>
      <c r="Y723" s="6"/>
      <c r="Z723" s="6"/>
      <c r="AA723" s="6"/>
    </row>
    <row r="724" spans="1:27" ht="47.25" customHeight="1" x14ac:dyDescent="0.25">
      <c r="A724" s="6"/>
      <c r="B724" s="6"/>
      <c r="C724" s="6"/>
      <c r="D724" s="6"/>
      <c r="E724" s="6"/>
      <c r="F724" s="6"/>
      <c r="G724" s="6"/>
      <c r="H724" s="35"/>
      <c r="I724" s="6"/>
      <c r="J724" s="6"/>
      <c r="K724" s="6"/>
      <c r="L724" s="6"/>
      <c r="M724" s="6"/>
      <c r="N724" s="6"/>
      <c r="O724" s="6"/>
      <c r="P724" s="6"/>
      <c r="Q724" s="6"/>
      <c r="R724" s="6"/>
      <c r="S724" s="6"/>
      <c r="T724" s="6"/>
      <c r="U724" s="6"/>
      <c r="V724" s="612"/>
      <c r="W724" s="6"/>
      <c r="X724" s="162"/>
      <c r="Y724" s="6"/>
      <c r="Z724" s="6"/>
      <c r="AA724" s="6"/>
    </row>
    <row r="725" spans="1:27" ht="47.25" customHeight="1" x14ac:dyDescent="0.25">
      <c r="A725" s="6"/>
      <c r="B725" s="6"/>
      <c r="C725" s="6"/>
      <c r="D725" s="6"/>
      <c r="E725" s="6"/>
      <c r="F725" s="6"/>
      <c r="G725" s="6"/>
      <c r="H725" s="35"/>
      <c r="I725" s="6"/>
      <c r="J725" s="6"/>
      <c r="K725" s="6"/>
      <c r="L725" s="6"/>
      <c r="M725" s="6"/>
      <c r="N725" s="6"/>
      <c r="O725" s="6"/>
      <c r="P725" s="6"/>
      <c r="Q725" s="6"/>
      <c r="R725" s="6"/>
      <c r="S725" s="6"/>
      <c r="T725" s="6"/>
      <c r="U725" s="6"/>
      <c r="V725" s="612"/>
      <c r="W725" s="6"/>
      <c r="X725" s="162"/>
      <c r="Y725" s="6"/>
      <c r="Z725" s="6"/>
      <c r="AA725" s="6"/>
    </row>
    <row r="726" spans="1:27" ht="47.25" customHeight="1" x14ac:dyDescent="0.25">
      <c r="A726" s="6"/>
      <c r="B726" s="6"/>
      <c r="C726" s="6"/>
      <c r="D726" s="6"/>
      <c r="E726" s="6"/>
      <c r="F726" s="6"/>
      <c r="G726" s="6"/>
      <c r="H726" s="35"/>
      <c r="I726" s="6"/>
      <c r="J726" s="6"/>
      <c r="K726" s="6"/>
      <c r="L726" s="6"/>
      <c r="M726" s="6"/>
      <c r="N726" s="6"/>
      <c r="O726" s="6"/>
      <c r="P726" s="6"/>
      <c r="Q726" s="6"/>
      <c r="R726" s="6"/>
      <c r="S726" s="6"/>
      <c r="T726" s="6"/>
      <c r="U726" s="6"/>
      <c r="V726" s="612"/>
      <c r="W726" s="6"/>
      <c r="X726" s="162"/>
      <c r="Y726" s="6"/>
      <c r="Z726" s="6"/>
      <c r="AA726" s="6"/>
    </row>
    <row r="727" spans="1:27" ht="47.25" customHeight="1" x14ac:dyDescent="0.25">
      <c r="A727" s="6"/>
      <c r="B727" s="6"/>
      <c r="C727" s="6"/>
      <c r="D727" s="6"/>
      <c r="E727" s="6"/>
      <c r="F727" s="6"/>
      <c r="G727" s="6"/>
      <c r="H727" s="35"/>
      <c r="I727" s="6"/>
      <c r="J727" s="6"/>
      <c r="K727" s="6"/>
      <c r="L727" s="6"/>
      <c r="M727" s="6"/>
      <c r="N727" s="6"/>
      <c r="O727" s="6"/>
      <c r="P727" s="6"/>
      <c r="Q727" s="6"/>
      <c r="R727" s="6"/>
      <c r="S727" s="6"/>
      <c r="T727" s="6"/>
      <c r="U727" s="6"/>
      <c r="V727" s="612"/>
      <c r="W727" s="6"/>
      <c r="X727" s="162"/>
      <c r="Y727" s="6"/>
      <c r="Z727" s="6"/>
      <c r="AA727" s="6"/>
    </row>
    <row r="728" spans="1:27" ht="47.25" customHeight="1" x14ac:dyDescent="0.25">
      <c r="A728" s="6"/>
      <c r="B728" s="6"/>
      <c r="C728" s="6"/>
      <c r="D728" s="6"/>
      <c r="E728" s="6"/>
      <c r="F728" s="6"/>
      <c r="G728" s="6"/>
      <c r="H728" s="35"/>
      <c r="I728" s="6"/>
      <c r="J728" s="6"/>
      <c r="K728" s="6"/>
      <c r="L728" s="6"/>
      <c r="M728" s="6"/>
      <c r="N728" s="6"/>
      <c r="O728" s="6"/>
      <c r="P728" s="6"/>
      <c r="Q728" s="6"/>
      <c r="R728" s="6"/>
      <c r="S728" s="6"/>
      <c r="T728" s="6"/>
      <c r="U728" s="6"/>
      <c r="V728" s="612"/>
      <c r="W728" s="6"/>
      <c r="X728" s="162"/>
      <c r="Y728" s="6"/>
      <c r="Z728" s="6"/>
      <c r="AA728" s="6"/>
    </row>
    <row r="729" spans="1:27" ht="47.25" customHeight="1" x14ac:dyDescent="0.25">
      <c r="A729" s="6"/>
      <c r="B729" s="6"/>
      <c r="C729" s="6"/>
      <c r="D729" s="6"/>
      <c r="E729" s="6"/>
      <c r="F729" s="6"/>
      <c r="G729" s="6"/>
      <c r="H729" s="35"/>
      <c r="I729" s="6"/>
      <c r="J729" s="6"/>
      <c r="K729" s="6"/>
      <c r="L729" s="6"/>
      <c r="M729" s="6"/>
      <c r="N729" s="6"/>
      <c r="O729" s="6"/>
      <c r="P729" s="6"/>
      <c r="Q729" s="6"/>
      <c r="R729" s="6"/>
      <c r="S729" s="6"/>
      <c r="T729" s="6"/>
      <c r="U729" s="6"/>
      <c r="V729" s="612"/>
      <c r="W729" s="6"/>
      <c r="X729" s="162"/>
      <c r="Y729" s="6"/>
      <c r="Z729" s="6"/>
      <c r="AA729" s="6"/>
    </row>
    <row r="730" spans="1:27" ht="47.25" customHeight="1" x14ac:dyDescent="0.25">
      <c r="A730" s="6"/>
      <c r="B730" s="6"/>
      <c r="C730" s="6"/>
      <c r="D730" s="6"/>
      <c r="E730" s="6"/>
      <c r="F730" s="6"/>
      <c r="G730" s="6"/>
      <c r="H730" s="35"/>
      <c r="I730" s="6"/>
      <c r="J730" s="6"/>
      <c r="K730" s="6"/>
      <c r="L730" s="6"/>
      <c r="M730" s="6"/>
      <c r="N730" s="6"/>
      <c r="O730" s="6"/>
      <c r="P730" s="6"/>
      <c r="Q730" s="6"/>
      <c r="R730" s="6"/>
      <c r="S730" s="6"/>
      <c r="T730" s="6"/>
      <c r="U730" s="6"/>
      <c r="V730" s="612"/>
      <c r="W730" s="6"/>
      <c r="X730" s="162"/>
      <c r="Y730" s="6"/>
      <c r="Z730" s="6"/>
      <c r="AA730" s="6"/>
    </row>
    <row r="731" spans="1:27" ht="47.25" customHeight="1" x14ac:dyDescent="0.25">
      <c r="A731" s="6"/>
      <c r="B731" s="6"/>
      <c r="C731" s="6"/>
      <c r="D731" s="6"/>
      <c r="E731" s="6"/>
      <c r="F731" s="6"/>
      <c r="G731" s="6"/>
      <c r="H731" s="35"/>
      <c r="I731" s="6"/>
      <c r="J731" s="6"/>
      <c r="K731" s="6"/>
      <c r="L731" s="6"/>
      <c r="M731" s="6"/>
      <c r="N731" s="6"/>
      <c r="O731" s="6"/>
      <c r="P731" s="6"/>
      <c r="Q731" s="6"/>
      <c r="R731" s="6"/>
      <c r="S731" s="6"/>
      <c r="T731" s="6"/>
      <c r="U731" s="6"/>
      <c r="V731" s="612"/>
      <c r="W731" s="6"/>
      <c r="X731" s="162"/>
      <c r="Y731" s="6"/>
      <c r="Z731" s="6"/>
      <c r="AA731" s="6"/>
    </row>
    <row r="732" spans="1:27" ht="47.25" customHeight="1" x14ac:dyDescent="0.25">
      <c r="A732" s="6"/>
      <c r="B732" s="6"/>
      <c r="C732" s="6"/>
      <c r="D732" s="6"/>
      <c r="E732" s="6"/>
      <c r="F732" s="6"/>
      <c r="G732" s="6"/>
      <c r="H732" s="35"/>
      <c r="I732" s="6"/>
      <c r="J732" s="6"/>
      <c r="K732" s="6"/>
      <c r="L732" s="6"/>
      <c r="M732" s="6"/>
      <c r="N732" s="6"/>
      <c r="O732" s="6"/>
      <c r="P732" s="6"/>
      <c r="Q732" s="6"/>
      <c r="R732" s="6"/>
      <c r="S732" s="6"/>
      <c r="T732" s="6"/>
      <c r="U732" s="6"/>
      <c r="V732" s="612"/>
      <c r="W732" s="6"/>
      <c r="X732" s="162"/>
      <c r="Y732" s="6"/>
      <c r="Z732" s="6"/>
      <c r="AA732" s="6"/>
    </row>
    <row r="733" spans="1:27" ht="47.25" customHeight="1" x14ac:dyDescent="0.25">
      <c r="A733" s="6"/>
      <c r="B733" s="6"/>
      <c r="C733" s="6"/>
      <c r="D733" s="6"/>
      <c r="E733" s="6"/>
      <c r="F733" s="6"/>
      <c r="G733" s="6"/>
      <c r="H733" s="35"/>
      <c r="I733" s="6"/>
      <c r="J733" s="6"/>
      <c r="K733" s="6"/>
      <c r="L733" s="6"/>
      <c r="M733" s="6"/>
      <c r="N733" s="6"/>
      <c r="O733" s="6"/>
      <c r="P733" s="6"/>
      <c r="Q733" s="6"/>
      <c r="R733" s="6"/>
      <c r="S733" s="6"/>
      <c r="T733" s="6"/>
      <c r="U733" s="6"/>
      <c r="V733" s="612"/>
      <c r="W733" s="6"/>
      <c r="X733" s="162"/>
      <c r="Y733" s="6"/>
      <c r="Z733" s="6"/>
      <c r="AA733" s="6"/>
    </row>
    <row r="734" spans="1:27" ht="47.25" customHeight="1" x14ac:dyDescent="0.25">
      <c r="A734" s="6"/>
      <c r="B734" s="6"/>
      <c r="C734" s="6"/>
      <c r="D734" s="6"/>
      <c r="E734" s="6"/>
      <c r="F734" s="6"/>
      <c r="G734" s="6"/>
      <c r="H734" s="35"/>
      <c r="I734" s="6"/>
      <c r="J734" s="6"/>
      <c r="K734" s="6"/>
      <c r="L734" s="6"/>
      <c r="M734" s="6"/>
      <c r="N734" s="6"/>
      <c r="O734" s="6"/>
      <c r="P734" s="6"/>
      <c r="Q734" s="6"/>
      <c r="R734" s="6"/>
      <c r="S734" s="6"/>
      <c r="T734" s="6"/>
      <c r="U734" s="6"/>
      <c r="V734" s="612"/>
      <c r="W734" s="6"/>
      <c r="X734" s="162"/>
      <c r="Y734" s="6"/>
      <c r="Z734" s="6"/>
      <c r="AA734" s="6"/>
    </row>
    <row r="735" spans="1:27" ht="47.25" customHeight="1" x14ac:dyDescent="0.25">
      <c r="A735" s="6"/>
      <c r="B735" s="6"/>
      <c r="C735" s="6"/>
      <c r="D735" s="6"/>
      <c r="E735" s="6"/>
      <c r="F735" s="6"/>
      <c r="G735" s="6"/>
      <c r="H735" s="35"/>
      <c r="I735" s="6"/>
      <c r="J735" s="6"/>
      <c r="K735" s="6"/>
      <c r="L735" s="6"/>
      <c r="M735" s="6"/>
      <c r="N735" s="6"/>
      <c r="O735" s="6"/>
      <c r="P735" s="6"/>
      <c r="Q735" s="6"/>
      <c r="R735" s="6"/>
      <c r="S735" s="6"/>
      <c r="T735" s="6"/>
      <c r="U735" s="6"/>
      <c r="V735" s="612"/>
      <c r="W735" s="6"/>
      <c r="X735" s="162"/>
      <c r="Y735" s="6"/>
      <c r="Z735" s="6"/>
      <c r="AA735" s="6"/>
    </row>
    <row r="736" spans="1:27" ht="47.25" customHeight="1" x14ac:dyDescent="0.25">
      <c r="A736" s="6"/>
      <c r="B736" s="6"/>
      <c r="C736" s="6"/>
      <c r="D736" s="6"/>
      <c r="E736" s="6"/>
      <c r="F736" s="6"/>
      <c r="G736" s="6"/>
      <c r="H736" s="35"/>
      <c r="I736" s="6"/>
      <c r="J736" s="6"/>
      <c r="K736" s="6"/>
      <c r="L736" s="6"/>
      <c r="M736" s="6"/>
      <c r="N736" s="6"/>
      <c r="O736" s="6"/>
      <c r="P736" s="6"/>
      <c r="Q736" s="6"/>
      <c r="R736" s="6"/>
      <c r="S736" s="6"/>
      <c r="T736" s="6"/>
      <c r="U736" s="6"/>
      <c r="V736" s="612"/>
      <c r="W736" s="6"/>
      <c r="X736" s="162"/>
      <c r="Y736" s="6"/>
      <c r="Z736" s="6"/>
      <c r="AA736" s="6"/>
    </row>
    <row r="737" spans="1:27" ht="47.25" customHeight="1" x14ac:dyDescent="0.25">
      <c r="A737" s="6"/>
      <c r="B737" s="6"/>
      <c r="C737" s="6"/>
      <c r="D737" s="6"/>
      <c r="E737" s="6"/>
      <c r="F737" s="6"/>
      <c r="G737" s="6"/>
      <c r="H737" s="35"/>
      <c r="I737" s="6"/>
      <c r="J737" s="6"/>
      <c r="K737" s="6"/>
      <c r="L737" s="6"/>
      <c r="M737" s="6"/>
      <c r="N737" s="6"/>
      <c r="O737" s="6"/>
      <c r="P737" s="6"/>
      <c r="Q737" s="6"/>
      <c r="R737" s="6"/>
      <c r="S737" s="6"/>
      <c r="T737" s="6"/>
      <c r="U737" s="6"/>
      <c r="V737" s="612"/>
      <c r="W737" s="6"/>
      <c r="X737" s="162"/>
      <c r="Y737" s="6"/>
      <c r="Z737" s="6"/>
      <c r="AA737" s="6"/>
    </row>
    <row r="738" spans="1:27" ht="47.25" customHeight="1" x14ac:dyDescent="0.25">
      <c r="A738" s="6"/>
      <c r="B738" s="6"/>
      <c r="C738" s="6"/>
      <c r="D738" s="6"/>
      <c r="E738" s="6"/>
      <c r="F738" s="6"/>
      <c r="G738" s="6"/>
      <c r="H738" s="35"/>
      <c r="I738" s="6"/>
      <c r="J738" s="6"/>
      <c r="K738" s="6"/>
      <c r="L738" s="6"/>
      <c r="M738" s="6"/>
      <c r="N738" s="6"/>
      <c r="O738" s="6"/>
      <c r="P738" s="6"/>
      <c r="Q738" s="6"/>
      <c r="R738" s="6"/>
      <c r="S738" s="6"/>
      <c r="T738" s="6"/>
      <c r="U738" s="6"/>
      <c r="V738" s="612"/>
      <c r="W738" s="6"/>
      <c r="X738" s="162"/>
      <c r="Y738" s="6"/>
      <c r="Z738" s="6"/>
      <c r="AA738" s="6"/>
    </row>
    <row r="739" spans="1:27" ht="47.25" customHeight="1" x14ac:dyDescent="0.25">
      <c r="A739" s="6"/>
      <c r="B739" s="6"/>
      <c r="C739" s="6"/>
      <c r="D739" s="6"/>
      <c r="E739" s="6"/>
      <c r="F739" s="6"/>
      <c r="G739" s="6"/>
      <c r="H739" s="35"/>
      <c r="I739" s="6"/>
      <c r="J739" s="6"/>
      <c r="K739" s="6"/>
      <c r="L739" s="6"/>
      <c r="M739" s="6"/>
      <c r="N739" s="6"/>
      <c r="O739" s="6"/>
      <c r="P739" s="6"/>
      <c r="Q739" s="6"/>
      <c r="R739" s="6"/>
      <c r="S739" s="6"/>
      <c r="T739" s="6"/>
      <c r="U739" s="6"/>
      <c r="V739" s="612"/>
      <c r="W739" s="6"/>
      <c r="X739" s="162"/>
      <c r="Y739" s="6"/>
      <c r="Z739" s="6"/>
      <c r="AA739" s="6"/>
    </row>
    <row r="740" spans="1:27" ht="47.25" customHeight="1" x14ac:dyDescent="0.25">
      <c r="A740" s="6"/>
      <c r="B740" s="6"/>
      <c r="C740" s="6"/>
      <c r="D740" s="6"/>
      <c r="E740" s="6"/>
      <c r="F740" s="6"/>
      <c r="G740" s="6"/>
      <c r="H740" s="35"/>
      <c r="I740" s="6"/>
      <c r="J740" s="6"/>
      <c r="K740" s="6"/>
      <c r="L740" s="6"/>
      <c r="M740" s="6"/>
      <c r="N740" s="6"/>
      <c r="O740" s="6"/>
      <c r="P740" s="6"/>
      <c r="Q740" s="6"/>
      <c r="R740" s="6"/>
      <c r="S740" s="6"/>
      <c r="T740" s="6"/>
      <c r="U740" s="6"/>
      <c r="V740" s="612"/>
      <c r="W740" s="6"/>
      <c r="X740" s="162"/>
      <c r="Y740" s="6"/>
      <c r="Z740" s="6"/>
      <c r="AA740" s="6"/>
    </row>
    <row r="741" spans="1:27" ht="47.25" customHeight="1" x14ac:dyDescent="0.25">
      <c r="A741" s="6"/>
      <c r="B741" s="6"/>
      <c r="C741" s="6"/>
      <c r="D741" s="6"/>
      <c r="E741" s="6"/>
      <c r="F741" s="6"/>
      <c r="G741" s="6"/>
      <c r="H741" s="35"/>
      <c r="I741" s="6"/>
      <c r="J741" s="6"/>
      <c r="K741" s="6"/>
      <c r="L741" s="6"/>
      <c r="M741" s="6"/>
      <c r="N741" s="6"/>
      <c r="O741" s="6"/>
      <c r="P741" s="6"/>
      <c r="Q741" s="6"/>
      <c r="R741" s="6"/>
      <c r="S741" s="6"/>
      <c r="T741" s="6"/>
      <c r="U741" s="6"/>
      <c r="V741" s="612"/>
      <c r="W741" s="6"/>
      <c r="X741" s="162"/>
      <c r="Y741" s="6"/>
      <c r="Z741" s="6"/>
      <c r="AA741" s="6"/>
    </row>
    <row r="742" spans="1:27" ht="47.25" customHeight="1" x14ac:dyDescent="0.25">
      <c r="A742" s="6"/>
      <c r="B742" s="6"/>
      <c r="C742" s="6"/>
      <c r="D742" s="6"/>
      <c r="E742" s="6"/>
      <c r="F742" s="6"/>
      <c r="G742" s="6"/>
      <c r="H742" s="35"/>
      <c r="I742" s="6"/>
      <c r="J742" s="6"/>
      <c r="K742" s="6"/>
      <c r="L742" s="6"/>
      <c r="M742" s="6"/>
      <c r="N742" s="6"/>
      <c r="O742" s="6"/>
      <c r="P742" s="6"/>
      <c r="Q742" s="6"/>
      <c r="R742" s="6"/>
      <c r="S742" s="6"/>
      <c r="T742" s="6"/>
      <c r="U742" s="6"/>
      <c r="V742" s="612"/>
      <c r="W742" s="6"/>
      <c r="X742" s="162"/>
      <c r="Y742" s="6"/>
      <c r="Z742" s="6"/>
      <c r="AA742" s="6"/>
    </row>
    <row r="743" spans="1:27" ht="47.25" customHeight="1" x14ac:dyDescent="0.25">
      <c r="A743" s="6"/>
      <c r="B743" s="6"/>
      <c r="C743" s="6"/>
      <c r="D743" s="6"/>
      <c r="E743" s="6"/>
      <c r="F743" s="6"/>
      <c r="G743" s="6"/>
      <c r="H743" s="35"/>
      <c r="I743" s="6"/>
      <c r="J743" s="6"/>
      <c r="K743" s="6"/>
      <c r="L743" s="6"/>
      <c r="M743" s="6"/>
      <c r="N743" s="6"/>
      <c r="O743" s="6"/>
      <c r="P743" s="6"/>
      <c r="Q743" s="6"/>
      <c r="R743" s="6"/>
      <c r="S743" s="6"/>
      <c r="T743" s="6"/>
      <c r="U743" s="6"/>
      <c r="V743" s="612"/>
      <c r="W743" s="6"/>
      <c r="X743" s="162"/>
      <c r="Y743" s="6"/>
      <c r="Z743" s="6"/>
      <c r="AA743" s="6"/>
    </row>
    <row r="744" spans="1:27" ht="47.25" customHeight="1" x14ac:dyDescent="0.25">
      <c r="A744" s="6"/>
      <c r="B744" s="6"/>
      <c r="C744" s="6"/>
      <c r="D744" s="6"/>
      <c r="E744" s="6"/>
      <c r="F744" s="6"/>
      <c r="G744" s="6"/>
      <c r="H744" s="35"/>
      <c r="I744" s="6"/>
      <c r="J744" s="6"/>
      <c r="K744" s="6"/>
      <c r="L744" s="6"/>
      <c r="M744" s="6"/>
      <c r="N744" s="6"/>
      <c r="O744" s="6"/>
      <c r="P744" s="6"/>
      <c r="Q744" s="6"/>
      <c r="R744" s="6"/>
      <c r="S744" s="6"/>
      <c r="T744" s="6"/>
      <c r="U744" s="6"/>
      <c r="V744" s="612"/>
      <c r="W744" s="6"/>
      <c r="X744" s="162"/>
      <c r="Y744" s="6"/>
      <c r="Z744" s="6"/>
      <c r="AA744" s="6"/>
    </row>
    <row r="745" spans="1:27" ht="47.25" customHeight="1" x14ac:dyDescent="0.25">
      <c r="A745" s="6"/>
      <c r="B745" s="6"/>
      <c r="C745" s="6"/>
      <c r="D745" s="6"/>
      <c r="E745" s="6"/>
      <c r="F745" s="6"/>
      <c r="G745" s="6"/>
      <c r="H745" s="35"/>
      <c r="I745" s="6"/>
      <c r="J745" s="6"/>
      <c r="K745" s="6"/>
      <c r="L745" s="6"/>
      <c r="M745" s="6"/>
      <c r="N745" s="6"/>
      <c r="O745" s="6"/>
      <c r="P745" s="6"/>
      <c r="Q745" s="6"/>
      <c r="R745" s="6"/>
      <c r="S745" s="6"/>
      <c r="T745" s="6"/>
      <c r="U745" s="6"/>
      <c r="V745" s="612"/>
      <c r="W745" s="6"/>
      <c r="X745" s="162"/>
      <c r="Y745" s="6"/>
      <c r="Z745" s="6"/>
      <c r="AA745" s="6"/>
    </row>
    <row r="746" spans="1:27" ht="47.25" customHeight="1" x14ac:dyDescent="0.25">
      <c r="A746" s="6"/>
      <c r="B746" s="6"/>
      <c r="C746" s="6"/>
      <c r="D746" s="6"/>
      <c r="E746" s="6"/>
      <c r="F746" s="6"/>
      <c r="G746" s="6"/>
      <c r="H746" s="35"/>
      <c r="I746" s="6"/>
      <c r="J746" s="6"/>
      <c r="K746" s="6"/>
      <c r="L746" s="6"/>
      <c r="M746" s="6"/>
      <c r="N746" s="6"/>
      <c r="O746" s="6"/>
      <c r="P746" s="6"/>
      <c r="Q746" s="6"/>
      <c r="R746" s="6"/>
      <c r="S746" s="6"/>
      <c r="T746" s="6"/>
      <c r="U746" s="6"/>
      <c r="V746" s="612"/>
      <c r="W746" s="6"/>
      <c r="X746" s="162"/>
      <c r="Y746" s="6"/>
      <c r="Z746" s="6"/>
      <c r="AA746" s="6"/>
    </row>
    <row r="747" spans="1:27" ht="47.25" customHeight="1" x14ac:dyDescent="0.25">
      <c r="A747" s="6"/>
      <c r="B747" s="6"/>
      <c r="C747" s="6"/>
      <c r="D747" s="6"/>
      <c r="E747" s="6"/>
      <c r="F747" s="6"/>
      <c r="G747" s="6"/>
      <c r="H747" s="35"/>
      <c r="I747" s="6"/>
      <c r="J747" s="6"/>
      <c r="K747" s="6"/>
      <c r="L747" s="6"/>
      <c r="M747" s="6"/>
      <c r="N747" s="6"/>
      <c r="O747" s="6"/>
      <c r="P747" s="6"/>
      <c r="Q747" s="6"/>
      <c r="R747" s="6"/>
      <c r="S747" s="6"/>
      <c r="T747" s="6"/>
      <c r="U747" s="6"/>
      <c r="V747" s="612"/>
      <c r="W747" s="6"/>
      <c r="X747" s="162"/>
      <c r="Y747" s="6"/>
      <c r="Z747" s="6"/>
      <c r="AA747" s="6"/>
    </row>
    <row r="748" spans="1:27" ht="47.25" customHeight="1" x14ac:dyDescent="0.25">
      <c r="A748" s="6"/>
      <c r="B748" s="6"/>
      <c r="C748" s="6"/>
      <c r="D748" s="6"/>
      <c r="E748" s="6"/>
      <c r="F748" s="6"/>
      <c r="G748" s="6"/>
      <c r="H748" s="35"/>
      <c r="I748" s="6"/>
      <c r="J748" s="6"/>
      <c r="K748" s="6"/>
      <c r="L748" s="6"/>
      <c r="M748" s="6"/>
      <c r="N748" s="6"/>
      <c r="O748" s="6"/>
      <c r="P748" s="6"/>
      <c r="Q748" s="6"/>
      <c r="R748" s="6"/>
      <c r="S748" s="6"/>
      <c r="T748" s="6"/>
      <c r="U748" s="6"/>
      <c r="V748" s="612"/>
      <c r="W748" s="6"/>
      <c r="X748" s="162"/>
      <c r="Y748" s="6"/>
      <c r="Z748" s="6"/>
      <c r="AA748" s="6"/>
    </row>
    <row r="749" spans="1:27" ht="47.25" customHeight="1" x14ac:dyDescent="0.25">
      <c r="A749" s="6"/>
      <c r="B749" s="6"/>
      <c r="C749" s="6"/>
      <c r="D749" s="6"/>
      <c r="E749" s="6"/>
      <c r="F749" s="6"/>
      <c r="G749" s="6"/>
      <c r="H749" s="35"/>
      <c r="I749" s="6"/>
      <c r="J749" s="6"/>
      <c r="K749" s="6"/>
      <c r="L749" s="6"/>
      <c r="M749" s="6"/>
      <c r="N749" s="6"/>
      <c r="O749" s="6"/>
      <c r="P749" s="6"/>
      <c r="Q749" s="6"/>
      <c r="R749" s="6"/>
      <c r="S749" s="6"/>
      <c r="T749" s="6"/>
      <c r="U749" s="6"/>
      <c r="V749" s="612"/>
      <c r="W749" s="6"/>
      <c r="X749" s="162"/>
      <c r="Y749" s="6"/>
      <c r="Z749" s="6"/>
      <c r="AA749" s="6"/>
    </row>
    <row r="750" spans="1:27" ht="47.25" customHeight="1" x14ac:dyDescent="0.25">
      <c r="A750" s="6"/>
      <c r="B750" s="6"/>
      <c r="C750" s="6"/>
      <c r="D750" s="6"/>
      <c r="E750" s="6"/>
      <c r="F750" s="6"/>
      <c r="G750" s="6"/>
      <c r="H750" s="35"/>
      <c r="I750" s="6"/>
      <c r="J750" s="6"/>
      <c r="K750" s="6"/>
      <c r="L750" s="6"/>
      <c r="M750" s="6"/>
      <c r="N750" s="6"/>
      <c r="O750" s="6"/>
      <c r="P750" s="6"/>
      <c r="Q750" s="6"/>
      <c r="R750" s="6"/>
      <c r="S750" s="6"/>
      <c r="T750" s="6"/>
      <c r="U750" s="6"/>
      <c r="V750" s="612"/>
      <c r="W750" s="6"/>
      <c r="X750" s="162"/>
      <c r="Y750" s="6"/>
      <c r="Z750" s="6"/>
      <c r="AA750" s="6"/>
    </row>
    <row r="751" spans="1:27" ht="47.25" customHeight="1" x14ac:dyDescent="0.25">
      <c r="A751" s="6"/>
      <c r="B751" s="6"/>
      <c r="C751" s="6"/>
      <c r="D751" s="6"/>
      <c r="E751" s="6"/>
      <c r="F751" s="6"/>
      <c r="G751" s="6"/>
      <c r="H751" s="35"/>
      <c r="I751" s="6"/>
      <c r="J751" s="6"/>
      <c r="K751" s="6"/>
      <c r="L751" s="6"/>
      <c r="M751" s="6"/>
      <c r="N751" s="6"/>
      <c r="O751" s="6"/>
      <c r="P751" s="6"/>
      <c r="Q751" s="6"/>
      <c r="R751" s="6"/>
      <c r="S751" s="6"/>
      <c r="T751" s="6"/>
      <c r="U751" s="6"/>
      <c r="V751" s="612"/>
      <c r="W751" s="6"/>
      <c r="X751" s="162"/>
      <c r="Y751" s="6"/>
      <c r="Z751" s="6"/>
      <c r="AA751" s="6"/>
    </row>
    <row r="752" spans="1:27" ht="47.25" customHeight="1" x14ac:dyDescent="0.25">
      <c r="A752" s="6"/>
      <c r="B752" s="6"/>
      <c r="C752" s="6"/>
      <c r="D752" s="6"/>
      <c r="E752" s="6"/>
      <c r="F752" s="6"/>
      <c r="G752" s="6"/>
      <c r="H752" s="35"/>
      <c r="I752" s="6"/>
      <c r="J752" s="6"/>
      <c r="K752" s="6"/>
      <c r="L752" s="6"/>
      <c r="M752" s="6"/>
      <c r="N752" s="6"/>
      <c r="O752" s="6"/>
      <c r="P752" s="6"/>
      <c r="Q752" s="6"/>
      <c r="R752" s="6"/>
      <c r="S752" s="6"/>
      <c r="T752" s="6"/>
      <c r="U752" s="6"/>
      <c r="V752" s="612"/>
      <c r="W752" s="6"/>
      <c r="X752" s="162"/>
      <c r="Y752" s="6"/>
      <c r="Z752" s="6"/>
      <c r="AA752" s="6"/>
    </row>
    <row r="753" spans="1:27" ht="47.25" customHeight="1" x14ac:dyDescent="0.25">
      <c r="A753" s="6"/>
      <c r="B753" s="6"/>
      <c r="C753" s="6"/>
      <c r="D753" s="6"/>
      <c r="E753" s="6"/>
      <c r="F753" s="6"/>
      <c r="G753" s="6"/>
      <c r="H753" s="35"/>
      <c r="I753" s="6"/>
      <c r="J753" s="6"/>
      <c r="K753" s="6"/>
      <c r="L753" s="6"/>
      <c r="M753" s="6"/>
      <c r="N753" s="6"/>
      <c r="O753" s="6"/>
      <c r="P753" s="6"/>
      <c r="Q753" s="6"/>
      <c r="R753" s="6"/>
      <c r="S753" s="6"/>
      <c r="T753" s="6"/>
      <c r="U753" s="6"/>
      <c r="V753" s="612"/>
      <c r="W753" s="6"/>
      <c r="X753" s="162"/>
      <c r="Y753" s="6"/>
      <c r="Z753" s="6"/>
      <c r="AA753" s="6"/>
    </row>
    <row r="754" spans="1:27" ht="47.25" customHeight="1" x14ac:dyDescent="0.25">
      <c r="A754" s="6"/>
      <c r="B754" s="6"/>
      <c r="C754" s="6"/>
      <c r="D754" s="6"/>
      <c r="E754" s="6"/>
      <c r="F754" s="6"/>
      <c r="G754" s="6"/>
      <c r="H754" s="35"/>
      <c r="I754" s="6"/>
      <c r="J754" s="6"/>
      <c r="K754" s="6"/>
      <c r="L754" s="6"/>
      <c r="M754" s="6"/>
      <c r="N754" s="6"/>
      <c r="O754" s="6"/>
      <c r="P754" s="6"/>
      <c r="Q754" s="6"/>
      <c r="R754" s="6"/>
      <c r="S754" s="6"/>
      <c r="T754" s="6"/>
      <c r="U754" s="6"/>
      <c r="V754" s="612"/>
      <c r="W754" s="6"/>
      <c r="X754" s="162"/>
      <c r="Y754" s="6"/>
      <c r="Z754" s="6"/>
      <c r="AA754" s="6"/>
    </row>
    <row r="755" spans="1:27" ht="47.25" customHeight="1" x14ac:dyDescent="0.25">
      <c r="A755" s="6"/>
      <c r="B755" s="6"/>
      <c r="C755" s="6"/>
      <c r="D755" s="6"/>
      <c r="E755" s="6"/>
      <c r="F755" s="6"/>
      <c r="G755" s="6"/>
      <c r="H755" s="35"/>
      <c r="I755" s="6"/>
      <c r="J755" s="6"/>
      <c r="K755" s="6"/>
      <c r="L755" s="6"/>
      <c r="M755" s="6"/>
      <c r="N755" s="6"/>
      <c r="O755" s="6"/>
      <c r="P755" s="6"/>
      <c r="Q755" s="6"/>
      <c r="R755" s="6"/>
      <c r="S755" s="6"/>
      <c r="T755" s="6"/>
      <c r="U755" s="6"/>
      <c r="V755" s="612"/>
      <c r="W755" s="6"/>
      <c r="X755" s="162"/>
      <c r="Y755" s="6"/>
      <c r="Z755" s="6"/>
      <c r="AA755" s="6"/>
    </row>
    <row r="756" spans="1:27" ht="47.25" customHeight="1" x14ac:dyDescent="0.25">
      <c r="A756" s="6"/>
      <c r="B756" s="6"/>
      <c r="C756" s="6"/>
      <c r="D756" s="6"/>
      <c r="E756" s="6"/>
      <c r="F756" s="6"/>
      <c r="G756" s="6"/>
      <c r="H756" s="35"/>
      <c r="I756" s="6"/>
      <c r="J756" s="6"/>
      <c r="K756" s="6"/>
      <c r="L756" s="6"/>
      <c r="M756" s="6"/>
      <c r="N756" s="6"/>
      <c r="O756" s="6"/>
      <c r="P756" s="6"/>
      <c r="Q756" s="6"/>
      <c r="R756" s="6"/>
      <c r="S756" s="6"/>
      <c r="T756" s="6"/>
      <c r="U756" s="6"/>
      <c r="V756" s="612"/>
      <c r="W756" s="6"/>
      <c r="X756" s="162"/>
      <c r="Y756" s="6"/>
      <c r="Z756" s="6"/>
      <c r="AA756" s="6"/>
    </row>
    <row r="757" spans="1:27" ht="47.25" customHeight="1" x14ac:dyDescent="0.25">
      <c r="A757" s="6"/>
      <c r="B757" s="6"/>
      <c r="C757" s="6"/>
      <c r="D757" s="6"/>
      <c r="E757" s="6"/>
      <c r="F757" s="6"/>
      <c r="G757" s="6"/>
      <c r="H757" s="35"/>
      <c r="I757" s="6"/>
      <c r="J757" s="6"/>
      <c r="K757" s="6"/>
      <c r="L757" s="6"/>
      <c r="M757" s="6"/>
      <c r="N757" s="6"/>
      <c r="O757" s="6"/>
      <c r="P757" s="6"/>
      <c r="Q757" s="6"/>
      <c r="R757" s="6"/>
      <c r="S757" s="6"/>
      <c r="T757" s="6"/>
      <c r="U757" s="6"/>
      <c r="V757" s="612"/>
      <c r="W757" s="6"/>
      <c r="X757" s="162"/>
      <c r="Y757" s="6"/>
      <c r="Z757" s="6"/>
      <c r="AA757" s="6"/>
    </row>
    <row r="758" spans="1:27" ht="47.25" customHeight="1" x14ac:dyDescent="0.25">
      <c r="A758" s="6"/>
      <c r="B758" s="6"/>
      <c r="C758" s="6"/>
      <c r="D758" s="6"/>
      <c r="E758" s="6"/>
      <c r="F758" s="6"/>
      <c r="G758" s="6"/>
      <c r="H758" s="35"/>
      <c r="I758" s="6"/>
      <c r="J758" s="6"/>
      <c r="K758" s="6"/>
      <c r="L758" s="6"/>
      <c r="M758" s="6"/>
      <c r="N758" s="6"/>
      <c r="O758" s="6"/>
      <c r="P758" s="6"/>
      <c r="Q758" s="6"/>
      <c r="R758" s="6"/>
      <c r="S758" s="6"/>
      <c r="T758" s="6"/>
      <c r="U758" s="6"/>
      <c r="V758" s="612"/>
      <c r="W758" s="6"/>
      <c r="X758" s="162"/>
      <c r="Y758" s="6"/>
      <c r="Z758" s="6"/>
      <c r="AA758" s="6"/>
    </row>
    <row r="759" spans="1:27" ht="47.25" customHeight="1" x14ac:dyDescent="0.25">
      <c r="A759" s="6"/>
      <c r="B759" s="6"/>
      <c r="C759" s="6"/>
      <c r="D759" s="6"/>
      <c r="E759" s="6"/>
      <c r="F759" s="6"/>
      <c r="G759" s="6"/>
      <c r="H759" s="35"/>
      <c r="I759" s="6"/>
      <c r="J759" s="6"/>
      <c r="K759" s="6"/>
      <c r="L759" s="6"/>
      <c r="M759" s="6"/>
      <c r="N759" s="6"/>
      <c r="O759" s="6"/>
      <c r="P759" s="6"/>
      <c r="Q759" s="6"/>
      <c r="R759" s="6"/>
      <c r="S759" s="6"/>
      <c r="T759" s="6"/>
      <c r="U759" s="6"/>
      <c r="V759" s="612"/>
      <c r="W759" s="6"/>
      <c r="X759" s="162"/>
      <c r="Y759" s="6"/>
      <c r="Z759" s="6"/>
      <c r="AA759" s="6"/>
    </row>
    <row r="760" spans="1:27" ht="47.25" customHeight="1" x14ac:dyDescent="0.25">
      <c r="A760" s="6"/>
      <c r="B760" s="6"/>
      <c r="C760" s="6"/>
      <c r="D760" s="6"/>
      <c r="E760" s="6"/>
      <c r="F760" s="6"/>
      <c r="G760" s="6"/>
      <c r="H760" s="35"/>
      <c r="I760" s="6"/>
      <c r="J760" s="6"/>
      <c r="K760" s="6"/>
      <c r="L760" s="6"/>
      <c r="M760" s="6"/>
      <c r="N760" s="6"/>
      <c r="O760" s="6"/>
      <c r="P760" s="6"/>
      <c r="Q760" s="6"/>
      <c r="R760" s="6"/>
      <c r="S760" s="6"/>
      <c r="T760" s="6"/>
      <c r="U760" s="6"/>
      <c r="V760" s="612"/>
      <c r="W760" s="6"/>
      <c r="X760" s="162"/>
      <c r="Y760" s="6"/>
      <c r="Z760" s="6"/>
      <c r="AA760" s="6"/>
    </row>
    <row r="761" spans="1:27" ht="47.25" customHeight="1" x14ac:dyDescent="0.25">
      <c r="A761" s="6"/>
      <c r="B761" s="6"/>
      <c r="C761" s="6"/>
      <c r="D761" s="6"/>
      <c r="E761" s="6"/>
      <c r="F761" s="6"/>
      <c r="G761" s="6"/>
      <c r="H761" s="35"/>
      <c r="I761" s="6"/>
      <c r="J761" s="6"/>
      <c r="K761" s="6"/>
      <c r="L761" s="6"/>
      <c r="M761" s="6"/>
      <c r="N761" s="6"/>
      <c r="O761" s="6"/>
      <c r="P761" s="6"/>
      <c r="Q761" s="6"/>
      <c r="R761" s="6"/>
      <c r="S761" s="6"/>
      <c r="T761" s="6"/>
      <c r="U761" s="6"/>
      <c r="V761" s="612"/>
      <c r="W761" s="6"/>
      <c r="X761" s="162"/>
      <c r="Y761" s="6"/>
      <c r="Z761" s="6"/>
      <c r="AA761" s="6"/>
    </row>
    <row r="762" spans="1:27" ht="47.25" customHeight="1" x14ac:dyDescent="0.25">
      <c r="A762" s="6"/>
      <c r="B762" s="6"/>
      <c r="C762" s="6"/>
      <c r="D762" s="6"/>
      <c r="E762" s="6"/>
      <c r="F762" s="6"/>
      <c r="G762" s="6"/>
      <c r="H762" s="35"/>
      <c r="I762" s="6"/>
      <c r="J762" s="6"/>
      <c r="K762" s="6"/>
      <c r="L762" s="6"/>
      <c r="M762" s="6"/>
      <c r="N762" s="6"/>
      <c r="O762" s="6"/>
      <c r="P762" s="6"/>
      <c r="Q762" s="6"/>
      <c r="R762" s="6"/>
      <c r="S762" s="6"/>
      <c r="T762" s="6"/>
      <c r="U762" s="6"/>
      <c r="V762" s="612"/>
      <c r="W762" s="6"/>
      <c r="X762" s="162"/>
      <c r="Y762" s="6"/>
      <c r="Z762" s="6"/>
      <c r="AA762" s="6"/>
    </row>
    <row r="763" spans="1:27" ht="47.25" customHeight="1" x14ac:dyDescent="0.25">
      <c r="A763" s="6"/>
      <c r="B763" s="6"/>
      <c r="C763" s="6"/>
      <c r="D763" s="6"/>
      <c r="E763" s="6"/>
      <c r="F763" s="6"/>
      <c r="G763" s="6"/>
      <c r="H763" s="35"/>
      <c r="I763" s="6"/>
      <c r="J763" s="6"/>
      <c r="K763" s="6"/>
      <c r="L763" s="6"/>
      <c r="M763" s="6"/>
      <c r="N763" s="6"/>
      <c r="O763" s="6"/>
      <c r="P763" s="6"/>
      <c r="Q763" s="6"/>
      <c r="R763" s="6"/>
      <c r="S763" s="6"/>
      <c r="T763" s="6"/>
      <c r="U763" s="6"/>
      <c r="V763" s="612"/>
      <c r="W763" s="6"/>
      <c r="X763" s="162"/>
      <c r="Y763" s="6"/>
      <c r="Z763" s="6"/>
      <c r="AA763" s="6"/>
    </row>
    <row r="764" spans="1:27" ht="47.25" customHeight="1" x14ac:dyDescent="0.25">
      <c r="A764" s="6"/>
      <c r="B764" s="6"/>
      <c r="C764" s="6"/>
      <c r="D764" s="6"/>
      <c r="E764" s="6"/>
      <c r="F764" s="6"/>
      <c r="G764" s="6"/>
      <c r="H764" s="35"/>
      <c r="I764" s="6"/>
      <c r="J764" s="6"/>
      <c r="K764" s="6"/>
      <c r="L764" s="6"/>
      <c r="M764" s="6"/>
      <c r="N764" s="6"/>
      <c r="O764" s="6"/>
      <c r="P764" s="6"/>
      <c r="Q764" s="6"/>
      <c r="R764" s="6"/>
      <c r="S764" s="6"/>
      <c r="T764" s="6"/>
      <c r="U764" s="6"/>
      <c r="V764" s="612"/>
      <c r="W764" s="6"/>
      <c r="X764" s="162"/>
      <c r="Y764" s="6"/>
      <c r="Z764" s="6"/>
      <c r="AA764" s="6"/>
    </row>
    <row r="765" spans="1:27" ht="47.25" customHeight="1" x14ac:dyDescent="0.25">
      <c r="A765" s="6"/>
      <c r="B765" s="6"/>
      <c r="C765" s="6"/>
      <c r="D765" s="6"/>
      <c r="E765" s="6"/>
      <c r="F765" s="6"/>
      <c r="G765" s="6"/>
      <c r="H765" s="35"/>
      <c r="I765" s="6"/>
      <c r="J765" s="6"/>
      <c r="K765" s="6"/>
      <c r="L765" s="6"/>
      <c r="M765" s="6"/>
      <c r="N765" s="6"/>
      <c r="O765" s="6"/>
      <c r="P765" s="6"/>
      <c r="Q765" s="6"/>
      <c r="R765" s="6"/>
      <c r="S765" s="6"/>
      <c r="T765" s="6"/>
      <c r="U765" s="6"/>
      <c r="V765" s="612"/>
      <c r="W765" s="6"/>
      <c r="X765" s="162"/>
      <c r="Y765" s="6"/>
      <c r="Z765" s="6"/>
      <c r="AA765" s="6"/>
    </row>
    <row r="766" spans="1:27" ht="47.25" customHeight="1" x14ac:dyDescent="0.25">
      <c r="A766" s="6"/>
      <c r="B766" s="6"/>
      <c r="C766" s="6"/>
      <c r="D766" s="6"/>
      <c r="E766" s="6"/>
      <c r="F766" s="6"/>
      <c r="G766" s="6"/>
      <c r="H766" s="35"/>
      <c r="I766" s="6"/>
      <c r="J766" s="6"/>
      <c r="K766" s="6"/>
      <c r="L766" s="6"/>
      <c r="M766" s="6"/>
      <c r="N766" s="6"/>
      <c r="O766" s="6"/>
      <c r="P766" s="6"/>
      <c r="Q766" s="6"/>
      <c r="R766" s="6"/>
      <c r="S766" s="6"/>
      <c r="T766" s="6"/>
      <c r="U766" s="6"/>
      <c r="V766" s="612"/>
      <c r="W766" s="6"/>
      <c r="X766" s="162"/>
      <c r="Y766" s="6"/>
      <c r="Z766" s="6"/>
      <c r="AA766" s="6"/>
    </row>
    <row r="767" spans="1:27" ht="47.25" customHeight="1" x14ac:dyDescent="0.25">
      <c r="A767" s="6"/>
      <c r="B767" s="6"/>
      <c r="C767" s="6"/>
      <c r="D767" s="6"/>
      <c r="E767" s="6"/>
      <c r="F767" s="6"/>
      <c r="G767" s="6"/>
      <c r="H767" s="35"/>
      <c r="I767" s="6"/>
      <c r="J767" s="6"/>
      <c r="K767" s="6"/>
      <c r="L767" s="6"/>
      <c r="M767" s="6"/>
      <c r="N767" s="6"/>
      <c r="O767" s="6"/>
      <c r="P767" s="6"/>
      <c r="Q767" s="6"/>
      <c r="R767" s="6"/>
      <c r="S767" s="6"/>
      <c r="T767" s="6"/>
      <c r="U767" s="6"/>
      <c r="V767" s="612"/>
      <c r="W767" s="6"/>
      <c r="X767" s="162"/>
      <c r="Y767" s="6"/>
      <c r="Z767" s="6"/>
      <c r="AA767" s="6"/>
    </row>
    <row r="768" spans="1:27" ht="47.25" customHeight="1" x14ac:dyDescent="0.25">
      <c r="A768" s="6"/>
      <c r="B768" s="6"/>
      <c r="C768" s="6"/>
      <c r="D768" s="6"/>
      <c r="E768" s="6"/>
      <c r="F768" s="6"/>
      <c r="G768" s="6"/>
      <c r="H768" s="35"/>
      <c r="I768" s="6"/>
      <c r="J768" s="6"/>
      <c r="K768" s="6"/>
      <c r="L768" s="6"/>
      <c r="M768" s="6"/>
      <c r="N768" s="6"/>
      <c r="O768" s="6"/>
      <c r="P768" s="6"/>
      <c r="Q768" s="6"/>
      <c r="R768" s="6"/>
      <c r="S768" s="6"/>
      <c r="T768" s="6"/>
      <c r="U768" s="6"/>
      <c r="V768" s="612"/>
      <c r="W768" s="6"/>
      <c r="X768" s="162"/>
      <c r="Y768" s="6"/>
      <c r="Z768" s="6"/>
      <c r="AA768" s="6"/>
    </row>
    <row r="769" spans="1:27" ht="47.25" customHeight="1" x14ac:dyDescent="0.25">
      <c r="A769" s="6"/>
      <c r="B769" s="6"/>
      <c r="C769" s="6"/>
      <c r="D769" s="6"/>
      <c r="E769" s="6"/>
      <c r="F769" s="6"/>
      <c r="G769" s="6"/>
      <c r="H769" s="35"/>
      <c r="I769" s="6"/>
      <c r="J769" s="6"/>
      <c r="K769" s="6"/>
      <c r="L769" s="6"/>
      <c r="M769" s="6"/>
      <c r="N769" s="6"/>
      <c r="O769" s="6"/>
      <c r="P769" s="6"/>
      <c r="Q769" s="6"/>
      <c r="R769" s="6"/>
      <c r="S769" s="6"/>
      <c r="T769" s="6"/>
      <c r="U769" s="6"/>
      <c r="V769" s="612"/>
      <c r="W769" s="6"/>
      <c r="X769" s="162"/>
      <c r="Y769" s="6"/>
      <c r="Z769" s="6"/>
      <c r="AA769" s="6"/>
    </row>
    <row r="770" spans="1:27" ht="47.25" customHeight="1" x14ac:dyDescent="0.25">
      <c r="A770" s="6"/>
      <c r="B770" s="6"/>
      <c r="C770" s="6"/>
      <c r="D770" s="6"/>
      <c r="E770" s="6"/>
      <c r="F770" s="6"/>
      <c r="G770" s="6"/>
      <c r="H770" s="35"/>
      <c r="I770" s="6"/>
      <c r="J770" s="6"/>
      <c r="K770" s="6"/>
      <c r="L770" s="6"/>
      <c r="M770" s="6"/>
      <c r="N770" s="6"/>
      <c r="O770" s="6"/>
      <c r="P770" s="6"/>
      <c r="Q770" s="6"/>
      <c r="R770" s="6"/>
      <c r="S770" s="6"/>
      <c r="T770" s="6"/>
      <c r="U770" s="6"/>
      <c r="V770" s="612"/>
      <c r="W770" s="6"/>
      <c r="X770" s="162"/>
      <c r="Y770" s="6"/>
      <c r="Z770" s="6"/>
      <c r="AA770" s="6"/>
    </row>
    <row r="771" spans="1:27" ht="47.25" customHeight="1" x14ac:dyDescent="0.25">
      <c r="A771" s="6"/>
      <c r="B771" s="6"/>
      <c r="C771" s="6"/>
      <c r="D771" s="6"/>
      <c r="E771" s="6"/>
      <c r="F771" s="6"/>
      <c r="G771" s="6"/>
      <c r="H771" s="35"/>
      <c r="I771" s="6"/>
      <c r="J771" s="6"/>
      <c r="K771" s="6"/>
      <c r="L771" s="6"/>
      <c r="M771" s="6"/>
      <c r="N771" s="6"/>
      <c r="O771" s="6"/>
      <c r="P771" s="6"/>
      <c r="Q771" s="6"/>
      <c r="R771" s="6"/>
      <c r="S771" s="6"/>
      <c r="T771" s="6"/>
      <c r="U771" s="6"/>
      <c r="V771" s="612"/>
      <c r="W771" s="6"/>
      <c r="X771" s="162"/>
      <c r="Y771" s="6"/>
      <c r="Z771" s="6"/>
      <c r="AA771" s="6"/>
    </row>
    <row r="772" spans="1:27" ht="47.25" customHeight="1" x14ac:dyDescent="0.25">
      <c r="A772" s="6"/>
      <c r="B772" s="6"/>
      <c r="C772" s="6"/>
      <c r="D772" s="6"/>
      <c r="E772" s="6"/>
      <c r="F772" s="6"/>
      <c r="G772" s="6"/>
      <c r="H772" s="35"/>
      <c r="I772" s="6"/>
      <c r="J772" s="6"/>
      <c r="K772" s="6"/>
      <c r="L772" s="6"/>
      <c r="M772" s="6"/>
      <c r="N772" s="6"/>
      <c r="O772" s="6"/>
      <c r="P772" s="6"/>
      <c r="Q772" s="6"/>
      <c r="R772" s="6"/>
      <c r="S772" s="6"/>
      <c r="T772" s="6"/>
      <c r="U772" s="6"/>
      <c r="V772" s="612"/>
      <c r="W772" s="6"/>
      <c r="X772" s="162"/>
      <c r="Y772" s="6"/>
      <c r="Z772" s="6"/>
      <c r="AA772" s="6"/>
    </row>
    <row r="773" spans="1:27" ht="47.25" customHeight="1" x14ac:dyDescent="0.25">
      <c r="A773" s="6"/>
      <c r="B773" s="6"/>
      <c r="C773" s="6"/>
      <c r="D773" s="6"/>
      <c r="E773" s="6"/>
      <c r="F773" s="6"/>
      <c r="G773" s="6"/>
      <c r="H773" s="35"/>
      <c r="I773" s="6"/>
      <c r="J773" s="6"/>
      <c r="K773" s="6"/>
      <c r="L773" s="6"/>
      <c r="M773" s="6"/>
      <c r="N773" s="6"/>
      <c r="O773" s="6"/>
      <c r="P773" s="6"/>
      <c r="Q773" s="6"/>
      <c r="R773" s="6"/>
      <c r="S773" s="6"/>
      <c r="T773" s="6"/>
      <c r="U773" s="6"/>
      <c r="V773" s="612"/>
      <c r="W773" s="6"/>
      <c r="X773" s="162"/>
      <c r="Y773" s="6"/>
      <c r="Z773" s="6"/>
      <c r="AA773" s="6"/>
    </row>
    <row r="774" spans="1:27" ht="47.25" customHeight="1" x14ac:dyDescent="0.25">
      <c r="A774" s="6"/>
      <c r="B774" s="6"/>
      <c r="C774" s="6"/>
      <c r="D774" s="6"/>
      <c r="E774" s="6"/>
      <c r="F774" s="6"/>
      <c r="G774" s="6"/>
      <c r="H774" s="35"/>
      <c r="I774" s="6"/>
      <c r="J774" s="6"/>
      <c r="K774" s="6"/>
      <c r="L774" s="6"/>
      <c r="M774" s="6"/>
      <c r="N774" s="6"/>
      <c r="O774" s="6"/>
      <c r="P774" s="6"/>
      <c r="Q774" s="6"/>
      <c r="R774" s="6"/>
      <c r="S774" s="6"/>
      <c r="T774" s="6"/>
      <c r="U774" s="6"/>
      <c r="V774" s="612"/>
      <c r="W774" s="6"/>
      <c r="X774" s="162"/>
      <c r="Y774" s="6"/>
      <c r="Z774" s="6"/>
      <c r="AA774" s="6"/>
    </row>
    <row r="775" spans="1:27" ht="47.25" customHeight="1" x14ac:dyDescent="0.25">
      <c r="A775" s="6"/>
      <c r="B775" s="6"/>
      <c r="C775" s="6"/>
      <c r="D775" s="6"/>
      <c r="E775" s="6"/>
      <c r="F775" s="6"/>
      <c r="G775" s="6"/>
      <c r="H775" s="35"/>
      <c r="I775" s="6"/>
      <c r="J775" s="6"/>
      <c r="K775" s="6"/>
      <c r="L775" s="6"/>
      <c r="M775" s="6"/>
      <c r="N775" s="6"/>
      <c r="O775" s="6"/>
      <c r="P775" s="6"/>
      <c r="Q775" s="6"/>
      <c r="R775" s="6"/>
      <c r="S775" s="6"/>
      <c r="T775" s="6"/>
      <c r="U775" s="6"/>
      <c r="V775" s="612"/>
      <c r="W775" s="6"/>
      <c r="X775" s="162"/>
      <c r="Y775" s="6"/>
      <c r="Z775" s="6"/>
      <c r="AA775" s="6"/>
    </row>
    <row r="776" spans="1:27" ht="47.25" customHeight="1" x14ac:dyDescent="0.25">
      <c r="A776" s="6"/>
      <c r="B776" s="6"/>
      <c r="C776" s="6"/>
      <c r="D776" s="6"/>
      <c r="E776" s="6"/>
      <c r="F776" s="6"/>
      <c r="G776" s="6"/>
      <c r="H776" s="35"/>
      <c r="I776" s="6"/>
      <c r="J776" s="6"/>
      <c r="K776" s="6"/>
      <c r="L776" s="6"/>
      <c r="M776" s="6"/>
      <c r="N776" s="6"/>
      <c r="O776" s="6"/>
      <c r="P776" s="6"/>
      <c r="Q776" s="6"/>
      <c r="R776" s="6"/>
      <c r="S776" s="6"/>
      <c r="T776" s="6"/>
      <c r="U776" s="6"/>
      <c r="V776" s="612"/>
      <c r="W776" s="6"/>
      <c r="X776" s="162"/>
      <c r="Y776" s="6"/>
      <c r="Z776" s="6"/>
      <c r="AA776" s="6"/>
    </row>
    <row r="777" spans="1:27" ht="47.25" customHeight="1" x14ac:dyDescent="0.25">
      <c r="A777" s="6"/>
      <c r="B777" s="6"/>
      <c r="C777" s="6"/>
      <c r="D777" s="6"/>
      <c r="E777" s="6"/>
      <c r="F777" s="6"/>
      <c r="G777" s="6"/>
      <c r="H777" s="35"/>
      <c r="I777" s="6"/>
      <c r="J777" s="6"/>
      <c r="K777" s="6"/>
      <c r="L777" s="6"/>
      <c r="M777" s="6"/>
      <c r="N777" s="6"/>
      <c r="O777" s="6"/>
      <c r="P777" s="6"/>
      <c r="Q777" s="6"/>
      <c r="R777" s="6"/>
      <c r="S777" s="6"/>
      <c r="T777" s="6"/>
      <c r="U777" s="6"/>
      <c r="V777" s="612"/>
      <c r="W777" s="6"/>
      <c r="X777" s="162"/>
      <c r="Y777" s="6"/>
      <c r="Z777" s="6"/>
      <c r="AA777" s="6"/>
    </row>
    <row r="778" spans="1:27" ht="47.25" customHeight="1" x14ac:dyDescent="0.25">
      <c r="A778" s="6"/>
      <c r="B778" s="6"/>
      <c r="C778" s="6"/>
      <c r="D778" s="6"/>
      <c r="E778" s="6"/>
      <c r="F778" s="6"/>
      <c r="G778" s="6"/>
      <c r="H778" s="35"/>
      <c r="I778" s="6"/>
      <c r="J778" s="6"/>
      <c r="K778" s="6"/>
      <c r="L778" s="6"/>
      <c r="M778" s="6"/>
      <c r="N778" s="6"/>
      <c r="O778" s="6"/>
      <c r="P778" s="6"/>
      <c r="Q778" s="6"/>
      <c r="R778" s="6"/>
      <c r="S778" s="6"/>
      <c r="T778" s="6"/>
      <c r="U778" s="6"/>
      <c r="V778" s="612"/>
      <c r="W778" s="6"/>
      <c r="X778" s="162"/>
      <c r="Y778" s="6"/>
      <c r="Z778" s="6"/>
      <c r="AA778" s="6"/>
    </row>
    <row r="779" spans="1:27" ht="47.25" customHeight="1" x14ac:dyDescent="0.25">
      <c r="A779" s="6"/>
      <c r="B779" s="6"/>
      <c r="C779" s="6"/>
      <c r="D779" s="6"/>
      <c r="E779" s="6"/>
      <c r="F779" s="6"/>
      <c r="G779" s="6"/>
      <c r="H779" s="35"/>
      <c r="I779" s="6"/>
      <c r="J779" s="6"/>
      <c r="K779" s="6"/>
      <c r="L779" s="6"/>
      <c r="M779" s="6"/>
      <c r="N779" s="6"/>
      <c r="O779" s="6"/>
      <c r="P779" s="6"/>
      <c r="Q779" s="6"/>
      <c r="R779" s="6"/>
      <c r="S779" s="6"/>
      <c r="T779" s="6"/>
      <c r="U779" s="6"/>
      <c r="V779" s="612"/>
      <c r="W779" s="6"/>
      <c r="X779" s="162"/>
      <c r="Y779" s="6"/>
      <c r="Z779" s="6"/>
      <c r="AA779" s="6"/>
    </row>
    <row r="780" spans="1:27" ht="47.25" customHeight="1" x14ac:dyDescent="0.25">
      <c r="A780" s="6"/>
      <c r="B780" s="6"/>
      <c r="C780" s="6"/>
      <c r="D780" s="6"/>
      <c r="E780" s="6"/>
      <c r="F780" s="6"/>
      <c r="G780" s="6"/>
      <c r="H780" s="35"/>
      <c r="I780" s="6"/>
      <c r="J780" s="6"/>
      <c r="K780" s="6"/>
      <c r="L780" s="6"/>
      <c r="M780" s="6"/>
      <c r="N780" s="6"/>
      <c r="O780" s="6"/>
      <c r="P780" s="6"/>
      <c r="Q780" s="6"/>
      <c r="R780" s="6"/>
      <c r="S780" s="6"/>
      <c r="T780" s="6"/>
      <c r="U780" s="6"/>
      <c r="V780" s="612"/>
      <c r="W780" s="6"/>
      <c r="X780" s="162"/>
      <c r="Y780" s="6"/>
      <c r="Z780" s="6"/>
      <c r="AA780" s="6"/>
    </row>
    <row r="781" spans="1:27" ht="47.25" customHeight="1" x14ac:dyDescent="0.25">
      <c r="A781" s="6"/>
      <c r="B781" s="6"/>
      <c r="C781" s="6"/>
      <c r="D781" s="6"/>
      <c r="E781" s="6"/>
      <c r="F781" s="6"/>
      <c r="G781" s="6"/>
      <c r="H781" s="35"/>
      <c r="I781" s="6"/>
      <c r="J781" s="6"/>
      <c r="K781" s="6"/>
      <c r="L781" s="6"/>
      <c r="M781" s="6"/>
      <c r="N781" s="6"/>
      <c r="O781" s="6"/>
      <c r="P781" s="6"/>
      <c r="Q781" s="6"/>
      <c r="R781" s="6"/>
      <c r="S781" s="6"/>
      <c r="T781" s="6"/>
      <c r="U781" s="6"/>
      <c r="V781" s="612"/>
      <c r="W781" s="6"/>
      <c r="X781" s="162"/>
      <c r="Y781" s="6"/>
      <c r="Z781" s="6"/>
      <c r="AA781" s="6"/>
    </row>
    <row r="782" spans="1:27" ht="47.25" customHeight="1" x14ac:dyDescent="0.25">
      <c r="A782" s="6"/>
      <c r="B782" s="6"/>
      <c r="C782" s="6"/>
      <c r="D782" s="6"/>
      <c r="E782" s="6"/>
      <c r="F782" s="6"/>
      <c r="G782" s="6"/>
      <c r="H782" s="35"/>
      <c r="I782" s="6"/>
      <c r="J782" s="6"/>
      <c r="K782" s="6"/>
      <c r="L782" s="6"/>
      <c r="M782" s="6"/>
      <c r="N782" s="6"/>
      <c r="O782" s="6"/>
      <c r="P782" s="6"/>
      <c r="Q782" s="6"/>
      <c r="R782" s="6"/>
      <c r="S782" s="6"/>
      <c r="T782" s="6"/>
      <c r="U782" s="6"/>
      <c r="V782" s="612"/>
      <c r="W782" s="6"/>
      <c r="X782" s="162"/>
      <c r="Y782" s="6"/>
      <c r="Z782" s="6"/>
      <c r="AA782" s="6"/>
    </row>
    <row r="783" spans="1:27" ht="47.25" customHeight="1" x14ac:dyDescent="0.25">
      <c r="A783" s="6"/>
      <c r="B783" s="6"/>
      <c r="C783" s="6"/>
      <c r="D783" s="6"/>
      <c r="E783" s="6"/>
      <c r="F783" s="6"/>
      <c r="G783" s="6"/>
      <c r="H783" s="35"/>
      <c r="I783" s="6"/>
      <c r="J783" s="6"/>
      <c r="K783" s="6"/>
      <c r="L783" s="6"/>
      <c r="M783" s="6"/>
      <c r="N783" s="6"/>
      <c r="O783" s="6"/>
      <c r="P783" s="6"/>
      <c r="Q783" s="6"/>
      <c r="R783" s="6"/>
      <c r="S783" s="6"/>
      <c r="T783" s="6"/>
      <c r="U783" s="6"/>
      <c r="V783" s="612"/>
      <c r="W783" s="6"/>
      <c r="X783" s="162"/>
      <c r="Y783" s="6"/>
      <c r="Z783" s="6"/>
      <c r="AA783" s="6"/>
    </row>
    <row r="784" spans="1:27" ht="47.25" customHeight="1" x14ac:dyDescent="0.25">
      <c r="A784" s="6"/>
      <c r="B784" s="6"/>
      <c r="C784" s="6"/>
      <c r="D784" s="6"/>
      <c r="E784" s="6"/>
      <c r="F784" s="6"/>
      <c r="G784" s="6"/>
      <c r="H784" s="35"/>
      <c r="I784" s="6"/>
      <c r="J784" s="6"/>
      <c r="K784" s="6"/>
      <c r="L784" s="6"/>
      <c r="M784" s="6"/>
      <c r="N784" s="6"/>
      <c r="O784" s="6"/>
      <c r="P784" s="6"/>
      <c r="Q784" s="6"/>
      <c r="R784" s="6"/>
      <c r="S784" s="6"/>
      <c r="T784" s="6"/>
      <c r="U784" s="6"/>
      <c r="V784" s="612"/>
      <c r="W784" s="6"/>
      <c r="X784" s="162"/>
      <c r="Y784" s="6"/>
      <c r="Z784" s="6"/>
      <c r="AA784" s="6"/>
    </row>
    <row r="785" spans="1:27" ht="47.25" customHeight="1" x14ac:dyDescent="0.25">
      <c r="A785" s="6"/>
      <c r="B785" s="6"/>
      <c r="C785" s="6"/>
      <c r="D785" s="6"/>
      <c r="E785" s="6"/>
      <c r="F785" s="6"/>
      <c r="G785" s="6"/>
      <c r="H785" s="35"/>
      <c r="I785" s="6"/>
      <c r="J785" s="6"/>
      <c r="K785" s="6"/>
      <c r="L785" s="6"/>
      <c r="M785" s="6"/>
      <c r="N785" s="6"/>
      <c r="O785" s="6"/>
      <c r="P785" s="6"/>
      <c r="Q785" s="6"/>
      <c r="R785" s="6"/>
      <c r="S785" s="6"/>
      <c r="T785" s="6"/>
      <c r="U785" s="6"/>
      <c r="V785" s="612"/>
      <c r="W785" s="6"/>
      <c r="X785" s="162"/>
      <c r="Y785" s="6"/>
      <c r="Z785" s="6"/>
      <c r="AA785" s="6"/>
    </row>
    <row r="786" spans="1:27" ht="47.25" customHeight="1" x14ac:dyDescent="0.25">
      <c r="A786" s="6"/>
      <c r="B786" s="6"/>
      <c r="C786" s="6"/>
      <c r="D786" s="6"/>
      <c r="E786" s="6"/>
      <c r="F786" s="6"/>
      <c r="G786" s="6"/>
      <c r="H786" s="35"/>
      <c r="I786" s="6"/>
      <c r="J786" s="6"/>
      <c r="K786" s="6"/>
      <c r="L786" s="6"/>
      <c r="M786" s="6"/>
      <c r="N786" s="6"/>
      <c r="O786" s="6"/>
      <c r="P786" s="6"/>
      <c r="Q786" s="6"/>
      <c r="R786" s="6"/>
      <c r="S786" s="6"/>
      <c r="T786" s="6"/>
      <c r="U786" s="6"/>
      <c r="V786" s="612"/>
      <c r="W786" s="6"/>
      <c r="X786" s="162"/>
      <c r="Y786" s="6"/>
      <c r="Z786" s="6"/>
      <c r="AA786" s="6"/>
    </row>
    <row r="787" spans="1:27" ht="47.25" customHeight="1" x14ac:dyDescent="0.25">
      <c r="A787" s="6"/>
      <c r="B787" s="6"/>
      <c r="C787" s="6"/>
      <c r="D787" s="6"/>
      <c r="E787" s="6"/>
      <c r="F787" s="6"/>
      <c r="G787" s="6"/>
      <c r="H787" s="35"/>
      <c r="I787" s="6"/>
      <c r="J787" s="6"/>
      <c r="K787" s="6"/>
      <c r="L787" s="6"/>
      <c r="M787" s="6"/>
      <c r="N787" s="6"/>
      <c r="O787" s="6"/>
      <c r="P787" s="6"/>
      <c r="Q787" s="6"/>
      <c r="R787" s="6"/>
      <c r="S787" s="6"/>
      <c r="T787" s="6"/>
      <c r="U787" s="6"/>
      <c r="V787" s="612"/>
      <c r="W787" s="6"/>
      <c r="X787" s="162"/>
      <c r="Y787" s="6"/>
      <c r="Z787" s="6"/>
      <c r="AA787" s="6"/>
    </row>
    <row r="788" spans="1:27" ht="47.25" customHeight="1" x14ac:dyDescent="0.25">
      <c r="A788" s="6"/>
      <c r="B788" s="6"/>
      <c r="C788" s="6"/>
      <c r="D788" s="6"/>
      <c r="E788" s="6"/>
      <c r="F788" s="6"/>
      <c r="G788" s="6"/>
      <c r="H788" s="35"/>
      <c r="I788" s="6"/>
      <c r="J788" s="6"/>
      <c r="K788" s="6"/>
      <c r="L788" s="6"/>
      <c r="M788" s="6"/>
      <c r="N788" s="6"/>
      <c r="O788" s="6"/>
      <c r="P788" s="6"/>
      <c r="Q788" s="6"/>
      <c r="R788" s="6"/>
      <c r="S788" s="6"/>
      <c r="T788" s="6"/>
      <c r="U788" s="6"/>
      <c r="V788" s="612"/>
      <c r="W788" s="6"/>
      <c r="X788" s="162"/>
      <c r="Y788" s="6"/>
      <c r="Z788" s="6"/>
      <c r="AA788" s="6"/>
    </row>
    <row r="789" spans="1:27" ht="47.25" customHeight="1" x14ac:dyDescent="0.25">
      <c r="A789" s="6"/>
      <c r="B789" s="6"/>
      <c r="C789" s="6"/>
      <c r="D789" s="6"/>
      <c r="E789" s="6"/>
      <c r="F789" s="6"/>
      <c r="G789" s="6"/>
      <c r="H789" s="35"/>
      <c r="I789" s="6"/>
      <c r="J789" s="6"/>
      <c r="K789" s="6"/>
      <c r="L789" s="6"/>
      <c r="M789" s="6"/>
      <c r="N789" s="6"/>
      <c r="O789" s="6"/>
      <c r="P789" s="6"/>
      <c r="Q789" s="6"/>
      <c r="R789" s="6"/>
      <c r="S789" s="6"/>
      <c r="T789" s="6"/>
      <c r="U789" s="6"/>
      <c r="V789" s="612"/>
      <c r="W789" s="6"/>
      <c r="X789" s="162"/>
      <c r="Y789" s="6"/>
      <c r="Z789" s="6"/>
      <c r="AA789" s="6"/>
    </row>
    <row r="790" spans="1:27" ht="47.25" customHeight="1" x14ac:dyDescent="0.25">
      <c r="A790" s="6"/>
      <c r="B790" s="6"/>
      <c r="C790" s="6"/>
      <c r="D790" s="6"/>
      <c r="E790" s="6"/>
      <c r="F790" s="6"/>
      <c r="G790" s="6"/>
      <c r="H790" s="35"/>
      <c r="I790" s="6"/>
      <c r="J790" s="6"/>
      <c r="K790" s="6"/>
      <c r="L790" s="6"/>
      <c r="M790" s="6"/>
      <c r="N790" s="6"/>
      <c r="O790" s="6"/>
      <c r="P790" s="6"/>
      <c r="Q790" s="6"/>
      <c r="R790" s="6"/>
      <c r="S790" s="6"/>
      <c r="T790" s="6"/>
      <c r="U790" s="6"/>
      <c r="V790" s="612"/>
      <c r="W790" s="6"/>
      <c r="X790" s="162"/>
      <c r="Y790" s="6"/>
      <c r="Z790" s="6"/>
      <c r="AA790" s="6"/>
    </row>
    <row r="791" spans="1:27" ht="47.25" customHeight="1" x14ac:dyDescent="0.25">
      <c r="A791" s="6"/>
      <c r="B791" s="6"/>
      <c r="C791" s="6"/>
      <c r="D791" s="6"/>
      <c r="E791" s="6"/>
      <c r="F791" s="6"/>
      <c r="G791" s="6"/>
      <c r="H791" s="35"/>
      <c r="I791" s="6"/>
      <c r="J791" s="6"/>
      <c r="K791" s="6"/>
      <c r="L791" s="6"/>
      <c r="M791" s="6"/>
      <c r="N791" s="6"/>
      <c r="O791" s="6"/>
      <c r="P791" s="6"/>
      <c r="Q791" s="6"/>
      <c r="R791" s="6"/>
      <c r="S791" s="6"/>
      <c r="T791" s="6"/>
      <c r="U791" s="6"/>
      <c r="V791" s="612"/>
      <c r="W791" s="6"/>
      <c r="X791" s="162"/>
      <c r="Y791" s="6"/>
      <c r="Z791" s="6"/>
      <c r="AA791" s="6"/>
    </row>
    <row r="792" spans="1:27" ht="47.25" customHeight="1" x14ac:dyDescent="0.25">
      <c r="A792" s="6"/>
      <c r="B792" s="6"/>
      <c r="C792" s="6"/>
      <c r="D792" s="6"/>
      <c r="E792" s="6"/>
      <c r="F792" s="6"/>
      <c r="G792" s="6"/>
      <c r="H792" s="35"/>
      <c r="I792" s="6"/>
      <c r="J792" s="6"/>
      <c r="K792" s="6"/>
      <c r="L792" s="6"/>
      <c r="M792" s="6"/>
      <c r="N792" s="6"/>
      <c r="O792" s="6"/>
      <c r="P792" s="6"/>
      <c r="Q792" s="6"/>
      <c r="R792" s="6"/>
      <c r="S792" s="6"/>
      <c r="T792" s="6"/>
      <c r="U792" s="6"/>
      <c r="V792" s="612"/>
      <c r="W792" s="6"/>
      <c r="X792" s="162"/>
      <c r="Y792" s="6"/>
      <c r="Z792" s="6"/>
      <c r="AA792" s="6"/>
    </row>
    <row r="793" spans="1:27" ht="47.25" customHeight="1" x14ac:dyDescent="0.25">
      <c r="A793" s="6"/>
      <c r="B793" s="6"/>
      <c r="C793" s="6"/>
      <c r="D793" s="6"/>
      <c r="E793" s="6"/>
      <c r="F793" s="6"/>
      <c r="G793" s="6"/>
      <c r="H793" s="35"/>
      <c r="I793" s="6"/>
      <c r="J793" s="6"/>
      <c r="K793" s="6"/>
      <c r="L793" s="6"/>
      <c r="M793" s="6"/>
      <c r="N793" s="6"/>
      <c r="O793" s="6"/>
      <c r="P793" s="6"/>
      <c r="Q793" s="6"/>
      <c r="R793" s="6"/>
      <c r="S793" s="6"/>
      <c r="T793" s="6"/>
      <c r="U793" s="6"/>
      <c r="V793" s="612"/>
      <c r="W793" s="6"/>
      <c r="X793" s="162"/>
      <c r="Y793" s="6"/>
      <c r="Z793" s="6"/>
      <c r="AA793" s="6"/>
    </row>
    <row r="794" spans="1:27" ht="47.25" customHeight="1" x14ac:dyDescent="0.25">
      <c r="A794" s="6"/>
      <c r="B794" s="6"/>
      <c r="C794" s="6"/>
      <c r="D794" s="6"/>
      <c r="E794" s="6"/>
      <c r="F794" s="6"/>
      <c r="G794" s="6"/>
      <c r="H794" s="35"/>
      <c r="I794" s="6"/>
      <c r="J794" s="6"/>
      <c r="K794" s="6"/>
      <c r="L794" s="6"/>
      <c r="M794" s="6"/>
      <c r="N794" s="6"/>
      <c r="O794" s="6"/>
      <c r="P794" s="6"/>
      <c r="Q794" s="6"/>
      <c r="R794" s="6"/>
      <c r="S794" s="6"/>
      <c r="T794" s="6"/>
      <c r="U794" s="6"/>
      <c r="V794" s="612"/>
      <c r="W794" s="6"/>
      <c r="X794" s="162"/>
      <c r="Y794" s="6"/>
      <c r="Z794" s="6"/>
      <c r="AA794" s="6"/>
    </row>
    <row r="795" spans="1:27" ht="47.25" customHeight="1" x14ac:dyDescent="0.25">
      <c r="A795" s="6"/>
      <c r="B795" s="6"/>
      <c r="C795" s="6"/>
      <c r="D795" s="6"/>
      <c r="E795" s="6"/>
      <c r="F795" s="6"/>
      <c r="G795" s="6"/>
      <c r="H795" s="35"/>
      <c r="I795" s="6"/>
      <c r="J795" s="6"/>
      <c r="K795" s="6"/>
      <c r="L795" s="6"/>
      <c r="M795" s="6"/>
      <c r="N795" s="6"/>
      <c r="O795" s="6"/>
      <c r="P795" s="6"/>
      <c r="Q795" s="6"/>
      <c r="R795" s="6"/>
      <c r="S795" s="6"/>
      <c r="T795" s="6"/>
      <c r="U795" s="6"/>
      <c r="V795" s="612"/>
      <c r="W795" s="6"/>
      <c r="X795" s="162"/>
      <c r="Y795" s="6"/>
      <c r="Z795" s="6"/>
      <c r="AA795" s="6"/>
    </row>
    <row r="796" spans="1:27" ht="47.25" customHeight="1" x14ac:dyDescent="0.25">
      <c r="A796" s="6"/>
      <c r="B796" s="6"/>
      <c r="C796" s="6"/>
      <c r="D796" s="6"/>
      <c r="E796" s="6"/>
      <c r="F796" s="6"/>
      <c r="G796" s="6"/>
      <c r="H796" s="35"/>
      <c r="I796" s="6"/>
      <c r="J796" s="6"/>
      <c r="K796" s="6"/>
      <c r="L796" s="6"/>
      <c r="M796" s="6"/>
      <c r="N796" s="6"/>
      <c r="O796" s="6"/>
      <c r="P796" s="6"/>
      <c r="Q796" s="6"/>
      <c r="R796" s="6"/>
      <c r="S796" s="6"/>
      <c r="T796" s="6"/>
      <c r="U796" s="6"/>
      <c r="V796" s="612"/>
      <c r="W796" s="6"/>
      <c r="X796" s="162"/>
      <c r="Y796" s="6"/>
      <c r="Z796" s="6"/>
      <c r="AA796" s="6"/>
    </row>
    <row r="797" spans="1:27" ht="47.25" customHeight="1" x14ac:dyDescent="0.25">
      <c r="A797" s="6"/>
      <c r="B797" s="6"/>
      <c r="C797" s="6"/>
      <c r="D797" s="6"/>
      <c r="E797" s="6"/>
      <c r="F797" s="6"/>
      <c r="G797" s="6"/>
      <c r="H797" s="35"/>
      <c r="I797" s="6"/>
      <c r="J797" s="6"/>
      <c r="K797" s="6"/>
      <c r="L797" s="6"/>
      <c r="M797" s="6"/>
      <c r="N797" s="6"/>
      <c r="O797" s="6"/>
      <c r="P797" s="6"/>
      <c r="Q797" s="6"/>
      <c r="R797" s="6"/>
      <c r="S797" s="6"/>
      <c r="T797" s="6"/>
      <c r="U797" s="6"/>
      <c r="V797" s="612"/>
      <c r="W797" s="6"/>
      <c r="X797" s="162"/>
      <c r="Y797" s="6"/>
      <c r="Z797" s="6"/>
      <c r="AA797" s="6"/>
    </row>
    <row r="798" spans="1:27" ht="47.25" customHeight="1" x14ac:dyDescent="0.25">
      <c r="A798" s="6"/>
      <c r="B798" s="6"/>
      <c r="C798" s="6"/>
      <c r="D798" s="6"/>
      <c r="E798" s="6"/>
      <c r="F798" s="6"/>
      <c r="G798" s="6"/>
      <c r="H798" s="35"/>
      <c r="I798" s="6"/>
      <c r="J798" s="6"/>
      <c r="K798" s="6"/>
      <c r="L798" s="6"/>
      <c r="M798" s="6"/>
      <c r="N798" s="6"/>
      <c r="O798" s="6"/>
      <c r="P798" s="6"/>
      <c r="Q798" s="6"/>
      <c r="R798" s="6"/>
      <c r="S798" s="6"/>
      <c r="T798" s="6"/>
      <c r="U798" s="6"/>
      <c r="V798" s="612"/>
      <c r="W798" s="6"/>
      <c r="X798" s="162"/>
      <c r="Y798" s="6"/>
      <c r="Z798" s="6"/>
      <c r="AA798" s="6"/>
    </row>
    <row r="799" spans="1:27" ht="47.25" customHeight="1" x14ac:dyDescent="0.25">
      <c r="A799" s="6"/>
      <c r="B799" s="6"/>
      <c r="C799" s="6"/>
      <c r="D799" s="6"/>
      <c r="E799" s="6"/>
      <c r="F799" s="6"/>
      <c r="G799" s="6"/>
      <c r="H799" s="35"/>
      <c r="I799" s="6"/>
      <c r="J799" s="6"/>
      <c r="K799" s="6"/>
      <c r="L799" s="6"/>
      <c r="M799" s="6"/>
      <c r="N799" s="6"/>
      <c r="O799" s="6"/>
      <c r="P799" s="6"/>
      <c r="Q799" s="6"/>
      <c r="R799" s="6"/>
      <c r="S799" s="6"/>
      <c r="T799" s="6"/>
      <c r="U799" s="6"/>
      <c r="V799" s="612"/>
      <c r="W799" s="6"/>
      <c r="X799" s="162"/>
      <c r="Y799" s="6"/>
      <c r="Z799" s="6"/>
      <c r="AA799" s="6"/>
    </row>
    <row r="800" spans="1:27" ht="47.25" customHeight="1" x14ac:dyDescent="0.25">
      <c r="A800" s="6"/>
      <c r="B800" s="6"/>
      <c r="C800" s="6"/>
      <c r="D800" s="6"/>
      <c r="E800" s="6"/>
      <c r="F800" s="6"/>
      <c r="G800" s="6"/>
      <c r="H800" s="35"/>
      <c r="I800" s="6"/>
      <c r="J800" s="6"/>
      <c r="K800" s="6"/>
      <c r="L800" s="6"/>
      <c r="M800" s="6"/>
      <c r="N800" s="6"/>
      <c r="O800" s="6"/>
      <c r="P800" s="6"/>
      <c r="Q800" s="6"/>
      <c r="R800" s="6"/>
      <c r="S800" s="6"/>
      <c r="T800" s="6"/>
      <c r="U800" s="6"/>
      <c r="V800" s="612"/>
      <c r="W800" s="6"/>
      <c r="X800" s="162"/>
      <c r="Y800" s="6"/>
      <c r="Z800" s="6"/>
      <c r="AA800" s="6"/>
    </row>
    <row r="801" spans="1:27" ht="47.25" customHeight="1" x14ac:dyDescent="0.25">
      <c r="A801" s="6"/>
      <c r="B801" s="6"/>
      <c r="C801" s="6"/>
      <c r="D801" s="6"/>
      <c r="E801" s="6"/>
      <c r="F801" s="6"/>
      <c r="G801" s="6"/>
      <c r="H801" s="35"/>
      <c r="I801" s="6"/>
      <c r="J801" s="6"/>
      <c r="K801" s="6"/>
      <c r="L801" s="6"/>
      <c r="M801" s="6"/>
      <c r="N801" s="6"/>
      <c r="O801" s="6"/>
      <c r="P801" s="6"/>
      <c r="Q801" s="6"/>
      <c r="R801" s="6"/>
      <c r="S801" s="6"/>
      <c r="T801" s="6"/>
      <c r="U801" s="6"/>
      <c r="V801" s="612"/>
      <c r="W801" s="6"/>
      <c r="X801" s="162"/>
      <c r="Y801" s="6"/>
      <c r="Z801" s="6"/>
      <c r="AA801" s="6"/>
    </row>
    <row r="802" spans="1:27" ht="47.25" customHeight="1" x14ac:dyDescent="0.25">
      <c r="A802" s="6"/>
      <c r="B802" s="6"/>
      <c r="C802" s="6"/>
      <c r="D802" s="6"/>
      <c r="E802" s="6"/>
      <c r="F802" s="6"/>
      <c r="G802" s="6"/>
      <c r="H802" s="35"/>
      <c r="I802" s="6"/>
      <c r="J802" s="6"/>
      <c r="K802" s="6"/>
      <c r="L802" s="6"/>
      <c r="M802" s="6"/>
      <c r="N802" s="6"/>
      <c r="O802" s="6"/>
      <c r="P802" s="6"/>
      <c r="Q802" s="6"/>
      <c r="R802" s="6"/>
      <c r="S802" s="6"/>
      <c r="T802" s="6"/>
      <c r="U802" s="6"/>
      <c r="V802" s="612"/>
      <c r="W802" s="6"/>
      <c r="X802" s="162"/>
      <c r="Y802" s="6"/>
      <c r="Z802" s="6"/>
      <c r="AA802" s="6"/>
    </row>
    <row r="803" spans="1:27" ht="47.25" customHeight="1" x14ac:dyDescent="0.25">
      <c r="A803" s="6"/>
      <c r="B803" s="6"/>
      <c r="C803" s="6"/>
      <c r="D803" s="6"/>
      <c r="E803" s="6"/>
      <c r="F803" s="6"/>
      <c r="G803" s="6"/>
      <c r="H803" s="35"/>
      <c r="I803" s="6"/>
      <c r="J803" s="6"/>
      <c r="K803" s="6"/>
      <c r="L803" s="6"/>
      <c r="M803" s="6"/>
      <c r="N803" s="6"/>
      <c r="O803" s="6"/>
      <c r="P803" s="6"/>
      <c r="Q803" s="6"/>
      <c r="R803" s="6"/>
      <c r="S803" s="6"/>
      <c r="T803" s="6"/>
      <c r="U803" s="6"/>
      <c r="V803" s="612"/>
      <c r="W803" s="6"/>
      <c r="X803" s="162"/>
      <c r="Y803" s="6"/>
      <c r="Z803" s="6"/>
      <c r="AA803" s="6"/>
    </row>
    <row r="804" spans="1:27" ht="47.25" customHeight="1" x14ac:dyDescent="0.25">
      <c r="A804" s="6"/>
      <c r="B804" s="6"/>
      <c r="C804" s="6"/>
      <c r="D804" s="6"/>
      <c r="E804" s="6"/>
      <c r="F804" s="6"/>
      <c r="G804" s="6"/>
      <c r="H804" s="35"/>
      <c r="I804" s="6"/>
      <c r="J804" s="6"/>
      <c r="K804" s="6"/>
      <c r="L804" s="6"/>
      <c r="M804" s="6"/>
      <c r="N804" s="6"/>
      <c r="O804" s="6"/>
      <c r="P804" s="6"/>
      <c r="Q804" s="6"/>
      <c r="R804" s="6"/>
      <c r="S804" s="6"/>
      <c r="T804" s="6"/>
      <c r="U804" s="6"/>
      <c r="V804" s="612"/>
      <c r="W804" s="6"/>
      <c r="X804" s="162"/>
      <c r="Y804" s="6"/>
      <c r="Z804" s="6"/>
      <c r="AA804" s="6"/>
    </row>
    <row r="805" spans="1:27" ht="47.25" customHeight="1" x14ac:dyDescent="0.25">
      <c r="A805" s="6"/>
      <c r="B805" s="6"/>
      <c r="C805" s="6"/>
      <c r="D805" s="6"/>
      <c r="E805" s="6"/>
      <c r="F805" s="6"/>
      <c r="G805" s="6"/>
      <c r="H805" s="35"/>
      <c r="I805" s="6"/>
      <c r="J805" s="6"/>
      <c r="K805" s="6"/>
      <c r="L805" s="6"/>
      <c r="M805" s="6"/>
      <c r="N805" s="6"/>
      <c r="O805" s="6"/>
      <c r="P805" s="6"/>
      <c r="Q805" s="6"/>
      <c r="R805" s="6"/>
      <c r="S805" s="6"/>
      <c r="T805" s="6"/>
      <c r="U805" s="6"/>
      <c r="V805" s="612"/>
      <c r="W805" s="6"/>
      <c r="X805" s="162"/>
      <c r="Y805" s="6"/>
      <c r="Z805" s="6"/>
      <c r="AA805" s="6"/>
    </row>
    <row r="806" spans="1:27" ht="47.25" customHeight="1" x14ac:dyDescent="0.25">
      <c r="A806" s="6"/>
      <c r="B806" s="6"/>
      <c r="C806" s="6"/>
      <c r="D806" s="6"/>
      <c r="E806" s="6"/>
      <c r="F806" s="6"/>
      <c r="G806" s="6"/>
      <c r="H806" s="35"/>
      <c r="I806" s="6"/>
      <c r="J806" s="6"/>
      <c r="K806" s="6"/>
      <c r="L806" s="6"/>
      <c r="M806" s="6"/>
      <c r="N806" s="6"/>
      <c r="O806" s="6"/>
      <c r="P806" s="6"/>
      <c r="Q806" s="6"/>
      <c r="R806" s="6"/>
      <c r="S806" s="6"/>
      <c r="T806" s="6"/>
      <c r="U806" s="6"/>
      <c r="V806" s="612"/>
      <c r="W806" s="6"/>
      <c r="X806" s="162"/>
      <c r="Y806" s="6"/>
      <c r="Z806" s="6"/>
      <c r="AA806" s="6"/>
    </row>
    <row r="807" spans="1:27" ht="47.25" customHeight="1" x14ac:dyDescent="0.25">
      <c r="A807" s="6"/>
      <c r="B807" s="6"/>
      <c r="C807" s="6"/>
      <c r="D807" s="6"/>
      <c r="E807" s="6"/>
      <c r="F807" s="6"/>
      <c r="G807" s="6"/>
      <c r="H807" s="35"/>
      <c r="I807" s="6"/>
      <c r="J807" s="6"/>
      <c r="K807" s="6"/>
      <c r="L807" s="6"/>
      <c r="M807" s="6"/>
      <c r="N807" s="6"/>
      <c r="O807" s="6"/>
      <c r="P807" s="6"/>
      <c r="Q807" s="6"/>
      <c r="R807" s="6"/>
      <c r="S807" s="6"/>
      <c r="T807" s="6"/>
      <c r="U807" s="6"/>
      <c r="V807" s="612"/>
      <c r="W807" s="6"/>
      <c r="X807" s="162"/>
      <c r="Y807" s="6"/>
      <c r="Z807" s="6"/>
      <c r="AA807" s="6"/>
    </row>
    <row r="808" spans="1:27" ht="47.25" customHeight="1" x14ac:dyDescent="0.25">
      <c r="A808" s="6"/>
      <c r="B808" s="6"/>
      <c r="C808" s="6"/>
      <c r="D808" s="6"/>
      <c r="E808" s="6"/>
      <c r="F808" s="6"/>
      <c r="G808" s="6"/>
      <c r="H808" s="35"/>
      <c r="I808" s="6"/>
      <c r="J808" s="6"/>
      <c r="K808" s="6"/>
      <c r="L808" s="6"/>
      <c r="M808" s="6"/>
      <c r="N808" s="6"/>
      <c r="O808" s="6"/>
      <c r="P808" s="6"/>
      <c r="Q808" s="6"/>
      <c r="R808" s="6"/>
      <c r="S808" s="6"/>
      <c r="T808" s="6"/>
      <c r="U808" s="6"/>
      <c r="V808" s="612"/>
      <c r="W808" s="6"/>
      <c r="X808" s="162"/>
      <c r="Y808" s="6"/>
      <c r="Z808" s="6"/>
      <c r="AA808" s="6"/>
    </row>
    <row r="809" spans="1:27" ht="47.25" customHeight="1" x14ac:dyDescent="0.25">
      <c r="A809" s="6"/>
      <c r="B809" s="6"/>
      <c r="C809" s="6"/>
      <c r="D809" s="6"/>
      <c r="E809" s="6"/>
      <c r="F809" s="6"/>
      <c r="G809" s="6"/>
      <c r="H809" s="35"/>
      <c r="I809" s="6"/>
      <c r="J809" s="6"/>
      <c r="K809" s="6"/>
      <c r="L809" s="6"/>
      <c r="M809" s="6"/>
      <c r="N809" s="6"/>
      <c r="O809" s="6"/>
      <c r="P809" s="6"/>
      <c r="Q809" s="6"/>
      <c r="R809" s="6"/>
      <c r="S809" s="6"/>
      <c r="T809" s="6"/>
      <c r="U809" s="6"/>
      <c r="V809" s="612"/>
      <c r="W809" s="6"/>
      <c r="X809" s="162"/>
      <c r="Y809" s="6"/>
      <c r="Z809" s="6"/>
      <c r="AA809" s="6"/>
    </row>
    <row r="810" spans="1:27" ht="47.25" customHeight="1" x14ac:dyDescent="0.25">
      <c r="A810" s="6"/>
      <c r="B810" s="6"/>
      <c r="C810" s="6"/>
      <c r="D810" s="6"/>
      <c r="E810" s="6"/>
      <c r="F810" s="6"/>
      <c r="G810" s="6"/>
      <c r="H810" s="35"/>
      <c r="I810" s="6"/>
      <c r="J810" s="6"/>
      <c r="K810" s="6"/>
      <c r="L810" s="6"/>
      <c r="M810" s="6"/>
      <c r="N810" s="6"/>
      <c r="O810" s="6"/>
      <c r="P810" s="6"/>
      <c r="Q810" s="6"/>
      <c r="R810" s="6"/>
      <c r="S810" s="6"/>
      <c r="T810" s="6"/>
      <c r="U810" s="6"/>
      <c r="V810" s="612"/>
      <c r="W810" s="6"/>
      <c r="X810" s="162"/>
      <c r="Y810" s="6"/>
      <c r="Z810" s="6"/>
      <c r="AA810" s="6"/>
    </row>
    <row r="811" spans="1:27" ht="47.25" customHeight="1" x14ac:dyDescent="0.25">
      <c r="A811" s="6"/>
      <c r="B811" s="6"/>
      <c r="C811" s="6"/>
      <c r="D811" s="6"/>
      <c r="E811" s="6"/>
      <c r="F811" s="6"/>
      <c r="G811" s="6"/>
      <c r="H811" s="35"/>
      <c r="I811" s="6"/>
      <c r="J811" s="6"/>
      <c r="K811" s="6"/>
      <c r="L811" s="6"/>
      <c r="M811" s="6"/>
      <c r="N811" s="6"/>
      <c r="O811" s="6"/>
      <c r="P811" s="6"/>
      <c r="Q811" s="6"/>
      <c r="R811" s="6"/>
      <c r="S811" s="6"/>
      <c r="T811" s="6"/>
      <c r="U811" s="6"/>
      <c r="V811" s="612"/>
      <c r="W811" s="6"/>
      <c r="X811" s="162"/>
      <c r="Y811" s="6"/>
      <c r="Z811" s="6"/>
      <c r="AA811" s="6"/>
    </row>
    <row r="812" spans="1:27" ht="47.25" customHeight="1" x14ac:dyDescent="0.25">
      <c r="A812" s="6"/>
      <c r="B812" s="6"/>
      <c r="C812" s="6"/>
      <c r="D812" s="6"/>
      <c r="E812" s="6"/>
      <c r="F812" s="6"/>
      <c r="G812" s="6"/>
      <c r="H812" s="35"/>
      <c r="I812" s="6"/>
      <c r="J812" s="6"/>
      <c r="K812" s="6"/>
      <c r="L812" s="6"/>
      <c r="M812" s="6"/>
      <c r="N812" s="6"/>
      <c r="O812" s="6"/>
      <c r="P812" s="6"/>
      <c r="Q812" s="6"/>
      <c r="R812" s="6"/>
      <c r="S812" s="6"/>
      <c r="T812" s="6"/>
      <c r="U812" s="6"/>
      <c r="V812" s="612"/>
      <c r="W812" s="6"/>
      <c r="X812" s="162"/>
      <c r="Y812" s="6"/>
      <c r="Z812" s="6"/>
      <c r="AA812" s="6"/>
    </row>
    <row r="813" spans="1:27" ht="47.25" customHeight="1" x14ac:dyDescent="0.25">
      <c r="A813" s="6"/>
      <c r="B813" s="6"/>
      <c r="C813" s="6"/>
      <c r="D813" s="6"/>
      <c r="E813" s="6"/>
      <c r="F813" s="6"/>
      <c r="G813" s="6"/>
      <c r="H813" s="35"/>
      <c r="I813" s="6"/>
      <c r="J813" s="6"/>
      <c r="K813" s="6"/>
      <c r="L813" s="6"/>
      <c r="M813" s="6"/>
      <c r="N813" s="6"/>
      <c r="O813" s="6"/>
      <c r="P813" s="6"/>
      <c r="Q813" s="6"/>
      <c r="R813" s="6"/>
      <c r="S813" s="6"/>
      <c r="T813" s="6"/>
      <c r="U813" s="6"/>
      <c r="V813" s="612"/>
      <c r="W813" s="6"/>
      <c r="X813" s="162"/>
      <c r="Y813" s="6"/>
      <c r="Z813" s="6"/>
      <c r="AA813" s="6"/>
    </row>
    <row r="814" spans="1:27" ht="47.25" customHeight="1" x14ac:dyDescent="0.25">
      <c r="A814" s="6"/>
      <c r="B814" s="6"/>
      <c r="C814" s="6"/>
      <c r="D814" s="6"/>
      <c r="E814" s="6"/>
      <c r="F814" s="6"/>
      <c r="G814" s="6"/>
      <c r="H814" s="35"/>
      <c r="I814" s="6"/>
      <c r="J814" s="6"/>
      <c r="K814" s="6"/>
      <c r="L814" s="6"/>
      <c r="M814" s="6"/>
      <c r="N814" s="6"/>
      <c r="O814" s="6"/>
      <c r="P814" s="6"/>
      <c r="Q814" s="6"/>
      <c r="R814" s="6"/>
      <c r="S814" s="6"/>
      <c r="T814" s="6"/>
      <c r="U814" s="6"/>
      <c r="V814" s="612"/>
      <c r="W814" s="6"/>
      <c r="X814" s="162"/>
      <c r="Y814" s="6"/>
      <c r="Z814" s="6"/>
      <c r="AA814" s="6"/>
    </row>
    <row r="815" spans="1:27" ht="47.25" customHeight="1" x14ac:dyDescent="0.25">
      <c r="A815" s="6"/>
      <c r="B815" s="6"/>
      <c r="C815" s="6"/>
      <c r="D815" s="6"/>
      <c r="E815" s="6"/>
      <c r="F815" s="6"/>
      <c r="G815" s="6"/>
      <c r="H815" s="35"/>
      <c r="I815" s="6"/>
      <c r="J815" s="6"/>
      <c r="K815" s="6"/>
      <c r="L815" s="6"/>
      <c r="M815" s="6"/>
      <c r="N815" s="6"/>
      <c r="O815" s="6"/>
      <c r="P815" s="6"/>
      <c r="Q815" s="6"/>
      <c r="R815" s="6"/>
      <c r="S815" s="6"/>
      <c r="T815" s="6"/>
      <c r="U815" s="6"/>
      <c r="V815" s="612"/>
      <c r="W815" s="6"/>
      <c r="X815" s="162"/>
      <c r="Y815" s="6"/>
      <c r="Z815" s="6"/>
      <c r="AA815" s="6"/>
    </row>
    <row r="816" spans="1:27" ht="47.25" customHeight="1" x14ac:dyDescent="0.25">
      <c r="A816" s="6"/>
      <c r="B816" s="6"/>
      <c r="C816" s="6"/>
      <c r="D816" s="6"/>
      <c r="E816" s="6"/>
      <c r="F816" s="6"/>
      <c r="G816" s="6"/>
      <c r="H816" s="35"/>
      <c r="I816" s="6"/>
      <c r="J816" s="6"/>
      <c r="K816" s="6"/>
      <c r="L816" s="6"/>
      <c r="M816" s="6"/>
      <c r="N816" s="6"/>
      <c r="O816" s="6"/>
      <c r="P816" s="6"/>
      <c r="Q816" s="6"/>
      <c r="R816" s="6"/>
      <c r="S816" s="6"/>
      <c r="T816" s="6"/>
      <c r="U816" s="6"/>
      <c r="V816" s="612"/>
      <c r="W816" s="6"/>
      <c r="X816" s="162"/>
      <c r="Y816" s="6"/>
      <c r="Z816" s="6"/>
      <c r="AA816" s="6"/>
    </row>
    <row r="817" spans="1:27" ht="47.25" customHeight="1" x14ac:dyDescent="0.25">
      <c r="A817" s="6"/>
      <c r="B817" s="6"/>
      <c r="C817" s="6"/>
      <c r="D817" s="6"/>
      <c r="E817" s="6"/>
      <c r="F817" s="6"/>
      <c r="G817" s="6"/>
      <c r="H817" s="35"/>
      <c r="I817" s="6"/>
      <c r="J817" s="6"/>
      <c r="K817" s="6"/>
      <c r="L817" s="6"/>
      <c r="M817" s="6"/>
      <c r="N817" s="6"/>
      <c r="O817" s="6"/>
      <c r="P817" s="6"/>
      <c r="Q817" s="6"/>
      <c r="R817" s="6"/>
      <c r="S817" s="6"/>
      <c r="T817" s="6"/>
      <c r="U817" s="6"/>
      <c r="V817" s="612"/>
      <c r="W817" s="6"/>
      <c r="X817" s="162"/>
      <c r="Y817" s="6"/>
      <c r="Z817" s="6"/>
      <c r="AA817" s="6"/>
    </row>
    <row r="818" spans="1:27" ht="47.25" customHeight="1" x14ac:dyDescent="0.25">
      <c r="A818" s="6"/>
      <c r="B818" s="6"/>
      <c r="C818" s="6"/>
      <c r="D818" s="6"/>
      <c r="E818" s="6"/>
      <c r="F818" s="6"/>
      <c r="G818" s="6"/>
      <c r="H818" s="35"/>
      <c r="I818" s="6"/>
      <c r="J818" s="6"/>
      <c r="K818" s="6"/>
      <c r="L818" s="6"/>
      <c r="M818" s="6"/>
      <c r="N818" s="6"/>
      <c r="O818" s="6"/>
      <c r="P818" s="6"/>
      <c r="Q818" s="6"/>
      <c r="R818" s="6"/>
      <c r="S818" s="6"/>
      <c r="T818" s="6"/>
      <c r="U818" s="6"/>
      <c r="V818" s="612"/>
      <c r="W818" s="6"/>
      <c r="X818" s="162"/>
      <c r="Y818" s="6"/>
      <c r="Z818" s="6"/>
      <c r="AA818" s="6"/>
    </row>
    <row r="819" spans="1:27" ht="47.25" customHeight="1" x14ac:dyDescent="0.25">
      <c r="A819" s="6"/>
      <c r="B819" s="6"/>
      <c r="C819" s="6"/>
      <c r="D819" s="6"/>
      <c r="E819" s="6"/>
      <c r="F819" s="6"/>
      <c r="G819" s="6"/>
      <c r="H819" s="35"/>
      <c r="I819" s="6"/>
      <c r="J819" s="6"/>
      <c r="K819" s="6"/>
      <c r="L819" s="6"/>
      <c r="M819" s="6"/>
      <c r="N819" s="6"/>
      <c r="O819" s="6"/>
      <c r="P819" s="6"/>
      <c r="Q819" s="6"/>
      <c r="R819" s="6"/>
      <c r="S819" s="6"/>
      <c r="T819" s="6"/>
      <c r="U819" s="6"/>
      <c r="V819" s="612"/>
      <c r="W819" s="6"/>
      <c r="X819" s="162"/>
      <c r="Y819" s="6"/>
      <c r="Z819" s="6"/>
      <c r="AA819" s="6"/>
    </row>
    <row r="820" spans="1:27" ht="47.25" customHeight="1" x14ac:dyDescent="0.25">
      <c r="A820" s="6"/>
      <c r="B820" s="6"/>
      <c r="C820" s="6"/>
      <c r="D820" s="6"/>
      <c r="E820" s="6"/>
      <c r="F820" s="6"/>
      <c r="G820" s="6"/>
      <c r="H820" s="35"/>
      <c r="I820" s="6"/>
      <c r="J820" s="6"/>
      <c r="K820" s="6"/>
      <c r="L820" s="6"/>
      <c r="M820" s="6"/>
      <c r="N820" s="6"/>
      <c r="O820" s="6"/>
      <c r="P820" s="6"/>
      <c r="Q820" s="6"/>
      <c r="R820" s="6"/>
      <c r="S820" s="6"/>
      <c r="T820" s="6"/>
      <c r="U820" s="6"/>
      <c r="V820" s="612"/>
      <c r="W820" s="6"/>
      <c r="X820" s="162"/>
      <c r="Y820" s="6"/>
      <c r="Z820" s="6"/>
      <c r="AA820" s="6"/>
    </row>
    <row r="821" spans="1:27" ht="47.25" customHeight="1" x14ac:dyDescent="0.25">
      <c r="A821" s="6"/>
      <c r="B821" s="6"/>
      <c r="C821" s="6"/>
      <c r="D821" s="6"/>
      <c r="E821" s="6"/>
      <c r="F821" s="6"/>
      <c r="G821" s="6"/>
      <c r="H821" s="35"/>
      <c r="I821" s="6"/>
      <c r="J821" s="6"/>
      <c r="K821" s="6"/>
      <c r="L821" s="6"/>
      <c r="M821" s="6"/>
      <c r="N821" s="6"/>
      <c r="O821" s="6"/>
      <c r="P821" s="6"/>
      <c r="Q821" s="6"/>
      <c r="R821" s="6"/>
      <c r="S821" s="6"/>
      <c r="T821" s="6"/>
      <c r="U821" s="6"/>
      <c r="V821" s="612"/>
      <c r="W821" s="6"/>
      <c r="X821" s="162"/>
      <c r="Y821" s="6"/>
      <c r="Z821" s="6"/>
      <c r="AA821" s="6"/>
    </row>
    <row r="822" spans="1:27" ht="47.25" customHeight="1" x14ac:dyDescent="0.25">
      <c r="A822" s="6"/>
      <c r="B822" s="6"/>
      <c r="C822" s="6"/>
      <c r="D822" s="6"/>
      <c r="E822" s="6"/>
      <c r="F822" s="6"/>
      <c r="G822" s="6"/>
      <c r="H822" s="35"/>
      <c r="I822" s="6"/>
      <c r="J822" s="6"/>
      <c r="K822" s="6"/>
      <c r="L822" s="6"/>
      <c r="M822" s="6"/>
      <c r="N822" s="6"/>
      <c r="O822" s="6"/>
      <c r="P822" s="6"/>
      <c r="Q822" s="6"/>
      <c r="R822" s="6"/>
      <c r="S822" s="6"/>
      <c r="T822" s="6"/>
      <c r="U822" s="6"/>
      <c r="V822" s="612"/>
      <c r="W822" s="6"/>
      <c r="X822" s="162"/>
      <c r="Y822" s="6"/>
      <c r="Z822" s="6"/>
      <c r="AA822" s="6"/>
    </row>
    <row r="823" spans="1:27" ht="47.25" customHeight="1" x14ac:dyDescent="0.25">
      <c r="A823" s="6"/>
      <c r="B823" s="6"/>
      <c r="C823" s="6"/>
      <c r="D823" s="6"/>
      <c r="E823" s="6"/>
      <c r="F823" s="6"/>
      <c r="G823" s="6"/>
      <c r="H823" s="35"/>
      <c r="I823" s="6"/>
      <c r="J823" s="6"/>
      <c r="K823" s="6"/>
      <c r="L823" s="6"/>
      <c r="M823" s="6"/>
      <c r="N823" s="6"/>
      <c r="O823" s="6"/>
      <c r="P823" s="6"/>
      <c r="Q823" s="6"/>
      <c r="R823" s="6"/>
      <c r="S823" s="6"/>
      <c r="T823" s="6"/>
      <c r="U823" s="6"/>
      <c r="V823" s="612"/>
      <c r="W823" s="6"/>
      <c r="X823" s="162"/>
      <c r="Y823" s="6"/>
      <c r="Z823" s="6"/>
      <c r="AA823" s="6"/>
    </row>
    <row r="824" spans="1:27" ht="47.25" customHeight="1" x14ac:dyDescent="0.25">
      <c r="A824" s="6"/>
      <c r="B824" s="6"/>
      <c r="C824" s="6"/>
      <c r="D824" s="6"/>
      <c r="E824" s="6"/>
      <c r="F824" s="6"/>
      <c r="G824" s="6"/>
      <c r="H824" s="35"/>
      <c r="I824" s="6"/>
      <c r="J824" s="6"/>
      <c r="K824" s="6"/>
      <c r="L824" s="6"/>
      <c r="M824" s="6"/>
      <c r="N824" s="6"/>
      <c r="O824" s="6"/>
      <c r="P824" s="6"/>
      <c r="Q824" s="6"/>
      <c r="R824" s="6"/>
      <c r="S824" s="6"/>
      <c r="T824" s="6"/>
      <c r="U824" s="6"/>
      <c r="V824" s="612"/>
      <c r="W824" s="6"/>
      <c r="X824" s="162"/>
      <c r="Y824" s="6"/>
      <c r="Z824" s="6"/>
      <c r="AA824" s="6"/>
    </row>
    <row r="825" spans="1:27" ht="47.25" customHeight="1" x14ac:dyDescent="0.25">
      <c r="A825" s="6"/>
      <c r="B825" s="6"/>
      <c r="C825" s="6"/>
      <c r="D825" s="6"/>
      <c r="E825" s="6"/>
      <c r="F825" s="6"/>
      <c r="G825" s="6"/>
      <c r="H825" s="35"/>
      <c r="I825" s="6"/>
      <c r="J825" s="6"/>
      <c r="K825" s="6"/>
      <c r="L825" s="6"/>
      <c r="M825" s="6"/>
      <c r="N825" s="6"/>
      <c r="O825" s="6"/>
      <c r="P825" s="6"/>
      <c r="Q825" s="6"/>
      <c r="R825" s="6"/>
      <c r="S825" s="6"/>
      <c r="T825" s="6"/>
      <c r="U825" s="6"/>
      <c r="V825" s="612"/>
      <c r="W825" s="6"/>
      <c r="X825" s="162"/>
      <c r="Y825" s="6"/>
      <c r="Z825" s="6"/>
      <c r="AA825" s="6"/>
    </row>
    <row r="826" spans="1:27" ht="47.25" customHeight="1" x14ac:dyDescent="0.25">
      <c r="A826" s="6"/>
      <c r="B826" s="6"/>
      <c r="C826" s="6"/>
      <c r="D826" s="6"/>
      <c r="E826" s="6"/>
      <c r="F826" s="6"/>
      <c r="G826" s="6"/>
      <c r="H826" s="35"/>
      <c r="I826" s="6"/>
      <c r="J826" s="6"/>
      <c r="K826" s="6"/>
      <c r="L826" s="6"/>
      <c r="M826" s="6"/>
      <c r="N826" s="6"/>
      <c r="O826" s="6"/>
      <c r="P826" s="6"/>
      <c r="Q826" s="6"/>
      <c r="R826" s="6"/>
      <c r="S826" s="6"/>
      <c r="T826" s="6"/>
      <c r="U826" s="6"/>
      <c r="V826" s="612"/>
      <c r="W826" s="6"/>
      <c r="X826" s="162"/>
      <c r="Y826" s="6"/>
      <c r="Z826" s="6"/>
      <c r="AA826" s="6"/>
    </row>
    <row r="827" spans="1:27" ht="47.25" customHeight="1" x14ac:dyDescent="0.25">
      <c r="A827" s="6"/>
      <c r="B827" s="6"/>
      <c r="C827" s="6"/>
      <c r="D827" s="6"/>
      <c r="E827" s="6"/>
      <c r="F827" s="6"/>
      <c r="G827" s="6"/>
      <c r="H827" s="35"/>
      <c r="I827" s="6"/>
      <c r="J827" s="6"/>
      <c r="K827" s="6"/>
      <c r="L827" s="6"/>
      <c r="M827" s="6"/>
      <c r="N827" s="6"/>
      <c r="O827" s="6"/>
      <c r="P827" s="6"/>
      <c r="Q827" s="6"/>
      <c r="R827" s="6"/>
      <c r="S827" s="6"/>
      <c r="T827" s="6"/>
      <c r="U827" s="6"/>
      <c r="V827" s="612"/>
      <c r="W827" s="6"/>
      <c r="X827" s="162"/>
      <c r="Y827" s="6"/>
      <c r="Z827" s="6"/>
      <c r="AA827" s="6"/>
    </row>
    <row r="828" spans="1:27" ht="47.25" customHeight="1" x14ac:dyDescent="0.25">
      <c r="A828" s="6"/>
      <c r="B828" s="6"/>
      <c r="C828" s="6"/>
      <c r="D828" s="6"/>
      <c r="E828" s="6"/>
      <c r="F828" s="6"/>
      <c r="G828" s="6"/>
      <c r="H828" s="35"/>
      <c r="I828" s="6"/>
      <c r="J828" s="6"/>
      <c r="K828" s="6"/>
      <c r="L828" s="6"/>
      <c r="M828" s="6"/>
      <c r="N828" s="6"/>
      <c r="O828" s="6"/>
      <c r="P828" s="6"/>
      <c r="Q828" s="6"/>
      <c r="R828" s="6"/>
      <c r="S828" s="6"/>
      <c r="T828" s="6"/>
      <c r="U828" s="6"/>
      <c r="V828" s="612"/>
      <c r="W828" s="6"/>
      <c r="X828" s="162"/>
      <c r="Y828" s="6"/>
      <c r="Z828" s="6"/>
      <c r="AA828" s="6"/>
    </row>
    <row r="829" spans="1:27" ht="47.25" customHeight="1" x14ac:dyDescent="0.25">
      <c r="A829" s="6"/>
      <c r="B829" s="6"/>
      <c r="C829" s="6"/>
      <c r="D829" s="6"/>
      <c r="E829" s="6"/>
      <c r="F829" s="6"/>
      <c r="G829" s="6"/>
      <c r="H829" s="35"/>
      <c r="I829" s="6"/>
      <c r="J829" s="6"/>
      <c r="K829" s="6"/>
      <c r="L829" s="6"/>
      <c r="M829" s="6"/>
      <c r="N829" s="6"/>
      <c r="O829" s="6"/>
      <c r="P829" s="6"/>
      <c r="Q829" s="6"/>
      <c r="R829" s="6"/>
      <c r="S829" s="6"/>
      <c r="T829" s="6"/>
      <c r="U829" s="6"/>
      <c r="V829" s="612"/>
      <c r="W829" s="6"/>
      <c r="X829" s="162"/>
      <c r="Y829" s="6"/>
      <c r="Z829" s="6"/>
      <c r="AA829" s="6"/>
    </row>
    <row r="830" spans="1:27" ht="47.25" customHeight="1" x14ac:dyDescent="0.25">
      <c r="A830" s="6"/>
      <c r="B830" s="6"/>
      <c r="C830" s="6"/>
      <c r="D830" s="6"/>
      <c r="E830" s="6"/>
      <c r="F830" s="6"/>
      <c r="G830" s="6"/>
      <c r="H830" s="35"/>
      <c r="I830" s="6"/>
      <c r="J830" s="6"/>
      <c r="K830" s="6"/>
      <c r="L830" s="6"/>
      <c r="M830" s="6"/>
      <c r="N830" s="6"/>
      <c r="O830" s="6"/>
      <c r="P830" s="6"/>
      <c r="Q830" s="6"/>
      <c r="R830" s="6"/>
      <c r="S830" s="6"/>
      <c r="T830" s="6"/>
      <c r="U830" s="6"/>
      <c r="V830" s="612"/>
      <c r="W830" s="6"/>
      <c r="X830" s="162"/>
      <c r="Y830" s="6"/>
      <c r="Z830" s="6"/>
      <c r="AA830" s="6"/>
    </row>
    <row r="831" spans="1:27" ht="47.25" customHeight="1" x14ac:dyDescent="0.25">
      <c r="A831" s="6"/>
      <c r="B831" s="6"/>
      <c r="C831" s="6"/>
      <c r="D831" s="6"/>
      <c r="E831" s="6"/>
      <c r="F831" s="6"/>
      <c r="G831" s="6"/>
      <c r="H831" s="35"/>
      <c r="I831" s="6"/>
      <c r="J831" s="6"/>
      <c r="K831" s="6"/>
      <c r="L831" s="6"/>
      <c r="M831" s="6"/>
      <c r="N831" s="6"/>
      <c r="O831" s="6"/>
      <c r="P831" s="6"/>
      <c r="Q831" s="6"/>
      <c r="R831" s="6"/>
      <c r="S831" s="6"/>
      <c r="T831" s="6"/>
      <c r="U831" s="6"/>
      <c r="V831" s="612"/>
      <c r="W831" s="6"/>
      <c r="X831" s="162"/>
      <c r="Y831" s="6"/>
      <c r="Z831" s="6"/>
      <c r="AA831" s="6"/>
    </row>
    <row r="832" spans="1:27" ht="47.25" customHeight="1" x14ac:dyDescent="0.25">
      <c r="A832" s="6"/>
      <c r="B832" s="6"/>
      <c r="C832" s="6"/>
      <c r="D832" s="6"/>
      <c r="E832" s="6"/>
      <c r="F832" s="6"/>
      <c r="G832" s="6"/>
      <c r="H832" s="35"/>
      <c r="I832" s="6"/>
      <c r="J832" s="6"/>
      <c r="K832" s="6"/>
      <c r="L832" s="6"/>
      <c r="M832" s="6"/>
      <c r="N832" s="6"/>
      <c r="O832" s="6"/>
      <c r="P832" s="6"/>
      <c r="Q832" s="6"/>
      <c r="R832" s="6"/>
      <c r="S832" s="6"/>
      <c r="T832" s="6"/>
      <c r="U832" s="6"/>
      <c r="V832" s="612"/>
      <c r="W832" s="6"/>
      <c r="X832" s="162"/>
      <c r="Y832" s="6"/>
      <c r="Z832" s="6"/>
      <c r="AA832" s="6"/>
    </row>
    <row r="833" spans="1:27" ht="47.25" customHeight="1" x14ac:dyDescent="0.25">
      <c r="A833" s="6"/>
      <c r="B833" s="6"/>
      <c r="C833" s="6"/>
      <c r="D833" s="6"/>
      <c r="E833" s="6"/>
      <c r="F833" s="6"/>
      <c r="G833" s="6"/>
      <c r="H833" s="35"/>
      <c r="I833" s="6"/>
      <c r="J833" s="6"/>
      <c r="K833" s="6"/>
      <c r="L833" s="6"/>
      <c r="M833" s="6"/>
      <c r="N833" s="6"/>
      <c r="O833" s="6"/>
      <c r="P833" s="6"/>
      <c r="Q833" s="6"/>
      <c r="R833" s="6"/>
      <c r="S833" s="6"/>
      <c r="T833" s="6"/>
      <c r="U833" s="6"/>
      <c r="V833" s="612"/>
      <c r="W833" s="6"/>
      <c r="X833" s="162"/>
      <c r="Y833" s="6"/>
      <c r="Z833" s="6"/>
      <c r="AA833" s="6"/>
    </row>
    <row r="834" spans="1:27" ht="47.25" customHeight="1" x14ac:dyDescent="0.25">
      <c r="A834" s="6"/>
      <c r="B834" s="6"/>
      <c r="C834" s="6"/>
      <c r="D834" s="6"/>
      <c r="E834" s="6"/>
      <c r="F834" s="6"/>
      <c r="G834" s="6"/>
      <c r="H834" s="35"/>
      <c r="I834" s="6"/>
      <c r="J834" s="6"/>
      <c r="K834" s="6"/>
      <c r="L834" s="6"/>
      <c r="M834" s="6"/>
      <c r="N834" s="6"/>
      <c r="O834" s="6"/>
      <c r="P834" s="6"/>
      <c r="Q834" s="6"/>
      <c r="R834" s="6"/>
      <c r="S834" s="6"/>
      <c r="T834" s="6"/>
      <c r="U834" s="6"/>
      <c r="V834" s="612"/>
      <c r="W834" s="6"/>
      <c r="X834" s="162"/>
      <c r="Y834" s="6"/>
      <c r="Z834" s="6"/>
      <c r="AA834" s="6"/>
    </row>
    <row r="835" spans="1:27" ht="47.25" customHeight="1" x14ac:dyDescent="0.25">
      <c r="A835" s="6"/>
      <c r="B835" s="6"/>
      <c r="C835" s="6"/>
      <c r="D835" s="6"/>
      <c r="E835" s="6"/>
      <c r="F835" s="6"/>
      <c r="G835" s="6"/>
      <c r="H835" s="35"/>
      <c r="I835" s="6"/>
      <c r="J835" s="6"/>
      <c r="K835" s="6"/>
      <c r="L835" s="6"/>
      <c r="M835" s="6"/>
      <c r="N835" s="6"/>
      <c r="O835" s="6"/>
      <c r="P835" s="6"/>
      <c r="Q835" s="6"/>
      <c r="R835" s="6"/>
      <c r="S835" s="6"/>
      <c r="T835" s="6"/>
      <c r="U835" s="6"/>
      <c r="V835" s="612"/>
      <c r="W835" s="6"/>
      <c r="X835" s="162"/>
      <c r="Y835" s="6"/>
      <c r="Z835" s="6"/>
      <c r="AA835" s="6"/>
    </row>
    <row r="836" spans="1:27" ht="47.25" customHeight="1" x14ac:dyDescent="0.25">
      <c r="A836" s="6"/>
      <c r="B836" s="6"/>
      <c r="C836" s="6"/>
      <c r="D836" s="6"/>
      <c r="E836" s="6"/>
      <c r="F836" s="6"/>
      <c r="G836" s="6"/>
      <c r="H836" s="35"/>
      <c r="I836" s="6"/>
      <c r="J836" s="6"/>
      <c r="K836" s="6"/>
      <c r="L836" s="6"/>
      <c r="M836" s="6"/>
      <c r="N836" s="6"/>
      <c r="O836" s="6"/>
      <c r="P836" s="6"/>
      <c r="Q836" s="6"/>
      <c r="R836" s="6"/>
      <c r="S836" s="6"/>
      <c r="T836" s="6"/>
      <c r="U836" s="6"/>
      <c r="V836" s="612"/>
      <c r="W836" s="6"/>
      <c r="X836" s="162"/>
      <c r="Y836" s="6"/>
      <c r="Z836" s="6"/>
      <c r="AA836" s="6"/>
    </row>
    <row r="837" spans="1:27" ht="47.25" customHeight="1" x14ac:dyDescent="0.25">
      <c r="A837" s="6"/>
      <c r="B837" s="6"/>
      <c r="C837" s="6"/>
      <c r="D837" s="6"/>
      <c r="E837" s="6"/>
      <c r="F837" s="6"/>
      <c r="G837" s="6"/>
      <c r="H837" s="35"/>
      <c r="I837" s="6"/>
      <c r="J837" s="6"/>
      <c r="K837" s="6"/>
      <c r="L837" s="6"/>
      <c r="M837" s="6"/>
      <c r="N837" s="6"/>
      <c r="O837" s="6"/>
      <c r="P837" s="6"/>
      <c r="Q837" s="6"/>
      <c r="R837" s="6"/>
      <c r="S837" s="6"/>
      <c r="T837" s="6"/>
      <c r="U837" s="6"/>
      <c r="V837" s="612"/>
      <c r="W837" s="6"/>
      <c r="X837" s="162"/>
      <c r="Y837" s="6"/>
      <c r="Z837" s="6"/>
      <c r="AA837" s="6"/>
    </row>
    <row r="838" spans="1:27" ht="47.25" customHeight="1" x14ac:dyDescent="0.25">
      <c r="A838" s="6"/>
      <c r="B838" s="6"/>
      <c r="C838" s="6"/>
      <c r="D838" s="6"/>
      <c r="E838" s="6"/>
      <c r="F838" s="6"/>
      <c r="G838" s="6"/>
      <c r="H838" s="35"/>
      <c r="I838" s="6"/>
      <c r="J838" s="6"/>
      <c r="K838" s="6"/>
      <c r="L838" s="6"/>
      <c r="M838" s="6"/>
      <c r="N838" s="6"/>
      <c r="O838" s="6"/>
      <c r="P838" s="6"/>
      <c r="Q838" s="6"/>
      <c r="R838" s="6"/>
      <c r="S838" s="6"/>
      <c r="T838" s="6"/>
      <c r="U838" s="6"/>
      <c r="V838" s="612"/>
      <c r="W838" s="6"/>
      <c r="X838" s="162"/>
      <c r="Y838" s="6"/>
      <c r="Z838" s="6"/>
      <c r="AA838" s="6"/>
    </row>
    <row r="839" spans="1:27" ht="47.25" customHeight="1" x14ac:dyDescent="0.25">
      <c r="A839" s="6"/>
      <c r="B839" s="6"/>
      <c r="C839" s="6"/>
      <c r="D839" s="6"/>
      <c r="E839" s="6"/>
      <c r="F839" s="6"/>
      <c r="G839" s="6"/>
      <c r="H839" s="35"/>
      <c r="I839" s="6"/>
      <c r="J839" s="6"/>
      <c r="K839" s="6"/>
      <c r="L839" s="6"/>
      <c r="M839" s="6"/>
      <c r="N839" s="6"/>
      <c r="O839" s="6"/>
      <c r="P839" s="6"/>
      <c r="Q839" s="6"/>
      <c r="R839" s="6"/>
      <c r="S839" s="6"/>
      <c r="T839" s="6"/>
      <c r="U839" s="6"/>
      <c r="V839" s="612"/>
      <c r="W839" s="6"/>
      <c r="X839" s="162"/>
      <c r="Y839" s="6"/>
      <c r="Z839" s="6"/>
      <c r="AA839" s="6"/>
    </row>
    <row r="840" spans="1:27" ht="47.25" customHeight="1" x14ac:dyDescent="0.25">
      <c r="A840" s="6"/>
      <c r="B840" s="6"/>
      <c r="C840" s="6"/>
      <c r="D840" s="6"/>
      <c r="E840" s="6"/>
      <c r="F840" s="6"/>
      <c r="G840" s="6"/>
      <c r="H840" s="35"/>
      <c r="I840" s="6"/>
      <c r="J840" s="6"/>
      <c r="K840" s="6"/>
      <c r="L840" s="6"/>
      <c r="M840" s="6"/>
      <c r="N840" s="6"/>
      <c r="O840" s="6"/>
      <c r="P840" s="6"/>
      <c r="Q840" s="6"/>
      <c r="R840" s="6"/>
      <c r="S840" s="6"/>
      <c r="T840" s="6"/>
      <c r="U840" s="6"/>
      <c r="V840" s="612"/>
      <c r="W840" s="6"/>
      <c r="X840" s="162"/>
      <c r="Y840" s="6"/>
      <c r="Z840" s="6"/>
      <c r="AA840" s="6"/>
    </row>
    <row r="841" spans="1:27" ht="47.25" customHeight="1" x14ac:dyDescent="0.25">
      <c r="A841" s="6"/>
      <c r="B841" s="6"/>
      <c r="C841" s="6"/>
      <c r="D841" s="6"/>
      <c r="E841" s="6"/>
      <c r="F841" s="6"/>
      <c r="G841" s="6"/>
      <c r="H841" s="35"/>
      <c r="I841" s="6"/>
      <c r="J841" s="6"/>
      <c r="K841" s="6"/>
      <c r="L841" s="6"/>
      <c r="M841" s="6"/>
      <c r="N841" s="6"/>
      <c r="O841" s="6"/>
      <c r="P841" s="6"/>
      <c r="Q841" s="6"/>
      <c r="R841" s="6"/>
      <c r="S841" s="6"/>
      <c r="T841" s="6"/>
      <c r="U841" s="6"/>
      <c r="V841" s="612"/>
      <c r="W841" s="6"/>
      <c r="X841" s="162"/>
      <c r="Y841" s="6"/>
      <c r="Z841" s="6"/>
      <c r="AA841" s="6"/>
    </row>
    <row r="842" spans="1:27" ht="47.25" customHeight="1" x14ac:dyDescent="0.25">
      <c r="A842" s="6"/>
      <c r="B842" s="6"/>
      <c r="C842" s="6"/>
      <c r="D842" s="6"/>
      <c r="E842" s="6"/>
      <c r="F842" s="6"/>
      <c r="G842" s="6"/>
      <c r="H842" s="35"/>
      <c r="I842" s="6"/>
      <c r="J842" s="6"/>
      <c r="K842" s="6"/>
      <c r="L842" s="6"/>
      <c r="M842" s="6"/>
      <c r="N842" s="6"/>
      <c r="O842" s="6"/>
      <c r="P842" s="6"/>
      <c r="Q842" s="6"/>
      <c r="R842" s="6"/>
      <c r="S842" s="6"/>
      <c r="T842" s="6"/>
      <c r="U842" s="6"/>
      <c r="V842" s="612"/>
      <c r="W842" s="6"/>
      <c r="X842" s="162"/>
      <c r="Y842" s="6"/>
      <c r="Z842" s="6"/>
      <c r="AA842" s="6"/>
    </row>
    <row r="843" spans="1:27" ht="47.25" customHeight="1" x14ac:dyDescent="0.25">
      <c r="A843" s="6"/>
      <c r="B843" s="6"/>
      <c r="C843" s="6"/>
      <c r="D843" s="6"/>
      <c r="E843" s="6"/>
      <c r="F843" s="6"/>
      <c r="G843" s="6"/>
      <c r="H843" s="35"/>
      <c r="I843" s="6"/>
      <c r="J843" s="6"/>
      <c r="K843" s="6"/>
      <c r="L843" s="6"/>
      <c r="M843" s="6"/>
      <c r="N843" s="6"/>
      <c r="O843" s="6"/>
      <c r="P843" s="6"/>
      <c r="Q843" s="6"/>
      <c r="R843" s="6"/>
      <c r="S843" s="6"/>
      <c r="T843" s="6"/>
      <c r="U843" s="6"/>
      <c r="V843" s="612"/>
      <c r="W843" s="6"/>
      <c r="X843" s="162"/>
      <c r="Y843" s="6"/>
      <c r="Z843" s="6"/>
      <c r="AA843" s="6"/>
    </row>
    <row r="844" spans="1:27" ht="47.25" customHeight="1" x14ac:dyDescent="0.25">
      <c r="A844" s="6"/>
      <c r="B844" s="6"/>
      <c r="C844" s="6"/>
      <c r="D844" s="6"/>
      <c r="E844" s="6"/>
      <c r="F844" s="6"/>
      <c r="G844" s="6"/>
      <c r="H844" s="35"/>
      <c r="I844" s="6"/>
      <c r="J844" s="6"/>
      <c r="K844" s="6"/>
      <c r="L844" s="6"/>
      <c r="M844" s="6"/>
      <c r="N844" s="6"/>
      <c r="O844" s="6"/>
      <c r="P844" s="6"/>
      <c r="Q844" s="6"/>
      <c r="R844" s="6"/>
      <c r="S844" s="6"/>
      <c r="T844" s="6"/>
      <c r="U844" s="6"/>
      <c r="V844" s="612"/>
      <c r="W844" s="6"/>
      <c r="X844" s="162"/>
      <c r="Y844" s="6"/>
      <c r="Z844" s="6"/>
      <c r="AA844" s="6"/>
    </row>
    <row r="845" spans="1:27" ht="47.25" customHeight="1" x14ac:dyDescent="0.25">
      <c r="A845" s="6"/>
      <c r="B845" s="6"/>
      <c r="C845" s="6"/>
      <c r="D845" s="6"/>
      <c r="E845" s="6"/>
      <c r="F845" s="6"/>
      <c r="G845" s="6"/>
      <c r="H845" s="35"/>
      <c r="I845" s="6"/>
      <c r="J845" s="6"/>
      <c r="K845" s="6"/>
      <c r="L845" s="6"/>
      <c r="M845" s="6"/>
      <c r="N845" s="6"/>
      <c r="O845" s="6"/>
      <c r="P845" s="6"/>
      <c r="Q845" s="6"/>
      <c r="R845" s="6"/>
      <c r="S845" s="6"/>
      <c r="T845" s="6"/>
      <c r="U845" s="6"/>
      <c r="V845" s="612"/>
      <c r="W845" s="6"/>
      <c r="X845" s="162"/>
      <c r="Y845" s="6"/>
      <c r="Z845" s="6"/>
      <c r="AA845" s="6"/>
    </row>
    <row r="846" spans="1:27" ht="47.25" customHeight="1" x14ac:dyDescent="0.25">
      <c r="A846" s="6"/>
      <c r="B846" s="6"/>
      <c r="C846" s="6"/>
      <c r="D846" s="6"/>
      <c r="E846" s="6"/>
      <c r="F846" s="6"/>
      <c r="G846" s="6"/>
      <c r="H846" s="35"/>
      <c r="I846" s="6"/>
      <c r="J846" s="6"/>
      <c r="K846" s="6"/>
      <c r="L846" s="6"/>
      <c r="M846" s="6"/>
      <c r="N846" s="6"/>
      <c r="O846" s="6"/>
      <c r="P846" s="6"/>
      <c r="Q846" s="6"/>
      <c r="R846" s="6"/>
      <c r="S846" s="6"/>
      <c r="T846" s="6"/>
      <c r="U846" s="6"/>
      <c r="V846" s="612"/>
      <c r="W846" s="6"/>
      <c r="X846" s="162"/>
      <c r="Y846" s="6"/>
      <c r="Z846" s="6"/>
      <c r="AA846" s="6"/>
    </row>
    <row r="847" spans="1:27" ht="47.25" customHeight="1" x14ac:dyDescent="0.25">
      <c r="A847" s="6"/>
      <c r="B847" s="6"/>
      <c r="C847" s="6"/>
      <c r="D847" s="6"/>
      <c r="E847" s="6"/>
      <c r="F847" s="6"/>
      <c r="G847" s="6"/>
      <c r="H847" s="35"/>
      <c r="I847" s="6"/>
      <c r="J847" s="6"/>
      <c r="K847" s="6"/>
      <c r="L847" s="6"/>
      <c r="M847" s="6"/>
      <c r="N847" s="6"/>
      <c r="O847" s="6"/>
      <c r="P847" s="6"/>
      <c r="Q847" s="6"/>
      <c r="R847" s="6"/>
      <c r="S847" s="6"/>
      <c r="T847" s="6"/>
      <c r="U847" s="6"/>
      <c r="V847" s="612"/>
      <c r="W847" s="6"/>
      <c r="X847" s="162"/>
      <c r="Y847" s="6"/>
      <c r="Z847" s="6"/>
      <c r="AA847" s="6"/>
    </row>
    <row r="848" spans="1:27" ht="47.25" customHeight="1" x14ac:dyDescent="0.25">
      <c r="A848" s="6"/>
      <c r="B848" s="6"/>
      <c r="C848" s="6"/>
      <c r="D848" s="6"/>
      <c r="E848" s="6"/>
      <c r="F848" s="6"/>
      <c r="G848" s="6"/>
      <c r="H848" s="35"/>
      <c r="I848" s="6"/>
      <c r="J848" s="6"/>
      <c r="K848" s="6"/>
      <c r="L848" s="6"/>
      <c r="M848" s="6"/>
      <c r="N848" s="6"/>
      <c r="O848" s="6"/>
      <c r="P848" s="6"/>
      <c r="Q848" s="6"/>
      <c r="R848" s="6"/>
      <c r="S848" s="6"/>
      <c r="T848" s="6"/>
      <c r="U848" s="6"/>
      <c r="V848" s="612"/>
      <c r="W848" s="6"/>
      <c r="X848" s="162"/>
      <c r="Y848" s="6"/>
      <c r="Z848" s="6"/>
      <c r="AA848" s="6"/>
    </row>
    <row r="849" spans="1:27" ht="47.25" customHeight="1" x14ac:dyDescent="0.25">
      <c r="A849" s="6"/>
      <c r="B849" s="6"/>
      <c r="C849" s="6"/>
      <c r="D849" s="6"/>
      <c r="E849" s="6"/>
      <c r="F849" s="6"/>
      <c r="G849" s="6"/>
      <c r="H849" s="35"/>
      <c r="I849" s="6"/>
      <c r="J849" s="6"/>
      <c r="K849" s="6"/>
      <c r="L849" s="6"/>
      <c r="M849" s="6"/>
      <c r="N849" s="6"/>
      <c r="O849" s="6"/>
      <c r="P849" s="6"/>
      <c r="Q849" s="6"/>
      <c r="R849" s="6"/>
      <c r="S849" s="6"/>
      <c r="T849" s="6"/>
      <c r="U849" s="6"/>
      <c r="V849" s="612"/>
      <c r="W849" s="6"/>
      <c r="X849" s="162"/>
      <c r="Y849" s="6"/>
      <c r="Z849" s="6"/>
      <c r="AA849" s="6"/>
    </row>
    <row r="850" spans="1:27" ht="47.25" customHeight="1" x14ac:dyDescent="0.25">
      <c r="A850" s="6"/>
      <c r="B850" s="6"/>
      <c r="C850" s="6"/>
      <c r="D850" s="6"/>
      <c r="E850" s="6"/>
      <c r="F850" s="6"/>
      <c r="G850" s="6"/>
      <c r="H850" s="35"/>
      <c r="I850" s="6"/>
      <c r="J850" s="6"/>
      <c r="K850" s="6"/>
      <c r="L850" s="6"/>
      <c r="M850" s="6"/>
      <c r="N850" s="6"/>
      <c r="O850" s="6"/>
      <c r="P850" s="6"/>
      <c r="Q850" s="6"/>
      <c r="R850" s="6"/>
      <c r="S850" s="6"/>
      <c r="T850" s="6"/>
      <c r="U850" s="6"/>
      <c r="V850" s="612"/>
      <c r="W850" s="6"/>
      <c r="X850" s="162"/>
      <c r="Y850" s="6"/>
      <c r="Z850" s="6"/>
      <c r="AA850" s="6"/>
    </row>
    <row r="851" spans="1:27" ht="47.25" customHeight="1" x14ac:dyDescent="0.25">
      <c r="A851" s="6"/>
      <c r="B851" s="6"/>
      <c r="C851" s="6"/>
      <c r="D851" s="6"/>
      <c r="E851" s="6"/>
      <c r="F851" s="6"/>
      <c r="G851" s="6"/>
      <c r="H851" s="35"/>
      <c r="I851" s="6"/>
      <c r="J851" s="6"/>
      <c r="K851" s="6"/>
      <c r="L851" s="6"/>
      <c r="M851" s="6"/>
      <c r="N851" s="6"/>
      <c r="O851" s="6"/>
      <c r="P851" s="6"/>
      <c r="Q851" s="6"/>
      <c r="R851" s="6"/>
      <c r="S851" s="6"/>
      <c r="T851" s="6"/>
      <c r="U851" s="6"/>
      <c r="V851" s="612"/>
      <c r="W851" s="6"/>
      <c r="X851" s="162"/>
      <c r="Y851" s="6"/>
      <c r="Z851" s="6"/>
      <c r="AA851" s="6"/>
    </row>
    <row r="852" spans="1:27" ht="47.25" customHeight="1" x14ac:dyDescent="0.25">
      <c r="A852" s="6"/>
      <c r="B852" s="6"/>
      <c r="C852" s="6"/>
      <c r="D852" s="6"/>
      <c r="E852" s="6"/>
      <c r="F852" s="6"/>
      <c r="G852" s="6"/>
      <c r="H852" s="35"/>
      <c r="I852" s="6"/>
      <c r="J852" s="6"/>
      <c r="K852" s="6"/>
      <c r="L852" s="6"/>
      <c r="M852" s="6"/>
      <c r="N852" s="6"/>
      <c r="O852" s="6"/>
      <c r="P852" s="6"/>
      <c r="Q852" s="6"/>
      <c r="R852" s="6"/>
      <c r="S852" s="6"/>
      <c r="T852" s="6"/>
      <c r="U852" s="6"/>
      <c r="V852" s="612"/>
      <c r="W852" s="6"/>
      <c r="X852" s="162"/>
      <c r="Y852" s="6"/>
      <c r="Z852" s="6"/>
      <c r="AA852" s="6"/>
    </row>
    <row r="853" spans="1:27" ht="47.25" customHeight="1" x14ac:dyDescent="0.25">
      <c r="A853" s="6"/>
      <c r="B853" s="6"/>
      <c r="C853" s="6"/>
      <c r="D853" s="6"/>
      <c r="E853" s="6"/>
      <c r="F853" s="6"/>
      <c r="G853" s="6"/>
      <c r="H853" s="35"/>
      <c r="I853" s="6"/>
      <c r="J853" s="6"/>
      <c r="K853" s="6"/>
      <c r="L853" s="6"/>
      <c r="M853" s="6"/>
      <c r="N853" s="6"/>
      <c r="O853" s="6"/>
      <c r="P853" s="6"/>
      <c r="Q853" s="6"/>
      <c r="R853" s="6"/>
      <c r="S853" s="6"/>
      <c r="T853" s="6"/>
      <c r="U853" s="6"/>
      <c r="V853" s="612"/>
      <c r="W853" s="6"/>
      <c r="X853" s="162"/>
      <c r="Y853" s="6"/>
      <c r="Z853" s="6"/>
      <c r="AA853" s="6"/>
    </row>
    <row r="854" spans="1:27" ht="47.25" customHeight="1" x14ac:dyDescent="0.25">
      <c r="A854" s="6"/>
      <c r="B854" s="6"/>
      <c r="C854" s="6"/>
      <c r="D854" s="6"/>
      <c r="E854" s="6"/>
      <c r="F854" s="6"/>
      <c r="G854" s="6"/>
      <c r="H854" s="35"/>
      <c r="I854" s="6"/>
      <c r="J854" s="6"/>
      <c r="K854" s="6"/>
      <c r="L854" s="6"/>
      <c r="M854" s="6"/>
      <c r="N854" s="6"/>
      <c r="O854" s="6"/>
      <c r="P854" s="6"/>
      <c r="Q854" s="6"/>
      <c r="R854" s="6"/>
      <c r="S854" s="6"/>
      <c r="T854" s="6"/>
      <c r="U854" s="6"/>
      <c r="V854" s="612"/>
      <c r="W854" s="6"/>
      <c r="X854" s="162"/>
      <c r="Y854" s="6"/>
      <c r="Z854" s="6"/>
      <c r="AA854" s="6"/>
    </row>
    <row r="855" spans="1:27" ht="47.25" customHeight="1" x14ac:dyDescent="0.25">
      <c r="A855" s="6"/>
      <c r="B855" s="6"/>
      <c r="C855" s="6"/>
      <c r="D855" s="6"/>
      <c r="E855" s="6"/>
      <c r="F855" s="6"/>
      <c r="G855" s="6"/>
      <c r="H855" s="35"/>
      <c r="I855" s="6"/>
      <c r="J855" s="6"/>
      <c r="K855" s="6"/>
      <c r="L855" s="6"/>
      <c r="M855" s="6"/>
      <c r="N855" s="6"/>
      <c r="O855" s="6"/>
      <c r="P855" s="6"/>
      <c r="Q855" s="6"/>
      <c r="R855" s="6"/>
      <c r="S855" s="6"/>
      <c r="T855" s="6"/>
      <c r="U855" s="6"/>
      <c r="V855" s="612"/>
      <c r="W855" s="6"/>
      <c r="X855" s="162"/>
      <c r="Y855" s="6"/>
      <c r="Z855" s="6"/>
      <c r="AA855" s="6"/>
    </row>
    <row r="856" spans="1:27" ht="47.25" customHeight="1" x14ac:dyDescent="0.25">
      <c r="A856" s="6"/>
      <c r="B856" s="6"/>
      <c r="C856" s="6"/>
      <c r="D856" s="6"/>
      <c r="E856" s="6"/>
      <c r="F856" s="6"/>
      <c r="G856" s="6"/>
      <c r="H856" s="35"/>
      <c r="I856" s="6"/>
      <c r="J856" s="6"/>
      <c r="K856" s="6"/>
      <c r="L856" s="6"/>
      <c r="M856" s="6"/>
      <c r="N856" s="6"/>
      <c r="O856" s="6"/>
      <c r="P856" s="6"/>
      <c r="Q856" s="6"/>
      <c r="R856" s="6"/>
      <c r="S856" s="6"/>
      <c r="T856" s="6"/>
      <c r="U856" s="6"/>
      <c r="V856" s="612"/>
      <c r="W856" s="6"/>
      <c r="X856" s="162"/>
      <c r="Y856" s="6"/>
      <c r="Z856" s="6"/>
      <c r="AA856" s="6"/>
    </row>
    <row r="857" spans="1:27" ht="47.25" customHeight="1" x14ac:dyDescent="0.25">
      <c r="A857" s="6"/>
      <c r="B857" s="6"/>
      <c r="C857" s="6"/>
      <c r="D857" s="6"/>
      <c r="E857" s="6"/>
      <c r="F857" s="6"/>
      <c r="G857" s="6"/>
      <c r="H857" s="35"/>
      <c r="I857" s="6"/>
      <c r="J857" s="6"/>
      <c r="K857" s="6"/>
      <c r="L857" s="6"/>
      <c r="M857" s="6"/>
      <c r="N857" s="6"/>
      <c r="O857" s="6"/>
      <c r="P857" s="6"/>
      <c r="Q857" s="6"/>
      <c r="R857" s="6"/>
      <c r="S857" s="6"/>
      <c r="T857" s="6"/>
      <c r="U857" s="6"/>
      <c r="V857" s="612"/>
      <c r="W857" s="6"/>
      <c r="X857" s="162"/>
      <c r="Y857" s="6"/>
      <c r="Z857" s="6"/>
      <c r="AA857" s="6"/>
    </row>
    <row r="858" spans="1:27" ht="47.25" customHeight="1" x14ac:dyDescent="0.25">
      <c r="A858" s="6"/>
      <c r="B858" s="6"/>
      <c r="C858" s="6"/>
      <c r="D858" s="6"/>
      <c r="E858" s="6"/>
      <c r="F858" s="6"/>
      <c r="G858" s="6"/>
      <c r="H858" s="35"/>
      <c r="I858" s="6"/>
      <c r="J858" s="6"/>
      <c r="K858" s="6"/>
      <c r="L858" s="6"/>
      <c r="M858" s="6"/>
      <c r="N858" s="6"/>
      <c r="O858" s="6"/>
      <c r="P858" s="6"/>
      <c r="Q858" s="6"/>
      <c r="R858" s="6"/>
      <c r="S858" s="6"/>
      <c r="T858" s="6"/>
      <c r="U858" s="6"/>
      <c r="V858" s="612"/>
      <c r="W858" s="6"/>
      <c r="X858" s="162"/>
      <c r="Y858" s="6"/>
      <c r="Z858" s="6"/>
      <c r="AA858" s="6"/>
    </row>
    <row r="859" spans="1:27" ht="47.25" customHeight="1" x14ac:dyDescent="0.25">
      <c r="A859" s="6"/>
      <c r="B859" s="6"/>
      <c r="C859" s="6"/>
      <c r="D859" s="6"/>
      <c r="E859" s="6"/>
      <c r="F859" s="6"/>
      <c r="G859" s="6"/>
      <c r="H859" s="35"/>
      <c r="I859" s="6"/>
      <c r="J859" s="6"/>
      <c r="K859" s="6"/>
      <c r="L859" s="6"/>
      <c r="M859" s="6"/>
      <c r="N859" s="6"/>
      <c r="O859" s="6"/>
      <c r="P859" s="6"/>
      <c r="Q859" s="6"/>
      <c r="R859" s="6"/>
      <c r="S859" s="6"/>
      <c r="T859" s="6"/>
      <c r="U859" s="6"/>
      <c r="V859" s="612"/>
      <c r="W859" s="6"/>
      <c r="X859" s="162"/>
      <c r="Y859" s="6"/>
      <c r="Z859" s="6"/>
      <c r="AA859" s="6"/>
    </row>
    <row r="860" spans="1:27" ht="47.25" customHeight="1" x14ac:dyDescent="0.25">
      <c r="A860" s="6"/>
      <c r="B860" s="6"/>
      <c r="C860" s="6"/>
      <c r="D860" s="6"/>
      <c r="E860" s="6"/>
      <c r="F860" s="6"/>
      <c r="G860" s="6"/>
      <c r="H860" s="35"/>
      <c r="I860" s="6"/>
      <c r="J860" s="6"/>
      <c r="K860" s="6"/>
      <c r="L860" s="6"/>
      <c r="M860" s="6"/>
      <c r="N860" s="6"/>
      <c r="O860" s="6"/>
      <c r="P860" s="6"/>
      <c r="Q860" s="6"/>
      <c r="R860" s="6"/>
      <c r="S860" s="6"/>
      <c r="T860" s="6"/>
      <c r="U860" s="6"/>
      <c r="V860" s="612"/>
      <c r="W860" s="6"/>
      <c r="X860" s="162"/>
      <c r="Y860" s="6"/>
      <c r="Z860" s="6"/>
      <c r="AA860" s="6"/>
    </row>
    <row r="861" spans="1:27" ht="47.25" customHeight="1" x14ac:dyDescent="0.25">
      <c r="A861" s="6"/>
      <c r="B861" s="6"/>
      <c r="C861" s="6"/>
      <c r="D861" s="6"/>
      <c r="E861" s="6"/>
      <c r="F861" s="6"/>
      <c r="G861" s="6"/>
      <c r="H861" s="35"/>
      <c r="I861" s="6"/>
      <c r="J861" s="6"/>
      <c r="K861" s="6"/>
      <c r="L861" s="6"/>
      <c r="M861" s="6"/>
      <c r="N861" s="6"/>
      <c r="O861" s="6"/>
      <c r="P861" s="6"/>
      <c r="Q861" s="6"/>
      <c r="R861" s="6"/>
      <c r="S861" s="6"/>
      <c r="T861" s="6"/>
      <c r="U861" s="6"/>
      <c r="V861" s="612"/>
      <c r="W861" s="6"/>
      <c r="X861" s="162"/>
      <c r="Y861" s="6"/>
      <c r="Z861" s="6"/>
      <c r="AA861" s="6"/>
    </row>
    <row r="862" spans="1:27" ht="47.25" customHeight="1" x14ac:dyDescent="0.25">
      <c r="A862" s="6"/>
      <c r="B862" s="6"/>
      <c r="C862" s="6"/>
      <c r="D862" s="6"/>
      <c r="E862" s="6"/>
      <c r="F862" s="6"/>
      <c r="G862" s="6"/>
      <c r="H862" s="35"/>
      <c r="I862" s="6"/>
      <c r="J862" s="6"/>
      <c r="K862" s="6"/>
      <c r="L862" s="6"/>
      <c r="M862" s="6"/>
      <c r="N862" s="6"/>
      <c r="O862" s="6"/>
      <c r="P862" s="6"/>
      <c r="Q862" s="6"/>
      <c r="R862" s="6"/>
      <c r="S862" s="6"/>
      <c r="T862" s="6"/>
      <c r="U862" s="6"/>
      <c r="V862" s="612"/>
      <c r="W862" s="6"/>
      <c r="X862" s="162"/>
      <c r="Y862" s="6"/>
      <c r="Z862" s="6"/>
      <c r="AA862" s="6"/>
    </row>
    <row r="863" spans="1:27" ht="47.25" customHeight="1" x14ac:dyDescent="0.25">
      <c r="A863" s="6"/>
      <c r="B863" s="6"/>
      <c r="C863" s="6"/>
      <c r="D863" s="6"/>
      <c r="E863" s="6"/>
      <c r="F863" s="6"/>
      <c r="G863" s="6"/>
      <c r="H863" s="35"/>
      <c r="I863" s="6"/>
      <c r="J863" s="6"/>
      <c r="K863" s="6"/>
      <c r="L863" s="6"/>
      <c r="M863" s="6"/>
      <c r="N863" s="6"/>
      <c r="O863" s="6"/>
      <c r="P863" s="6"/>
      <c r="Q863" s="6"/>
      <c r="R863" s="6"/>
      <c r="S863" s="6"/>
      <c r="T863" s="6"/>
      <c r="U863" s="6"/>
      <c r="V863" s="612"/>
      <c r="W863" s="6"/>
      <c r="X863" s="162"/>
      <c r="Y863" s="6"/>
      <c r="Z863" s="6"/>
      <c r="AA863" s="6"/>
    </row>
    <row r="864" spans="1:27" ht="47.25" customHeight="1" x14ac:dyDescent="0.25">
      <c r="A864" s="6"/>
      <c r="B864" s="6"/>
      <c r="C864" s="6"/>
      <c r="D864" s="6"/>
      <c r="E864" s="6"/>
      <c r="F864" s="6"/>
      <c r="G864" s="6"/>
      <c r="H864" s="35"/>
      <c r="I864" s="6"/>
      <c r="J864" s="6"/>
      <c r="K864" s="6"/>
      <c r="L864" s="6"/>
      <c r="M864" s="6"/>
      <c r="N864" s="6"/>
      <c r="O864" s="6"/>
      <c r="P864" s="6"/>
      <c r="Q864" s="6"/>
      <c r="R864" s="6"/>
      <c r="S864" s="6"/>
      <c r="T864" s="6"/>
      <c r="U864" s="6"/>
      <c r="V864" s="612"/>
      <c r="W864" s="6"/>
      <c r="X864" s="162"/>
      <c r="Y864" s="6"/>
      <c r="Z864" s="6"/>
      <c r="AA864" s="6"/>
    </row>
    <row r="865" spans="1:27" ht="47.25" customHeight="1" x14ac:dyDescent="0.25">
      <c r="A865" s="6"/>
      <c r="B865" s="6"/>
      <c r="C865" s="6"/>
      <c r="D865" s="6"/>
      <c r="E865" s="6"/>
      <c r="F865" s="6"/>
      <c r="G865" s="6"/>
      <c r="H865" s="35"/>
      <c r="I865" s="6"/>
      <c r="J865" s="6"/>
      <c r="K865" s="6"/>
      <c r="L865" s="6"/>
      <c r="M865" s="6"/>
      <c r="N865" s="6"/>
      <c r="O865" s="6"/>
      <c r="P865" s="6"/>
      <c r="Q865" s="6"/>
      <c r="R865" s="6"/>
      <c r="S865" s="6"/>
      <c r="T865" s="6"/>
      <c r="U865" s="6"/>
      <c r="V865" s="612"/>
      <c r="W865" s="6"/>
      <c r="X865" s="162"/>
      <c r="Y865" s="6"/>
      <c r="Z865" s="6"/>
      <c r="AA865" s="6"/>
    </row>
    <row r="866" spans="1:27" ht="47.25" customHeight="1" x14ac:dyDescent="0.25">
      <c r="A866" s="6"/>
      <c r="B866" s="6"/>
      <c r="C866" s="6"/>
      <c r="D866" s="6"/>
      <c r="E866" s="6"/>
      <c r="F866" s="6"/>
      <c r="G866" s="6"/>
      <c r="H866" s="35"/>
      <c r="I866" s="6"/>
      <c r="J866" s="6"/>
      <c r="K866" s="6"/>
      <c r="L866" s="6"/>
      <c r="M866" s="6"/>
      <c r="N866" s="6"/>
      <c r="O866" s="6"/>
      <c r="P866" s="6"/>
      <c r="Q866" s="6"/>
      <c r="R866" s="6"/>
      <c r="S866" s="6"/>
      <c r="T866" s="6"/>
      <c r="U866" s="6"/>
      <c r="V866" s="612"/>
      <c r="W866" s="6"/>
      <c r="X866" s="162"/>
      <c r="Y866" s="6"/>
      <c r="Z866" s="6"/>
      <c r="AA866" s="6"/>
    </row>
    <row r="867" spans="1:27" ht="47.25" customHeight="1" x14ac:dyDescent="0.25">
      <c r="A867" s="6"/>
      <c r="B867" s="6"/>
      <c r="C867" s="6"/>
      <c r="D867" s="6"/>
      <c r="E867" s="6"/>
      <c r="F867" s="6"/>
      <c r="G867" s="6"/>
      <c r="H867" s="35"/>
      <c r="I867" s="6"/>
      <c r="J867" s="6"/>
      <c r="K867" s="6"/>
      <c r="L867" s="6"/>
      <c r="M867" s="6"/>
      <c r="N867" s="6"/>
      <c r="O867" s="6"/>
      <c r="P867" s="6"/>
      <c r="Q867" s="6"/>
      <c r="R867" s="6"/>
      <c r="S867" s="6"/>
      <c r="T867" s="6"/>
      <c r="U867" s="6"/>
      <c r="V867" s="612"/>
      <c r="W867" s="6"/>
      <c r="X867" s="162"/>
      <c r="Y867" s="6"/>
      <c r="Z867" s="6"/>
      <c r="AA867" s="6"/>
    </row>
    <row r="868" spans="1:27" ht="47.25" customHeight="1" x14ac:dyDescent="0.25">
      <c r="A868" s="6"/>
      <c r="B868" s="6"/>
      <c r="C868" s="6"/>
      <c r="D868" s="6"/>
      <c r="E868" s="6"/>
      <c r="F868" s="6"/>
      <c r="G868" s="6"/>
      <c r="H868" s="35"/>
      <c r="I868" s="6"/>
      <c r="J868" s="6"/>
      <c r="K868" s="6"/>
      <c r="L868" s="6"/>
      <c r="M868" s="6"/>
      <c r="N868" s="6"/>
      <c r="O868" s="6"/>
      <c r="P868" s="6"/>
      <c r="Q868" s="6"/>
      <c r="R868" s="6"/>
      <c r="S868" s="6"/>
      <c r="T868" s="6"/>
      <c r="U868" s="6"/>
      <c r="V868" s="612"/>
      <c r="W868" s="6"/>
      <c r="X868" s="162"/>
      <c r="Y868" s="6"/>
      <c r="Z868" s="6"/>
      <c r="AA868" s="6"/>
    </row>
    <row r="869" spans="1:27" ht="47.25" customHeight="1" x14ac:dyDescent="0.25">
      <c r="A869" s="6"/>
      <c r="B869" s="6"/>
      <c r="C869" s="6"/>
      <c r="D869" s="6"/>
      <c r="E869" s="6"/>
      <c r="F869" s="6"/>
      <c r="G869" s="6"/>
      <c r="H869" s="35"/>
      <c r="I869" s="6"/>
      <c r="J869" s="6"/>
      <c r="K869" s="6"/>
      <c r="L869" s="6"/>
      <c r="M869" s="6"/>
      <c r="N869" s="6"/>
      <c r="O869" s="6"/>
      <c r="P869" s="6"/>
      <c r="Q869" s="6"/>
      <c r="R869" s="6"/>
      <c r="S869" s="6"/>
      <c r="T869" s="6"/>
      <c r="U869" s="6"/>
      <c r="V869" s="612"/>
      <c r="W869" s="6"/>
      <c r="X869" s="162"/>
      <c r="Y869" s="6"/>
      <c r="Z869" s="6"/>
      <c r="AA869" s="6"/>
    </row>
    <row r="870" spans="1:27" ht="47.25" customHeight="1" x14ac:dyDescent="0.25">
      <c r="A870" s="6"/>
      <c r="B870" s="6"/>
      <c r="C870" s="6"/>
      <c r="D870" s="6"/>
      <c r="E870" s="6"/>
      <c r="F870" s="6"/>
      <c r="G870" s="6"/>
      <c r="H870" s="35"/>
      <c r="I870" s="6"/>
      <c r="J870" s="6"/>
      <c r="K870" s="6"/>
      <c r="L870" s="6"/>
      <c r="M870" s="6"/>
      <c r="N870" s="6"/>
      <c r="O870" s="6"/>
      <c r="P870" s="6"/>
      <c r="Q870" s="6"/>
      <c r="R870" s="6"/>
      <c r="S870" s="6"/>
      <c r="T870" s="6"/>
      <c r="U870" s="6"/>
      <c r="V870" s="612"/>
      <c r="W870" s="6"/>
      <c r="X870" s="162"/>
      <c r="Y870" s="6"/>
      <c r="Z870" s="6"/>
      <c r="AA870" s="6"/>
    </row>
    <row r="871" spans="1:27" ht="47.25" customHeight="1" x14ac:dyDescent="0.25">
      <c r="A871" s="6"/>
      <c r="B871" s="6"/>
      <c r="C871" s="6"/>
      <c r="D871" s="6"/>
      <c r="E871" s="6"/>
      <c r="F871" s="6"/>
      <c r="G871" s="6"/>
      <c r="H871" s="35"/>
      <c r="I871" s="6"/>
      <c r="J871" s="6"/>
      <c r="K871" s="6"/>
      <c r="L871" s="6"/>
      <c r="M871" s="6"/>
      <c r="N871" s="6"/>
      <c r="O871" s="6"/>
      <c r="P871" s="6"/>
      <c r="Q871" s="6"/>
      <c r="R871" s="6"/>
      <c r="S871" s="6"/>
      <c r="T871" s="6"/>
      <c r="U871" s="6"/>
      <c r="V871" s="612"/>
      <c r="W871" s="6"/>
      <c r="X871" s="162"/>
      <c r="Y871" s="6"/>
      <c r="Z871" s="6"/>
      <c r="AA871" s="6"/>
    </row>
    <row r="872" spans="1:27" ht="47.25" customHeight="1" x14ac:dyDescent="0.25">
      <c r="A872" s="6"/>
      <c r="B872" s="6"/>
      <c r="C872" s="6"/>
      <c r="D872" s="6"/>
      <c r="E872" s="6"/>
      <c r="F872" s="6"/>
      <c r="G872" s="6"/>
      <c r="H872" s="35"/>
      <c r="I872" s="6"/>
      <c r="J872" s="6"/>
      <c r="K872" s="6"/>
      <c r="L872" s="6"/>
      <c r="M872" s="6"/>
      <c r="N872" s="6"/>
      <c r="O872" s="6"/>
      <c r="P872" s="6"/>
      <c r="Q872" s="6"/>
      <c r="R872" s="6"/>
      <c r="S872" s="6"/>
      <c r="T872" s="6"/>
      <c r="U872" s="6"/>
      <c r="V872" s="612"/>
      <c r="W872" s="6"/>
      <c r="X872" s="162"/>
      <c r="Y872" s="6"/>
      <c r="Z872" s="6"/>
      <c r="AA872" s="6"/>
    </row>
    <row r="873" spans="1:27" ht="47.25" customHeight="1" x14ac:dyDescent="0.25">
      <c r="A873" s="6"/>
      <c r="B873" s="6"/>
      <c r="C873" s="6"/>
      <c r="D873" s="6"/>
      <c r="E873" s="6"/>
      <c r="F873" s="6"/>
      <c r="G873" s="6"/>
      <c r="H873" s="35"/>
      <c r="I873" s="6"/>
      <c r="J873" s="6"/>
      <c r="K873" s="6"/>
      <c r="L873" s="6"/>
      <c r="M873" s="6"/>
      <c r="N873" s="6"/>
      <c r="O873" s="6"/>
      <c r="P873" s="6"/>
      <c r="Q873" s="6"/>
      <c r="R873" s="6"/>
      <c r="S873" s="6"/>
      <c r="T873" s="6"/>
      <c r="U873" s="6"/>
      <c r="V873" s="612"/>
      <c r="W873" s="6"/>
      <c r="X873" s="162"/>
      <c r="Y873" s="6"/>
      <c r="Z873" s="6"/>
      <c r="AA873" s="6"/>
    </row>
    <row r="874" spans="1:27" ht="47.25" customHeight="1" x14ac:dyDescent="0.25">
      <c r="A874" s="6"/>
      <c r="B874" s="6"/>
      <c r="C874" s="6"/>
      <c r="D874" s="6"/>
      <c r="E874" s="6"/>
      <c r="F874" s="6"/>
      <c r="G874" s="6"/>
      <c r="H874" s="35"/>
      <c r="I874" s="6"/>
      <c r="J874" s="6"/>
      <c r="K874" s="6"/>
      <c r="L874" s="6"/>
      <c r="M874" s="6"/>
      <c r="N874" s="6"/>
      <c r="O874" s="6"/>
      <c r="P874" s="6"/>
      <c r="Q874" s="6"/>
      <c r="R874" s="6"/>
      <c r="S874" s="6"/>
      <c r="T874" s="6"/>
      <c r="U874" s="6"/>
      <c r="V874" s="612"/>
      <c r="W874" s="6"/>
      <c r="X874" s="162"/>
      <c r="Y874" s="6"/>
      <c r="Z874" s="6"/>
      <c r="AA874" s="6"/>
    </row>
    <row r="875" spans="1:27" ht="47.25" customHeight="1" x14ac:dyDescent="0.25">
      <c r="A875" s="6"/>
      <c r="B875" s="6"/>
      <c r="C875" s="6"/>
      <c r="D875" s="6"/>
      <c r="E875" s="6"/>
      <c r="F875" s="6"/>
      <c r="G875" s="6"/>
      <c r="H875" s="35"/>
      <c r="I875" s="6"/>
      <c r="J875" s="6"/>
      <c r="K875" s="6"/>
      <c r="L875" s="6"/>
      <c r="M875" s="6"/>
      <c r="N875" s="6"/>
      <c r="O875" s="6"/>
      <c r="P875" s="6"/>
      <c r="Q875" s="6"/>
      <c r="R875" s="6"/>
      <c r="S875" s="6"/>
      <c r="T875" s="6"/>
      <c r="U875" s="6"/>
      <c r="V875" s="612"/>
      <c r="W875" s="6"/>
      <c r="X875" s="162"/>
      <c r="Y875" s="6"/>
      <c r="Z875" s="6"/>
      <c r="AA875" s="6"/>
    </row>
    <row r="876" spans="1:27" ht="47.25" customHeight="1" x14ac:dyDescent="0.25">
      <c r="A876" s="6"/>
      <c r="B876" s="6"/>
      <c r="C876" s="6"/>
      <c r="D876" s="6"/>
      <c r="E876" s="6"/>
      <c r="F876" s="6"/>
      <c r="G876" s="6"/>
      <c r="H876" s="35"/>
      <c r="I876" s="6"/>
      <c r="J876" s="6"/>
      <c r="K876" s="6"/>
      <c r="L876" s="6"/>
      <c r="M876" s="6"/>
      <c r="N876" s="6"/>
      <c r="O876" s="6"/>
      <c r="P876" s="6"/>
      <c r="Q876" s="6"/>
      <c r="R876" s="6"/>
      <c r="S876" s="6"/>
      <c r="T876" s="6"/>
      <c r="U876" s="6"/>
      <c r="V876" s="612"/>
      <c r="W876" s="6"/>
      <c r="X876" s="162"/>
      <c r="Y876" s="6"/>
      <c r="Z876" s="6"/>
      <c r="AA876" s="6"/>
    </row>
    <row r="877" spans="1:27" ht="47.25" customHeight="1" x14ac:dyDescent="0.25">
      <c r="A877" s="6"/>
      <c r="B877" s="6"/>
      <c r="C877" s="6"/>
      <c r="D877" s="6"/>
      <c r="E877" s="6"/>
      <c r="F877" s="6"/>
      <c r="G877" s="6"/>
      <c r="H877" s="35"/>
      <c r="I877" s="6"/>
      <c r="J877" s="6"/>
      <c r="K877" s="6"/>
      <c r="L877" s="6"/>
      <c r="M877" s="6"/>
      <c r="N877" s="6"/>
      <c r="O877" s="6"/>
      <c r="P877" s="6"/>
      <c r="Q877" s="6"/>
      <c r="R877" s="6"/>
      <c r="S877" s="6"/>
      <c r="T877" s="6"/>
      <c r="U877" s="6"/>
      <c r="V877" s="612"/>
      <c r="W877" s="6"/>
      <c r="X877" s="162"/>
      <c r="Y877" s="6"/>
      <c r="Z877" s="6"/>
      <c r="AA877" s="6"/>
    </row>
    <row r="878" spans="1:27" ht="47.25" customHeight="1" x14ac:dyDescent="0.25">
      <c r="A878" s="6"/>
      <c r="B878" s="6"/>
      <c r="C878" s="6"/>
      <c r="D878" s="6"/>
      <c r="E878" s="6"/>
      <c r="F878" s="6"/>
      <c r="G878" s="6"/>
      <c r="H878" s="35"/>
      <c r="I878" s="6"/>
      <c r="J878" s="6"/>
      <c r="K878" s="6"/>
      <c r="L878" s="6"/>
      <c r="M878" s="6"/>
      <c r="N878" s="6"/>
      <c r="O878" s="6"/>
      <c r="P878" s="6"/>
      <c r="Q878" s="6"/>
      <c r="R878" s="6"/>
      <c r="S878" s="6"/>
      <c r="T878" s="6"/>
      <c r="U878" s="6"/>
      <c r="V878" s="612"/>
      <c r="W878" s="6"/>
      <c r="X878" s="162"/>
      <c r="Y878" s="6"/>
      <c r="Z878" s="6"/>
      <c r="AA878" s="6"/>
    </row>
    <row r="879" spans="1:27" ht="47.25" customHeight="1" x14ac:dyDescent="0.25">
      <c r="A879" s="6"/>
      <c r="B879" s="6"/>
      <c r="C879" s="6"/>
      <c r="D879" s="6"/>
      <c r="E879" s="6"/>
      <c r="F879" s="6"/>
      <c r="G879" s="6"/>
      <c r="H879" s="35"/>
      <c r="I879" s="6"/>
      <c r="J879" s="6"/>
      <c r="K879" s="6"/>
      <c r="L879" s="6"/>
      <c r="M879" s="6"/>
      <c r="N879" s="6"/>
      <c r="O879" s="6"/>
      <c r="P879" s="6"/>
      <c r="Q879" s="6"/>
      <c r="R879" s="6"/>
      <c r="S879" s="6"/>
      <c r="T879" s="6"/>
      <c r="U879" s="6"/>
      <c r="V879" s="612"/>
      <c r="W879" s="6"/>
      <c r="X879" s="162"/>
      <c r="Y879" s="6"/>
      <c r="Z879" s="6"/>
      <c r="AA879" s="6"/>
    </row>
    <row r="880" spans="1:27" ht="47.25" customHeight="1" x14ac:dyDescent="0.25">
      <c r="A880" s="6"/>
      <c r="B880" s="6"/>
      <c r="C880" s="6"/>
      <c r="D880" s="6"/>
      <c r="E880" s="6"/>
      <c r="F880" s="6"/>
      <c r="G880" s="6"/>
      <c r="H880" s="35"/>
      <c r="I880" s="6"/>
      <c r="J880" s="6"/>
      <c r="K880" s="6"/>
      <c r="L880" s="6"/>
      <c r="M880" s="6"/>
      <c r="N880" s="6"/>
      <c r="O880" s="6"/>
      <c r="P880" s="6"/>
      <c r="Q880" s="6"/>
      <c r="R880" s="6"/>
      <c r="S880" s="6"/>
      <c r="T880" s="6"/>
      <c r="U880" s="6"/>
      <c r="V880" s="612"/>
      <c r="W880" s="6"/>
      <c r="X880" s="162"/>
      <c r="Y880" s="6"/>
      <c r="Z880" s="6"/>
      <c r="AA880" s="6"/>
    </row>
    <row r="881" spans="1:27" ht="47.25" customHeight="1" x14ac:dyDescent="0.25">
      <c r="A881" s="6"/>
      <c r="B881" s="6"/>
      <c r="C881" s="6"/>
      <c r="D881" s="6"/>
      <c r="E881" s="6"/>
      <c r="F881" s="6"/>
      <c r="G881" s="6"/>
      <c r="H881" s="35"/>
      <c r="I881" s="6"/>
      <c r="J881" s="6"/>
      <c r="K881" s="6"/>
      <c r="L881" s="6"/>
      <c r="M881" s="6"/>
      <c r="N881" s="6"/>
      <c r="O881" s="6"/>
      <c r="P881" s="6"/>
      <c r="Q881" s="6"/>
      <c r="R881" s="6"/>
      <c r="S881" s="6"/>
      <c r="T881" s="6"/>
      <c r="U881" s="6"/>
      <c r="V881" s="612"/>
      <c r="W881" s="6"/>
      <c r="X881" s="162"/>
      <c r="Y881" s="6"/>
      <c r="Z881" s="6"/>
      <c r="AA881" s="6"/>
    </row>
    <row r="882" spans="1:27" ht="47.25" customHeight="1" x14ac:dyDescent="0.25">
      <c r="A882" s="6"/>
      <c r="B882" s="6"/>
      <c r="C882" s="6"/>
      <c r="D882" s="6"/>
      <c r="E882" s="6"/>
      <c r="F882" s="6"/>
      <c r="G882" s="6"/>
      <c r="H882" s="35"/>
      <c r="I882" s="6"/>
      <c r="J882" s="6"/>
      <c r="K882" s="6"/>
      <c r="L882" s="6"/>
      <c r="M882" s="6"/>
      <c r="N882" s="6"/>
      <c r="O882" s="6"/>
      <c r="P882" s="6"/>
      <c r="Q882" s="6"/>
      <c r="R882" s="6"/>
      <c r="S882" s="6"/>
      <c r="T882" s="6"/>
      <c r="U882" s="6"/>
      <c r="V882" s="612"/>
      <c r="W882" s="6"/>
      <c r="X882" s="162"/>
      <c r="Y882" s="6"/>
      <c r="Z882" s="6"/>
      <c r="AA882" s="6"/>
    </row>
    <row r="883" spans="1:27" ht="47.25" customHeight="1" x14ac:dyDescent="0.25">
      <c r="A883" s="6"/>
      <c r="B883" s="6"/>
      <c r="C883" s="6"/>
      <c r="D883" s="6"/>
      <c r="E883" s="6"/>
      <c r="F883" s="6"/>
      <c r="G883" s="6"/>
      <c r="H883" s="35"/>
      <c r="I883" s="6"/>
      <c r="J883" s="6"/>
      <c r="K883" s="6"/>
      <c r="L883" s="6"/>
      <c r="M883" s="6"/>
      <c r="N883" s="6"/>
      <c r="O883" s="6"/>
      <c r="P883" s="6"/>
      <c r="Q883" s="6"/>
      <c r="R883" s="6"/>
      <c r="S883" s="6"/>
      <c r="T883" s="6"/>
      <c r="U883" s="6"/>
      <c r="V883" s="612"/>
      <c r="W883" s="6"/>
      <c r="X883" s="162"/>
      <c r="Y883" s="6"/>
      <c r="Z883" s="6"/>
      <c r="AA883" s="6"/>
    </row>
    <row r="884" spans="1:27" ht="47.25" customHeight="1" x14ac:dyDescent="0.25">
      <c r="A884" s="6"/>
      <c r="B884" s="6"/>
      <c r="C884" s="6"/>
      <c r="D884" s="6"/>
      <c r="E884" s="6"/>
      <c r="F884" s="6"/>
      <c r="G884" s="6"/>
      <c r="H884" s="35"/>
      <c r="I884" s="6"/>
      <c r="J884" s="6"/>
      <c r="K884" s="6"/>
      <c r="L884" s="6"/>
      <c r="M884" s="6"/>
      <c r="N884" s="6"/>
      <c r="O884" s="6"/>
      <c r="P884" s="6"/>
      <c r="Q884" s="6"/>
      <c r="R884" s="6"/>
      <c r="S884" s="6"/>
      <c r="T884" s="6"/>
      <c r="U884" s="6"/>
      <c r="V884" s="612"/>
      <c r="W884" s="6"/>
      <c r="X884" s="162"/>
      <c r="Y884" s="6"/>
      <c r="Z884" s="6"/>
      <c r="AA884" s="6"/>
    </row>
    <row r="885" spans="1:27" ht="47.25" customHeight="1" x14ac:dyDescent="0.25">
      <c r="A885" s="6"/>
      <c r="B885" s="6"/>
      <c r="C885" s="6"/>
      <c r="D885" s="6"/>
      <c r="E885" s="6"/>
      <c r="F885" s="6"/>
      <c r="G885" s="6"/>
      <c r="H885" s="35"/>
      <c r="I885" s="6"/>
      <c r="J885" s="6"/>
      <c r="K885" s="6"/>
      <c r="L885" s="6"/>
      <c r="M885" s="6"/>
      <c r="N885" s="6"/>
      <c r="O885" s="6"/>
      <c r="P885" s="6"/>
      <c r="Q885" s="6"/>
      <c r="R885" s="6"/>
      <c r="S885" s="6"/>
      <c r="T885" s="6"/>
      <c r="U885" s="6"/>
      <c r="V885" s="612"/>
      <c r="W885" s="6"/>
      <c r="X885" s="162"/>
      <c r="Y885" s="6"/>
      <c r="Z885" s="6"/>
      <c r="AA885" s="6"/>
    </row>
    <row r="886" spans="1:27" ht="47.25" customHeight="1" x14ac:dyDescent="0.25">
      <c r="A886" s="6"/>
      <c r="B886" s="6"/>
      <c r="C886" s="6"/>
      <c r="D886" s="6"/>
      <c r="E886" s="6"/>
      <c r="F886" s="6"/>
      <c r="G886" s="6"/>
      <c r="H886" s="35"/>
      <c r="I886" s="6"/>
      <c r="J886" s="6"/>
      <c r="K886" s="6"/>
      <c r="L886" s="6"/>
      <c r="M886" s="6"/>
      <c r="N886" s="6"/>
      <c r="O886" s="6"/>
      <c r="P886" s="6"/>
      <c r="Q886" s="6"/>
      <c r="R886" s="6"/>
      <c r="S886" s="6"/>
      <c r="T886" s="6"/>
      <c r="U886" s="6"/>
      <c r="V886" s="612"/>
      <c r="W886" s="6"/>
      <c r="X886" s="162"/>
      <c r="Y886" s="6"/>
      <c r="Z886" s="6"/>
      <c r="AA886" s="6"/>
    </row>
    <row r="887" spans="1:27" ht="47.25" customHeight="1" x14ac:dyDescent="0.25">
      <c r="A887" s="6"/>
      <c r="B887" s="6"/>
      <c r="C887" s="6"/>
      <c r="D887" s="6"/>
      <c r="E887" s="6"/>
      <c r="F887" s="6"/>
      <c r="G887" s="6"/>
      <c r="H887" s="35"/>
      <c r="I887" s="6"/>
      <c r="J887" s="6"/>
      <c r="K887" s="6"/>
      <c r="L887" s="6"/>
      <c r="M887" s="6"/>
      <c r="N887" s="6"/>
      <c r="O887" s="6"/>
      <c r="P887" s="6"/>
      <c r="Q887" s="6"/>
      <c r="R887" s="6"/>
      <c r="S887" s="6"/>
      <c r="T887" s="6"/>
      <c r="U887" s="6"/>
      <c r="V887" s="612"/>
      <c r="W887" s="6"/>
      <c r="X887" s="162"/>
      <c r="Y887" s="6"/>
      <c r="Z887" s="6"/>
      <c r="AA887" s="6"/>
    </row>
    <row r="888" spans="1:27" ht="47.25" customHeight="1" x14ac:dyDescent="0.25">
      <c r="A888" s="6"/>
      <c r="B888" s="6"/>
      <c r="C888" s="6"/>
      <c r="D888" s="6"/>
      <c r="E888" s="6"/>
      <c r="F888" s="6"/>
      <c r="G888" s="6"/>
      <c r="H888" s="35"/>
      <c r="I888" s="6"/>
      <c r="J888" s="6"/>
      <c r="K888" s="6"/>
      <c r="L888" s="6"/>
      <c r="M888" s="6"/>
      <c r="N888" s="6"/>
      <c r="O888" s="6"/>
      <c r="P888" s="6"/>
      <c r="Q888" s="6"/>
      <c r="R888" s="6"/>
      <c r="S888" s="6"/>
      <c r="T888" s="6"/>
      <c r="U888" s="6"/>
      <c r="V888" s="612"/>
      <c r="W888" s="6"/>
      <c r="X888" s="162"/>
      <c r="Y888" s="6"/>
      <c r="Z888" s="6"/>
      <c r="AA888" s="6"/>
    </row>
    <row r="889" spans="1:27" ht="47.25" customHeight="1" x14ac:dyDescent="0.25">
      <c r="A889" s="6"/>
      <c r="B889" s="6"/>
      <c r="C889" s="6"/>
      <c r="D889" s="6"/>
      <c r="E889" s="6"/>
      <c r="F889" s="6"/>
      <c r="G889" s="6"/>
      <c r="H889" s="35"/>
      <c r="I889" s="6"/>
      <c r="J889" s="6"/>
      <c r="K889" s="6"/>
      <c r="L889" s="6"/>
      <c r="M889" s="6"/>
      <c r="N889" s="6"/>
      <c r="O889" s="6"/>
      <c r="P889" s="6"/>
      <c r="Q889" s="6"/>
      <c r="R889" s="6"/>
      <c r="S889" s="6"/>
      <c r="T889" s="6"/>
      <c r="U889" s="6"/>
      <c r="V889" s="612"/>
      <c r="W889" s="6"/>
      <c r="X889" s="162"/>
      <c r="Y889" s="6"/>
      <c r="Z889" s="6"/>
      <c r="AA889" s="6"/>
    </row>
    <row r="890" spans="1:27" ht="47.25" customHeight="1" x14ac:dyDescent="0.25">
      <c r="A890" s="6"/>
      <c r="B890" s="6"/>
      <c r="C890" s="6"/>
      <c r="D890" s="6"/>
      <c r="E890" s="6"/>
      <c r="F890" s="6"/>
      <c r="G890" s="6"/>
      <c r="H890" s="35"/>
      <c r="I890" s="6"/>
      <c r="J890" s="6"/>
      <c r="K890" s="6"/>
      <c r="L890" s="6"/>
      <c r="M890" s="6"/>
      <c r="N890" s="6"/>
      <c r="O890" s="6"/>
      <c r="P890" s="6"/>
      <c r="Q890" s="6"/>
      <c r="R890" s="6"/>
      <c r="S890" s="6"/>
      <c r="T890" s="6"/>
      <c r="U890" s="6"/>
      <c r="V890" s="612"/>
      <c r="W890" s="6"/>
      <c r="X890" s="162"/>
      <c r="Y890" s="6"/>
      <c r="Z890" s="6"/>
      <c r="AA890" s="6"/>
    </row>
    <row r="891" spans="1:27" ht="47.25" customHeight="1" x14ac:dyDescent="0.25">
      <c r="A891" s="6"/>
      <c r="B891" s="6"/>
      <c r="C891" s="6"/>
      <c r="D891" s="6"/>
      <c r="E891" s="6"/>
      <c r="F891" s="6"/>
      <c r="G891" s="6"/>
      <c r="H891" s="35"/>
      <c r="I891" s="6"/>
      <c r="J891" s="6"/>
      <c r="K891" s="6"/>
      <c r="L891" s="6"/>
      <c r="M891" s="6"/>
      <c r="N891" s="6"/>
      <c r="O891" s="6"/>
      <c r="P891" s="6"/>
      <c r="Q891" s="6"/>
      <c r="R891" s="6"/>
      <c r="S891" s="6"/>
      <c r="T891" s="6"/>
      <c r="U891" s="6"/>
      <c r="V891" s="612"/>
      <c r="W891" s="6"/>
      <c r="X891" s="162"/>
      <c r="Y891" s="6"/>
      <c r="Z891" s="6"/>
      <c r="AA891" s="6"/>
    </row>
    <row r="892" spans="1:27" ht="47.25" customHeight="1" x14ac:dyDescent="0.25">
      <c r="A892" s="6"/>
      <c r="B892" s="6"/>
      <c r="C892" s="6"/>
      <c r="D892" s="6"/>
      <c r="E892" s="6"/>
      <c r="F892" s="6"/>
      <c r="G892" s="6"/>
      <c r="H892" s="35"/>
      <c r="I892" s="6"/>
      <c r="J892" s="6"/>
      <c r="K892" s="6"/>
      <c r="L892" s="6"/>
      <c r="M892" s="6"/>
      <c r="N892" s="6"/>
      <c r="O892" s="6"/>
      <c r="P892" s="6"/>
      <c r="Q892" s="6"/>
      <c r="R892" s="6"/>
      <c r="S892" s="6"/>
      <c r="T892" s="6"/>
      <c r="U892" s="6"/>
      <c r="V892" s="612"/>
      <c r="W892" s="6"/>
      <c r="X892" s="162"/>
      <c r="Y892" s="6"/>
      <c r="Z892" s="6"/>
      <c r="AA892" s="6"/>
    </row>
    <row r="893" spans="1:27" ht="47.25" customHeight="1" x14ac:dyDescent="0.25">
      <c r="A893" s="6"/>
      <c r="B893" s="6"/>
      <c r="C893" s="6"/>
      <c r="D893" s="6"/>
      <c r="E893" s="6"/>
      <c r="F893" s="6"/>
      <c r="G893" s="6"/>
      <c r="H893" s="35"/>
      <c r="I893" s="6"/>
      <c r="J893" s="6"/>
      <c r="K893" s="6"/>
      <c r="L893" s="6"/>
      <c r="M893" s="6"/>
      <c r="N893" s="6"/>
      <c r="O893" s="6"/>
      <c r="P893" s="6"/>
      <c r="Q893" s="6"/>
      <c r="R893" s="6"/>
      <c r="S893" s="6"/>
      <c r="T893" s="6"/>
      <c r="U893" s="6"/>
      <c r="V893" s="612"/>
      <c r="W893" s="6"/>
      <c r="X893" s="162"/>
      <c r="Y893" s="6"/>
      <c r="Z893" s="6"/>
      <c r="AA893" s="6"/>
    </row>
    <row r="894" spans="1:27" ht="47.25" customHeight="1" x14ac:dyDescent="0.25">
      <c r="A894" s="6"/>
      <c r="B894" s="6"/>
      <c r="C894" s="6"/>
      <c r="D894" s="6"/>
      <c r="E894" s="6"/>
      <c r="F894" s="6"/>
      <c r="G894" s="6"/>
      <c r="H894" s="35"/>
      <c r="I894" s="6"/>
      <c r="J894" s="6"/>
      <c r="K894" s="6"/>
      <c r="L894" s="6"/>
      <c r="M894" s="6"/>
      <c r="N894" s="6"/>
      <c r="O894" s="6"/>
      <c r="P894" s="6"/>
      <c r="Q894" s="6"/>
      <c r="R894" s="6"/>
      <c r="S894" s="6"/>
      <c r="T894" s="6"/>
      <c r="U894" s="6"/>
      <c r="V894" s="612"/>
      <c r="W894" s="6"/>
      <c r="X894" s="162"/>
      <c r="Y894" s="6"/>
      <c r="Z894" s="6"/>
      <c r="AA894" s="6"/>
    </row>
    <row r="895" spans="1:27" ht="47.25" customHeight="1" x14ac:dyDescent="0.25">
      <c r="A895" s="6"/>
      <c r="B895" s="6"/>
      <c r="C895" s="6"/>
      <c r="D895" s="6"/>
      <c r="E895" s="6"/>
      <c r="F895" s="6"/>
      <c r="G895" s="6"/>
      <c r="H895" s="35"/>
      <c r="I895" s="6"/>
      <c r="J895" s="6"/>
      <c r="K895" s="6"/>
      <c r="L895" s="6"/>
      <c r="M895" s="6"/>
      <c r="N895" s="6"/>
      <c r="O895" s="6"/>
      <c r="P895" s="6"/>
      <c r="Q895" s="6"/>
      <c r="R895" s="6"/>
      <c r="S895" s="6"/>
      <c r="T895" s="6"/>
      <c r="U895" s="6"/>
      <c r="V895" s="612"/>
      <c r="W895" s="6"/>
      <c r="X895" s="162"/>
      <c r="Y895" s="6"/>
      <c r="Z895" s="6"/>
      <c r="AA895" s="6"/>
    </row>
    <row r="896" spans="1:27" ht="47.25" customHeight="1" x14ac:dyDescent="0.25">
      <c r="A896" s="6"/>
      <c r="B896" s="6"/>
      <c r="C896" s="6"/>
      <c r="D896" s="6"/>
      <c r="E896" s="6"/>
      <c r="F896" s="6"/>
      <c r="G896" s="6"/>
      <c r="H896" s="35"/>
      <c r="I896" s="6"/>
      <c r="J896" s="6"/>
      <c r="K896" s="6"/>
      <c r="L896" s="6"/>
      <c r="M896" s="6"/>
      <c r="N896" s="6"/>
      <c r="O896" s="6"/>
      <c r="P896" s="6"/>
      <c r="Q896" s="6"/>
      <c r="R896" s="6"/>
      <c r="S896" s="6"/>
      <c r="T896" s="6"/>
      <c r="U896" s="6"/>
      <c r="V896" s="612"/>
      <c r="W896" s="6"/>
      <c r="X896" s="162"/>
      <c r="Y896" s="6"/>
      <c r="Z896" s="6"/>
      <c r="AA896" s="6"/>
    </row>
    <row r="897" spans="1:27" ht="47.25" customHeight="1" x14ac:dyDescent="0.25">
      <c r="A897" s="6"/>
      <c r="B897" s="6"/>
      <c r="C897" s="6"/>
      <c r="D897" s="6"/>
      <c r="E897" s="6"/>
      <c r="F897" s="6"/>
      <c r="G897" s="6"/>
      <c r="H897" s="35"/>
      <c r="I897" s="6"/>
      <c r="J897" s="6"/>
      <c r="K897" s="6"/>
      <c r="L897" s="6"/>
      <c r="M897" s="6"/>
      <c r="N897" s="6"/>
      <c r="O897" s="6"/>
      <c r="P897" s="6"/>
      <c r="Q897" s="6"/>
      <c r="R897" s="6"/>
      <c r="S897" s="6"/>
      <c r="T897" s="6"/>
      <c r="U897" s="6"/>
      <c r="V897" s="612"/>
      <c r="W897" s="6"/>
      <c r="X897" s="162"/>
      <c r="Y897" s="6"/>
      <c r="Z897" s="6"/>
      <c r="AA897" s="6"/>
    </row>
    <row r="898" spans="1:27" ht="47.25" customHeight="1" x14ac:dyDescent="0.25">
      <c r="A898" s="6"/>
      <c r="B898" s="6"/>
      <c r="C898" s="6"/>
      <c r="D898" s="6"/>
      <c r="E898" s="6"/>
      <c r="F898" s="6"/>
      <c r="G898" s="6"/>
      <c r="H898" s="35"/>
      <c r="I898" s="6"/>
      <c r="J898" s="6"/>
      <c r="K898" s="6"/>
      <c r="L898" s="6"/>
      <c r="M898" s="6"/>
      <c r="N898" s="6"/>
      <c r="O898" s="6"/>
      <c r="P898" s="6"/>
      <c r="Q898" s="6"/>
      <c r="R898" s="6"/>
      <c r="S898" s="6"/>
      <c r="T898" s="6"/>
      <c r="U898" s="6"/>
      <c r="V898" s="612"/>
      <c r="W898" s="6"/>
      <c r="X898" s="162"/>
      <c r="Y898" s="6"/>
      <c r="Z898" s="6"/>
      <c r="AA898" s="6"/>
    </row>
    <row r="899" spans="1:27" ht="47.25" customHeight="1" x14ac:dyDescent="0.25">
      <c r="A899" s="6"/>
      <c r="B899" s="6"/>
      <c r="C899" s="6"/>
      <c r="D899" s="6"/>
      <c r="E899" s="6"/>
      <c r="F899" s="6"/>
      <c r="G899" s="6"/>
      <c r="H899" s="35"/>
      <c r="I899" s="6"/>
      <c r="J899" s="6"/>
      <c r="K899" s="6"/>
      <c r="L899" s="6"/>
      <c r="M899" s="6"/>
      <c r="N899" s="6"/>
      <c r="O899" s="6"/>
      <c r="P899" s="6"/>
      <c r="Q899" s="6"/>
      <c r="R899" s="6"/>
      <c r="S899" s="6"/>
      <c r="T899" s="6"/>
      <c r="U899" s="6"/>
      <c r="V899" s="612"/>
      <c r="W899" s="6"/>
      <c r="X899" s="162"/>
      <c r="Y899" s="6"/>
      <c r="Z899" s="6"/>
      <c r="AA899" s="6"/>
    </row>
    <row r="900" spans="1:27" ht="47.25" customHeight="1" x14ac:dyDescent="0.25">
      <c r="A900" s="6"/>
      <c r="B900" s="6"/>
      <c r="C900" s="6"/>
      <c r="D900" s="6"/>
      <c r="E900" s="6"/>
      <c r="F900" s="6"/>
      <c r="G900" s="6"/>
      <c r="H900" s="35"/>
      <c r="I900" s="6"/>
      <c r="J900" s="6"/>
      <c r="K900" s="6"/>
      <c r="L900" s="6"/>
      <c r="M900" s="6"/>
      <c r="N900" s="6"/>
      <c r="O900" s="6"/>
      <c r="P900" s="6"/>
      <c r="Q900" s="6"/>
      <c r="R900" s="6"/>
      <c r="S900" s="6"/>
      <c r="T900" s="6"/>
      <c r="U900" s="6"/>
      <c r="V900" s="612"/>
      <c r="W900" s="6"/>
      <c r="X900" s="162"/>
      <c r="Y900" s="6"/>
      <c r="Z900" s="6"/>
      <c r="AA900" s="6"/>
    </row>
    <row r="901" spans="1:27" ht="47.25" customHeight="1" x14ac:dyDescent="0.25">
      <c r="A901" s="6"/>
      <c r="B901" s="6"/>
      <c r="C901" s="6"/>
      <c r="D901" s="6"/>
      <c r="E901" s="6"/>
      <c r="F901" s="6"/>
      <c r="G901" s="6"/>
      <c r="H901" s="35"/>
      <c r="I901" s="6"/>
      <c r="J901" s="6"/>
      <c r="K901" s="6"/>
      <c r="L901" s="6"/>
      <c r="M901" s="6"/>
      <c r="N901" s="6"/>
      <c r="O901" s="6"/>
      <c r="P901" s="6"/>
      <c r="Q901" s="6"/>
      <c r="R901" s="6"/>
      <c r="S901" s="6"/>
      <c r="T901" s="6"/>
      <c r="U901" s="6"/>
      <c r="V901" s="612"/>
      <c r="W901" s="6"/>
      <c r="X901" s="162"/>
      <c r="Y901" s="6"/>
      <c r="Z901" s="6"/>
      <c r="AA901" s="6"/>
    </row>
    <row r="902" spans="1:27" ht="47.25" customHeight="1" x14ac:dyDescent="0.25">
      <c r="A902" s="6"/>
      <c r="B902" s="6"/>
      <c r="C902" s="6"/>
      <c r="D902" s="6"/>
      <c r="E902" s="6"/>
      <c r="F902" s="6"/>
      <c r="G902" s="6"/>
      <c r="H902" s="35"/>
      <c r="I902" s="6"/>
      <c r="J902" s="6"/>
      <c r="K902" s="6"/>
      <c r="L902" s="6"/>
      <c r="M902" s="6"/>
      <c r="N902" s="6"/>
      <c r="O902" s="6"/>
      <c r="P902" s="6"/>
      <c r="Q902" s="6"/>
      <c r="R902" s="6"/>
      <c r="S902" s="6"/>
      <c r="T902" s="6"/>
      <c r="U902" s="6"/>
      <c r="V902" s="612"/>
      <c r="W902" s="6"/>
      <c r="X902" s="162"/>
      <c r="Y902" s="6"/>
      <c r="Z902" s="6"/>
      <c r="AA902" s="6"/>
    </row>
    <row r="903" spans="1:27" ht="47.25" customHeight="1" x14ac:dyDescent="0.25">
      <c r="A903" s="6"/>
      <c r="B903" s="6"/>
      <c r="C903" s="6"/>
      <c r="D903" s="6"/>
      <c r="E903" s="6"/>
      <c r="F903" s="6"/>
      <c r="G903" s="6"/>
      <c r="H903" s="35"/>
      <c r="I903" s="6"/>
      <c r="J903" s="6"/>
      <c r="K903" s="6"/>
      <c r="L903" s="6"/>
      <c r="M903" s="6"/>
      <c r="N903" s="6"/>
      <c r="O903" s="6"/>
      <c r="P903" s="6"/>
      <c r="Q903" s="6"/>
      <c r="R903" s="6"/>
      <c r="S903" s="6"/>
      <c r="T903" s="6"/>
      <c r="U903" s="6"/>
      <c r="V903" s="612"/>
      <c r="W903" s="6"/>
      <c r="X903" s="162"/>
      <c r="Y903" s="6"/>
      <c r="Z903" s="6"/>
      <c r="AA903" s="6"/>
    </row>
    <row r="904" spans="1:27" ht="47.25" customHeight="1" x14ac:dyDescent="0.25">
      <c r="A904" s="6"/>
      <c r="B904" s="6"/>
      <c r="C904" s="6"/>
      <c r="D904" s="6"/>
      <c r="E904" s="6"/>
      <c r="F904" s="6"/>
      <c r="G904" s="6"/>
      <c r="H904" s="35"/>
      <c r="I904" s="6"/>
      <c r="J904" s="6"/>
      <c r="K904" s="6"/>
      <c r="L904" s="6"/>
      <c r="M904" s="6"/>
      <c r="N904" s="6"/>
      <c r="O904" s="6"/>
      <c r="P904" s="6"/>
      <c r="Q904" s="6"/>
      <c r="R904" s="6"/>
      <c r="S904" s="6"/>
      <c r="T904" s="6"/>
      <c r="U904" s="6"/>
      <c r="V904" s="612"/>
      <c r="W904" s="6"/>
      <c r="X904" s="162"/>
      <c r="Y904" s="6"/>
      <c r="Z904" s="6"/>
      <c r="AA904" s="6"/>
    </row>
    <row r="905" spans="1:27" ht="47.25" customHeight="1" x14ac:dyDescent="0.25">
      <c r="A905" s="6"/>
      <c r="B905" s="6"/>
      <c r="C905" s="6"/>
      <c r="D905" s="6"/>
      <c r="E905" s="6"/>
      <c r="F905" s="6"/>
      <c r="G905" s="6"/>
      <c r="H905" s="35"/>
      <c r="I905" s="6"/>
      <c r="J905" s="6"/>
      <c r="K905" s="6"/>
      <c r="L905" s="6"/>
      <c r="M905" s="6"/>
      <c r="N905" s="6"/>
      <c r="O905" s="6"/>
      <c r="P905" s="6"/>
      <c r="Q905" s="6"/>
      <c r="R905" s="6"/>
      <c r="S905" s="6"/>
      <c r="T905" s="6"/>
      <c r="U905" s="6"/>
      <c r="V905" s="612"/>
      <c r="W905" s="6"/>
      <c r="X905" s="162"/>
      <c r="Y905" s="6"/>
      <c r="Z905" s="6"/>
      <c r="AA905" s="6"/>
    </row>
    <row r="906" spans="1:27" ht="47.25" customHeight="1" x14ac:dyDescent="0.25">
      <c r="A906" s="6"/>
      <c r="B906" s="6"/>
      <c r="C906" s="6"/>
      <c r="D906" s="6"/>
      <c r="E906" s="6"/>
      <c r="F906" s="6"/>
      <c r="G906" s="6"/>
      <c r="H906" s="35"/>
      <c r="I906" s="6"/>
      <c r="J906" s="6"/>
      <c r="K906" s="6"/>
      <c r="L906" s="6"/>
      <c r="M906" s="6"/>
      <c r="N906" s="6"/>
      <c r="O906" s="6"/>
      <c r="P906" s="6"/>
      <c r="Q906" s="6"/>
      <c r="R906" s="6"/>
      <c r="S906" s="6"/>
      <c r="T906" s="6"/>
      <c r="U906" s="6"/>
      <c r="V906" s="612"/>
      <c r="W906" s="6"/>
      <c r="X906" s="162"/>
      <c r="Y906" s="6"/>
      <c r="Z906" s="6"/>
      <c r="AA906" s="6"/>
    </row>
    <row r="907" spans="1:27" ht="47.25" customHeight="1" x14ac:dyDescent="0.25">
      <c r="A907" s="6"/>
      <c r="B907" s="6"/>
      <c r="C907" s="6"/>
      <c r="D907" s="6"/>
      <c r="E907" s="6"/>
      <c r="F907" s="6"/>
      <c r="G907" s="6"/>
      <c r="H907" s="35"/>
      <c r="I907" s="6"/>
      <c r="J907" s="6"/>
      <c r="K907" s="6"/>
      <c r="L907" s="6"/>
      <c r="M907" s="6"/>
      <c r="N907" s="6"/>
      <c r="O907" s="6"/>
      <c r="P907" s="6"/>
      <c r="Q907" s="6"/>
      <c r="R907" s="6"/>
      <c r="S907" s="6"/>
      <c r="T907" s="6"/>
      <c r="U907" s="6"/>
      <c r="V907" s="612"/>
      <c r="W907" s="6"/>
      <c r="X907" s="162"/>
      <c r="Y907" s="6"/>
      <c r="Z907" s="6"/>
      <c r="AA907" s="6"/>
    </row>
    <row r="908" spans="1:27" ht="47.25" customHeight="1" x14ac:dyDescent="0.25">
      <c r="A908" s="6"/>
      <c r="B908" s="6"/>
      <c r="C908" s="6"/>
      <c r="D908" s="6"/>
      <c r="E908" s="6"/>
      <c r="F908" s="6"/>
      <c r="G908" s="6"/>
      <c r="H908" s="35"/>
      <c r="I908" s="6"/>
      <c r="J908" s="6"/>
      <c r="K908" s="6"/>
      <c r="L908" s="6"/>
      <c r="M908" s="6"/>
      <c r="N908" s="6"/>
      <c r="O908" s="6"/>
      <c r="P908" s="6"/>
      <c r="Q908" s="6"/>
      <c r="R908" s="6"/>
      <c r="S908" s="6"/>
      <c r="T908" s="6"/>
      <c r="U908" s="6"/>
      <c r="V908" s="612"/>
      <c r="W908" s="6"/>
      <c r="X908" s="162"/>
      <c r="Y908" s="6"/>
      <c r="Z908" s="6"/>
      <c r="AA908" s="6"/>
    </row>
    <row r="909" spans="1:27" ht="47.25" customHeight="1" x14ac:dyDescent="0.25">
      <c r="A909" s="6"/>
      <c r="B909" s="6"/>
      <c r="C909" s="6"/>
      <c r="D909" s="6"/>
      <c r="E909" s="6"/>
      <c r="F909" s="6"/>
      <c r="G909" s="6"/>
      <c r="H909" s="35"/>
      <c r="I909" s="6"/>
      <c r="J909" s="6"/>
      <c r="K909" s="6"/>
      <c r="L909" s="6"/>
      <c r="M909" s="6"/>
      <c r="N909" s="6"/>
      <c r="O909" s="6"/>
      <c r="P909" s="6"/>
      <c r="Q909" s="6"/>
      <c r="R909" s="6"/>
      <c r="S909" s="6"/>
      <c r="T909" s="6"/>
      <c r="U909" s="6"/>
      <c r="V909" s="612"/>
      <c r="W909" s="6"/>
      <c r="X909" s="162"/>
      <c r="Y909" s="6"/>
      <c r="Z909" s="6"/>
      <c r="AA909" s="6"/>
    </row>
    <row r="910" spans="1:27" ht="47.25" customHeight="1" x14ac:dyDescent="0.25">
      <c r="A910" s="6"/>
      <c r="B910" s="6"/>
      <c r="C910" s="6"/>
      <c r="D910" s="6"/>
      <c r="E910" s="6"/>
      <c r="F910" s="6"/>
      <c r="G910" s="6"/>
      <c r="H910" s="35"/>
      <c r="I910" s="6"/>
      <c r="J910" s="6"/>
      <c r="K910" s="6"/>
      <c r="L910" s="6"/>
      <c r="M910" s="6"/>
      <c r="N910" s="6"/>
      <c r="O910" s="6"/>
      <c r="P910" s="6"/>
      <c r="Q910" s="6"/>
      <c r="R910" s="6"/>
      <c r="S910" s="6"/>
      <c r="T910" s="6"/>
      <c r="U910" s="6"/>
      <c r="V910" s="612"/>
      <c r="W910" s="6"/>
      <c r="X910" s="162"/>
      <c r="Y910" s="6"/>
      <c r="Z910" s="6"/>
      <c r="AA910" s="6"/>
    </row>
    <row r="911" spans="1:27" ht="47.25" customHeight="1" x14ac:dyDescent="0.25">
      <c r="A911" s="6"/>
      <c r="B911" s="6"/>
      <c r="C911" s="6"/>
      <c r="D911" s="6"/>
      <c r="E911" s="6"/>
      <c r="F911" s="6"/>
      <c r="G911" s="6"/>
      <c r="H911" s="35"/>
      <c r="I911" s="6"/>
      <c r="J911" s="6"/>
      <c r="K911" s="6"/>
      <c r="L911" s="6"/>
      <c r="M911" s="6"/>
      <c r="N911" s="6"/>
      <c r="O911" s="6"/>
      <c r="P911" s="6"/>
      <c r="Q911" s="6"/>
      <c r="R911" s="6"/>
      <c r="S911" s="6"/>
      <c r="T911" s="6"/>
      <c r="U911" s="6"/>
      <c r="V911" s="612"/>
      <c r="W911" s="6"/>
      <c r="X911" s="162"/>
      <c r="Y911" s="6"/>
      <c r="Z911" s="6"/>
      <c r="AA911" s="6"/>
    </row>
    <row r="912" spans="1:27" ht="47.25" customHeight="1" x14ac:dyDescent="0.25">
      <c r="A912" s="6"/>
      <c r="B912" s="6"/>
      <c r="C912" s="6"/>
      <c r="D912" s="6"/>
      <c r="E912" s="6"/>
      <c r="F912" s="6"/>
      <c r="G912" s="6"/>
      <c r="H912" s="35"/>
      <c r="I912" s="6"/>
      <c r="J912" s="6"/>
      <c r="K912" s="6"/>
      <c r="L912" s="6"/>
      <c r="M912" s="6"/>
      <c r="N912" s="6"/>
      <c r="O912" s="6"/>
      <c r="P912" s="6"/>
      <c r="Q912" s="6"/>
      <c r="R912" s="6"/>
      <c r="S912" s="6"/>
      <c r="T912" s="6"/>
      <c r="U912" s="6"/>
      <c r="V912" s="612"/>
      <c r="W912" s="6"/>
      <c r="X912" s="162"/>
      <c r="Y912" s="6"/>
      <c r="Z912" s="6"/>
      <c r="AA912" s="6"/>
    </row>
    <row r="913" spans="1:27" ht="47.25" customHeight="1" x14ac:dyDescent="0.25">
      <c r="A913" s="6"/>
      <c r="B913" s="6"/>
      <c r="C913" s="6"/>
      <c r="D913" s="6"/>
      <c r="E913" s="6"/>
      <c r="F913" s="6"/>
      <c r="G913" s="6"/>
      <c r="H913" s="35"/>
      <c r="I913" s="6"/>
      <c r="J913" s="6"/>
      <c r="K913" s="6"/>
      <c r="L913" s="6"/>
      <c r="M913" s="6"/>
      <c r="N913" s="6"/>
      <c r="O913" s="6"/>
      <c r="P913" s="6"/>
      <c r="Q913" s="6"/>
      <c r="R913" s="6"/>
      <c r="S913" s="6"/>
      <c r="T913" s="6"/>
      <c r="U913" s="6"/>
      <c r="V913" s="612"/>
      <c r="W913" s="6"/>
      <c r="X913" s="162"/>
      <c r="Y913" s="6"/>
      <c r="Z913" s="6"/>
      <c r="AA913" s="6"/>
    </row>
    <row r="914" spans="1:27" ht="47.25" customHeight="1" x14ac:dyDescent="0.25">
      <c r="A914" s="6"/>
      <c r="B914" s="6"/>
      <c r="C914" s="6"/>
      <c r="D914" s="6"/>
      <c r="E914" s="6"/>
      <c r="F914" s="6"/>
      <c r="G914" s="6"/>
      <c r="H914" s="35"/>
      <c r="I914" s="6"/>
      <c r="J914" s="6"/>
      <c r="K914" s="6"/>
      <c r="L914" s="6"/>
      <c r="M914" s="6"/>
      <c r="N914" s="6"/>
      <c r="O914" s="6"/>
      <c r="P914" s="6"/>
      <c r="Q914" s="6"/>
      <c r="R914" s="6"/>
      <c r="S914" s="6"/>
      <c r="T914" s="6"/>
      <c r="U914" s="6"/>
      <c r="V914" s="612"/>
      <c r="W914" s="6"/>
      <c r="X914" s="162"/>
      <c r="Y914" s="6"/>
      <c r="Z914" s="6"/>
      <c r="AA914" s="6"/>
    </row>
    <row r="915" spans="1:27" ht="47.25" customHeight="1" x14ac:dyDescent="0.25">
      <c r="A915" s="6"/>
      <c r="B915" s="6"/>
      <c r="C915" s="6"/>
      <c r="D915" s="6"/>
      <c r="E915" s="6"/>
      <c r="F915" s="6"/>
      <c r="G915" s="6"/>
      <c r="H915" s="35"/>
      <c r="I915" s="6"/>
      <c r="J915" s="6"/>
      <c r="K915" s="6"/>
      <c r="L915" s="6"/>
      <c r="M915" s="6"/>
      <c r="N915" s="6"/>
      <c r="O915" s="6"/>
      <c r="P915" s="6"/>
      <c r="Q915" s="6"/>
      <c r="R915" s="6"/>
      <c r="S915" s="6"/>
      <c r="T915" s="6"/>
      <c r="U915" s="6"/>
      <c r="V915" s="612"/>
      <c r="W915" s="6"/>
      <c r="X915" s="162"/>
      <c r="Y915" s="6"/>
      <c r="Z915" s="6"/>
      <c r="AA915" s="6"/>
    </row>
    <row r="916" spans="1:27" ht="47.25" customHeight="1" x14ac:dyDescent="0.25">
      <c r="A916" s="6"/>
      <c r="B916" s="6"/>
      <c r="C916" s="6"/>
      <c r="D916" s="6"/>
      <c r="E916" s="6"/>
      <c r="F916" s="6"/>
      <c r="G916" s="6"/>
      <c r="H916" s="35"/>
      <c r="I916" s="6"/>
      <c r="J916" s="6"/>
      <c r="K916" s="6"/>
      <c r="L916" s="6"/>
      <c r="M916" s="6"/>
      <c r="N916" s="6"/>
      <c r="O916" s="6"/>
      <c r="P916" s="6"/>
      <c r="Q916" s="6"/>
      <c r="R916" s="6"/>
      <c r="S916" s="6"/>
      <c r="T916" s="6"/>
      <c r="U916" s="6"/>
      <c r="V916" s="612"/>
      <c r="W916" s="6"/>
      <c r="X916" s="162"/>
      <c r="Y916" s="6"/>
      <c r="Z916" s="6"/>
      <c r="AA916" s="6"/>
    </row>
    <row r="917" spans="1:27" ht="47.25" customHeight="1" x14ac:dyDescent="0.25">
      <c r="A917" s="6"/>
      <c r="B917" s="6"/>
      <c r="C917" s="6"/>
      <c r="D917" s="6"/>
      <c r="E917" s="6"/>
      <c r="F917" s="6"/>
      <c r="G917" s="6"/>
      <c r="H917" s="35"/>
      <c r="I917" s="6"/>
      <c r="J917" s="6"/>
      <c r="K917" s="6"/>
      <c r="L917" s="6"/>
      <c r="M917" s="6"/>
      <c r="N917" s="6"/>
      <c r="O917" s="6"/>
      <c r="P917" s="6"/>
      <c r="Q917" s="6"/>
      <c r="R917" s="6"/>
      <c r="S917" s="6"/>
      <c r="T917" s="6"/>
      <c r="U917" s="6"/>
      <c r="V917" s="612"/>
      <c r="W917" s="6"/>
      <c r="X917" s="162"/>
      <c r="Y917" s="6"/>
      <c r="Z917" s="6"/>
      <c r="AA917" s="6"/>
    </row>
    <row r="918" spans="1:27" ht="47.25" customHeight="1" x14ac:dyDescent="0.25">
      <c r="A918" s="6"/>
      <c r="B918" s="6"/>
      <c r="C918" s="6"/>
      <c r="D918" s="6"/>
      <c r="E918" s="6"/>
      <c r="F918" s="6"/>
      <c r="G918" s="6"/>
      <c r="H918" s="35"/>
      <c r="I918" s="6"/>
      <c r="J918" s="6"/>
      <c r="K918" s="6"/>
      <c r="L918" s="6"/>
      <c r="M918" s="6"/>
      <c r="N918" s="6"/>
      <c r="O918" s="6"/>
      <c r="P918" s="6"/>
      <c r="Q918" s="6"/>
      <c r="R918" s="6"/>
      <c r="S918" s="6"/>
      <c r="T918" s="6"/>
      <c r="U918" s="6"/>
      <c r="V918" s="612"/>
      <c r="W918" s="6"/>
      <c r="X918" s="162"/>
      <c r="Y918" s="6"/>
      <c r="Z918" s="6"/>
      <c r="AA918" s="6"/>
    </row>
    <row r="919" spans="1:27" ht="47.25" customHeight="1" x14ac:dyDescent="0.25">
      <c r="A919" s="6"/>
      <c r="B919" s="6"/>
      <c r="C919" s="6"/>
      <c r="D919" s="6"/>
      <c r="E919" s="6"/>
      <c r="F919" s="6"/>
      <c r="G919" s="6"/>
      <c r="H919" s="35"/>
      <c r="I919" s="6"/>
      <c r="J919" s="6"/>
      <c r="K919" s="6"/>
      <c r="L919" s="6"/>
      <c r="M919" s="6"/>
      <c r="N919" s="6"/>
      <c r="O919" s="6"/>
      <c r="P919" s="6"/>
      <c r="Q919" s="6"/>
      <c r="R919" s="6"/>
      <c r="S919" s="6"/>
      <c r="T919" s="6"/>
      <c r="U919" s="6"/>
      <c r="V919" s="612"/>
      <c r="W919" s="6"/>
      <c r="X919" s="162"/>
      <c r="Y919" s="6"/>
      <c r="Z919" s="6"/>
      <c r="AA919" s="6"/>
    </row>
    <row r="920" spans="1:27" ht="47.25" customHeight="1" x14ac:dyDescent="0.25">
      <c r="A920" s="6"/>
      <c r="B920" s="6"/>
      <c r="C920" s="6"/>
      <c r="D920" s="6"/>
      <c r="E920" s="6"/>
      <c r="F920" s="6"/>
      <c r="G920" s="6"/>
      <c r="H920" s="35"/>
      <c r="I920" s="6"/>
      <c r="J920" s="6"/>
      <c r="K920" s="6"/>
      <c r="L920" s="6"/>
      <c r="M920" s="6"/>
      <c r="N920" s="6"/>
      <c r="O920" s="6"/>
      <c r="P920" s="6"/>
      <c r="Q920" s="6"/>
      <c r="R920" s="6"/>
      <c r="S920" s="6"/>
      <c r="T920" s="6"/>
      <c r="U920" s="6"/>
      <c r="V920" s="612"/>
      <c r="W920" s="6"/>
      <c r="X920" s="162"/>
      <c r="Y920" s="6"/>
      <c r="Z920" s="6"/>
      <c r="AA920" s="6"/>
    </row>
    <row r="921" spans="1:27" ht="47.25" customHeight="1" x14ac:dyDescent="0.25">
      <c r="A921" s="6"/>
      <c r="B921" s="6"/>
      <c r="C921" s="6"/>
      <c r="D921" s="6"/>
      <c r="E921" s="6"/>
      <c r="F921" s="6"/>
      <c r="G921" s="6"/>
      <c r="H921" s="35"/>
      <c r="I921" s="6"/>
      <c r="J921" s="6"/>
      <c r="K921" s="6"/>
      <c r="L921" s="6"/>
      <c r="M921" s="6"/>
      <c r="N921" s="6"/>
      <c r="O921" s="6"/>
      <c r="P921" s="6"/>
      <c r="Q921" s="6"/>
      <c r="R921" s="6"/>
      <c r="S921" s="6"/>
      <c r="T921" s="6"/>
      <c r="U921" s="6"/>
      <c r="V921" s="612"/>
      <c r="W921" s="6"/>
      <c r="X921" s="162"/>
      <c r="Y921" s="6"/>
      <c r="Z921" s="6"/>
      <c r="AA921" s="6"/>
    </row>
    <row r="922" spans="1:27" ht="47.25" customHeight="1" x14ac:dyDescent="0.25">
      <c r="A922" s="6"/>
      <c r="B922" s="6"/>
      <c r="C922" s="6"/>
      <c r="D922" s="6"/>
      <c r="E922" s="6"/>
      <c r="F922" s="6"/>
      <c r="G922" s="6"/>
      <c r="H922" s="35"/>
      <c r="I922" s="6"/>
      <c r="J922" s="6"/>
      <c r="K922" s="6"/>
      <c r="L922" s="6"/>
      <c r="M922" s="6"/>
      <c r="N922" s="6"/>
      <c r="O922" s="6"/>
      <c r="P922" s="6"/>
      <c r="Q922" s="6"/>
      <c r="R922" s="6"/>
      <c r="S922" s="6"/>
      <c r="T922" s="6"/>
      <c r="U922" s="6"/>
      <c r="V922" s="612"/>
      <c r="W922" s="6"/>
      <c r="X922" s="162"/>
      <c r="Y922" s="6"/>
      <c r="Z922" s="6"/>
      <c r="AA922" s="6"/>
    </row>
    <row r="923" spans="1:27" ht="47.25" customHeight="1" x14ac:dyDescent="0.25">
      <c r="A923" s="6"/>
      <c r="B923" s="6"/>
      <c r="C923" s="6"/>
      <c r="D923" s="6"/>
      <c r="E923" s="6"/>
      <c r="F923" s="6"/>
      <c r="G923" s="6"/>
      <c r="H923" s="35"/>
      <c r="I923" s="6"/>
      <c r="J923" s="6"/>
      <c r="K923" s="6"/>
      <c r="L923" s="6"/>
      <c r="M923" s="6"/>
      <c r="N923" s="6"/>
      <c r="O923" s="6"/>
      <c r="P923" s="6"/>
      <c r="Q923" s="6"/>
      <c r="R923" s="6"/>
      <c r="S923" s="6"/>
      <c r="T923" s="6"/>
      <c r="U923" s="6"/>
      <c r="V923" s="612"/>
      <c r="W923" s="6"/>
      <c r="X923" s="162"/>
      <c r="Y923" s="6"/>
      <c r="Z923" s="6"/>
      <c r="AA923" s="6"/>
    </row>
    <row r="924" spans="1:27" ht="47.25" customHeight="1" x14ac:dyDescent="0.25">
      <c r="A924" s="6"/>
      <c r="B924" s="6"/>
      <c r="C924" s="6"/>
      <c r="D924" s="6"/>
      <c r="E924" s="6"/>
      <c r="F924" s="6"/>
      <c r="G924" s="6"/>
      <c r="H924" s="35"/>
      <c r="I924" s="6"/>
      <c r="J924" s="6"/>
      <c r="K924" s="6"/>
      <c r="L924" s="6"/>
      <c r="M924" s="6"/>
      <c r="N924" s="6"/>
      <c r="O924" s="6"/>
      <c r="P924" s="6"/>
      <c r="Q924" s="6"/>
      <c r="R924" s="6"/>
      <c r="S924" s="6"/>
      <c r="T924" s="6"/>
      <c r="U924" s="6"/>
      <c r="V924" s="612"/>
      <c r="W924" s="6"/>
      <c r="X924" s="162"/>
      <c r="Y924" s="6"/>
      <c r="Z924" s="6"/>
      <c r="AA924" s="6"/>
    </row>
    <row r="925" spans="1:27" ht="47.25" customHeight="1" x14ac:dyDescent="0.25">
      <c r="A925" s="6"/>
      <c r="B925" s="6"/>
      <c r="C925" s="6"/>
      <c r="D925" s="6"/>
      <c r="E925" s="6"/>
      <c r="F925" s="6"/>
      <c r="G925" s="6"/>
      <c r="H925" s="35"/>
      <c r="I925" s="6"/>
      <c r="J925" s="6"/>
      <c r="K925" s="6"/>
      <c r="L925" s="6"/>
      <c r="M925" s="6"/>
      <c r="N925" s="6"/>
      <c r="O925" s="6"/>
      <c r="P925" s="6"/>
      <c r="Q925" s="6"/>
      <c r="R925" s="6"/>
      <c r="S925" s="6"/>
      <c r="T925" s="6"/>
      <c r="U925" s="6"/>
      <c r="V925" s="612"/>
      <c r="W925" s="6"/>
      <c r="X925" s="162"/>
      <c r="Y925" s="6"/>
      <c r="Z925" s="6"/>
      <c r="AA925" s="6"/>
    </row>
    <row r="926" spans="1:27" ht="47.25" customHeight="1" x14ac:dyDescent="0.25">
      <c r="A926" s="6"/>
      <c r="B926" s="6"/>
      <c r="C926" s="6"/>
      <c r="D926" s="6"/>
      <c r="E926" s="6"/>
      <c r="F926" s="6"/>
      <c r="G926" s="6"/>
      <c r="H926" s="35"/>
      <c r="I926" s="6"/>
      <c r="J926" s="6"/>
      <c r="K926" s="6"/>
      <c r="L926" s="6"/>
      <c r="M926" s="6"/>
      <c r="N926" s="6"/>
      <c r="O926" s="6"/>
      <c r="P926" s="6"/>
      <c r="Q926" s="6"/>
      <c r="R926" s="6"/>
      <c r="S926" s="6"/>
      <c r="T926" s="6"/>
      <c r="U926" s="6"/>
      <c r="V926" s="612"/>
      <c r="W926" s="6"/>
      <c r="X926" s="162"/>
      <c r="Y926" s="6"/>
      <c r="Z926" s="6"/>
      <c r="AA926" s="6"/>
    </row>
    <row r="927" spans="1:27" ht="47.25" customHeight="1" x14ac:dyDescent="0.25">
      <c r="A927" s="6"/>
      <c r="B927" s="6"/>
      <c r="C927" s="6"/>
      <c r="D927" s="6"/>
      <c r="E927" s="6"/>
      <c r="F927" s="6"/>
      <c r="G927" s="6"/>
      <c r="H927" s="35"/>
      <c r="I927" s="6"/>
      <c r="J927" s="6"/>
      <c r="K927" s="6"/>
      <c r="L927" s="6"/>
      <c r="M927" s="6"/>
      <c r="N927" s="6"/>
      <c r="O927" s="6"/>
      <c r="P927" s="6"/>
      <c r="Q927" s="6"/>
      <c r="R927" s="6"/>
      <c r="S927" s="6"/>
      <c r="T927" s="6"/>
      <c r="U927" s="6"/>
      <c r="V927" s="612"/>
      <c r="W927" s="6"/>
      <c r="X927" s="162"/>
      <c r="Y927" s="6"/>
      <c r="Z927" s="6"/>
      <c r="AA927" s="6"/>
    </row>
    <row r="928" spans="1:27" ht="47.25" customHeight="1" x14ac:dyDescent="0.25">
      <c r="A928" s="6"/>
      <c r="B928" s="6"/>
      <c r="C928" s="6"/>
      <c r="D928" s="6"/>
      <c r="E928" s="6"/>
      <c r="F928" s="6"/>
      <c r="G928" s="6"/>
      <c r="H928" s="35"/>
      <c r="I928" s="6"/>
      <c r="J928" s="6"/>
      <c r="K928" s="6"/>
      <c r="L928" s="6"/>
      <c r="M928" s="6"/>
      <c r="N928" s="6"/>
      <c r="O928" s="6"/>
      <c r="P928" s="6"/>
      <c r="Q928" s="6"/>
      <c r="R928" s="6"/>
      <c r="S928" s="6"/>
      <c r="T928" s="6"/>
      <c r="U928" s="6"/>
      <c r="V928" s="612"/>
      <c r="W928" s="6"/>
      <c r="X928" s="162"/>
      <c r="Y928" s="6"/>
      <c r="Z928" s="6"/>
      <c r="AA928" s="6"/>
    </row>
    <row r="929" spans="1:27" ht="47.25" customHeight="1" x14ac:dyDescent="0.25">
      <c r="A929" s="6"/>
      <c r="B929" s="6"/>
      <c r="C929" s="6"/>
      <c r="D929" s="6"/>
      <c r="E929" s="6"/>
      <c r="F929" s="6"/>
      <c r="G929" s="6"/>
      <c r="H929" s="35"/>
      <c r="I929" s="6"/>
      <c r="J929" s="6"/>
      <c r="K929" s="6"/>
      <c r="L929" s="6"/>
      <c r="M929" s="6"/>
      <c r="N929" s="6"/>
      <c r="O929" s="6"/>
      <c r="P929" s="6"/>
      <c r="Q929" s="6"/>
      <c r="R929" s="6"/>
      <c r="S929" s="6"/>
      <c r="T929" s="6"/>
      <c r="U929" s="6"/>
      <c r="V929" s="612"/>
      <c r="W929" s="6"/>
      <c r="X929" s="162"/>
      <c r="Y929" s="6"/>
      <c r="Z929" s="6"/>
      <c r="AA929" s="6"/>
    </row>
    <row r="930" spans="1:27" ht="47.25" customHeight="1" x14ac:dyDescent="0.25">
      <c r="A930" s="6"/>
      <c r="B930" s="6"/>
      <c r="C930" s="6"/>
      <c r="D930" s="6"/>
      <c r="E930" s="6"/>
      <c r="F930" s="6"/>
      <c r="G930" s="6"/>
      <c r="H930" s="35"/>
      <c r="I930" s="6"/>
      <c r="J930" s="6"/>
      <c r="K930" s="6"/>
      <c r="L930" s="6"/>
      <c r="M930" s="6"/>
      <c r="N930" s="6"/>
      <c r="O930" s="6"/>
      <c r="P930" s="6"/>
      <c r="Q930" s="6"/>
      <c r="R930" s="6"/>
      <c r="S930" s="6"/>
      <c r="T930" s="6"/>
      <c r="U930" s="6"/>
      <c r="V930" s="612"/>
      <c r="W930" s="6"/>
      <c r="X930" s="162"/>
      <c r="Y930" s="6"/>
      <c r="Z930" s="6"/>
      <c r="AA930" s="6"/>
    </row>
    <row r="931" spans="1:27" ht="47.25" customHeight="1" x14ac:dyDescent="0.25">
      <c r="A931" s="6"/>
      <c r="B931" s="6"/>
      <c r="C931" s="6"/>
      <c r="D931" s="6"/>
      <c r="E931" s="6"/>
      <c r="F931" s="6"/>
      <c r="G931" s="6"/>
      <c r="H931" s="35"/>
      <c r="I931" s="6"/>
      <c r="J931" s="6"/>
      <c r="K931" s="6"/>
      <c r="L931" s="6"/>
      <c r="M931" s="6"/>
      <c r="N931" s="6"/>
      <c r="O931" s="6"/>
      <c r="P931" s="6"/>
      <c r="Q931" s="6"/>
      <c r="R931" s="6"/>
      <c r="S931" s="6"/>
      <c r="T931" s="6"/>
      <c r="U931" s="6"/>
      <c r="V931" s="612"/>
      <c r="W931" s="6"/>
      <c r="X931" s="162"/>
      <c r="Y931" s="6"/>
      <c r="Z931" s="6"/>
      <c r="AA931" s="6"/>
    </row>
    <row r="932" spans="1:27" ht="47.25" customHeight="1" x14ac:dyDescent="0.25">
      <c r="A932" s="6"/>
      <c r="B932" s="6"/>
      <c r="C932" s="6"/>
      <c r="D932" s="6"/>
      <c r="E932" s="6"/>
      <c r="F932" s="6"/>
      <c r="G932" s="6"/>
      <c r="H932" s="35"/>
      <c r="I932" s="6"/>
      <c r="J932" s="6"/>
      <c r="K932" s="6"/>
      <c r="L932" s="6"/>
      <c r="M932" s="6"/>
      <c r="N932" s="6"/>
      <c r="O932" s="6"/>
      <c r="P932" s="6"/>
      <c r="Q932" s="6"/>
      <c r="R932" s="6"/>
      <c r="S932" s="6"/>
      <c r="T932" s="6"/>
      <c r="U932" s="6"/>
      <c r="V932" s="612"/>
      <c r="W932" s="6"/>
      <c r="X932" s="162"/>
      <c r="Y932" s="6"/>
      <c r="Z932" s="6"/>
      <c r="AA932" s="6"/>
    </row>
    <row r="933" spans="1:27" ht="47.25" customHeight="1" x14ac:dyDescent="0.25">
      <c r="A933" s="6"/>
      <c r="B933" s="6"/>
      <c r="C933" s="6"/>
      <c r="D933" s="6"/>
      <c r="E933" s="6"/>
      <c r="F933" s="6"/>
      <c r="G933" s="6"/>
      <c r="H933" s="35"/>
      <c r="I933" s="6"/>
      <c r="J933" s="6"/>
      <c r="K933" s="6"/>
      <c r="L933" s="6"/>
      <c r="M933" s="6"/>
      <c r="N933" s="6"/>
      <c r="O933" s="6"/>
      <c r="P933" s="6"/>
      <c r="Q933" s="6"/>
      <c r="R933" s="6"/>
      <c r="S933" s="6"/>
      <c r="T933" s="6"/>
      <c r="U933" s="6"/>
      <c r="V933" s="612"/>
      <c r="W933" s="6"/>
      <c r="X933" s="162"/>
      <c r="Y933" s="6"/>
      <c r="Z933" s="6"/>
      <c r="AA933" s="6"/>
    </row>
    <row r="934" spans="1:27" ht="47.25" customHeight="1" x14ac:dyDescent="0.25">
      <c r="A934" s="6"/>
      <c r="B934" s="6"/>
      <c r="C934" s="6"/>
      <c r="D934" s="6"/>
      <c r="E934" s="6"/>
      <c r="F934" s="6"/>
      <c r="G934" s="6"/>
      <c r="H934" s="35"/>
      <c r="I934" s="6"/>
      <c r="J934" s="6"/>
      <c r="K934" s="6"/>
      <c r="L934" s="6"/>
      <c r="M934" s="6"/>
      <c r="N934" s="6"/>
      <c r="O934" s="6"/>
      <c r="P934" s="6"/>
      <c r="Q934" s="6"/>
      <c r="R934" s="6"/>
      <c r="S934" s="6"/>
      <c r="T934" s="6"/>
      <c r="U934" s="6"/>
      <c r="V934" s="612"/>
      <c r="W934" s="6"/>
      <c r="X934" s="162"/>
      <c r="Y934" s="6"/>
      <c r="Z934" s="6"/>
      <c r="AA934" s="6"/>
    </row>
    <row r="935" spans="1:27" ht="47.25" customHeight="1" x14ac:dyDescent="0.25">
      <c r="A935" s="6"/>
      <c r="B935" s="6"/>
      <c r="C935" s="6"/>
      <c r="D935" s="6"/>
      <c r="E935" s="6"/>
      <c r="F935" s="6"/>
      <c r="G935" s="6"/>
      <c r="H935" s="35"/>
      <c r="I935" s="6"/>
      <c r="J935" s="6"/>
      <c r="K935" s="6"/>
      <c r="L935" s="6"/>
      <c r="M935" s="6"/>
      <c r="N935" s="6"/>
      <c r="O935" s="6"/>
      <c r="P935" s="6"/>
      <c r="Q935" s="6"/>
      <c r="R935" s="6"/>
      <c r="S935" s="6"/>
      <c r="T935" s="6"/>
      <c r="U935" s="6"/>
      <c r="V935" s="612"/>
      <c r="W935" s="6"/>
      <c r="X935" s="162"/>
      <c r="Y935" s="6"/>
      <c r="Z935" s="6"/>
      <c r="AA935" s="6"/>
    </row>
    <row r="936" spans="1:27" ht="47.25" customHeight="1" x14ac:dyDescent="0.25">
      <c r="A936" s="6"/>
      <c r="B936" s="6"/>
      <c r="C936" s="6"/>
      <c r="D936" s="6"/>
      <c r="E936" s="6"/>
      <c r="F936" s="6"/>
      <c r="G936" s="6"/>
      <c r="H936" s="35"/>
      <c r="I936" s="6"/>
      <c r="J936" s="6"/>
      <c r="K936" s="6"/>
      <c r="L936" s="6"/>
      <c r="M936" s="6"/>
      <c r="N936" s="6"/>
      <c r="O936" s="6"/>
      <c r="P936" s="6"/>
      <c r="Q936" s="6"/>
      <c r="R936" s="6"/>
      <c r="S936" s="6"/>
      <c r="T936" s="6"/>
      <c r="U936" s="6"/>
      <c r="V936" s="612"/>
      <c r="W936" s="6"/>
      <c r="X936" s="162"/>
      <c r="Y936" s="6"/>
      <c r="Z936" s="6"/>
      <c r="AA936" s="6"/>
    </row>
    <row r="937" spans="1:27" ht="47.25" customHeight="1" x14ac:dyDescent="0.25">
      <c r="A937" s="6"/>
      <c r="B937" s="6"/>
      <c r="C937" s="6"/>
      <c r="D937" s="6"/>
      <c r="E937" s="6"/>
      <c r="F937" s="6"/>
      <c r="G937" s="6"/>
      <c r="H937" s="35"/>
      <c r="I937" s="6"/>
      <c r="J937" s="6"/>
      <c r="K937" s="6"/>
      <c r="L937" s="6"/>
      <c r="M937" s="6"/>
      <c r="N937" s="6"/>
      <c r="O937" s="6"/>
      <c r="P937" s="6"/>
      <c r="Q937" s="6"/>
      <c r="R937" s="6"/>
      <c r="S937" s="6"/>
      <c r="T937" s="6"/>
      <c r="U937" s="6"/>
      <c r="V937" s="612"/>
      <c r="W937" s="6"/>
      <c r="X937" s="162"/>
      <c r="Y937" s="6"/>
      <c r="Z937" s="6"/>
      <c r="AA937" s="6"/>
    </row>
    <row r="938" spans="1:27" ht="47.25" customHeight="1" x14ac:dyDescent="0.25">
      <c r="A938" s="6"/>
      <c r="B938" s="6"/>
      <c r="C938" s="6"/>
      <c r="D938" s="6"/>
      <c r="E938" s="6"/>
      <c r="F938" s="6"/>
      <c r="G938" s="6"/>
      <c r="H938" s="35"/>
      <c r="I938" s="6"/>
      <c r="J938" s="6"/>
      <c r="K938" s="6"/>
      <c r="L938" s="6"/>
      <c r="M938" s="6"/>
      <c r="N938" s="6"/>
      <c r="O938" s="6"/>
      <c r="P938" s="6"/>
      <c r="Q938" s="6"/>
      <c r="R938" s="6"/>
      <c r="S938" s="6"/>
      <c r="T938" s="6"/>
      <c r="U938" s="6"/>
      <c r="V938" s="612"/>
      <c r="W938" s="6"/>
      <c r="X938" s="162"/>
      <c r="Y938" s="6"/>
      <c r="Z938" s="6"/>
      <c r="AA938" s="6"/>
    </row>
    <row r="939" spans="1:27" ht="47.25" customHeight="1" x14ac:dyDescent="0.25">
      <c r="A939" s="6"/>
      <c r="B939" s="6"/>
      <c r="C939" s="6"/>
      <c r="D939" s="6"/>
      <c r="E939" s="6"/>
      <c r="F939" s="6"/>
      <c r="G939" s="6"/>
      <c r="H939" s="35"/>
      <c r="I939" s="6"/>
      <c r="J939" s="6"/>
      <c r="K939" s="6"/>
      <c r="L939" s="6"/>
      <c r="M939" s="6"/>
      <c r="N939" s="6"/>
      <c r="O939" s="6"/>
      <c r="P939" s="6"/>
      <c r="Q939" s="6"/>
      <c r="R939" s="6"/>
      <c r="S939" s="6"/>
      <c r="T939" s="6"/>
      <c r="U939" s="6"/>
      <c r="V939" s="612"/>
      <c r="W939" s="6"/>
      <c r="X939" s="162"/>
      <c r="Y939" s="6"/>
      <c r="Z939" s="6"/>
      <c r="AA939" s="6"/>
    </row>
    <row r="940" spans="1:27" ht="47.25" customHeight="1" x14ac:dyDescent="0.25">
      <c r="A940" s="6"/>
      <c r="B940" s="6"/>
      <c r="C940" s="6"/>
      <c r="D940" s="6"/>
      <c r="E940" s="6"/>
      <c r="F940" s="6"/>
      <c r="G940" s="6"/>
      <c r="H940" s="35"/>
      <c r="I940" s="6"/>
      <c r="J940" s="6"/>
      <c r="K940" s="6"/>
      <c r="L940" s="6"/>
      <c r="M940" s="6"/>
      <c r="N940" s="6"/>
      <c r="O940" s="6"/>
      <c r="P940" s="6"/>
      <c r="Q940" s="6"/>
      <c r="R940" s="6"/>
      <c r="S940" s="6"/>
      <c r="T940" s="6"/>
      <c r="U940" s="6"/>
      <c r="V940" s="612"/>
      <c r="W940" s="6"/>
      <c r="X940" s="162"/>
      <c r="Y940" s="6"/>
      <c r="Z940" s="6"/>
      <c r="AA940" s="6"/>
    </row>
    <row r="941" spans="1:27" ht="47.25" customHeight="1" x14ac:dyDescent="0.25">
      <c r="A941" s="6"/>
      <c r="B941" s="6"/>
      <c r="C941" s="6"/>
      <c r="D941" s="6"/>
      <c r="E941" s="6"/>
      <c r="F941" s="6"/>
      <c r="G941" s="6"/>
      <c r="H941" s="35"/>
      <c r="I941" s="6"/>
      <c r="J941" s="6"/>
      <c r="K941" s="6"/>
      <c r="L941" s="6"/>
      <c r="M941" s="6"/>
      <c r="N941" s="6"/>
      <c r="O941" s="6"/>
      <c r="P941" s="6"/>
      <c r="Q941" s="6"/>
      <c r="R941" s="6"/>
      <c r="S941" s="6"/>
      <c r="T941" s="6"/>
      <c r="U941" s="6"/>
      <c r="V941" s="612"/>
      <c r="W941" s="6"/>
      <c r="X941" s="162"/>
      <c r="Y941" s="6"/>
      <c r="Z941" s="6"/>
      <c r="AA941" s="6"/>
    </row>
    <row r="942" spans="1:27" ht="47.25" customHeight="1" x14ac:dyDescent="0.25">
      <c r="A942" s="6"/>
      <c r="B942" s="6"/>
      <c r="C942" s="6"/>
      <c r="D942" s="6"/>
      <c r="E942" s="6"/>
      <c r="F942" s="6"/>
      <c r="G942" s="6"/>
      <c r="H942" s="35"/>
      <c r="I942" s="6"/>
      <c r="J942" s="6"/>
      <c r="K942" s="6"/>
      <c r="L942" s="6"/>
      <c r="M942" s="6"/>
      <c r="N942" s="6"/>
      <c r="O942" s="6"/>
      <c r="P942" s="6"/>
      <c r="Q942" s="6"/>
      <c r="R942" s="6"/>
      <c r="S942" s="6"/>
      <c r="T942" s="6"/>
      <c r="U942" s="6"/>
      <c r="V942" s="612"/>
      <c r="W942" s="6"/>
      <c r="X942" s="162"/>
      <c r="Y942" s="6"/>
      <c r="Z942" s="6"/>
      <c r="AA942" s="6"/>
    </row>
    <row r="943" spans="1:27" ht="47.25" customHeight="1" x14ac:dyDescent="0.25">
      <c r="A943" s="6"/>
      <c r="B943" s="6"/>
      <c r="C943" s="6"/>
      <c r="D943" s="6"/>
      <c r="E943" s="6"/>
      <c r="F943" s="6"/>
      <c r="G943" s="6"/>
      <c r="H943" s="35"/>
      <c r="I943" s="6"/>
      <c r="J943" s="6"/>
      <c r="K943" s="6"/>
      <c r="L943" s="6"/>
      <c r="M943" s="6"/>
      <c r="N943" s="6"/>
      <c r="O943" s="6"/>
      <c r="P943" s="6"/>
      <c r="Q943" s="6"/>
      <c r="R943" s="6"/>
      <c r="S943" s="6"/>
      <c r="T943" s="6"/>
      <c r="U943" s="6"/>
      <c r="V943" s="612"/>
      <c r="W943" s="6"/>
      <c r="X943" s="162"/>
      <c r="Y943" s="6"/>
      <c r="Z943" s="6"/>
      <c r="AA943" s="6"/>
    </row>
    <row r="944" spans="1:27" ht="47.25" customHeight="1" x14ac:dyDescent="0.25">
      <c r="A944" s="6"/>
      <c r="B944" s="6"/>
      <c r="C944" s="6"/>
      <c r="D944" s="6"/>
      <c r="E944" s="6"/>
      <c r="F944" s="6"/>
      <c r="G944" s="6"/>
      <c r="H944" s="35"/>
      <c r="I944" s="6"/>
      <c r="J944" s="6"/>
      <c r="K944" s="6"/>
      <c r="L944" s="6"/>
      <c r="M944" s="6"/>
      <c r="N944" s="6"/>
      <c r="O944" s="6"/>
      <c r="P944" s="6"/>
      <c r="Q944" s="6"/>
      <c r="R944" s="6"/>
      <c r="S944" s="6"/>
      <c r="T944" s="6"/>
      <c r="U944" s="6"/>
      <c r="V944" s="612"/>
      <c r="W944" s="6"/>
      <c r="X944" s="162"/>
      <c r="Y944" s="6"/>
      <c r="Z944" s="6"/>
      <c r="AA944" s="6"/>
    </row>
    <row r="945" spans="1:27" ht="47.25" customHeight="1" x14ac:dyDescent="0.25">
      <c r="A945" s="6"/>
      <c r="B945" s="6"/>
      <c r="C945" s="6"/>
      <c r="D945" s="6"/>
      <c r="E945" s="6"/>
      <c r="F945" s="6"/>
      <c r="G945" s="6"/>
      <c r="H945" s="35"/>
      <c r="I945" s="6"/>
      <c r="J945" s="6"/>
      <c r="K945" s="6"/>
      <c r="L945" s="6"/>
      <c r="M945" s="6"/>
      <c r="N945" s="6"/>
      <c r="O945" s="6"/>
      <c r="P945" s="6"/>
      <c r="Q945" s="6"/>
      <c r="R945" s="6"/>
      <c r="S945" s="6"/>
      <c r="T945" s="6"/>
      <c r="U945" s="6"/>
      <c r="V945" s="612"/>
      <c r="W945" s="6"/>
      <c r="X945" s="162"/>
      <c r="Y945" s="6"/>
      <c r="Z945" s="6"/>
      <c r="AA945" s="6"/>
    </row>
    <row r="946" spans="1:27" ht="47.25" customHeight="1" x14ac:dyDescent="0.25">
      <c r="A946" s="6"/>
      <c r="B946" s="6"/>
      <c r="C946" s="6"/>
      <c r="D946" s="6"/>
      <c r="E946" s="6"/>
      <c r="F946" s="6"/>
      <c r="G946" s="6"/>
      <c r="H946" s="35"/>
      <c r="I946" s="6"/>
      <c r="J946" s="6"/>
      <c r="K946" s="6"/>
      <c r="L946" s="6"/>
      <c r="M946" s="6"/>
      <c r="N946" s="6"/>
      <c r="O946" s="6"/>
      <c r="P946" s="6"/>
      <c r="Q946" s="6"/>
      <c r="R946" s="6"/>
      <c r="S946" s="6"/>
      <c r="T946" s="6"/>
      <c r="U946" s="6"/>
      <c r="V946" s="612"/>
      <c r="W946" s="6"/>
      <c r="X946" s="162"/>
      <c r="Y946" s="6"/>
      <c r="Z946" s="6"/>
      <c r="AA946" s="6"/>
    </row>
    <row r="947" spans="1:27" ht="47.25" customHeight="1" x14ac:dyDescent="0.25">
      <c r="A947" s="6"/>
      <c r="B947" s="6"/>
      <c r="C947" s="6"/>
      <c r="D947" s="6"/>
      <c r="E947" s="6"/>
      <c r="F947" s="6"/>
      <c r="G947" s="6"/>
      <c r="H947" s="35"/>
      <c r="I947" s="6"/>
      <c r="J947" s="6"/>
      <c r="K947" s="6"/>
      <c r="L947" s="6"/>
      <c r="M947" s="6"/>
      <c r="N947" s="6"/>
      <c r="O947" s="6"/>
      <c r="P947" s="6"/>
      <c r="Q947" s="6"/>
      <c r="R947" s="6"/>
      <c r="S947" s="6"/>
      <c r="T947" s="6"/>
      <c r="U947" s="6"/>
      <c r="V947" s="612"/>
      <c r="W947" s="6"/>
      <c r="X947" s="162"/>
      <c r="Y947" s="6"/>
      <c r="Z947" s="6"/>
      <c r="AA947" s="6"/>
    </row>
    <row r="948" spans="1:27" ht="47.25" customHeight="1" x14ac:dyDescent="0.25">
      <c r="A948" s="6"/>
      <c r="B948" s="6"/>
      <c r="C948" s="6"/>
      <c r="D948" s="6"/>
      <c r="E948" s="6"/>
      <c r="F948" s="6"/>
      <c r="G948" s="6"/>
      <c r="H948" s="35"/>
      <c r="I948" s="6"/>
      <c r="J948" s="6"/>
      <c r="K948" s="6"/>
      <c r="L948" s="6"/>
      <c r="M948" s="6"/>
      <c r="N948" s="6"/>
      <c r="O948" s="6"/>
      <c r="P948" s="6"/>
      <c r="Q948" s="6"/>
      <c r="R948" s="6"/>
      <c r="S948" s="6"/>
      <c r="T948" s="6"/>
      <c r="U948" s="6"/>
      <c r="V948" s="612"/>
      <c r="W948" s="6"/>
      <c r="X948" s="162"/>
      <c r="Y948" s="6"/>
      <c r="Z948" s="6"/>
      <c r="AA948" s="6"/>
    </row>
    <row r="949" spans="1:27" ht="47.25" customHeight="1" x14ac:dyDescent="0.25">
      <c r="A949" s="6"/>
      <c r="B949" s="6"/>
      <c r="C949" s="6"/>
      <c r="D949" s="6"/>
      <c r="E949" s="6"/>
      <c r="F949" s="6"/>
      <c r="G949" s="6"/>
      <c r="H949" s="35"/>
      <c r="I949" s="6"/>
      <c r="J949" s="6"/>
      <c r="K949" s="6"/>
      <c r="L949" s="6"/>
      <c r="M949" s="6"/>
      <c r="N949" s="6"/>
      <c r="O949" s="6"/>
      <c r="P949" s="6"/>
      <c r="Q949" s="6"/>
      <c r="R949" s="6"/>
      <c r="S949" s="6"/>
      <c r="T949" s="6"/>
      <c r="U949" s="6"/>
      <c r="V949" s="612"/>
      <c r="W949" s="6"/>
      <c r="X949" s="162"/>
      <c r="Y949" s="6"/>
      <c r="Z949" s="6"/>
      <c r="AA949" s="6"/>
    </row>
    <row r="950" spans="1:27" ht="47.25" customHeight="1" x14ac:dyDescent="0.25">
      <c r="A950" s="6"/>
      <c r="B950" s="6"/>
      <c r="C950" s="6"/>
      <c r="D950" s="6"/>
      <c r="E950" s="6"/>
      <c r="F950" s="6"/>
      <c r="G950" s="6"/>
      <c r="H950" s="35"/>
      <c r="I950" s="6"/>
      <c r="J950" s="6"/>
      <c r="K950" s="6"/>
      <c r="L950" s="6"/>
      <c r="M950" s="6"/>
      <c r="N950" s="6"/>
      <c r="O950" s="6"/>
      <c r="P950" s="6"/>
      <c r="Q950" s="6"/>
      <c r="R950" s="6"/>
      <c r="S950" s="6"/>
      <c r="T950" s="6"/>
      <c r="U950" s="6"/>
      <c r="V950" s="612"/>
      <c r="W950" s="6"/>
      <c r="X950" s="162"/>
      <c r="Y950" s="6"/>
      <c r="Z950" s="6"/>
      <c r="AA950" s="6"/>
    </row>
    <row r="951" spans="1:27" ht="47.25" customHeight="1" x14ac:dyDescent="0.25">
      <c r="A951" s="6"/>
      <c r="B951" s="6"/>
      <c r="C951" s="6"/>
      <c r="D951" s="6"/>
      <c r="E951" s="6"/>
      <c r="F951" s="6"/>
      <c r="G951" s="6"/>
      <c r="H951" s="35"/>
      <c r="I951" s="6"/>
      <c r="J951" s="6"/>
      <c r="K951" s="6"/>
      <c r="L951" s="6"/>
      <c r="M951" s="6"/>
      <c r="N951" s="6"/>
      <c r="O951" s="6"/>
      <c r="P951" s="6"/>
      <c r="Q951" s="6"/>
      <c r="R951" s="6"/>
      <c r="S951" s="6"/>
      <c r="T951" s="6"/>
      <c r="U951" s="6"/>
      <c r="V951" s="612"/>
      <c r="W951" s="6"/>
      <c r="X951" s="162"/>
      <c r="Y951" s="6"/>
      <c r="Z951" s="6"/>
      <c r="AA951" s="6"/>
    </row>
    <row r="952" spans="1:27" ht="47.25" customHeight="1" x14ac:dyDescent="0.25">
      <c r="A952" s="6"/>
      <c r="B952" s="6"/>
      <c r="C952" s="6"/>
      <c r="D952" s="6"/>
      <c r="E952" s="6"/>
      <c r="F952" s="6"/>
      <c r="G952" s="6"/>
      <c r="H952" s="35"/>
      <c r="I952" s="6"/>
      <c r="J952" s="6"/>
      <c r="K952" s="6"/>
      <c r="L952" s="6"/>
      <c r="M952" s="6"/>
      <c r="N952" s="6"/>
      <c r="O952" s="6"/>
      <c r="P952" s="6"/>
      <c r="Q952" s="6"/>
      <c r="R952" s="6"/>
      <c r="S952" s="6"/>
      <c r="T952" s="6"/>
      <c r="U952" s="6"/>
      <c r="V952" s="612"/>
      <c r="W952" s="6"/>
      <c r="X952" s="162"/>
      <c r="Y952" s="6"/>
      <c r="Z952" s="6"/>
      <c r="AA952" s="6"/>
    </row>
    <row r="953" spans="1:27" ht="47.25" customHeight="1" x14ac:dyDescent="0.25">
      <c r="A953" s="6"/>
      <c r="B953" s="6"/>
      <c r="C953" s="6"/>
      <c r="D953" s="6"/>
      <c r="E953" s="6"/>
      <c r="F953" s="6"/>
      <c r="G953" s="6"/>
      <c r="H953" s="35"/>
      <c r="I953" s="6"/>
      <c r="J953" s="6"/>
      <c r="K953" s="6"/>
      <c r="L953" s="6"/>
      <c r="M953" s="6"/>
      <c r="N953" s="6"/>
      <c r="O953" s="6"/>
      <c r="P953" s="6"/>
      <c r="Q953" s="6"/>
      <c r="R953" s="6"/>
      <c r="S953" s="6"/>
      <c r="T953" s="6"/>
      <c r="U953" s="6"/>
      <c r="V953" s="612"/>
      <c r="W953" s="6"/>
      <c r="X953" s="162"/>
      <c r="Y953" s="6"/>
      <c r="Z953" s="6"/>
      <c r="AA953" s="6"/>
    </row>
    <row r="954" spans="1:27" ht="47.25" customHeight="1" x14ac:dyDescent="0.25">
      <c r="A954" s="6"/>
      <c r="B954" s="6"/>
      <c r="C954" s="6"/>
      <c r="D954" s="6"/>
      <c r="E954" s="6"/>
      <c r="F954" s="6"/>
      <c r="G954" s="6"/>
      <c r="H954" s="35"/>
      <c r="I954" s="6"/>
      <c r="J954" s="6"/>
      <c r="K954" s="6"/>
      <c r="L954" s="6"/>
      <c r="M954" s="6"/>
      <c r="N954" s="6"/>
      <c r="O954" s="6"/>
      <c r="P954" s="6"/>
      <c r="Q954" s="6"/>
      <c r="R954" s="6"/>
      <c r="S954" s="6"/>
      <c r="T954" s="6"/>
      <c r="U954" s="6"/>
      <c r="V954" s="612"/>
      <c r="W954" s="6"/>
      <c r="X954" s="162"/>
      <c r="Y954" s="6"/>
      <c r="Z954" s="6"/>
      <c r="AA954" s="6"/>
    </row>
    <row r="955" spans="1:27" ht="47.25" customHeight="1" x14ac:dyDescent="0.25">
      <c r="A955" s="6"/>
      <c r="B955" s="6"/>
      <c r="C955" s="6"/>
      <c r="D955" s="6"/>
      <c r="E955" s="6"/>
      <c r="F955" s="6"/>
      <c r="G955" s="6"/>
      <c r="H955" s="35"/>
      <c r="I955" s="6"/>
      <c r="J955" s="6"/>
      <c r="K955" s="6"/>
      <c r="L955" s="6"/>
      <c r="M955" s="6"/>
      <c r="N955" s="6"/>
      <c r="O955" s="6"/>
      <c r="P955" s="6"/>
      <c r="Q955" s="6"/>
      <c r="R955" s="6"/>
      <c r="S955" s="6"/>
      <c r="T955" s="6"/>
      <c r="U955" s="6"/>
      <c r="V955" s="612"/>
      <c r="W955" s="6"/>
      <c r="X955" s="162"/>
      <c r="Y955" s="6"/>
      <c r="Z955" s="6"/>
      <c r="AA955" s="6"/>
    </row>
    <row r="956" spans="1:27" ht="47.25" customHeight="1" x14ac:dyDescent="0.25">
      <c r="A956" s="6"/>
      <c r="B956" s="6"/>
      <c r="C956" s="6"/>
      <c r="D956" s="6"/>
      <c r="E956" s="6"/>
      <c r="F956" s="6"/>
      <c r="G956" s="6"/>
      <c r="H956" s="35"/>
      <c r="I956" s="6"/>
      <c r="J956" s="6"/>
      <c r="K956" s="6"/>
      <c r="L956" s="6"/>
      <c r="M956" s="6"/>
      <c r="N956" s="6"/>
      <c r="O956" s="6"/>
      <c r="P956" s="6"/>
      <c r="Q956" s="6"/>
      <c r="R956" s="6"/>
      <c r="S956" s="6"/>
      <c r="T956" s="6"/>
      <c r="U956" s="6"/>
      <c r="V956" s="612"/>
      <c r="W956" s="6"/>
      <c r="X956" s="162"/>
      <c r="Y956" s="6"/>
      <c r="Z956" s="6"/>
      <c r="AA956" s="6"/>
    </row>
    <row r="957" spans="1:27" ht="47.25" customHeight="1" x14ac:dyDescent="0.25">
      <c r="A957" s="6"/>
      <c r="B957" s="6"/>
      <c r="C957" s="6"/>
      <c r="D957" s="6"/>
      <c r="E957" s="6"/>
      <c r="F957" s="6"/>
      <c r="G957" s="6"/>
      <c r="H957" s="35"/>
      <c r="I957" s="6"/>
      <c r="J957" s="6"/>
      <c r="K957" s="6"/>
      <c r="L957" s="6"/>
      <c r="M957" s="6"/>
      <c r="N957" s="6"/>
      <c r="O957" s="6"/>
      <c r="P957" s="6"/>
      <c r="Q957" s="6"/>
      <c r="R957" s="6"/>
      <c r="S957" s="6"/>
      <c r="T957" s="6"/>
      <c r="U957" s="6"/>
      <c r="V957" s="612"/>
      <c r="W957" s="6"/>
      <c r="X957" s="162"/>
      <c r="Y957" s="6"/>
      <c r="Z957" s="6"/>
      <c r="AA957" s="6"/>
    </row>
    <row r="958" spans="1:27" ht="47.25" customHeight="1" x14ac:dyDescent="0.25">
      <c r="A958" s="6"/>
      <c r="B958" s="6"/>
      <c r="C958" s="6"/>
      <c r="D958" s="6"/>
      <c r="E958" s="6"/>
      <c r="F958" s="6"/>
      <c r="G958" s="6"/>
      <c r="H958" s="35"/>
      <c r="I958" s="6"/>
      <c r="J958" s="6"/>
      <c r="K958" s="6"/>
      <c r="L958" s="6"/>
      <c r="M958" s="6"/>
      <c r="N958" s="6"/>
      <c r="O958" s="6"/>
      <c r="P958" s="6"/>
      <c r="Q958" s="6"/>
      <c r="R958" s="6"/>
      <c r="S958" s="6"/>
      <c r="T958" s="6"/>
      <c r="U958" s="6"/>
      <c r="V958" s="612"/>
      <c r="W958" s="6"/>
      <c r="X958" s="162"/>
      <c r="Y958" s="6"/>
      <c r="Z958" s="6"/>
      <c r="AA958" s="6"/>
    </row>
    <row r="959" spans="1:27" ht="47.25" customHeight="1" x14ac:dyDescent="0.25">
      <c r="A959" s="6"/>
      <c r="B959" s="6"/>
      <c r="C959" s="6"/>
      <c r="D959" s="6"/>
      <c r="E959" s="6"/>
      <c r="F959" s="6"/>
      <c r="G959" s="6"/>
      <c r="H959" s="35"/>
      <c r="I959" s="6"/>
      <c r="J959" s="6"/>
      <c r="K959" s="6"/>
      <c r="L959" s="6"/>
      <c r="M959" s="6"/>
      <c r="N959" s="6"/>
      <c r="O959" s="6"/>
      <c r="P959" s="6"/>
      <c r="Q959" s="6"/>
      <c r="R959" s="6"/>
      <c r="S959" s="6"/>
      <c r="T959" s="6"/>
      <c r="U959" s="6"/>
      <c r="V959" s="612"/>
      <c r="W959" s="6"/>
      <c r="X959" s="162"/>
      <c r="Y959" s="6"/>
      <c r="Z959" s="6"/>
      <c r="AA959" s="6"/>
    </row>
    <row r="960" spans="1:27" ht="47.25" customHeight="1" x14ac:dyDescent="0.25">
      <c r="A960" s="6"/>
      <c r="B960" s="6"/>
      <c r="C960" s="6"/>
      <c r="D960" s="6"/>
      <c r="E960" s="6"/>
      <c r="F960" s="6"/>
      <c r="G960" s="6"/>
      <c r="H960" s="35"/>
      <c r="I960" s="6"/>
      <c r="J960" s="6"/>
      <c r="K960" s="6"/>
      <c r="L960" s="6"/>
      <c r="M960" s="6"/>
      <c r="N960" s="6"/>
      <c r="O960" s="6"/>
      <c r="P960" s="6"/>
      <c r="Q960" s="6"/>
      <c r="R960" s="6"/>
      <c r="S960" s="6"/>
      <c r="T960" s="6"/>
      <c r="U960" s="6"/>
      <c r="V960" s="612"/>
      <c r="W960" s="6"/>
      <c r="X960" s="162"/>
      <c r="Y960" s="6"/>
      <c r="Z960" s="6"/>
      <c r="AA960" s="6"/>
    </row>
    <row r="961" spans="1:27" ht="47.25" customHeight="1" x14ac:dyDescent="0.25">
      <c r="A961" s="6"/>
      <c r="B961" s="6"/>
      <c r="C961" s="6"/>
      <c r="D961" s="6"/>
      <c r="E961" s="6"/>
      <c r="F961" s="6"/>
      <c r="G961" s="6"/>
      <c r="H961" s="35"/>
      <c r="I961" s="6"/>
      <c r="J961" s="6"/>
      <c r="K961" s="6"/>
      <c r="L961" s="6"/>
      <c r="M961" s="6"/>
      <c r="N961" s="6"/>
      <c r="O961" s="6"/>
      <c r="P961" s="6"/>
      <c r="Q961" s="6"/>
      <c r="R961" s="6"/>
      <c r="S961" s="6"/>
      <c r="T961" s="6"/>
      <c r="U961" s="6"/>
      <c r="V961" s="612"/>
      <c r="W961" s="6"/>
      <c r="X961" s="162"/>
      <c r="Y961" s="6"/>
      <c r="Z961" s="6"/>
      <c r="AA961" s="6"/>
    </row>
    <row r="962" spans="1:27" ht="47.25" customHeight="1" x14ac:dyDescent="0.25">
      <c r="A962" s="6"/>
      <c r="B962" s="6"/>
      <c r="C962" s="6"/>
      <c r="D962" s="6"/>
      <c r="E962" s="6"/>
      <c r="F962" s="6"/>
      <c r="G962" s="6"/>
      <c r="H962" s="35"/>
      <c r="I962" s="6"/>
      <c r="J962" s="6"/>
      <c r="K962" s="6"/>
      <c r="L962" s="6"/>
      <c r="M962" s="6"/>
      <c r="N962" s="6"/>
      <c r="O962" s="6"/>
      <c r="P962" s="6"/>
      <c r="Q962" s="6"/>
      <c r="R962" s="6"/>
      <c r="S962" s="6"/>
      <c r="T962" s="6"/>
      <c r="U962" s="6"/>
      <c r="V962" s="612"/>
      <c r="W962" s="6"/>
      <c r="X962" s="162"/>
      <c r="Y962" s="6"/>
      <c r="Z962" s="6"/>
      <c r="AA962" s="6"/>
    </row>
    <row r="963" spans="1:27" ht="47.25" customHeight="1" x14ac:dyDescent="0.25">
      <c r="A963" s="6"/>
      <c r="B963" s="6"/>
      <c r="C963" s="6"/>
      <c r="D963" s="6"/>
      <c r="E963" s="6"/>
      <c r="F963" s="6"/>
      <c r="G963" s="6"/>
      <c r="H963" s="35"/>
      <c r="I963" s="6"/>
      <c r="J963" s="6"/>
      <c r="K963" s="6"/>
      <c r="L963" s="6"/>
      <c r="M963" s="6"/>
      <c r="N963" s="6"/>
      <c r="O963" s="6"/>
      <c r="P963" s="6"/>
      <c r="Q963" s="6"/>
      <c r="R963" s="6"/>
      <c r="S963" s="6"/>
      <c r="T963" s="6"/>
      <c r="U963" s="6"/>
      <c r="V963" s="612"/>
      <c r="W963" s="6"/>
      <c r="X963" s="162"/>
      <c r="Y963" s="6"/>
      <c r="Z963" s="6"/>
      <c r="AA963" s="6"/>
    </row>
    <row r="964" spans="1:27" ht="47.25" customHeight="1" x14ac:dyDescent="0.25">
      <c r="A964" s="6"/>
      <c r="B964" s="6"/>
      <c r="C964" s="6"/>
      <c r="D964" s="6"/>
      <c r="E964" s="6"/>
      <c r="F964" s="6"/>
      <c r="G964" s="6"/>
      <c r="H964" s="35"/>
      <c r="I964" s="6"/>
      <c r="J964" s="6"/>
      <c r="K964" s="6"/>
      <c r="L964" s="6"/>
      <c r="M964" s="6"/>
      <c r="N964" s="6"/>
      <c r="O964" s="6"/>
      <c r="P964" s="6"/>
      <c r="Q964" s="6"/>
      <c r="R964" s="6"/>
      <c r="S964" s="6"/>
      <c r="T964" s="6"/>
      <c r="U964" s="6"/>
      <c r="V964" s="612"/>
      <c r="W964" s="6"/>
      <c r="X964" s="162"/>
      <c r="Y964" s="6"/>
      <c r="Z964" s="6"/>
      <c r="AA964" s="6"/>
    </row>
    <row r="965" spans="1:27" ht="47.25" customHeight="1" x14ac:dyDescent="0.25">
      <c r="A965" s="6"/>
      <c r="B965" s="6"/>
      <c r="C965" s="6"/>
      <c r="D965" s="6"/>
      <c r="E965" s="6"/>
      <c r="F965" s="6"/>
      <c r="G965" s="6"/>
      <c r="H965" s="35"/>
      <c r="I965" s="6"/>
      <c r="J965" s="6"/>
      <c r="K965" s="6"/>
      <c r="L965" s="6"/>
      <c r="M965" s="6"/>
      <c r="N965" s="6"/>
      <c r="O965" s="6"/>
      <c r="P965" s="6"/>
      <c r="Q965" s="6"/>
      <c r="R965" s="6"/>
      <c r="S965" s="6"/>
      <c r="T965" s="6"/>
      <c r="U965" s="6"/>
      <c r="V965" s="612"/>
      <c r="W965" s="6"/>
      <c r="X965" s="162"/>
      <c r="Y965" s="6"/>
      <c r="Z965" s="6"/>
      <c r="AA965" s="6"/>
    </row>
    <row r="966" spans="1:27" ht="47.25" customHeight="1" x14ac:dyDescent="0.25">
      <c r="A966" s="6"/>
      <c r="B966" s="6"/>
      <c r="C966" s="6"/>
      <c r="D966" s="6"/>
      <c r="E966" s="6"/>
      <c r="F966" s="6"/>
      <c r="G966" s="6"/>
      <c r="H966" s="35"/>
      <c r="I966" s="6"/>
      <c r="J966" s="6"/>
      <c r="K966" s="6"/>
      <c r="L966" s="6"/>
      <c r="M966" s="6"/>
      <c r="N966" s="6"/>
      <c r="O966" s="6"/>
      <c r="P966" s="6"/>
      <c r="Q966" s="6"/>
      <c r="R966" s="6"/>
      <c r="S966" s="6"/>
      <c r="T966" s="6"/>
      <c r="U966" s="6"/>
      <c r="V966" s="612"/>
      <c r="W966" s="6"/>
      <c r="X966" s="162"/>
      <c r="Y966" s="6"/>
      <c r="Z966" s="6"/>
      <c r="AA966" s="6"/>
    </row>
    <row r="967" spans="1:27" ht="47.25" customHeight="1" x14ac:dyDescent="0.25">
      <c r="A967" s="6"/>
      <c r="B967" s="6"/>
      <c r="C967" s="6"/>
      <c r="D967" s="6"/>
      <c r="E967" s="6"/>
      <c r="F967" s="6"/>
      <c r="G967" s="6"/>
      <c r="H967" s="35"/>
      <c r="I967" s="6"/>
      <c r="J967" s="6"/>
      <c r="K967" s="6"/>
      <c r="L967" s="6"/>
      <c r="M967" s="6"/>
      <c r="N967" s="6"/>
      <c r="O967" s="6"/>
      <c r="P967" s="6"/>
      <c r="Q967" s="6"/>
      <c r="R967" s="6"/>
      <c r="S967" s="6"/>
      <c r="T967" s="6"/>
      <c r="U967" s="6"/>
      <c r="V967" s="612"/>
      <c r="W967" s="6"/>
      <c r="X967" s="162"/>
      <c r="Y967" s="6"/>
      <c r="Z967" s="6"/>
      <c r="AA967" s="6"/>
    </row>
    <row r="968" spans="1:27" ht="47.25" customHeight="1" x14ac:dyDescent="0.25">
      <c r="A968" s="6"/>
      <c r="B968" s="6"/>
      <c r="C968" s="6"/>
      <c r="D968" s="6"/>
      <c r="E968" s="6"/>
      <c r="F968" s="6"/>
      <c r="G968" s="6"/>
      <c r="H968" s="35"/>
      <c r="I968" s="6"/>
      <c r="J968" s="6"/>
      <c r="K968" s="6"/>
      <c r="L968" s="6"/>
      <c r="M968" s="6"/>
      <c r="N968" s="6"/>
      <c r="O968" s="6"/>
      <c r="P968" s="6"/>
      <c r="Q968" s="6"/>
      <c r="R968" s="6"/>
      <c r="S968" s="6"/>
      <c r="T968" s="6"/>
      <c r="U968" s="6"/>
      <c r="V968" s="612"/>
      <c r="W968" s="6"/>
      <c r="X968" s="162"/>
      <c r="Y968" s="6"/>
      <c r="Z968" s="6"/>
      <c r="AA968" s="6"/>
    </row>
    <row r="969" spans="1:27" ht="47.25" customHeight="1" x14ac:dyDescent="0.25">
      <c r="A969" s="6"/>
      <c r="B969" s="6"/>
      <c r="C969" s="6"/>
      <c r="D969" s="6"/>
      <c r="E969" s="6"/>
      <c r="F969" s="6"/>
      <c r="G969" s="6"/>
      <c r="H969" s="35"/>
      <c r="I969" s="6"/>
      <c r="J969" s="6"/>
      <c r="K969" s="6"/>
      <c r="L969" s="6"/>
      <c r="M969" s="6"/>
      <c r="N969" s="6"/>
      <c r="O969" s="6"/>
      <c r="P969" s="6"/>
      <c r="Q969" s="6"/>
      <c r="R969" s="6"/>
      <c r="S969" s="6"/>
      <c r="T969" s="6"/>
      <c r="U969" s="6"/>
      <c r="V969" s="612"/>
      <c r="W969" s="6"/>
      <c r="X969" s="162"/>
      <c r="Y969" s="6"/>
      <c r="Z969" s="6"/>
      <c r="AA969" s="6"/>
    </row>
    <row r="970" spans="1:27" ht="47.25" customHeight="1" x14ac:dyDescent="0.25">
      <c r="A970" s="6"/>
      <c r="B970" s="6"/>
      <c r="C970" s="6"/>
      <c r="D970" s="6"/>
      <c r="E970" s="6"/>
      <c r="F970" s="6"/>
      <c r="G970" s="6"/>
      <c r="H970" s="35"/>
      <c r="I970" s="6"/>
      <c r="J970" s="6"/>
      <c r="K970" s="6"/>
      <c r="L970" s="6"/>
      <c r="M970" s="6"/>
      <c r="N970" s="6"/>
      <c r="O970" s="6"/>
      <c r="P970" s="6"/>
      <c r="Q970" s="6"/>
      <c r="R970" s="6"/>
      <c r="S970" s="6"/>
      <c r="T970" s="6"/>
      <c r="U970" s="6"/>
      <c r="V970" s="612"/>
      <c r="W970" s="6"/>
      <c r="X970" s="162"/>
      <c r="Y970" s="6"/>
      <c r="Z970" s="6"/>
      <c r="AA970" s="6"/>
    </row>
    <row r="971" spans="1:27" ht="47.25" customHeight="1" x14ac:dyDescent="0.25">
      <c r="A971" s="6"/>
      <c r="B971" s="6"/>
      <c r="C971" s="6"/>
      <c r="D971" s="6"/>
      <c r="E971" s="6"/>
      <c r="F971" s="6"/>
      <c r="G971" s="6"/>
      <c r="H971" s="35"/>
      <c r="I971" s="6"/>
      <c r="J971" s="6"/>
      <c r="K971" s="6"/>
      <c r="L971" s="6"/>
      <c r="M971" s="6"/>
      <c r="N971" s="6"/>
      <c r="O971" s="6"/>
      <c r="P971" s="6"/>
      <c r="Q971" s="6"/>
      <c r="R971" s="6"/>
      <c r="S971" s="6"/>
      <c r="T971" s="6"/>
      <c r="U971" s="6"/>
      <c r="V971" s="612"/>
      <c r="W971" s="6"/>
      <c r="X971" s="162"/>
      <c r="Y971" s="6"/>
      <c r="Z971" s="6"/>
      <c r="AA971" s="6"/>
    </row>
    <row r="972" spans="1:27" ht="47.25" customHeight="1" x14ac:dyDescent="0.25">
      <c r="A972" s="6"/>
      <c r="B972" s="6"/>
      <c r="C972" s="6"/>
      <c r="D972" s="6"/>
      <c r="E972" s="6"/>
      <c r="F972" s="6"/>
      <c r="G972" s="6"/>
      <c r="H972" s="35"/>
      <c r="I972" s="6"/>
      <c r="J972" s="6"/>
      <c r="K972" s="6"/>
      <c r="L972" s="6"/>
      <c r="M972" s="6"/>
      <c r="N972" s="6"/>
      <c r="O972" s="6"/>
      <c r="P972" s="6"/>
      <c r="Q972" s="6"/>
      <c r="R972" s="6"/>
      <c r="S972" s="6"/>
      <c r="T972" s="6"/>
      <c r="U972" s="6"/>
      <c r="V972" s="612"/>
      <c r="W972" s="6"/>
      <c r="X972" s="162"/>
      <c r="Y972" s="6"/>
      <c r="Z972" s="6"/>
      <c r="AA972" s="6"/>
    </row>
    <row r="973" spans="1:27" ht="47.25" customHeight="1" x14ac:dyDescent="0.25">
      <c r="A973" s="6"/>
      <c r="B973" s="6"/>
      <c r="C973" s="6"/>
      <c r="D973" s="6"/>
      <c r="E973" s="6"/>
      <c r="F973" s="6"/>
      <c r="G973" s="6"/>
      <c r="H973" s="35"/>
      <c r="I973" s="6"/>
      <c r="J973" s="6"/>
      <c r="K973" s="6"/>
      <c r="L973" s="6"/>
      <c r="M973" s="6"/>
      <c r="N973" s="6"/>
      <c r="O973" s="6"/>
      <c r="P973" s="6"/>
      <c r="Q973" s="6"/>
      <c r="R973" s="6"/>
      <c r="S973" s="6"/>
      <c r="T973" s="6"/>
      <c r="U973" s="6"/>
      <c r="V973" s="612"/>
      <c r="W973" s="6"/>
      <c r="X973" s="162"/>
      <c r="Y973" s="6"/>
      <c r="Z973" s="6"/>
      <c r="AA973" s="6"/>
    </row>
    <row r="974" spans="1:27" ht="47.25" customHeight="1" x14ac:dyDescent="0.25">
      <c r="A974" s="6"/>
      <c r="B974" s="6"/>
      <c r="C974" s="6"/>
      <c r="D974" s="6"/>
      <c r="E974" s="6"/>
      <c r="F974" s="6"/>
      <c r="G974" s="6"/>
      <c r="H974" s="35"/>
      <c r="I974" s="6"/>
      <c r="J974" s="6"/>
      <c r="K974" s="6"/>
      <c r="L974" s="6"/>
      <c r="M974" s="6"/>
      <c r="N974" s="6"/>
      <c r="O974" s="6"/>
      <c r="P974" s="6"/>
      <c r="Q974" s="6"/>
      <c r="R974" s="6"/>
      <c r="S974" s="6"/>
      <c r="T974" s="6"/>
      <c r="U974" s="6"/>
      <c r="V974" s="612"/>
      <c r="W974" s="6"/>
      <c r="X974" s="162"/>
      <c r="Y974" s="6"/>
      <c r="Z974" s="6"/>
      <c r="AA974" s="6"/>
    </row>
    <row r="975" spans="1:27" ht="47.25" customHeight="1" x14ac:dyDescent="0.25">
      <c r="A975" s="6"/>
      <c r="B975" s="6"/>
      <c r="C975" s="6"/>
      <c r="D975" s="6"/>
      <c r="E975" s="6"/>
      <c r="F975" s="6"/>
      <c r="G975" s="6"/>
      <c r="H975" s="35"/>
      <c r="I975" s="6"/>
      <c r="J975" s="6"/>
      <c r="K975" s="6"/>
      <c r="L975" s="6"/>
      <c r="M975" s="6"/>
      <c r="N975" s="6"/>
      <c r="O975" s="6"/>
      <c r="P975" s="6"/>
      <c r="Q975" s="6"/>
      <c r="R975" s="6"/>
      <c r="S975" s="6"/>
      <c r="T975" s="6"/>
      <c r="U975" s="6"/>
      <c r="V975" s="612"/>
      <c r="W975" s="6"/>
      <c r="X975" s="162"/>
      <c r="Y975" s="6"/>
      <c r="Z975" s="6"/>
      <c r="AA975" s="6"/>
    </row>
    <row r="976" spans="1:27" ht="47.25" customHeight="1" x14ac:dyDescent="0.25">
      <c r="A976" s="6"/>
      <c r="B976" s="6"/>
      <c r="C976" s="6"/>
      <c r="D976" s="6"/>
      <c r="E976" s="6"/>
      <c r="F976" s="6"/>
      <c r="G976" s="6"/>
      <c r="H976" s="35"/>
      <c r="I976" s="6"/>
      <c r="J976" s="6"/>
      <c r="K976" s="6"/>
      <c r="L976" s="6"/>
      <c r="M976" s="6"/>
      <c r="N976" s="6"/>
      <c r="O976" s="6"/>
      <c r="P976" s="6"/>
      <c r="Q976" s="6"/>
      <c r="R976" s="6"/>
      <c r="S976" s="6"/>
      <c r="T976" s="6"/>
      <c r="U976" s="6"/>
      <c r="V976" s="612"/>
      <c r="W976" s="6"/>
      <c r="X976" s="162"/>
      <c r="Y976" s="6"/>
      <c r="Z976" s="6"/>
      <c r="AA976" s="6"/>
    </row>
    <row r="977" spans="1:27" ht="47.25" customHeight="1" x14ac:dyDescent="0.25">
      <c r="A977" s="6"/>
      <c r="B977" s="6"/>
      <c r="C977" s="6"/>
      <c r="D977" s="6"/>
      <c r="E977" s="6"/>
      <c r="F977" s="6"/>
      <c r="G977" s="6"/>
      <c r="H977" s="35"/>
      <c r="I977" s="6"/>
      <c r="J977" s="6"/>
      <c r="K977" s="6"/>
      <c r="L977" s="6"/>
      <c r="M977" s="6"/>
      <c r="N977" s="6"/>
      <c r="O977" s="6"/>
      <c r="P977" s="6"/>
      <c r="Q977" s="6"/>
      <c r="R977" s="6"/>
      <c r="S977" s="6"/>
      <c r="T977" s="6"/>
      <c r="U977" s="6"/>
      <c r="V977" s="612"/>
      <c r="W977" s="6"/>
      <c r="X977" s="162"/>
      <c r="Y977" s="6"/>
      <c r="Z977" s="6"/>
      <c r="AA977" s="6"/>
    </row>
    <row r="978" spans="1:27" ht="47.25" customHeight="1" x14ac:dyDescent="0.25">
      <c r="A978" s="6"/>
      <c r="B978" s="6"/>
      <c r="C978" s="6"/>
      <c r="D978" s="6"/>
      <c r="E978" s="6"/>
      <c r="F978" s="6"/>
      <c r="G978" s="6"/>
      <c r="H978" s="35"/>
      <c r="I978" s="6"/>
      <c r="J978" s="6"/>
      <c r="K978" s="6"/>
      <c r="L978" s="6"/>
      <c r="M978" s="6"/>
      <c r="N978" s="6"/>
      <c r="O978" s="6"/>
      <c r="P978" s="6"/>
      <c r="Q978" s="6"/>
      <c r="R978" s="6"/>
      <c r="S978" s="6"/>
      <c r="T978" s="6"/>
      <c r="U978" s="6"/>
      <c r="V978" s="612"/>
      <c r="W978" s="6"/>
      <c r="X978" s="162"/>
      <c r="Y978" s="6"/>
      <c r="Z978" s="6"/>
      <c r="AA978" s="6"/>
    </row>
    <row r="979" spans="1:27" ht="47.25" customHeight="1" x14ac:dyDescent="0.25">
      <c r="A979" s="6"/>
      <c r="B979" s="6"/>
      <c r="C979" s="6"/>
      <c r="D979" s="6"/>
      <c r="E979" s="6"/>
      <c r="F979" s="6"/>
      <c r="G979" s="6"/>
      <c r="H979" s="35"/>
      <c r="I979" s="6"/>
      <c r="J979" s="6"/>
      <c r="K979" s="6"/>
      <c r="L979" s="6"/>
      <c r="M979" s="6"/>
      <c r="N979" s="6"/>
      <c r="O979" s="6"/>
      <c r="P979" s="6"/>
      <c r="Q979" s="6"/>
      <c r="R979" s="6"/>
      <c r="S979" s="6"/>
      <c r="T979" s="6"/>
      <c r="U979" s="6"/>
      <c r="V979" s="612"/>
      <c r="W979" s="6"/>
      <c r="X979" s="162"/>
      <c r="Y979" s="6"/>
      <c r="Z979" s="6"/>
      <c r="AA979" s="6"/>
    </row>
    <row r="980" spans="1:27" ht="47.25" customHeight="1" x14ac:dyDescent="0.25">
      <c r="A980" s="6"/>
      <c r="B980" s="6"/>
      <c r="C980" s="6"/>
      <c r="D980" s="6"/>
      <c r="E980" s="6"/>
      <c r="F980" s="6"/>
      <c r="G980" s="6"/>
      <c r="H980" s="35"/>
      <c r="I980" s="6"/>
      <c r="J980" s="6"/>
      <c r="K980" s="6"/>
      <c r="L980" s="6"/>
      <c r="M980" s="6"/>
      <c r="N980" s="6"/>
      <c r="O980" s="6"/>
      <c r="P980" s="6"/>
      <c r="Q980" s="6"/>
      <c r="R980" s="6"/>
      <c r="S980" s="6"/>
      <c r="T980" s="6"/>
      <c r="U980" s="6"/>
      <c r="V980" s="612"/>
      <c r="W980" s="6"/>
      <c r="X980" s="162"/>
      <c r="Y980" s="6"/>
      <c r="Z980" s="6"/>
      <c r="AA980" s="6"/>
    </row>
    <row r="981" spans="1:27" ht="47.25" customHeight="1" x14ac:dyDescent="0.25">
      <c r="A981" s="6"/>
      <c r="B981" s="6"/>
      <c r="C981" s="6"/>
      <c r="D981" s="6"/>
      <c r="E981" s="6"/>
      <c r="F981" s="6"/>
      <c r="G981" s="6"/>
      <c r="H981" s="35"/>
      <c r="I981" s="6"/>
      <c r="J981" s="6"/>
      <c r="K981" s="6"/>
      <c r="L981" s="6"/>
      <c r="M981" s="6"/>
      <c r="N981" s="6"/>
      <c r="O981" s="6"/>
      <c r="P981" s="6"/>
      <c r="Q981" s="6"/>
      <c r="R981" s="6"/>
      <c r="S981" s="6"/>
      <c r="T981" s="6"/>
      <c r="U981" s="6"/>
      <c r="V981" s="612"/>
      <c r="W981" s="6"/>
      <c r="X981" s="162"/>
      <c r="Y981" s="6"/>
      <c r="Z981" s="6"/>
      <c r="AA981" s="6"/>
    </row>
    <row r="982" spans="1:27" ht="47.25" customHeight="1" x14ac:dyDescent="0.25">
      <c r="A982" s="6"/>
      <c r="B982" s="6"/>
      <c r="C982" s="6"/>
      <c r="D982" s="6"/>
      <c r="E982" s="6"/>
      <c r="F982" s="6"/>
      <c r="G982" s="6"/>
      <c r="H982" s="35"/>
      <c r="I982" s="6"/>
      <c r="J982" s="6"/>
      <c r="K982" s="6"/>
      <c r="L982" s="6"/>
      <c r="M982" s="6"/>
      <c r="N982" s="6"/>
      <c r="O982" s="6"/>
      <c r="P982" s="6"/>
      <c r="Q982" s="6"/>
      <c r="R982" s="6"/>
      <c r="S982" s="6"/>
      <c r="T982" s="6"/>
      <c r="U982" s="6"/>
      <c r="V982" s="612"/>
      <c r="W982" s="6"/>
      <c r="X982" s="162"/>
      <c r="Y982" s="6"/>
      <c r="Z982" s="6"/>
      <c r="AA982" s="6"/>
    </row>
    <row r="983" spans="1:27" ht="47.25" customHeight="1" x14ac:dyDescent="0.25">
      <c r="A983" s="6"/>
      <c r="B983" s="6"/>
      <c r="C983" s="6"/>
      <c r="D983" s="6"/>
      <c r="E983" s="6"/>
      <c r="F983" s="6"/>
      <c r="G983" s="6"/>
      <c r="H983" s="35"/>
      <c r="I983" s="6"/>
      <c r="J983" s="6"/>
      <c r="K983" s="6"/>
      <c r="L983" s="6"/>
      <c r="M983" s="6"/>
      <c r="N983" s="6"/>
      <c r="O983" s="6"/>
      <c r="P983" s="6"/>
      <c r="Q983" s="6"/>
      <c r="R983" s="6"/>
      <c r="S983" s="6"/>
      <c r="T983" s="6"/>
      <c r="U983" s="6"/>
      <c r="V983" s="612"/>
      <c r="W983" s="6"/>
      <c r="X983" s="162"/>
      <c r="Y983" s="6"/>
      <c r="Z983" s="6"/>
      <c r="AA983" s="6"/>
    </row>
    <row r="984" spans="1:27" ht="47.25" customHeight="1" x14ac:dyDescent="0.25">
      <c r="A984" s="6"/>
      <c r="B984" s="6"/>
      <c r="C984" s="6"/>
      <c r="D984" s="6"/>
      <c r="E984" s="6"/>
      <c r="F984" s="6"/>
      <c r="G984" s="6"/>
      <c r="H984" s="35"/>
      <c r="I984" s="6"/>
      <c r="J984" s="6"/>
      <c r="K984" s="6"/>
      <c r="L984" s="6"/>
      <c r="M984" s="6"/>
      <c r="N984" s="6"/>
      <c r="O984" s="6"/>
      <c r="P984" s="6"/>
      <c r="Q984" s="6"/>
      <c r="R984" s="6"/>
      <c r="S984" s="6"/>
      <c r="T984" s="6"/>
      <c r="U984" s="6"/>
      <c r="V984" s="612"/>
      <c r="W984" s="6"/>
      <c r="X984" s="162"/>
      <c r="Y984" s="6"/>
      <c r="Z984" s="6"/>
      <c r="AA984" s="6"/>
    </row>
    <row r="985" spans="1:27" ht="47.25" customHeight="1" x14ac:dyDescent="0.25">
      <c r="A985" s="6"/>
      <c r="B985" s="6"/>
      <c r="C985" s="6"/>
      <c r="D985" s="6"/>
      <c r="E985" s="6"/>
      <c r="F985" s="6"/>
      <c r="G985" s="6"/>
      <c r="H985" s="35"/>
      <c r="I985" s="6"/>
      <c r="J985" s="6"/>
      <c r="K985" s="6"/>
      <c r="L985" s="6"/>
      <c r="M985" s="6"/>
      <c r="N985" s="6"/>
      <c r="O985" s="6"/>
      <c r="P985" s="6"/>
      <c r="Q985" s="6"/>
      <c r="R985" s="6"/>
      <c r="S985" s="6"/>
      <c r="T985" s="6"/>
      <c r="U985" s="6"/>
      <c r="V985" s="612"/>
      <c r="W985" s="6"/>
      <c r="X985" s="162"/>
      <c r="Y985" s="6"/>
      <c r="Z985" s="6"/>
      <c r="AA985" s="6"/>
    </row>
    <row r="986" spans="1:27" ht="47.25" customHeight="1" x14ac:dyDescent="0.25">
      <c r="A986" s="6"/>
      <c r="B986" s="6"/>
      <c r="C986" s="6"/>
      <c r="D986" s="6"/>
      <c r="E986" s="6"/>
      <c r="F986" s="6"/>
      <c r="G986" s="6"/>
      <c r="H986" s="35"/>
      <c r="I986" s="6"/>
      <c r="J986" s="6"/>
      <c r="K986" s="6"/>
      <c r="L986" s="6"/>
      <c r="M986" s="6"/>
      <c r="N986" s="6"/>
      <c r="O986" s="6"/>
      <c r="P986" s="6"/>
      <c r="Q986" s="6"/>
      <c r="R986" s="6"/>
      <c r="S986" s="6"/>
      <c r="T986" s="6"/>
      <c r="U986" s="6"/>
      <c r="V986" s="612"/>
      <c r="W986" s="6"/>
      <c r="X986" s="162"/>
      <c r="Y986" s="6"/>
      <c r="Z986" s="6"/>
      <c r="AA986" s="6"/>
    </row>
    <row r="987" spans="1:27" ht="47.25" customHeight="1" x14ac:dyDescent="0.25">
      <c r="A987" s="6"/>
      <c r="B987" s="6"/>
      <c r="C987" s="6"/>
      <c r="D987" s="6"/>
      <c r="E987" s="6"/>
      <c r="F987" s="6"/>
      <c r="G987" s="6"/>
      <c r="H987" s="35"/>
      <c r="I987" s="6"/>
      <c r="J987" s="6"/>
      <c r="K987" s="6"/>
      <c r="L987" s="6"/>
      <c r="M987" s="6"/>
      <c r="N987" s="6"/>
      <c r="O987" s="6"/>
      <c r="P987" s="6"/>
      <c r="Q987" s="6"/>
      <c r="R987" s="6"/>
      <c r="S987" s="6"/>
      <c r="T987" s="6"/>
      <c r="U987" s="6"/>
      <c r="V987" s="612"/>
      <c r="W987" s="6"/>
      <c r="X987" s="162"/>
      <c r="Y987" s="6"/>
      <c r="Z987" s="6"/>
      <c r="AA987" s="6"/>
    </row>
    <row r="988" spans="1:27" ht="47.25" customHeight="1" x14ac:dyDescent="0.25">
      <c r="A988" s="6"/>
      <c r="B988" s="6"/>
      <c r="C988" s="6"/>
      <c r="D988" s="6"/>
      <c r="E988" s="6"/>
      <c r="F988" s="6"/>
      <c r="G988" s="6"/>
      <c r="H988" s="35"/>
      <c r="I988" s="6"/>
      <c r="J988" s="6"/>
      <c r="K988" s="6"/>
      <c r="L988" s="6"/>
      <c r="M988" s="6"/>
      <c r="N988" s="6"/>
      <c r="O988" s="6"/>
      <c r="P988" s="6"/>
      <c r="Q988" s="6"/>
      <c r="R988" s="6"/>
      <c r="S988" s="6"/>
      <c r="T988" s="6"/>
      <c r="U988" s="6"/>
      <c r="V988" s="612"/>
      <c r="W988" s="6"/>
      <c r="X988" s="162"/>
      <c r="Y988" s="6"/>
      <c r="Z988" s="6"/>
      <c r="AA988" s="6"/>
    </row>
    <row r="989" spans="1:27" ht="47.25" customHeight="1" x14ac:dyDescent="0.25">
      <c r="A989" s="6"/>
      <c r="B989" s="6"/>
      <c r="C989" s="6"/>
      <c r="D989" s="6"/>
      <c r="E989" s="6"/>
      <c r="F989" s="6"/>
      <c r="G989" s="6"/>
      <c r="H989" s="35"/>
      <c r="I989" s="6"/>
      <c r="J989" s="6"/>
      <c r="K989" s="6"/>
      <c r="L989" s="6"/>
      <c r="M989" s="6"/>
      <c r="N989" s="6"/>
      <c r="O989" s="6"/>
      <c r="P989" s="6"/>
      <c r="Q989" s="6"/>
      <c r="R989" s="6"/>
      <c r="S989" s="6"/>
      <c r="T989" s="6"/>
      <c r="U989" s="6"/>
      <c r="V989" s="612"/>
      <c r="W989" s="6"/>
      <c r="X989" s="162"/>
      <c r="Y989" s="6"/>
      <c r="Z989" s="6"/>
      <c r="AA989" s="6"/>
    </row>
    <row r="990" spans="1:27" ht="47.25" customHeight="1" x14ac:dyDescent="0.25">
      <c r="A990" s="6"/>
      <c r="B990" s="6"/>
      <c r="C990" s="6"/>
      <c r="D990" s="6"/>
      <c r="E990" s="6"/>
      <c r="F990" s="6"/>
      <c r="G990" s="6"/>
      <c r="H990" s="35"/>
      <c r="I990" s="6"/>
      <c r="J990" s="6"/>
      <c r="K990" s="6"/>
      <c r="L990" s="6"/>
      <c r="M990" s="6"/>
      <c r="N990" s="6"/>
      <c r="O990" s="6"/>
      <c r="P990" s="6"/>
      <c r="Q990" s="6"/>
      <c r="R990" s="6"/>
      <c r="S990" s="6"/>
      <c r="T990" s="6"/>
      <c r="U990" s="6"/>
      <c r="V990" s="612"/>
      <c r="W990" s="6"/>
      <c r="X990" s="162"/>
      <c r="Y990" s="6"/>
      <c r="Z990" s="6"/>
      <c r="AA990" s="6"/>
    </row>
    <row r="991" spans="1:27" ht="47.25" customHeight="1" x14ac:dyDescent="0.25">
      <c r="A991" s="6"/>
      <c r="B991" s="6"/>
      <c r="C991" s="6"/>
      <c r="D991" s="6"/>
      <c r="E991" s="6"/>
      <c r="F991" s="6"/>
      <c r="G991" s="6"/>
      <c r="H991" s="35"/>
      <c r="I991" s="6"/>
      <c r="J991" s="6"/>
      <c r="K991" s="6"/>
      <c r="L991" s="6"/>
      <c r="M991" s="6"/>
      <c r="N991" s="6"/>
      <c r="O991" s="6"/>
      <c r="P991" s="6"/>
      <c r="Q991" s="6"/>
      <c r="R991" s="6"/>
      <c r="S991" s="6"/>
      <c r="T991" s="6"/>
      <c r="U991" s="6"/>
      <c r="V991" s="612"/>
      <c r="W991" s="6"/>
      <c r="X991" s="162"/>
      <c r="Y991" s="6"/>
      <c r="Z991" s="6"/>
      <c r="AA991" s="6"/>
    </row>
    <row r="992" spans="1:27" ht="47.25" customHeight="1" x14ac:dyDescent="0.25">
      <c r="A992" s="6"/>
      <c r="B992" s="6"/>
      <c r="C992" s="6"/>
      <c r="D992" s="6"/>
      <c r="E992" s="6"/>
      <c r="F992" s="6"/>
      <c r="G992" s="6"/>
      <c r="H992" s="35"/>
      <c r="I992" s="6"/>
      <c r="J992" s="6"/>
      <c r="K992" s="6"/>
      <c r="L992" s="6"/>
      <c r="M992" s="6"/>
      <c r="N992" s="6"/>
      <c r="O992" s="6"/>
      <c r="P992" s="6"/>
      <c r="Q992" s="6"/>
      <c r="R992" s="6"/>
      <c r="S992" s="6"/>
      <c r="T992" s="6"/>
      <c r="U992" s="6"/>
      <c r="V992" s="612"/>
      <c r="W992" s="6"/>
      <c r="X992" s="162"/>
      <c r="Y992" s="6"/>
      <c r="Z992" s="6"/>
      <c r="AA992" s="6"/>
    </row>
    <row r="993" spans="1:27" ht="47.25" customHeight="1" x14ac:dyDescent="0.25">
      <c r="A993" s="6"/>
      <c r="B993" s="6"/>
      <c r="C993" s="6"/>
      <c r="D993" s="6"/>
      <c r="E993" s="6"/>
      <c r="F993" s="6"/>
      <c r="G993" s="6"/>
      <c r="H993" s="35"/>
      <c r="I993" s="6"/>
      <c r="J993" s="6"/>
      <c r="K993" s="6"/>
      <c r="L993" s="6"/>
      <c r="M993" s="6"/>
      <c r="N993" s="6"/>
      <c r="O993" s="6"/>
      <c r="P993" s="6"/>
      <c r="Q993" s="6"/>
      <c r="R993" s="6"/>
      <c r="S993" s="6"/>
      <c r="T993" s="6"/>
      <c r="U993" s="6"/>
      <c r="V993" s="612"/>
      <c r="W993" s="6"/>
      <c r="X993" s="162"/>
      <c r="Y993" s="6"/>
      <c r="Z993" s="6"/>
      <c r="AA993" s="6"/>
    </row>
    <row r="994" spans="1:27" ht="47.25" customHeight="1" x14ac:dyDescent="0.25">
      <c r="A994" s="6"/>
      <c r="B994" s="6"/>
      <c r="C994" s="6"/>
      <c r="D994" s="6"/>
      <c r="E994" s="6"/>
      <c r="F994" s="6"/>
      <c r="G994" s="6"/>
      <c r="H994" s="35"/>
      <c r="I994" s="6"/>
      <c r="J994" s="6"/>
      <c r="K994" s="6"/>
      <c r="L994" s="6"/>
      <c r="M994" s="6"/>
      <c r="N994" s="6"/>
      <c r="O994" s="6"/>
      <c r="P994" s="6"/>
      <c r="Q994" s="6"/>
      <c r="R994" s="6"/>
      <c r="S994" s="6"/>
      <c r="T994" s="6"/>
      <c r="U994" s="6"/>
      <c r="V994" s="612"/>
      <c r="W994" s="6"/>
      <c r="X994" s="162"/>
      <c r="Y994" s="6"/>
      <c r="Z994" s="6"/>
      <c r="AA994" s="6"/>
    </row>
    <row r="995" spans="1:27" ht="47.25" customHeight="1" x14ac:dyDescent="0.25">
      <c r="A995" s="6"/>
      <c r="B995" s="6"/>
      <c r="C995" s="6"/>
      <c r="D995" s="6"/>
      <c r="E995" s="6"/>
      <c r="F995" s="6"/>
      <c r="G995" s="6"/>
      <c r="H995" s="35"/>
      <c r="I995" s="6"/>
      <c r="J995" s="6"/>
      <c r="K995" s="6"/>
      <c r="L995" s="6"/>
      <c r="M995" s="6"/>
      <c r="N995" s="6"/>
      <c r="O995" s="6"/>
      <c r="P995" s="6"/>
      <c r="Q995" s="6"/>
      <c r="R995" s="6"/>
      <c r="S995" s="6"/>
      <c r="T995" s="6"/>
      <c r="U995" s="6"/>
      <c r="V995" s="612"/>
      <c r="W995" s="6"/>
      <c r="X995" s="162"/>
      <c r="Y995" s="6"/>
      <c r="Z995" s="6"/>
      <c r="AA995" s="6"/>
    </row>
    <row r="996" spans="1:27" ht="47.25" customHeight="1" x14ac:dyDescent="0.25">
      <c r="A996" s="6"/>
      <c r="B996" s="6"/>
      <c r="C996" s="6"/>
      <c r="D996" s="6"/>
      <c r="E996" s="6"/>
      <c r="F996" s="6"/>
      <c r="G996" s="6"/>
      <c r="H996" s="35"/>
      <c r="I996" s="6"/>
      <c r="J996" s="6"/>
      <c r="K996" s="6"/>
      <c r="L996" s="6"/>
      <c r="M996" s="6"/>
      <c r="N996" s="6"/>
      <c r="O996" s="6"/>
      <c r="P996" s="6"/>
      <c r="Q996" s="6"/>
      <c r="R996" s="6"/>
      <c r="S996" s="6"/>
      <c r="T996" s="6"/>
      <c r="U996" s="6"/>
      <c r="V996" s="612"/>
      <c r="W996" s="6"/>
      <c r="X996" s="162"/>
      <c r="Y996" s="6"/>
      <c r="Z996" s="6"/>
      <c r="AA996" s="6"/>
    </row>
    <row r="997" spans="1:27" ht="47.25" customHeight="1" x14ac:dyDescent="0.25">
      <c r="A997" s="6"/>
      <c r="B997" s="6"/>
      <c r="C997" s="6"/>
      <c r="D997" s="6"/>
      <c r="E997" s="6"/>
      <c r="F997" s="6"/>
      <c r="G997" s="6"/>
      <c r="H997" s="35"/>
      <c r="I997" s="6"/>
      <c r="J997" s="6"/>
      <c r="K997" s="6"/>
      <c r="L997" s="6"/>
      <c r="M997" s="6"/>
      <c r="N997" s="6"/>
      <c r="O997" s="6"/>
      <c r="P997" s="6"/>
      <c r="Q997" s="6"/>
      <c r="R997" s="6"/>
      <c r="S997" s="6"/>
      <c r="T997" s="6"/>
      <c r="U997" s="6"/>
      <c r="V997" s="612"/>
      <c r="W997" s="6"/>
      <c r="X997" s="162"/>
      <c r="Y997" s="6"/>
      <c r="Z997" s="6"/>
      <c r="AA997" s="6"/>
    </row>
    <row r="998" spans="1:27" ht="47.25" customHeight="1" x14ac:dyDescent="0.25">
      <c r="A998" s="6"/>
      <c r="B998" s="6"/>
      <c r="C998" s="6"/>
      <c r="D998" s="6"/>
      <c r="E998" s="6"/>
      <c r="F998" s="6"/>
      <c r="G998" s="6"/>
      <c r="H998" s="35"/>
      <c r="I998" s="6"/>
      <c r="J998" s="6"/>
      <c r="K998" s="6"/>
      <c r="L998" s="6"/>
      <c r="M998" s="6"/>
      <c r="N998" s="6"/>
      <c r="O998" s="6"/>
      <c r="P998" s="6"/>
      <c r="Q998" s="6"/>
      <c r="R998" s="6"/>
      <c r="S998" s="6"/>
      <c r="T998" s="6"/>
      <c r="U998" s="6"/>
      <c r="V998" s="612"/>
      <c r="W998" s="6"/>
      <c r="X998" s="162"/>
      <c r="Y998" s="6"/>
      <c r="Z998" s="6"/>
      <c r="AA998" s="6"/>
    </row>
    <row r="999" spans="1:27" ht="47.25" customHeight="1" x14ac:dyDescent="0.25">
      <c r="A999" s="6"/>
      <c r="B999" s="6"/>
      <c r="C999" s="6"/>
      <c r="D999" s="6"/>
      <c r="E999" s="6"/>
      <c r="F999" s="6"/>
      <c r="G999" s="6"/>
      <c r="H999" s="35"/>
      <c r="I999" s="6"/>
      <c r="J999" s="6"/>
      <c r="K999" s="6"/>
      <c r="L999" s="6"/>
      <c r="M999" s="6"/>
      <c r="N999" s="6"/>
      <c r="O999" s="6"/>
      <c r="P999" s="6"/>
      <c r="Q999" s="6"/>
      <c r="R999" s="6"/>
      <c r="S999" s="6"/>
      <c r="T999" s="6"/>
      <c r="U999" s="6"/>
      <c r="V999" s="612"/>
      <c r="W999" s="6"/>
      <c r="X999" s="162"/>
      <c r="Y999" s="6"/>
      <c r="Z999" s="6"/>
      <c r="AA999" s="6"/>
    </row>
    <row r="1000" spans="1:27" ht="47.25" customHeight="1" x14ac:dyDescent="0.25">
      <c r="A1000" s="6"/>
      <c r="B1000" s="6"/>
      <c r="C1000" s="6"/>
      <c r="D1000" s="6"/>
      <c r="E1000" s="6"/>
      <c r="F1000" s="6"/>
      <c r="G1000" s="6"/>
      <c r="H1000" s="35"/>
      <c r="I1000" s="6"/>
      <c r="J1000" s="6"/>
      <c r="K1000" s="6"/>
      <c r="L1000" s="6"/>
      <c r="M1000" s="6"/>
      <c r="N1000" s="6"/>
      <c r="O1000" s="6"/>
      <c r="P1000" s="6"/>
      <c r="Q1000" s="6"/>
      <c r="R1000" s="6"/>
      <c r="S1000" s="6"/>
      <c r="T1000" s="6"/>
      <c r="U1000" s="6"/>
      <c r="V1000" s="612"/>
      <c r="W1000" s="6"/>
      <c r="X1000" s="162"/>
      <c r="Y1000" s="6"/>
      <c r="Z1000" s="6"/>
      <c r="AA1000" s="6"/>
    </row>
    <row r="1001" spans="1:27" ht="47.25" customHeight="1" x14ac:dyDescent="0.25">
      <c r="A1001" s="6"/>
      <c r="B1001" s="6"/>
      <c r="C1001" s="6"/>
      <c r="D1001" s="6"/>
      <c r="E1001" s="6"/>
      <c r="F1001" s="6"/>
      <c r="G1001" s="6"/>
      <c r="H1001" s="35"/>
      <c r="I1001" s="6"/>
      <c r="J1001" s="6"/>
      <c r="K1001" s="6"/>
      <c r="L1001" s="6"/>
      <c r="M1001" s="6"/>
      <c r="N1001" s="6"/>
      <c r="O1001" s="6"/>
      <c r="P1001" s="6"/>
      <c r="Q1001" s="6"/>
      <c r="R1001" s="6"/>
      <c r="S1001" s="6"/>
      <c r="T1001" s="6"/>
      <c r="U1001" s="6"/>
      <c r="V1001" s="612"/>
      <c r="W1001" s="6"/>
      <c r="X1001" s="162"/>
      <c r="Y1001" s="6"/>
      <c r="Z1001" s="6"/>
      <c r="AA1001" s="6"/>
    </row>
    <row r="1002" spans="1:27" ht="47.25" customHeight="1" x14ac:dyDescent="0.25">
      <c r="A1002" s="6"/>
      <c r="B1002" s="6"/>
      <c r="C1002" s="6"/>
      <c r="D1002" s="6"/>
      <c r="E1002" s="6"/>
      <c r="F1002" s="6"/>
      <c r="G1002" s="6"/>
      <c r="H1002" s="35"/>
      <c r="I1002" s="6"/>
      <c r="J1002" s="6"/>
      <c r="K1002" s="6"/>
      <c r="L1002" s="6"/>
      <c r="M1002" s="6"/>
      <c r="N1002" s="6"/>
      <c r="O1002" s="6"/>
      <c r="P1002" s="6"/>
      <c r="Q1002" s="6"/>
      <c r="R1002" s="6"/>
      <c r="S1002" s="6"/>
      <c r="T1002" s="6"/>
      <c r="U1002" s="6"/>
      <c r="V1002" s="612"/>
      <c r="W1002" s="6"/>
      <c r="X1002" s="162"/>
      <c r="Y1002" s="6"/>
      <c r="Z1002" s="6"/>
      <c r="AA1002" s="6"/>
    </row>
    <row r="1003" spans="1:27" ht="47.25" customHeight="1" x14ac:dyDescent="0.25">
      <c r="A1003" s="6"/>
      <c r="B1003" s="6"/>
      <c r="C1003" s="6"/>
      <c r="D1003" s="6"/>
      <c r="E1003" s="6"/>
      <c r="F1003" s="6"/>
      <c r="G1003" s="6"/>
      <c r="H1003" s="35"/>
      <c r="I1003" s="6"/>
      <c r="J1003" s="6"/>
      <c r="K1003" s="6"/>
      <c r="L1003" s="6"/>
      <c r="M1003" s="6"/>
      <c r="N1003" s="6"/>
      <c r="O1003" s="6"/>
      <c r="P1003" s="6"/>
      <c r="Q1003" s="6"/>
      <c r="R1003" s="6"/>
      <c r="S1003" s="6"/>
      <c r="T1003" s="6"/>
      <c r="U1003" s="6"/>
      <c r="V1003" s="612"/>
      <c r="W1003" s="6"/>
      <c r="X1003" s="162"/>
      <c r="Y1003" s="6"/>
      <c r="Z1003" s="6"/>
      <c r="AA1003" s="6"/>
    </row>
  </sheetData>
  <mergeCells count="49">
    <mergeCell ref="W37:W40"/>
    <mergeCell ref="X37:X40"/>
    <mergeCell ref="M37:M40"/>
    <mergeCell ref="N37:N40"/>
    <mergeCell ref="O37:R40"/>
    <mergeCell ref="S37:S40"/>
    <mergeCell ref="T37:T40"/>
    <mergeCell ref="U37:U40"/>
    <mergeCell ref="V37:V40"/>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O32:R32"/>
    <mergeCell ref="A32:A36"/>
    <mergeCell ref="B32:B36"/>
    <mergeCell ref="C32:C36"/>
    <mergeCell ref="D32:D36"/>
    <mergeCell ref="E32:E36"/>
    <mergeCell ref="O36:R36"/>
    <mergeCell ref="F32:F36"/>
    <mergeCell ref="G32:G36"/>
    <mergeCell ref="O33:R33"/>
    <mergeCell ref="O34:R34"/>
    <mergeCell ref="O35:R35"/>
    <mergeCell ref="O30:R30"/>
    <mergeCell ref="O31:R31"/>
    <mergeCell ref="H37:H40"/>
    <mergeCell ref="I37:I40"/>
    <mergeCell ref="J37:J40"/>
    <mergeCell ref="K37:K40"/>
    <mergeCell ref="L37:L40"/>
    <mergeCell ref="O46:R46"/>
    <mergeCell ref="O47:R47"/>
    <mergeCell ref="O41:R41"/>
    <mergeCell ref="O42:R42"/>
    <mergeCell ref="O43:R43"/>
    <mergeCell ref="O44:R44"/>
    <mergeCell ref="O45:R45"/>
  </mergeCells>
  <conditionalFormatting sqref="W31:W37 W41:W43 W45:W47">
    <cfRule type="containsText" dxfId="41" priority="1" stopIfTrue="1" operator="containsText" text="Cerrada">
      <formula>NOT(ISERROR(SEARCH(("Cerrada"),(W31))))</formula>
    </cfRule>
  </conditionalFormatting>
  <conditionalFormatting sqref="W31:W37 W41:W43 W45:W47">
    <cfRule type="containsText" dxfId="40" priority="2" stopIfTrue="1" operator="containsText" text="En ejecución">
      <formula>NOT(ISERROR(SEARCH(("En ejecución"),(W31))))</formula>
    </cfRule>
  </conditionalFormatting>
  <conditionalFormatting sqref="W31:W37 W41:W43 W45:W47">
    <cfRule type="containsText" dxfId="39" priority="3" stopIfTrue="1" operator="containsText" text="Vencida">
      <formula>NOT(ISERROR(SEARCH(("Vencida"),(W31))))</formula>
    </cfRule>
  </conditionalFormatting>
  <conditionalFormatting sqref="W31:W37 W41:W43 W45:W47">
    <cfRule type="containsText" dxfId="38" priority="4" stopIfTrue="1" operator="containsText" text="Cerrada">
      <formula>NOT(ISERROR(SEARCH(("Cerrada"),(W31))))</formula>
    </cfRule>
  </conditionalFormatting>
  <conditionalFormatting sqref="W31:W37 W41:W43 W45:W47">
    <cfRule type="containsText" dxfId="37" priority="5" stopIfTrue="1" operator="containsText" text="En ejecución">
      <formula>NOT(ISERROR(SEARCH(("En ejecución"),(W31))))</formula>
    </cfRule>
  </conditionalFormatting>
  <conditionalFormatting sqref="W31:W37 W41:W43 W45:W47">
    <cfRule type="containsText" dxfId="36" priority="6" stopIfTrue="1" operator="containsText" text="Vencida">
      <formula>NOT(ISERROR(SEARCH(("Vencida"),(W31))))</formula>
    </cfRule>
  </conditionalFormatting>
  <conditionalFormatting sqref="W44">
    <cfRule type="containsText" dxfId="35" priority="7" stopIfTrue="1" operator="containsText" text="Cerrada">
      <formula>NOT(ISERROR(SEARCH(("Cerrada"),(W44))))</formula>
    </cfRule>
  </conditionalFormatting>
  <conditionalFormatting sqref="W44">
    <cfRule type="containsText" dxfId="34" priority="8" stopIfTrue="1" operator="containsText" text="En ejecución">
      <formula>NOT(ISERROR(SEARCH(("En ejecución"),(W44))))</formula>
    </cfRule>
  </conditionalFormatting>
  <conditionalFormatting sqref="W44">
    <cfRule type="containsText" dxfId="33" priority="9" stopIfTrue="1" operator="containsText" text="Vencida">
      <formula>NOT(ISERROR(SEARCH(("Vencida"),(W44))))</formula>
    </cfRule>
  </conditionalFormatting>
  <conditionalFormatting sqref="W44">
    <cfRule type="containsText" dxfId="32" priority="10" stopIfTrue="1" operator="containsText" text="Cerrada">
      <formula>NOT(ISERROR(SEARCH(("Cerrada"),(W44))))</formula>
    </cfRule>
  </conditionalFormatting>
  <conditionalFormatting sqref="W44">
    <cfRule type="containsText" dxfId="31" priority="11" stopIfTrue="1" operator="containsText" text="En ejecución">
      <formula>NOT(ISERROR(SEARCH(("En ejecución"),(W44))))</formula>
    </cfRule>
  </conditionalFormatting>
  <conditionalFormatting sqref="W44">
    <cfRule type="containsText" dxfId="30" priority="12" stopIfTrue="1" operator="containsText" text="Vencida">
      <formula>NOT(ISERROR(SEARCH(("Vencida"),(W44))))</formula>
    </cfRule>
  </conditionalFormatting>
  <dataValidations count="7">
    <dataValidation type="list" allowBlank="1" showErrorMessage="1" sqref="B31:B32 B37:B47" xr:uid="{00000000-0002-0000-0E00-000000000000}">
      <formula1>$F$2:$F$6</formula1>
    </dataValidation>
    <dataValidation type="list" allowBlank="1" showErrorMessage="1" sqref="I31:I37 I41:I47" xr:uid="{00000000-0002-0000-0E00-000001000000}">
      <formula1>$H$2:$H$3</formula1>
    </dataValidation>
    <dataValidation type="list" allowBlank="1" showErrorMessage="1" sqref="C31:C32 C37:C47" xr:uid="{00000000-0002-0000-0E00-000002000000}">
      <formula1>$D$2:$D$13</formula1>
    </dataValidation>
    <dataValidation type="list" allowBlank="1" showErrorMessage="1" sqref="W31:W37 W41:W47" xr:uid="{00000000-0002-0000-0E00-000003000000}">
      <formula1>$I$2:$I$4</formula1>
    </dataValidation>
    <dataValidation type="list" allowBlank="1" showErrorMessage="1" sqref="A23" xr:uid="{00000000-0002-0000-0E00-000004000000}">
      <formula1>'GF-14'!PROCESOS</formula1>
    </dataValidation>
    <dataValidation type="list" allowBlank="1" showErrorMessage="1" sqref="V31:V37 V41:V47" xr:uid="{00000000-0002-0000-0E00-000005000000}">
      <formula1>$J$2:$J$4</formula1>
    </dataValidation>
    <dataValidation type="list" allowBlank="1" showErrorMessage="1" sqref="F31:F32 F37:F47" xr:uid="{00000000-0002-0000-0E00-000006000000}">
      <formula1>$G$2:$G$5</formula1>
    </dataValidation>
  </dataValidations>
  <hyperlinks>
    <hyperlink ref="O31" r:id="rId1" xr:uid="{00000000-0004-0000-0E00-000000000000}"/>
    <hyperlink ref="U31" r:id="rId2" xr:uid="{00000000-0004-0000-0E00-000001000000}"/>
    <hyperlink ref="O32" r:id="rId3" xr:uid="{00000000-0004-0000-0E00-000002000000}"/>
    <hyperlink ref="S32" r:id="rId4" xr:uid="{00000000-0004-0000-0E00-000003000000}"/>
    <hyperlink ref="O33" r:id="rId5" xr:uid="{00000000-0004-0000-0E00-000004000000}"/>
    <hyperlink ref="S33" r:id="rId6" xr:uid="{00000000-0004-0000-0E00-000005000000}"/>
    <hyperlink ref="O35" r:id="rId7" xr:uid="{00000000-0004-0000-0E00-000006000000}"/>
    <hyperlink ref="O36" r:id="rId8" xr:uid="{00000000-0004-0000-0E00-000007000000}"/>
    <hyperlink ref="S37" r:id="rId9" location="overlay-context=" xr:uid="{00000000-0004-0000-0E00-000008000000}"/>
    <hyperlink ref="U37" r:id="rId10" location="overlay-context=" xr:uid="{00000000-0004-0000-0E00-000009000000}"/>
    <hyperlink ref="O42" r:id="rId11" xr:uid="{00000000-0004-0000-0E00-00000A000000}"/>
    <hyperlink ref="S42" r:id="rId12" xr:uid="{00000000-0004-0000-0E00-00000B000000}"/>
    <hyperlink ref="U42" r:id="rId13" xr:uid="{00000000-0004-0000-0E00-00000C000000}"/>
    <hyperlink ref="S44" r:id="rId14" location="overlay-context=" xr:uid="{00000000-0004-0000-0E00-00000D000000}"/>
    <hyperlink ref="S45" r:id="rId15" location="overlay-context=" xr:uid="{00000000-0004-0000-0E00-00000E000000}"/>
    <hyperlink ref="U45" r:id="rId16" location="overlay-context=" xr:uid="{00000000-0004-0000-0E00-00000F000000}"/>
  </hyperlinks>
  <pageMargins left="0.7" right="0.7" top="0.75" bottom="0.75" header="0" footer="0"/>
  <pageSetup orientation="portrait"/>
  <drawing r:id="rId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DD6EE"/>
  </sheetPr>
  <dimension ref="A1:AA1000"/>
  <sheetViews>
    <sheetView showGridLines="0" topLeftCell="A17" workbookViewId="0"/>
  </sheetViews>
  <sheetFormatPr baseColWidth="10" defaultColWidth="14.42578125" defaultRowHeight="15" customHeight="1" x14ac:dyDescent="0.25"/>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x14ac:dyDescent="0.35">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x14ac:dyDescent="0.25">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x14ac:dyDescent="0.25">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x14ac:dyDescent="0.25">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x14ac:dyDescent="0.25">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x14ac:dyDescent="0.25">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x14ac:dyDescent="0.25">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x14ac:dyDescent="0.25">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x14ac:dyDescent="0.25">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x14ac:dyDescent="0.25">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x14ac:dyDescent="0.25">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x14ac:dyDescent="0.25">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x14ac:dyDescent="0.25">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x14ac:dyDescent="0.25">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x14ac:dyDescent="0.25">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x14ac:dyDescent="0.35">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x14ac:dyDescent="0.25">
      <c r="A17" s="839"/>
      <c r="B17" s="840"/>
      <c r="C17" s="841"/>
      <c r="D17" s="847" t="s">
        <v>50</v>
      </c>
      <c r="E17" s="840"/>
      <c r="F17" s="840"/>
      <c r="G17" s="840"/>
      <c r="H17" s="840"/>
      <c r="I17" s="840"/>
      <c r="J17" s="840"/>
      <c r="K17" s="840"/>
      <c r="L17" s="840"/>
      <c r="M17" s="840"/>
      <c r="N17" s="840"/>
      <c r="O17" s="840"/>
      <c r="P17" s="840"/>
      <c r="Q17" s="840"/>
      <c r="R17" s="840"/>
      <c r="S17" s="840"/>
      <c r="T17" s="840"/>
      <c r="U17" s="840"/>
      <c r="V17" s="840"/>
      <c r="W17" s="841"/>
      <c r="X17" s="30" t="s">
        <v>51</v>
      </c>
      <c r="Y17" s="6"/>
      <c r="Z17" s="6"/>
      <c r="AA17" s="6"/>
    </row>
    <row r="18" spans="1:27" ht="27.75" customHeight="1" x14ac:dyDescent="0.25">
      <c r="A18" s="842"/>
      <c r="B18" s="753"/>
      <c r="C18" s="843"/>
      <c r="D18" s="842"/>
      <c r="E18" s="753"/>
      <c r="F18" s="753"/>
      <c r="G18" s="753"/>
      <c r="H18" s="753"/>
      <c r="I18" s="753"/>
      <c r="J18" s="753"/>
      <c r="K18" s="753"/>
      <c r="L18" s="753"/>
      <c r="M18" s="753"/>
      <c r="N18" s="753"/>
      <c r="O18" s="753"/>
      <c r="P18" s="753"/>
      <c r="Q18" s="753"/>
      <c r="R18" s="753"/>
      <c r="S18" s="753"/>
      <c r="T18" s="753"/>
      <c r="U18" s="753"/>
      <c r="V18" s="753"/>
      <c r="W18" s="843"/>
      <c r="X18" s="31" t="s">
        <v>1636</v>
      </c>
      <c r="Y18" s="6"/>
      <c r="Z18" s="6"/>
      <c r="AA18" s="6"/>
    </row>
    <row r="19" spans="1:27" ht="27.75" customHeight="1" x14ac:dyDescent="0.25">
      <c r="A19" s="842"/>
      <c r="B19" s="753"/>
      <c r="C19" s="843"/>
      <c r="D19" s="842"/>
      <c r="E19" s="753"/>
      <c r="F19" s="753"/>
      <c r="G19" s="753"/>
      <c r="H19" s="753"/>
      <c r="I19" s="753"/>
      <c r="J19" s="753"/>
      <c r="K19" s="753"/>
      <c r="L19" s="753"/>
      <c r="M19" s="753"/>
      <c r="N19" s="753"/>
      <c r="O19" s="753"/>
      <c r="P19" s="753"/>
      <c r="Q19" s="753"/>
      <c r="R19" s="753"/>
      <c r="S19" s="753"/>
      <c r="T19" s="753"/>
      <c r="U19" s="753"/>
      <c r="V19" s="753"/>
      <c r="W19" s="843"/>
      <c r="X19" s="32" t="s">
        <v>1637</v>
      </c>
      <c r="Y19" s="6"/>
      <c r="Z19" s="6"/>
      <c r="AA19" s="6"/>
    </row>
    <row r="20" spans="1:27" ht="27.75" customHeight="1" x14ac:dyDescent="0.25">
      <c r="A20" s="844"/>
      <c r="B20" s="845"/>
      <c r="C20" s="846"/>
      <c r="D20" s="844"/>
      <c r="E20" s="845"/>
      <c r="F20" s="845"/>
      <c r="G20" s="845"/>
      <c r="H20" s="845"/>
      <c r="I20" s="845"/>
      <c r="J20" s="845"/>
      <c r="K20" s="845"/>
      <c r="L20" s="845"/>
      <c r="M20" s="845"/>
      <c r="N20" s="845"/>
      <c r="O20" s="845"/>
      <c r="P20" s="845"/>
      <c r="Q20" s="845"/>
      <c r="R20" s="845"/>
      <c r="S20" s="845"/>
      <c r="T20" s="845"/>
      <c r="U20" s="845"/>
      <c r="V20" s="845"/>
      <c r="W20" s="846"/>
      <c r="X20" s="33" t="s">
        <v>54</v>
      </c>
      <c r="Y20" s="6"/>
      <c r="Z20" s="6"/>
      <c r="AA20" s="6"/>
    </row>
    <row r="21" spans="1:27" ht="36.75" customHeight="1" x14ac:dyDescent="0.25">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x14ac:dyDescent="0.25">
      <c r="A22" s="957" t="s">
        <v>1638</v>
      </c>
      <c r="B22" s="884"/>
      <c r="C22" s="885"/>
      <c r="D22" s="550"/>
      <c r="E22" s="958" t="str">
        <f>CONCATENATE("INFORME DE SEGUIMIENTO DEL PROCESO ",A23)</f>
        <v>INFORME DE SEGUIMIENTO DEL PROCESO CONTROL INTERNO DISCIPLINARIO</v>
      </c>
      <c r="F22" s="850"/>
      <c r="G22" s="547"/>
      <c r="H22" s="959" t="s">
        <v>1639</v>
      </c>
      <c r="I22" s="849"/>
      <c r="J22" s="850"/>
      <c r="K22" s="551"/>
      <c r="L22" s="563"/>
      <c r="M22" s="563"/>
      <c r="N22" s="563"/>
      <c r="O22" s="563"/>
      <c r="P22" s="563"/>
      <c r="Q22" s="552"/>
      <c r="R22" s="552"/>
      <c r="S22" s="552"/>
      <c r="T22" s="552"/>
      <c r="U22" s="552"/>
      <c r="V22" s="552"/>
      <c r="W22" s="552"/>
      <c r="X22" s="553"/>
      <c r="Y22" s="6"/>
      <c r="Z22" s="6"/>
      <c r="AA22" s="6"/>
    </row>
    <row r="23" spans="1:27" ht="53.25" customHeight="1" x14ac:dyDescent="0.25">
      <c r="A23" s="962" t="s">
        <v>46</v>
      </c>
      <c r="B23" s="884"/>
      <c r="C23" s="885"/>
      <c r="D23" s="550"/>
      <c r="E23" s="554" t="s">
        <v>1640</v>
      </c>
      <c r="F23" s="555">
        <f>COUNTA(E31:E40)</f>
        <v>0</v>
      </c>
      <c r="G23" s="547"/>
      <c r="H23" s="952" t="s">
        <v>1641</v>
      </c>
      <c r="I23" s="953"/>
      <c r="J23" s="555">
        <f>COUNTIF(I31:I40,"Acción correctiva")</f>
        <v>0</v>
      </c>
      <c r="K23" s="548"/>
      <c r="L23" s="563"/>
      <c r="M23" s="563"/>
      <c r="N23" s="563"/>
      <c r="O23" s="563"/>
      <c r="P23" s="563"/>
      <c r="Q23" s="552"/>
      <c r="R23" s="552"/>
      <c r="S23" s="552"/>
      <c r="T23" s="552"/>
      <c r="U23" s="553"/>
      <c r="V23" s="553"/>
      <c r="W23" s="550"/>
      <c r="X23" s="553"/>
      <c r="Y23" s="6"/>
      <c r="Z23" s="6"/>
      <c r="AA23" s="6"/>
    </row>
    <row r="24" spans="1:27" ht="48.75" customHeight="1" x14ac:dyDescent="0.35">
      <c r="A24" s="557"/>
      <c r="B24" s="550"/>
      <c r="C24" s="550"/>
      <c r="D24" s="558"/>
      <c r="E24" s="559" t="s">
        <v>1561</v>
      </c>
      <c r="F24" s="560">
        <f>COUNTA(H31:H40)</f>
        <v>0</v>
      </c>
      <c r="G24" s="561"/>
      <c r="H24" s="954" t="s">
        <v>1642</v>
      </c>
      <c r="I24" s="955"/>
      <c r="J24" s="556">
        <f>COUNTIF(I31:I40,"Acción Preventiva y/o de mejora")</f>
        <v>0</v>
      </c>
      <c r="K24" s="548"/>
      <c r="L24" s="563"/>
      <c r="M24" s="563"/>
      <c r="N24" s="563"/>
      <c r="O24" s="563"/>
      <c r="P24" s="563"/>
      <c r="Q24" s="552"/>
      <c r="R24" s="548"/>
      <c r="S24" s="548"/>
      <c r="T24" s="548"/>
      <c r="U24" s="553"/>
      <c r="V24" s="553"/>
      <c r="W24" s="550"/>
      <c r="X24" s="553"/>
      <c r="Y24" s="6"/>
      <c r="Z24" s="6"/>
      <c r="AA24" s="6"/>
    </row>
    <row r="25" spans="1:27" ht="53.25" customHeight="1" x14ac:dyDescent="0.35">
      <c r="A25" s="557"/>
      <c r="B25" s="550"/>
      <c r="C25" s="550"/>
      <c r="D25" s="562"/>
      <c r="E25" s="559" t="s">
        <v>1563</v>
      </c>
      <c r="F25" s="560">
        <f>COUNTIF(W31:W40, "Vencida")</f>
        <v>0</v>
      </c>
      <c r="G25" s="561"/>
      <c r="H25" s="956"/>
      <c r="I25" s="796"/>
      <c r="J25" s="563"/>
      <c r="K25" s="548"/>
      <c r="L25" s="563"/>
      <c r="M25" s="563"/>
      <c r="N25" s="563"/>
      <c r="O25" s="563"/>
      <c r="P25" s="563"/>
      <c r="Q25" s="552"/>
      <c r="R25" s="548"/>
      <c r="S25" s="548"/>
      <c r="T25" s="548"/>
      <c r="U25" s="553"/>
      <c r="V25" s="553"/>
      <c r="W25" s="550"/>
      <c r="X25" s="564"/>
      <c r="Y25" s="6"/>
      <c r="Z25" s="6"/>
      <c r="AA25" s="6"/>
    </row>
    <row r="26" spans="1:27" ht="48.75" customHeight="1" x14ac:dyDescent="0.35">
      <c r="A26" s="557"/>
      <c r="B26" s="550"/>
      <c r="C26" s="550"/>
      <c r="D26" s="558"/>
      <c r="E26" s="559" t="s">
        <v>1565</v>
      </c>
      <c r="F26" s="560">
        <f>COUNTIF(W31:W40, "En ejecución")</f>
        <v>0</v>
      </c>
      <c r="G26" s="561"/>
      <c r="H26" s="956"/>
      <c r="I26" s="796"/>
      <c r="J26" s="565"/>
      <c r="K26" s="563"/>
      <c r="L26" s="563"/>
      <c r="M26" s="563"/>
      <c r="N26" s="563"/>
      <c r="O26" s="563"/>
      <c r="P26" s="563"/>
      <c r="Q26" s="552"/>
      <c r="R26" s="548"/>
      <c r="S26" s="548"/>
      <c r="T26" s="548"/>
      <c r="U26" s="553"/>
      <c r="V26" s="553"/>
      <c r="W26" s="550"/>
      <c r="X26" s="564"/>
      <c r="Y26" s="6"/>
      <c r="Z26" s="6"/>
      <c r="AA26" s="6"/>
    </row>
    <row r="27" spans="1:27" ht="51" customHeight="1" x14ac:dyDescent="0.35">
      <c r="A27" s="557"/>
      <c r="B27" s="550"/>
      <c r="C27" s="550"/>
      <c r="D27" s="562"/>
      <c r="E27" s="566" t="s">
        <v>1647</v>
      </c>
      <c r="F27" s="556">
        <f>COUNTIF(W31:W40, "Cerrada")</f>
        <v>0</v>
      </c>
      <c r="G27" s="561"/>
      <c r="H27" s="567"/>
      <c r="I27" s="568"/>
      <c r="J27" s="552"/>
      <c r="K27" s="552"/>
      <c r="L27" s="563"/>
      <c r="M27" s="563"/>
      <c r="N27" s="563"/>
      <c r="O27" s="563"/>
      <c r="P27" s="563"/>
      <c r="Q27" s="552"/>
      <c r="R27" s="548"/>
      <c r="S27" s="548"/>
      <c r="T27" s="548"/>
      <c r="U27" s="553"/>
      <c r="V27" s="553"/>
      <c r="W27" s="550"/>
      <c r="X27" s="564"/>
      <c r="Y27" s="6"/>
      <c r="Z27" s="6"/>
      <c r="AA27" s="6"/>
    </row>
    <row r="28" spans="1:27" ht="41.25" customHeight="1" x14ac:dyDescent="0.35">
      <c r="A28" s="557"/>
      <c r="B28" s="550"/>
      <c r="C28" s="550"/>
      <c r="D28" s="550"/>
      <c r="E28" s="569"/>
      <c r="F28" s="570"/>
      <c r="G28" s="561"/>
      <c r="H28" s="567"/>
      <c r="I28" s="571"/>
      <c r="J28" s="572"/>
      <c r="K28" s="571"/>
      <c r="L28" s="572"/>
      <c r="M28" s="573"/>
      <c r="N28" s="574"/>
      <c r="O28" s="574"/>
      <c r="P28" s="574"/>
      <c r="Q28" s="574"/>
      <c r="R28" s="546"/>
      <c r="S28" s="546"/>
      <c r="T28" s="546"/>
      <c r="U28" s="546"/>
      <c r="V28" s="546"/>
      <c r="W28" s="546"/>
      <c r="X28" s="546"/>
      <c r="Y28" s="6"/>
      <c r="Z28" s="6"/>
      <c r="AA28" s="6"/>
    </row>
    <row r="29" spans="1:27" ht="45" customHeight="1" x14ac:dyDescent="0.25">
      <c r="A29" s="848" t="s">
        <v>56</v>
      </c>
      <c r="B29" s="849"/>
      <c r="C29" s="849"/>
      <c r="D29" s="849"/>
      <c r="E29" s="849"/>
      <c r="F29" s="849"/>
      <c r="G29" s="850"/>
      <c r="H29" s="851" t="s">
        <v>57</v>
      </c>
      <c r="I29" s="849"/>
      <c r="J29" s="849"/>
      <c r="K29" s="849"/>
      <c r="L29" s="849"/>
      <c r="M29" s="849"/>
      <c r="N29" s="850"/>
      <c r="O29" s="852" t="s">
        <v>58</v>
      </c>
      <c r="P29" s="849"/>
      <c r="Q29" s="849"/>
      <c r="R29" s="849"/>
      <c r="S29" s="850"/>
      <c r="T29" s="853" t="s">
        <v>59</v>
      </c>
      <c r="U29" s="849"/>
      <c r="V29" s="849"/>
      <c r="W29" s="849"/>
      <c r="X29" s="850"/>
      <c r="Y29" s="38"/>
      <c r="Z29" s="39"/>
      <c r="AA29" s="40"/>
    </row>
    <row r="30" spans="1:27" ht="63" customHeight="1" x14ac:dyDescent="0.25">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89" t="s">
        <v>72</v>
      </c>
      <c r="P30" s="884"/>
      <c r="Q30" s="884"/>
      <c r="R30" s="890"/>
      <c r="S30" s="46" t="s">
        <v>73</v>
      </c>
      <c r="T30" s="48" t="s">
        <v>72</v>
      </c>
      <c r="U30" s="45" t="s">
        <v>73</v>
      </c>
      <c r="V30" s="45" t="s">
        <v>6</v>
      </c>
      <c r="W30" s="45" t="s">
        <v>74</v>
      </c>
      <c r="X30" s="46" t="s">
        <v>75</v>
      </c>
      <c r="Y30" s="49"/>
      <c r="Z30" s="6"/>
      <c r="AA30" s="6"/>
    </row>
    <row r="31" spans="1:27" ht="37.5" customHeight="1" x14ac:dyDescent="0.25">
      <c r="A31" s="609"/>
      <c r="B31" s="609"/>
      <c r="C31" s="609"/>
      <c r="D31" s="609"/>
      <c r="E31" s="58"/>
      <c r="F31" s="609"/>
      <c r="G31" s="610"/>
      <c r="H31" s="610"/>
      <c r="I31" s="58"/>
      <c r="J31" s="58"/>
      <c r="K31" s="58"/>
      <c r="L31" s="58"/>
      <c r="M31" s="51"/>
      <c r="N31" s="58"/>
      <c r="O31" s="969"/>
      <c r="P31" s="754"/>
      <c r="Q31" s="754"/>
      <c r="R31" s="779"/>
      <c r="S31" s="58"/>
      <c r="T31" s="57"/>
      <c r="U31" s="57"/>
      <c r="V31" s="57"/>
      <c r="W31" s="58"/>
      <c r="X31" s="631"/>
      <c r="Y31" s="59"/>
      <c r="Z31" s="6"/>
      <c r="AA31" s="6"/>
    </row>
    <row r="32" spans="1:27" ht="37.5" customHeight="1" x14ac:dyDescent="0.25">
      <c r="A32" s="430"/>
      <c r="B32" s="219"/>
      <c r="C32" s="219"/>
      <c r="D32" s="430"/>
      <c r="E32" s="438"/>
      <c r="F32" s="219"/>
      <c r="G32" s="200"/>
      <c r="H32" s="200"/>
      <c r="I32" s="76"/>
      <c r="J32" s="438"/>
      <c r="K32" s="438"/>
      <c r="L32" s="438"/>
      <c r="M32" s="128"/>
      <c r="N32" s="438"/>
      <c r="O32" s="970"/>
      <c r="P32" s="744"/>
      <c r="Q32" s="744"/>
      <c r="R32" s="745"/>
      <c r="S32" s="438"/>
      <c r="T32" s="232"/>
      <c r="U32" s="232"/>
      <c r="V32" s="104"/>
      <c r="W32" s="76"/>
      <c r="X32" s="431"/>
      <c r="Y32" s="29"/>
      <c r="Z32" s="6"/>
      <c r="AA32" s="6"/>
    </row>
    <row r="33" spans="1:27" ht="37.5" customHeight="1" x14ac:dyDescent="0.25">
      <c r="A33" s="430"/>
      <c r="B33" s="219"/>
      <c r="C33" s="219"/>
      <c r="D33" s="430"/>
      <c r="E33" s="438"/>
      <c r="F33" s="219"/>
      <c r="G33" s="200"/>
      <c r="H33" s="200"/>
      <c r="I33" s="76"/>
      <c r="J33" s="430"/>
      <c r="K33" s="430"/>
      <c r="L33" s="438"/>
      <c r="M33" s="430"/>
      <c r="N33" s="430"/>
      <c r="O33" s="968"/>
      <c r="P33" s="744"/>
      <c r="Q33" s="744"/>
      <c r="R33" s="745"/>
      <c r="S33" s="430"/>
      <c r="T33" s="232"/>
      <c r="U33" s="232"/>
      <c r="V33" s="104"/>
      <c r="W33" s="76"/>
      <c r="X33" s="431"/>
      <c r="Y33" s="29"/>
      <c r="Z33" s="6"/>
      <c r="AA33" s="6"/>
    </row>
    <row r="34" spans="1:27" ht="15.75" customHeight="1" x14ac:dyDescent="0.25">
      <c r="A34" s="6"/>
      <c r="B34" s="6"/>
      <c r="C34" s="6"/>
      <c r="D34" s="6"/>
      <c r="E34" s="29"/>
      <c r="F34" s="6"/>
      <c r="G34" s="29"/>
      <c r="H34" s="29"/>
      <c r="I34" s="6"/>
      <c r="J34" s="6"/>
      <c r="K34" s="6"/>
      <c r="L34" s="6"/>
      <c r="M34" s="6"/>
      <c r="N34" s="6"/>
      <c r="O34" s="6"/>
      <c r="P34" s="6"/>
      <c r="Q34" s="6"/>
      <c r="R34" s="6"/>
      <c r="S34" s="6"/>
      <c r="T34" s="28"/>
      <c r="U34" s="28"/>
      <c r="V34" s="28"/>
      <c r="W34" s="157"/>
      <c r="X34" s="29"/>
      <c r="Y34" s="6"/>
      <c r="Z34" s="6"/>
      <c r="AA34" s="6"/>
    </row>
    <row r="35" spans="1:27" ht="15.75" customHeight="1" x14ac:dyDescent="0.25">
      <c r="A35" s="6"/>
      <c r="B35" s="6"/>
      <c r="C35" s="6"/>
      <c r="D35" s="6"/>
      <c r="E35" s="29"/>
      <c r="F35" s="6"/>
      <c r="G35" s="29"/>
      <c r="H35" s="29"/>
      <c r="I35" s="6"/>
      <c r="J35" s="6"/>
      <c r="K35" s="6"/>
      <c r="L35" s="6"/>
      <c r="M35" s="6"/>
      <c r="N35" s="6"/>
      <c r="O35" s="6"/>
      <c r="P35" s="6"/>
      <c r="Q35" s="6"/>
      <c r="R35" s="6"/>
      <c r="S35" s="6"/>
      <c r="T35" s="28"/>
      <c r="U35" s="28"/>
      <c r="V35" s="28"/>
      <c r="W35" s="157"/>
      <c r="X35" s="29"/>
      <c r="Y35" s="6"/>
      <c r="Z35" s="6"/>
      <c r="AA35" s="6"/>
    </row>
    <row r="36" spans="1:27" ht="15.75" customHeight="1" x14ac:dyDescent="0.25">
      <c r="A36" s="6"/>
      <c r="B36" s="6"/>
      <c r="C36" s="6"/>
      <c r="D36" s="6"/>
      <c r="E36" s="29"/>
      <c r="F36" s="6"/>
      <c r="G36" s="29"/>
      <c r="H36" s="29"/>
      <c r="I36" s="6"/>
      <c r="J36" s="6"/>
      <c r="K36" s="6"/>
      <c r="L36" s="6"/>
      <c r="M36" s="6"/>
      <c r="N36" s="6"/>
      <c r="O36" s="6"/>
      <c r="P36" s="6"/>
      <c r="Q36" s="6"/>
      <c r="R36" s="6"/>
      <c r="S36" s="6"/>
      <c r="T36" s="28"/>
      <c r="U36" s="28"/>
      <c r="V36" s="28"/>
      <c r="W36" s="157"/>
      <c r="X36" s="29"/>
      <c r="Y36" s="6"/>
      <c r="Z36" s="6"/>
      <c r="AA36" s="6"/>
    </row>
    <row r="37" spans="1:27" ht="15.75" customHeight="1" x14ac:dyDescent="0.25">
      <c r="A37" s="6"/>
      <c r="B37" s="6"/>
      <c r="C37" s="6"/>
      <c r="D37" s="6"/>
      <c r="E37" s="29"/>
      <c r="F37" s="6"/>
      <c r="G37" s="29"/>
      <c r="H37" s="29"/>
      <c r="I37" s="6"/>
      <c r="J37" s="6"/>
      <c r="K37" s="6"/>
      <c r="L37" s="6"/>
      <c r="M37" s="6"/>
      <c r="N37" s="6"/>
      <c r="O37" s="6"/>
      <c r="P37" s="6"/>
      <c r="Q37" s="6"/>
      <c r="R37" s="6"/>
      <c r="S37" s="6"/>
      <c r="T37" s="28"/>
      <c r="U37" s="28"/>
      <c r="V37" s="28"/>
      <c r="W37" s="157"/>
      <c r="X37" s="29"/>
      <c r="Y37" s="6"/>
      <c r="Z37" s="6"/>
      <c r="AA37" s="6"/>
    </row>
    <row r="38" spans="1:27" ht="15.75" customHeight="1" x14ac:dyDescent="0.25">
      <c r="A38" s="6"/>
      <c r="B38" s="6"/>
      <c r="C38" s="6"/>
      <c r="D38" s="6"/>
      <c r="E38" s="29"/>
      <c r="F38" s="6"/>
      <c r="G38" s="29"/>
      <c r="H38" s="29"/>
      <c r="I38" s="6"/>
      <c r="J38" s="6"/>
      <c r="K38" s="6"/>
      <c r="L38" s="6"/>
      <c r="M38" s="6"/>
      <c r="N38" s="6"/>
      <c r="O38" s="6"/>
      <c r="P38" s="6"/>
      <c r="Q38" s="6"/>
      <c r="R38" s="6"/>
      <c r="S38" s="6"/>
      <c r="T38" s="28"/>
      <c r="U38" s="28"/>
      <c r="V38" s="28"/>
      <c r="W38" s="157"/>
      <c r="X38" s="29"/>
      <c r="Y38" s="6"/>
      <c r="Z38" s="6"/>
      <c r="AA38" s="6"/>
    </row>
    <row r="39" spans="1:27" ht="15.75" customHeight="1" x14ac:dyDescent="0.25">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x14ac:dyDescent="0.25">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x14ac:dyDescent="0.25">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x14ac:dyDescent="0.25">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x14ac:dyDescent="0.25">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x14ac:dyDescent="0.25">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x14ac:dyDescent="0.25">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x14ac:dyDescent="0.25">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x14ac:dyDescent="0.25">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x14ac:dyDescent="0.25">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x14ac:dyDescent="0.25">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x14ac:dyDescent="0.25">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x14ac:dyDescent="0.25">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x14ac:dyDescent="0.25">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x14ac:dyDescent="0.25">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x14ac:dyDescent="0.25">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x14ac:dyDescent="0.25">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x14ac:dyDescent="0.25">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x14ac:dyDescent="0.25">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x14ac:dyDescent="0.25">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x14ac:dyDescent="0.25">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x14ac:dyDescent="0.25">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x14ac:dyDescent="0.25">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x14ac:dyDescent="0.25">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x14ac:dyDescent="0.25">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x14ac:dyDescent="0.25">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x14ac:dyDescent="0.25">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x14ac:dyDescent="0.25">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x14ac:dyDescent="0.25">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x14ac:dyDescent="0.25">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x14ac:dyDescent="0.25">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x14ac:dyDescent="0.25">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x14ac:dyDescent="0.25">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x14ac:dyDescent="0.25">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x14ac:dyDescent="0.25">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x14ac:dyDescent="0.25">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x14ac:dyDescent="0.25">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x14ac:dyDescent="0.25">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x14ac:dyDescent="0.25">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x14ac:dyDescent="0.25">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x14ac:dyDescent="0.25">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x14ac:dyDescent="0.25">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x14ac:dyDescent="0.25">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x14ac:dyDescent="0.25">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x14ac:dyDescent="0.25">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x14ac:dyDescent="0.25">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x14ac:dyDescent="0.25">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x14ac:dyDescent="0.25">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x14ac:dyDescent="0.25">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x14ac:dyDescent="0.25">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x14ac:dyDescent="0.25">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x14ac:dyDescent="0.25">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x14ac:dyDescent="0.25">
      <c r="A91" s="6"/>
      <c r="B91" s="6"/>
      <c r="C91" s="6"/>
      <c r="D91" s="6"/>
      <c r="E91" s="29"/>
      <c r="F91" s="6"/>
      <c r="G91" s="29"/>
      <c r="H91" s="29"/>
      <c r="I91" s="6"/>
      <c r="J91" s="6"/>
      <c r="K91" s="6"/>
      <c r="L91" s="6"/>
      <c r="M91" s="6"/>
      <c r="N91" s="6"/>
      <c r="O91" s="6"/>
      <c r="P91" s="6"/>
      <c r="Q91" s="6"/>
      <c r="R91" s="6"/>
      <c r="S91" s="6"/>
      <c r="T91" s="28"/>
      <c r="U91" s="28"/>
      <c r="V91" s="28"/>
      <c r="W91" s="157"/>
      <c r="X91" s="29"/>
      <c r="Y91" s="6"/>
      <c r="Z91" s="6"/>
      <c r="AA91" s="6"/>
    </row>
    <row r="92" spans="1:27" ht="15.75" customHeight="1" x14ac:dyDescent="0.25">
      <c r="A92" s="6"/>
      <c r="B92" s="6"/>
      <c r="C92" s="6"/>
      <c r="D92" s="6"/>
      <c r="E92" s="29"/>
      <c r="F92" s="6"/>
      <c r="G92" s="29"/>
      <c r="H92" s="29"/>
      <c r="I92" s="6"/>
      <c r="J92" s="6"/>
      <c r="K92" s="6"/>
      <c r="L92" s="6"/>
      <c r="M92" s="6"/>
      <c r="N92" s="6"/>
      <c r="O92" s="6"/>
      <c r="P92" s="6"/>
      <c r="Q92" s="6"/>
      <c r="R92" s="6"/>
      <c r="S92" s="6"/>
      <c r="T92" s="28"/>
      <c r="U92" s="28"/>
      <c r="V92" s="28"/>
      <c r="W92" s="157"/>
      <c r="X92" s="29"/>
      <c r="Y92" s="6"/>
      <c r="Z92" s="6"/>
      <c r="AA92" s="6"/>
    </row>
    <row r="93" spans="1:27" ht="15.75" customHeight="1" x14ac:dyDescent="0.25">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x14ac:dyDescent="0.25">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x14ac:dyDescent="0.25">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x14ac:dyDescent="0.25">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x14ac:dyDescent="0.25">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x14ac:dyDescent="0.25">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x14ac:dyDescent="0.25">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8">
    <mergeCell ref="A17:C20"/>
    <mergeCell ref="D17:W20"/>
    <mergeCell ref="A22:C22"/>
    <mergeCell ref="E22:F22"/>
    <mergeCell ref="H22:J22"/>
    <mergeCell ref="A29:G29"/>
    <mergeCell ref="H29:N29"/>
    <mergeCell ref="O29:S29"/>
    <mergeCell ref="A23:C23"/>
    <mergeCell ref="H23:I23"/>
    <mergeCell ref="T29:X29"/>
    <mergeCell ref="O33:R33"/>
    <mergeCell ref="H24:I24"/>
    <mergeCell ref="H25:I25"/>
    <mergeCell ref="H26:I26"/>
    <mergeCell ref="O30:R30"/>
    <mergeCell ref="O31:R31"/>
    <mergeCell ref="O32:R32"/>
  </mergeCells>
  <conditionalFormatting sqref="W31:W33">
    <cfRule type="containsText" dxfId="29" priority="1" stopIfTrue="1" operator="containsText" text="Cerrada">
      <formula>NOT(ISERROR(SEARCH(("Cerrada"),(W31))))</formula>
    </cfRule>
  </conditionalFormatting>
  <conditionalFormatting sqref="W31:W33">
    <cfRule type="containsText" dxfId="28" priority="2" stopIfTrue="1" operator="containsText" text="En ejecución">
      <formula>NOT(ISERROR(SEARCH(("En ejecución"),(W31))))</formula>
    </cfRule>
  </conditionalFormatting>
  <conditionalFormatting sqref="W31:W33">
    <cfRule type="containsText" dxfId="27" priority="3" stopIfTrue="1" operator="containsText" text="Vencida">
      <formula>NOT(ISERROR(SEARCH(("Vencida"),(W31))))</formula>
    </cfRule>
  </conditionalFormatting>
  <dataValidations count="7">
    <dataValidation type="list" allowBlank="1" showErrorMessage="1" sqref="A23" xr:uid="{00000000-0002-0000-0F00-000000000000}">
      <formula1>PROCESOS</formula1>
    </dataValidation>
    <dataValidation type="list" allowBlank="1" showErrorMessage="1" sqref="B31:B33" xr:uid="{00000000-0002-0000-0F00-000001000000}">
      <formula1>$F$2:$F$6</formula1>
    </dataValidation>
    <dataValidation type="list" allowBlank="1" showErrorMessage="1" sqref="I31:I33" xr:uid="{00000000-0002-0000-0F00-000002000000}">
      <formula1>$H$2:$H$3</formula1>
    </dataValidation>
    <dataValidation type="list" allowBlank="1" showErrorMessage="1" sqref="C31:C33" xr:uid="{00000000-0002-0000-0F00-000003000000}">
      <formula1>$D$2:$D$13</formula1>
    </dataValidation>
    <dataValidation type="list" allowBlank="1" showErrorMessage="1" sqref="W31:W33" xr:uid="{00000000-0002-0000-0F00-000004000000}">
      <formula1>$I$2:$I$4</formula1>
    </dataValidation>
    <dataValidation type="list" allowBlank="1" showErrorMessage="1" sqref="V31:V33" xr:uid="{00000000-0002-0000-0F00-000005000000}">
      <formula1>$J$2:$J$4</formula1>
    </dataValidation>
    <dataValidation type="list" allowBlank="1" showErrorMessage="1" sqref="F31:F33" xr:uid="{00000000-0002-0000-0F00-000006000000}">
      <formula1>$G$2:$G$5</formula1>
    </dataValidation>
  </dataValidations>
  <pageMargins left="0.7" right="0.7" top="0.75" bottom="0.75" header="0" footer="0"/>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A8D08D"/>
  </sheetPr>
  <dimension ref="A1:AA1000"/>
  <sheetViews>
    <sheetView showGridLines="0" topLeftCell="A17" workbookViewId="0"/>
  </sheetViews>
  <sheetFormatPr baseColWidth="10" defaultColWidth="14.42578125" defaultRowHeight="15" customHeight="1" x14ac:dyDescent="0.25"/>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x14ac:dyDescent="0.35">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x14ac:dyDescent="0.25">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x14ac:dyDescent="0.25">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x14ac:dyDescent="0.25">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x14ac:dyDescent="0.25">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x14ac:dyDescent="0.25">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x14ac:dyDescent="0.25">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x14ac:dyDescent="0.25">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x14ac:dyDescent="0.25">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x14ac:dyDescent="0.25">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x14ac:dyDescent="0.25">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x14ac:dyDescent="0.25">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x14ac:dyDescent="0.25">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x14ac:dyDescent="0.25">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x14ac:dyDescent="0.25">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x14ac:dyDescent="0.35">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x14ac:dyDescent="0.25">
      <c r="A17" s="839"/>
      <c r="B17" s="840"/>
      <c r="C17" s="841"/>
      <c r="D17" s="847" t="s">
        <v>50</v>
      </c>
      <c r="E17" s="840"/>
      <c r="F17" s="840"/>
      <c r="G17" s="840"/>
      <c r="H17" s="840"/>
      <c r="I17" s="840"/>
      <c r="J17" s="840"/>
      <c r="K17" s="840"/>
      <c r="L17" s="840"/>
      <c r="M17" s="840"/>
      <c r="N17" s="840"/>
      <c r="O17" s="840"/>
      <c r="P17" s="840"/>
      <c r="Q17" s="840"/>
      <c r="R17" s="840"/>
      <c r="S17" s="840"/>
      <c r="T17" s="840"/>
      <c r="U17" s="840"/>
      <c r="V17" s="840"/>
      <c r="W17" s="841"/>
      <c r="X17" s="30" t="s">
        <v>51</v>
      </c>
      <c r="Y17" s="6"/>
      <c r="Z17" s="6"/>
      <c r="AA17" s="6"/>
    </row>
    <row r="18" spans="1:27" ht="27.75" customHeight="1" x14ac:dyDescent="0.25">
      <c r="A18" s="842"/>
      <c r="B18" s="753"/>
      <c r="C18" s="843"/>
      <c r="D18" s="842"/>
      <c r="E18" s="753"/>
      <c r="F18" s="753"/>
      <c r="G18" s="753"/>
      <c r="H18" s="753"/>
      <c r="I18" s="753"/>
      <c r="J18" s="753"/>
      <c r="K18" s="753"/>
      <c r="L18" s="753"/>
      <c r="M18" s="753"/>
      <c r="N18" s="753"/>
      <c r="O18" s="753"/>
      <c r="P18" s="753"/>
      <c r="Q18" s="753"/>
      <c r="R18" s="753"/>
      <c r="S18" s="753"/>
      <c r="T18" s="753"/>
      <c r="U18" s="753"/>
      <c r="V18" s="753"/>
      <c r="W18" s="843"/>
      <c r="X18" s="31" t="s">
        <v>1636</v>
      </c>
      <c r="Y18" s="6"/>
      <c r="Z18" s="6"/>
      <c r="AA18" s="6"/>
    </row>
    <row r="19" spans="1:27" ht="27.75" customHeight="1" x14ac:dyDescent="0.25">
      <c r="A19" s="842"/>
      <c r="B19" s="753"/>
      <c r="C19" s="843"/>
      <c r="D19" s="842"/>
      <c r="E19" s="753"/>
      <c r="F19" s="753"/>
      <c r="G19" s="753"/>
      <c r="H19" s="753"/>
      <c r="I19" s="753"/>
      <c r="J19" s="753"/>
      <c r="K19" s="753"/>
      <c r="L19" s="753"/>
      <c r="M19" s="753"/>
      <c r="N19" s="753"/>
      <c r="O19" s="753"/>
      <c r="P19" s="753"/>
      <c r="Q19" s="753"/>
      <c r="R19" s="753"/>
      <c r="S19" s="753"/>
      <c r="T19" s="753"/>
      <c r="U19" s="753"/>
      <c r="V19" s="753"/>
      <c r="W19" s="843"/>
      <c r="X19" s="32" t="s">
        <v>1637</v>
      </c>
      <c r="Y19" s="6"/>
      <c r="Z19" s="6"/>
      <c r="AA19" s="6"/>
    </row>
    <row r="20" spans="1:27" ht="27.75" customHeight="1" x14ac:dyDescent="0.25">
      <c r="A20" s="844"/>
      <c r="B20" s="845"/>
      <c r="C20" s="846"/>
      <c r="D20" s="844"/>
      <c r="E20" s="845"/>
      <c r="F20" s="845"/>
      <c r="G20" s="845"/>
      <c r="H20" s="845"/>
      <c r="I20" s="845"/>
      <c r="J20" s="845"/>
      <c r="K20" s="845"/>
      <c r="L20" s="845"/>
      <c r="M20" s="845"/>
      <c r="N20" s="845"/>
      <c r="O20" s="845"/>
      <c r="P20" s="845"/>
      <c r="Q20" s="845"/>
      <c r="R20" s="845"/>
      <c r="S20" s="845"/>
      <c r="T20" s="845"/>
      <c r="U20" s="845"/>
      <c r="V20" s="845"/>
      <c r="W20" s="846"/>
      <c r="X20" s="33" t="s">
        <v>54</v>
      </c>
      <c r="Y20" s="6"/>
      <c r="Z20" s="6"/>
      <c r="AA20" s="6"/>
    </row>
    <row r="21" spans="1:27" ht="36.75" customHeight="1" x14ac:dyDescent="0.25">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x14ac:dyDescent="0.25">
      <c r="A22" s="957" t="s">
        <v>1638</v>
      </c>
      <c r="B22" s="884"/>
      <c r="C22" s="885"/>
      <c r="D22" s="550"/>
      <c r="E22" s="958" t="str">
        <f>CONCATENATE("INFORME DE SEGUIMIENTO DEL PROCESO ",A23)</f>
        <v>INFORME DE SEGUIMIENTO DEL PROCESO EVALUACIÓN Y CONTROL</v>
      </c>
      <c r="F22" s="850"/>
      <c r="G22" s="547"/>
      <c r="H22" s="959" t="s">
        <v>1639</v>
      </c>
      <c r="I22" s="849"/>
      <c r="J22" s="850"/>
      <c r="K22" s="551"/>
      <c r="L22" s="552"/>
      <c r="M22" s="552"/>
      <c r="N22" s="552"/>
      <c r="O22" s="552"/>
      <c r="P22" s="552"/>
      <c r="Q22" s="552"/>
      <c r="R22" s="552"/>
      <c r="S22" s="552"/>
      <c r="T22" s="552"/>
      <c r="U22" s="552"/>
      <c r="V22" s="552"/>
      <c r="W22" s="552"/>
      <c r="X22" s="553"/>
      <c r="Y22" s="6"/>
      <c r="Z22" s="6"/>
      <c r="AA22" s="6"/>
    </row>
    <row r="23" spans="1:27" ht="53.25" customHeight="1" x14ac:dyDescent="0.25">
      <c r="A23" s="962" t="s">
        <v>48</v>
      </c>
      <c r="B23" s="884"/>
      <c r="C23" s="885"/>
      <c r="D23" s="550"/>
      <c r="E23" s="554" t="s">
        <v>1640</v>
      </c>
      <c r="F23" s="555">
        <f>COUNTA(E31:E40)</f>
        <v>0</v>
      </c>
      <c r="G23" s="547"/>
      <c r="H23" s="952" t="s">
        <v>1641</v>
      </c>
      <c r="I23" s="953"/>
      <c r="J23" s="555">
        <f>COUNTIF(I31:I40,"Acción correctiva")</f>
        <v>0</v>
      </c>
      <c r="K23" s="548"/>
      <c r="L23" s="552"/>
      <c r="M23" s="552"/>
      <c r="N23" s="552"/>
      <c r="O23" s="552"/>
      <c r="P23" s="552"/>
      <c r="Q23" s="552"/>
      <c r="R23" s="552"/>
      <c r="S23" s="552"/>
      <c r="T23" s="552"/>
      <c r="U23" s="553"/>
      <c r="V23" s="553"/>
      <c r="W23" s="550"/>
      <c r="X23" s="553"/>
      <c r="Y23" s="6"/>
      <c r="Z23" s="6"/>
      <c r="AA23" s="6"/>
    </row>
    <row r="24" spans="1:27" ht="48.75" customHeight="1" x14ac:dyDescent="0.35">
      <c r="A24" s="557"/>
      <c r="B24" s="550"/>
      <c r="C24" s="550"/>
      <c r="D24" s="558"/>
      <c r="E24" s="559" t="s">
        <v>1561</v>
      </c>
      <c r="F24" s="560">
        <f>COUNTA(H31:H40)</f>
        <v>0</v>
      </c>
      <c r="G24" s="561"/>
      <c r="H24" s="954" t="s">
        <v>1642</v>
      </c>
      <c r="I24" s="955"/>
      <c r="J24" s="556">
        <f>COUNTIF(I31:I40,"Acción Preventiva y/o de mejora")</f>
        <v>0</v>
      </c>
      <c r="K24" s="548"/>
      <c r="L24" s="552"/>
      <c r="M24" s="552"/>
      <c r="N24" s="552"/>
      <c r="O24" s="552"/>
      <c r="P24" s="552"/>
      <c r="Q24" s="552"/>
      <c r="R24" s="548"/>
      <c r="S24" s="548"/>
      <c r="T24" s="548"/>
      <c r="U24" s="553"/>
      <c r="V24" s="553"/>
      <c r="W24" s="550"/>
      <c r="X24" s="553"/>
      <c r="Y24" s="6"/>
      <c r="Z24" s="6"/>
      <c r="AA24" s="6"/>
    </row>
    <row r="25" spans="1:27" ht="53.25" customHeight="1" x14ac:dyDescent="0.35">
      <c r="A25" s="557"/>
      <c r="B25" s="550"/>
      <c r="C25" s="550"/>
      <c r="D25" s="562"/>
      <c r="E25" s="559" t="s">
        <v>1563</v>
      </c>
      <c r="F25" s="560">
        <f>COUNTIF(W31:W40, "Vencida")</f>
        <v>0</v>
      </c>
      <c r="G25" s="561"/>
      <c r="H25" s="956"/>
      <c r="I25" s="796"/>
      <c r="J25" s="563"/>
      <c r="K25" s="548"/>
      <c r="L25" s="552"/>
      <c r="M25" s="552"/>
      <c r="N25" s="552"/>
      <c r="O25" s="552"/>
      <c r="P25" s="552"/>
      <c r="Q25" s="552"/>
      <c r="R25" s="548"/>
      <c r="S25" s="548"/>
      <c r="T25" s="548"/>
      <c r="U25" s="553"/>
      <c r="V25" s="553"/>
      <c r="W25" s="550"/>
      <c r="X25" s="564"/>
      <c r="Y25" s="6"/>
      <c r="Z25" s="6"/>
      <c r="AA25" s="6"/>
    </row>
    <row r="26" spans="1:27" ht="48.75" customHeight="1" x14ac:dyDescent="0.35">
      <c r="A26" s="557"/>
      <c r="B26" s="550"/>
      <c r="C26" s="550"/>
      <c r="D26" s="558"/>
      <c r="E26" s="559" t="s">
        <v>1565</v>
      </c>
      <c r="F26" s="560">
        <f>COUNTIF(W31:W40, "En ejecución")</f>
        <v>0</v>
      </c>
      <c r="G26" s="561"/>
      <c r="H26" s="956"/>
      <c r="I26" s="796"/>
      <c r="J26" s="565"/>
      <c r="K26" s="563"/>
      <c r="L26" s="552"/>
      <c r="M26" s="552"/>
      <c r="N26" s="552"/>
      <c r="O26" s="552"/>
      <c r="P26" s="552"/>
      <c r="Q26" s="552"/>
      <c r="R26" s="548"/>
      <c r="S26" s="548"/>
      <c r="T26" s="548"/>
      <c r="U26" s="553"/>
      <c r="V26" s="553"/>
      <c r="W26" s="550"/>
      <c r="X26" s="564"/>
      <c r="Y26" s="6"/>
      <c r="Z26" s="6"/>
      <c r="AA26" s="6"/>
    </row>
    <row r="27" spans="1:27" ht="51" customHeight="1" x14ac:dyDescent="0.35">
      <c r="A27" s="557"/>
      <c r="B27" s="550"/>
      <c r="C27" s="550"/>
      <c r="D27" s="562"/>
      <c r="E27" s="566" t="s">
        <v>1647</v>
      </c>
      <c r="F27" s="556">
        <f>COUNTIF(W31:W40, "Cerrada")</f>
        <v>0</v>
      </c>
      <c r="G27" s="561"/>
      <c r="H27" s="567"/>
      <c r="I27" s="568"/>
      <c r="J27" s="552"/>
      <c r="K27" s="552"/>
      <c r="L27" s="552"/>
      <c r="M27" s="552"/>
      <c r="N27" s="552"/>
      <c r="O27" s="552"/>
      <c r="P27" s="552"/>
      <c r="Q27" s="552"/>
      <c r="R27" s="548"/>
      <c r="S27" s="548"/>
      <c r="T27" s="548"/>
      <c r="U27" s="553"/>
      <c r="V27" s="553"/>
      <c r="W27" s="550"/>
      <c r="X27" s="564"/>
      <c r="Y27" s="6"/>
      <c r="Z27" s="6"/>
      <c r="AA27" s="6"/>
    </row>
    <row r="28" spans="1:27" ht="41.25" customHeight="1" x14ac:dyDescent="0.35">
      <c r="A28" s="557"/>
      <c r="B28" s="550"/>
      <c r="C28" s="550"/>
      <c r="D28" s="550"/>
      <c r="E28" s="569"/>
      <c r="F28" s="570"/>
      <c r="G28" s="561"/>
      <c r="H28" s="567"/>
      <c r="I28" s="571"/>
      <c r="J28" s="572"/>
      <c r="K28" s="571"/>
      <c r="L28" s="572"/>
      <c r="M28" s="573"/>
      <c r="N28" s="574"/>
      <c r="O28" s="574"/>
      <c r="P28" s="574"/>
      <c r="Q28" s="574"/>
      <c r="R28" s="546"/>
      <c r="S28" s="546"/>
      <c r="T28" s="546"/>
      <c r="U28" s="546"/>
      <c r="V28" s="546"/>
      <c r="W28" s="546"/>
      <c r="X28" s="546"/>
      <c r="Y28" s="6"/>
      <c r="Z28" s="6"/>
      <c r="AA28" s="6"/>
    </row>
    <row r="29" spans="1:27" ht="45" customHeight="1" x14ac:dyDescent="0.25">
      <c r="A29" s="848" t="s">
        <v>56</v>
      </c>
      <c r="B29" s="849"/>
      <c r="C29" s="849"/>
      <c r="D29" s="849"/>
      <c r="E29" s="849"/>
      <c r="F29" s="849"/>
      <c r="G29" s="850"/>
      <c r="H29" s="851" t="s">
        <v>57</v>
      </c>
      <c r="I29" s="849"/>
      <c r="J29" s="849"/>
      <c r="K29" s="849"/>
      <c r="L29" s="849"/>
      <c r="M29" s="849"/>
      <c r="N29" s="850"/>
      <c r="O29" s="852" t="s">
        <v>58</v>
      </c>
      <c r="P29" s="849"/>
      <c r="Q29" s="849"/>
      <c r="R29" s="849"/>
      <c r="S29" s="850"/>
      <c r="T29" s="853" t="s">
        <v>59</v>
      </c>
      <c r="U29" s="849"/>
      <c r="V29" s="849"/>
      <c r="W29" s="849"/>
      <c r="X29" s="850"/>
      <c r="Y29" s="38"/>
      <c r="Z29" s="39"/>
      <c r="AA29" s="40"/>
    </row>
    <row r="30" spans="1:27" ht="63" customHeight="1" x14ac:dyDescent="0.25">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89" t="s">
        <v>72</v>
      </c>
      <c r="P30" s="884"/>
      <c r="Q30" s="884"/>
      <c r="R30" s="890"/>
      <c r="S30" s="46" t="s">
        <v>73</v>
      </c>
      <c r="T30" s="48" t="s">
        <v>72</v>
      </c>
      <c r="U30" s="45" t="s">
        <v>73</v>
      </c>
      <c r="V30" s="45" t="s">
        <v>6</v>
      </c>
      <c r="W30" s="45" t="s">
        <v>74</v>
      </c>
      <c r="X30" s="46" t="s">
        <v>75</v>
      </c>
      <c r="Y30" s="49"/>
      <c r="Z30" s="6"/>
      <c r="AA30" s="6"/>
    </row>
    <row r="31" spans="1:27" ht="37.5" customHeight="1" x14ac:dyDescent="0.25">
      <c r="A31" s="609"/>
      <c r="B31" s="609"/>
      <c r="C31" s="609"/>
      <c r="D31" s="609"/>
      <c r="E31" s="58"/>
      <c r="F31" s="609"/>
      <c r="G31" s="610"/>
      <c r="H31" s="610"/>
      <c r="I31" s="58"/>
      <c r="J31" s="58"/>
      <c r="K31" s="58"/>
      <c r="L31" s="58"/>
      <c r="M31" s="51"/>
      <c r="N31" s="58"/>
      <c r="O31" s="969"/>
      <c r="P31" s="754"/>
      <c r="Q31" s="754"/>
      <c r="R31" s="779"/>
      <c r="S31" s="58"/>
      <c r="T31" s="57"/>
      <c r="U31" s="57"/>
      <c r="V31" s="57"/>
      <c r="W31" s="58"/>
      <c r="X31" s="631"/>
      <c r="Y31" s="59"/>
      <c r="Z31" s="6"/>
      <c r="AA31" s="6"/>
    </row>
    <row r="32" spans="1:27" ht="37.5" customHeight="1" x14ac:dyDescent="0.25">
      <c r="A32" s="430"/>
      <c r="B32" s="219"/>
      <c r="C32" s="219"/>
      <c r="D32" s="430"/>
      <c r="E32" s="438"/>
      <c r="F32" s="219"/>
      <c r="G32" s="200"/>
      <c r="H32" s="200"/>
      <c r="I32" s="76"/>
      <c r="J32" s="438"/>
      <c r="K32" s="438"/>
      <c r="L32" s="438"/>
      <c r="M32" s="128"/>
      <c r="N32" s="438"/>
      <c r="O32" s="970"/>
      <c r="P32" s="744"/>
      <c r="Q32" s="744"/>
      <c r="R32" s="745"/>
      <c r="S32" s="438"/>
      <c r="T32" s="232"/>
      <c r="U32" s="232"/>
      <c r="V32" s="104"/>
      <c r="W32" s="76"/>
      <c r="X32" s="431"/>
      <c r="Y32" s="29"/>
      <c r="Z32" s="6"/>
      <c r="AA32" s="6"/>
    </row>
    <row r="33" spans="1:27" ht="37.5" customHeight="1" x14ac:dyDescent="0.25">
      <c r="A33" s="430"/>
      <c r="B33" s="219"/>
      <c r="C33" s="219"/>
      <c r="D33" s="430"/>
      <c r="E33" s="438"/>
      <c r="F33" s="219"/>
      <c r="G33" s="200"/>
      <c r="H33" s="200"/>
      <c r="I33" s="76"/>
      <c r="J33" s="430"/>
      <c r="K33" s="430"/>
      <c r="L33" s="438"/>
      <c r="M33" s="430"/>
      <c r="N33" s="430"/>
      <c r="O33" s="968"/>
      <c r="P33" s="744"/>
      <c r="Q33" s="744"/>
      <c r="R33" s="745"/>
      <c r="S33" s="430"/>
      <c r="T33" s="232"/>
      <c r="U33" s="232"/>
      <c r="V33" s="104"/>
      <c r="W33" s="76"/>
      <c r="X33" s="431"/>
      <c r="Y33" s="29"/>
      <c r="Z33" s="6"/>
      <c r="AA33" s="6"/>
    </row>
    <row r="34" spans="1:27" ht="15.75" customHeight="1" x14ac:dyDescent="0.25">
      <c r="A34" s="6"/>
      <c r="B34" s="6"/>
      <c r="C34" s="6"/>
      <c r="D34" s="6"/>
      <c r="E34" s="29"/>
      <c r="F34" s="6"/>
      <c r="G34" s="29"/>
      <c r="H34" s="29"/>
      <c r="I34" s="6"/>
      <c r="J34" s="6"/>
      <c r="K34" s="6"/>
      <c r="L34" s="6"/>
      <c r="M34" s="6"/>
      <c r="N34" s="6"/>
      <c r="O34" s="6"/>
      <c r="P34" s="6"/>
      <c r="Q34" s="6"/>
      <c r="R34" s="6"/>
      <c r="S34" s="6"/>
      <c r="T34" s="28"/>
      <c r="U34" s="28"/>
      <c r="V34" s="28"/>
      <c r="W34" s="157"/>
      <c r="X34" s="29"/>
      <c r="Y34" s="6"/>
      <c r="Z34" s="6"/>
      <c r="AA34" s="6"/>
    </row>
    <row r="35" spans="1:27" ht="15.75" customHeight="1" x14ac:dyDescent="0.25">
      <c r="A35" s="6"/>
      <c r="B35" s="6"/>
      <c r="C35" s="6"/>
      <c r="D35" s="6"/>
      <c r="E35" s="29"/>
      <c r="F35" s="6"/>
      <c r="G35" s="29"/>
      <c r="H35" s="29"/>
      <c r="I35" s="6"/>
      <c r="J35" s="6"/>
      <c r="K35" s="6"/>
      <c r="L35" s="6"/>
      <c r="M35" s="6"/>
      <c r="N35" s="6"/>
      <c r="O35" s="6"/>
      <c r="P35" s="6"/>
      <c r="Q35" s="6"/>
      <c r="R35" s="6"/>
      <c r="S35" s="6"/>
      <c r="T35" s="28"/>
      <c r="U35" s="28"/>
      <c r="V35" s="28"/>
      <c r="W35" s="157"/>
      <c r="X35" s="29"/>
      <c r="Y35" s="6"/>
      <c r="Z35" s="6"/>
      <c r="AA35" s="6"/>
    </row>
    <row r="36" spans="1:27" ht="15.75" customHeight="1" x14ac:dyDescent="0.25">
      <c r="A36" s="6"/>
      <c r="B36" s="6"/>
      <c r="C36" s="6"/>
      <c r="D36" s="6"/>
      <c r="E36" s="29"/>
      <c r="F36" s="6"/>
      <c r="G36" s="29"/>
      <c r="H36" s="29"/>
      <c r="I36" s="6"/>
      <c r="J36" s="6"/>
      <c r="K36" s="6"/>
      <c r="L36" s="6"/>
      <c r="M36" s="6"/>
      <c r="N36" s="6"/>
      <c r="O36" s="6"/>
      <c r="P36" s="6"/>
      <c r="Q36" s="6"/>
      <c r="R36" s="6"/>
      <c r="S36" s="6"/>
      <c r="T36" s="28"/>
      <c r="U36" s="28"/>
      <c r="V36" s="28"/>
      <c r="W36" s="157"/>
      <c r="X36" s="29"/>
      <c r="Y36" s="6"/>
      <c r="Z36" s="6"/>
      <c r="AA36" s="6"/>
    </row>
    <row r="37" spans="1:27" ht="15.75" customHeight="1" x14ac:dyDescent="0.25">
      <c r="A37" s="6"/>
      <c r="B37" s="6"/>
      <c r="C37" s="6"/>
      <c r="D37" s="6"/>
      <c r="E37" s="29"/>
      <c r="F37" s="6"/>
      <c r="G37" s="29"/>
      <c r="H37" s="29"/>
      <c r="I37" s="6"/>
      <c r="J37" s="6"/>
      <c r="K37" s="6"/>
      <c r="L37" s="6"/>
      <c r="M37" s="6"/>
      <c r="N37" s="6"/>
      <c r="O37" s="6"/>
      <c r="P37" s="6"/>
      <c r="Q37" s="6"/>
      <c r="R37" s="6"/>
      <c r="S37" s="6"/>
      <c r="T37" s="28"/>
      <c r="U37" s="28"/>
      <c r="V37" s="28"/>
      <c r="W37" s="157"/>
      <c r="X37" s="29"/>
      <c r="Y37" s="6"/>
      <c r="Z37" s="6"/>
      <c r="AA37" s="6"/>
    </row>
    <row r="38" spans="1:27" ht="15.75" customHeight="1" x14ac:dyDescent="0.25">
      <c r="A38" s="6"/>
      <c r="B38" s="6"/>
      <c r="C38" s="6"/>
      <c r="D38" s="6"/>
      <c r="E38" s="29"/>
      <c r="F38" s="6"/>
      <c r="G38" s="29"/>
      <c r="H38" s="29"/>
      <c r="I38" s="6"/>
      <c r="J38" s="6"/>
      <c r="K38" s="6"/>
      <c r="L38" s="6"/>
      <c r="M38" s="6"/>
      <c r="N38" s="6"/>
      <c r="O38" s="6"/>
      <c r="P38" s="6"/>
      <c r="Q38" s="6"/>
      <c r="R38" s="6"/>
      <c r="S38" s="6"/>
      <c r="T38" s="28"/>
      <c r="U38" s="28"/>
      <c r="V38" s="28"/>
      <c r="W38" s="157"/>
      <c r="X38" s="29"/>
      <c r="Y38" s="6"/>
      <c r="Z38" s="6"/>
      <c r="AA38" s="6"/>
    </row>
    <row r="39" spans="1:27" ht="15.75" customHeight="1" x14ac:dyDescent="0.25">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x14ac:dyDescent="0.25">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x14ac:dyDescent="0.25">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x14ac:dyDescent="0.25">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x14ac:dyDescent="0.25">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x14ac:dyDescent="0.25">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x14ac:dyDescent="0.25">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x14ac:dyDescent="0.25">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x14ac:dyDescent="0.25">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x14ac:dyDescent="0.25">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x14ac:dyDescent="0.25">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x14ac:dyDescent="0.25">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x14ac:dyDescent="0.25">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x14ac:dyDescent="0.25">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x14ac:dyDescent="0.25">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x14ac:dyDescent="0.25">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x14ac:dyDescent="0.25">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x14ac:dyDescent="0.25">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x14ac:dyDescent="0.25">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x14ac:dyDescent="0.25">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x14ac:dyDescent="0.25">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x14ac:dyDescent="0.25">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x14ac:dyDescent="0.25">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x14ac:dyDescent="0.25">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x14ac:dyDescent="0.25">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x14ac:dyDescent="0.25">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x14ac:dyDescent="0.25">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x14ac:dyDescent="0.25">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x14ac:dyDescent="0.25">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x14ac:dyDescent="0.25">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x14ac:dyDescent="0.25">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x14ac:dyDescent="0.25">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x14ac:dyDescent="0.25">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x14ac:dyDescent="0.25">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x14ac:dyDescent="0.25">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x14ac:dyDescent="0.25">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x14ac:dyDescent="0.25">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x14ac:dyDescent="0.25">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x14ac:dyDescent="0.25">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x14ac:dyDescent="0.25">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x14ac:dyDescent="0.25">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x14ac:dyDescent="0.25">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x14ac:dyDescent="0.25">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x14ac:dyDescent="0.25">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x14ac:dyDescent="0.25">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x14ac:dyDescent="0.25">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x14ac:dyDescent="0.25">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x14ac:dyDescent="0.25">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x14ac:dyDescent="0.25">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x14ac:dyDescent="0.25">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x14ac:dyDescent="0.25">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x14ac:dyDescent="0.25">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x14ac:dyDescent="0.25">
      <c r="A91" s="6"/>
      <c r="B91" s="6"/>
      <c r="C91" s="6"/>
      <c r="D91" s="6"/>
      <c r="E91" s="29"/>
      <c r="F91" s="6"/>
      <c r="G91" s="29"/>
      <c r="H91" s="29"/>
      <c r="I91" s="6"/>
      <c r="J91" s="6"/>
      <c r="K91" s="6"/>
      <c r="L91" s="6"/>
      <c r="M91" s="6"/>
      <c r="N91" s="6"/>
      <c r="O91" s="6"/>
      <c r="P91" s="6"/>
      <c r="Q91" s="6"/>
      <c r="R91" s="6"/>
      <c r="S91" s="6"/>
      <c r="T91" s="28"/>
      <c r="U91" s="28"/>
      <c r="V91" s="28"/>
      <c r="W91" s="157"/>
      <c r="X91" s="29"/>
      <c r="Y91" s="6"/>
      <c r="Z91" s="6"/>
      <c r="AA91" s="6"/>
    </row>
    <row r="92" spans="1:27" ht="15.75" customHeight="1" x14ac:dyDescent="0.25">
      <c r="A92" s="6"/>
      <c r="B92" s="6"/>
      <c r="C92" s="6"/>
      <c r="D92" s="6"/>
      <c r="E92" s="29"/>
      <c r="F92" s="6"/>
      <c r="G92" s="29"/>
      <c r="H92" s="29"/>
      <c r="I92" s="6"/>
      <c r="J92" s="6"/>
      <c r="K92" s="6"/>
      <c r="L92" s="6"/>
      <c r="M92" s="6"/>
      <c r="N92" s="6"/>
      <c r="O92" s="6"/>
      <c r="P92" s="6"/>
      <c r="Q92" s="6"/>
      <c r="R92" s="6"/>
      <c r="S92" s="6"/>
      <c r="T92" s="28"/>
      <c r="U92" s="28"/>
      <c r="V92" s="28"/>
      <c r="W92" s="157"/>
      <c r="X92" s="29"/>
      <c r="Y92" s="6"/>
      <c r="Z92" s="6"/>
      <c r="AA92" s="6"/>
    </row>
    <row r="93" spans="1:27" ht="15.75" customHeight="1" x14ac:dyDescent="0.25">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x14ac:dyDescent="0.25">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x14ac:dyDescent="0.25">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x14ac:dyDescent="0.25">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x14ac:dyDescent="0.25">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x14ac:dyDescent="0.25">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x14ac:dyDescent="0.25">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8">
    <mergeCell ref="A17:C20"/>
    <mergeCell ref="D17:W20"/>
    <mergeCell ref="A22:C22"/>
    <mergeCell ref="E22:F22"/>
    <mergeCell ref="H22:J22"/>
    <mergeCell ref="A29:G29"/>
    <mergeCell ref="H29:N29"/>
    <mergeCell ref="O29:S29"/>
    <mergeCell ref="A23:C23"/>
    <mergeCell ref="H23:I23"/>
    <mergeCell ref="T29:X29"/>
    <mergeCell ref="O33:R33"/>
    <mergeCell ref="H24:I24"/>
    <mergeCell ref="H25:I25"/>
    <mergeCell ref="H26:I26"/>
    <mergeCell ref="O30:R30"/>
    <mergeCell ref="O31:R31"/>
    <mergeCell ref="O32:R32"/>
  </mergeCells>
  <conditionalFormatting sqref="W31:W33">
    <cfRule type="containsText" dxfId="26" priority="1" stopIfTrue="1" operator="containsText" text="Cerrada">
      <formula>NOT(ISERROR(SEARCH(("Cerrada"),(W31))))</formula>
    </cfRule>
  </conditionalFormatting>
  <conditionalFormatting sqref="W31:W33">
    <cfRule type="containsText" dxfId="25" priority="2" stopIfTrue="1" operator="containsText" text="En ejecución">
      <formula>NOT(ISERROR(SEARCH(("En ejecución"),(W31))))</formula>
    </cfRule>
  </conditionalFormatting>
  <conditionalFormatting sqref="W31:W33">
    <cfRule type="containsText" dxfId="24" priority="3" stopIfTrue="1" operator="containsText" text="Vencida">
      <formula>NOT(ISERROR(SEARCH(("Vencida"),(W31))))</formula>
    </cfRule>
  </conditionalFormatting>
  <dataValidations count="7">
    <dataValidation type="list" allowBlank="1" showErrorMessage="1" sqref="A23" xr:uid="{00000000-0002-0000-1000-000000000000}">
      <formula1>PROCESOS</formula1>
    </dataValidation>
    <dataValidation type="list" allowBlank="1" showErrorMessage="1" sqref="B31:B33" xr:uid="{00000000-0002-0000-1000-000001000000}">
      <formula1>$F$2:$F$6</formula1>
    </dataValidation>
    <dataValidation type="list" allowBlank="1" showErrorMessage="1" sqref="I31:I33" xr:uid="{00000000-0002-0000-1000-000002000000}">
      <formula1>$H$2:$H$3</formula1>
    </dataValidation>
    <dataValidation type="list" allowBlank="1" showErrorMessage="1" sqref="C31:C33" xr:uid="{00000000-0002-0000-1000-000003000000}">
      <formula1>$D$2:$D$13</formula1>
    </dataValidation>
    <dataValidation type="list" allowBlank="1" showErrorMessage="1" sqref="W31:W33" xr:uid="{00000000-0002-0000-1000-000004000000}">
      <formula1>$I$2:$I$4</formula1>
    </dataValidation>
    <dataValidation type="list" allowBlank="1" showErrorMessage="1" sqref="V31:V33" xr:uid="{00000000-0002-0000-1000-000005000000}">
      <formula1>$J$2:$J$4</formula1>
    </dataValidation>
    <dataValidation type="list" allowBlank="1" showErrorMessage="1" sqref="F31:F33" xr:uid="{00000000-0002-0000-1000-000006000000}">
      <formula1>$G$2:$G$5</formula1>
    </dataValidation>
  </dataValidations>
  <pageMargins left="0.7" right="0.7" top="0.75" bottom="0.75" header="0" footer="0"/>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A8D08D"/>
  </sheetPr>
  <dimension ref="A1:AA1000"/>
  <sheetViews>
    <sheetView showGridLines="0" topLeftCell="A17" workbookViewId="0"/>
  </sheetViews>
  <sheetFormatPr baseColWidth="10" defaultColWidth="14.42578125" defaultRowHeight="15" customHeight="1" x14ac:dyDescent="0.25"/>
  <cols>
    <col min="1" max="1" width="6.5703125" customWidth="1"/>
    <col min="2" max="2" width="15.570312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6.425781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x14ac:dyDescent="0.35">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x14ac:dyDescent="0.25">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x14ac:dyDescent="0.25">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x14ac:dyDescent="0.25">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x14ac:dyDescent="0.25">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x14ac:dyDescent="0.25">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x14ac:dyDescent="0.25">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x14ac:dyDescent="0.25">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x14ac:dyDescent="0.25">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x14ac:dyDescent="0.25">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x14ac:dyDescent="0.25">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x14ac:dyDescent="0.25">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x14ac:dyDescent="0.25">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x14ac:dyDescent="0.25">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x14ac:dyDescent="0.25">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x14ac:dyDescent="0.35">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x14ac:dyDescent="0.25">
      <c r="A17" s="839"/>
      <c r="B17" s="840"/>
      <c r="C17" s="841"/>
      <c r="D17" s="847" t="s">
        <v>50</v>
      </c>
      <c r="E17" s="840"/>
      <c r="F17" s="840"/>
      <c r="G17" s="840"/>
      <c r="H17" s="840"/>
      <c r="I17" s="840"/>
      <c r="J17" s="840"/>
      <c r="K17" s="840"/>
      <c r="L17" s="840"/>
      <c r="M17" s="840"/>
      <c r="N17" s="840"/>
      <c r="O17" s="840"/>
      <c r="P17" s="840"/>
      <c r="Q17" s="840"/>
      <c r="R17" s="840"/>
      <c r="S17" s="840"/>
      <c r="T17" s="840"/>
      <c r="U17" s="840"/>
      <c r="V17" s="840"/>
      <c r="W17" s="841"/>
      <c r="X17" s="30" t="s">
        <v>51</v>
      </c>
      <c r="Y17" s="6"/>
      <c r="Z17" s="6"/>
      <c r="AA17" s="6"/>
    </row>
    <row r="18" spans="1:27" ht="27.75" customHeight="1" x14ac:dyDescent="0.25">
      <c r="A18" s="842"/>
      <c r="B18" s="753"/>
      <c r="C18" s="843"/>
      <c r="D18" s="842"/>
      <c r="E18" s="753"/>
      <c r="F18" s="753"/>
      <c r="G18" s="753"/>
      <c r="H18" s="753"/>
      <c r="I18" s="753"/>
      <c r="J18" s="753"/>
      <c r="K18" s="753"/>
      <c r="L18" s="753"/>
      <c r="M18" s="753"/>
      <c r="N18" s="753"/>
      <c r="O18" s="753"/>
      <c r="P18" s="753"/>
      <c r="Q18" s="753"/>
      <c r="R18" s="753"/>
      <c r="S18" s="753"/>
      <c r="T18" s="753"/>
      <c r="U18" s="753"/>
      <c r="V18" s="753"/>
      <c r="W18" s="843"/>
      <c r="X18" s="31" t="s">
        <v>1636</v>
      </c>
      <c r="Y18" s="6"/>
      <c r="Z18" s="6"/>
      <c r="AA18" s="6"/>
    </row>
    <row r="19" spans="1:27" ht="27.75" customHeight="1" x14ac:dyDescent="0.25">
      <c r="A19" s="842"/>
      <c r="B19" s="753"/>
      <c r="C19" s="843"/>
      <c r="D19" s="842"/>
      <c r="E19" s="753"/>
      <c r="F19" s="753"/>
      <c r="G19" s="753"/>
      <c r="H19" s="753"/>
      <c r="I19" s="753"/>
      <c r="J19" s="753"/>
      <c r="K19" s="753"/>
      <c r="L19" s="753"/>
      <c r="M19" s="753"/>
      <c r="N19" s="753"/>
      <c r="O19" s="753"/>
      <c r="P19" s="753"/>
      <c r="Q19" s="753"/>
      <c r="R19" s="753"/>
      <c r="S19" s="753"/>
      <c r="T19" s="753"/>
      <c r="U19" s="753"/>
      <c r="V19" s="753"/>
      <c r="W19" s="843"/>
      <c r="X19" s="32" t="s">
        <v>1648</v>
      </c>
      <c r="Y19" s="6"/>
      <c r="Z19" s="6"/>
      <c r="AA19" s="6"/>
    </row>
    <row r="20" spans="1:27" ht="27.75" customHeight="1" x14ac:dyDescent="0.25">
      <c r="A20" s="844"/>
      <c r="B20" s="845"/>
      <c r="C20" s="846"/>
      <c r="D20" s="844"/>
      <c r="E20" s="845"/>
      <c r="F20" s="845"/>
      <c r="G20" s="845"/>
      <c r="H20" s="845"/>
      <c r="I20" s="845"/>
      <c r="J20" s="845"/>
      <c r="K20" s="845"/>
      <c r="L20" s="845"/>
      <c r="M20" s="845"/>
      <c r="N20" s="845"/>
      <c r="O20" s="845"/>
      <c r="P20" s="845"/>
      <c r="Q20" s="845"/>
      <c r="R20" s="845"/>
      <c r="S20" s="845"/>
      <c r="T20" s="845"/>
      <c r="U20" s="845"/>
      <c r="V20" s="845"/>
      <c r="W20" s="846"/>
      <c r="X20" s="33" t="s">
        <v>54</v>
      </c>
      <c r="Y20" s="6"/>
      <c r="Z20" s="6"/>
      <c r="AA20" s="6"/>
    </row>
    <row r="21" spans="1:27" ht="36.75" customHeight="1" x14ac:dyDescent="0.25">
      <c r="A21" s="543"/>
      <c r="B21" s="544"/>
      <c r="C21" s="544"/>
      <c r="D21" s="544"/>
      <c r="E21" s="545"/>
      <c r="F21" s="546"/>
      <c r="G21" s="547"/>
      <c r="H21" s="547"/>
      <c r="I21" s="546"/>
      <c r="J21" s="546"/>
      <c r="K21" s="546"/>
      <c r="L21" s="546"/>
      <c r="M21" s="546"/>
      <c r="N21" s="546"/>
      <c r="O21" s="546"/>
      <c r="P21" s="546"/>
      <c r="Q21" s="546"/>
      <c r="R21" s="546"/>
      <c r="S21" s="546"/>
      <c r="T21" s="549"/>
      <c r="U21" s="549"/>
      <c r="V21" s="549"/>
      <c r="W21" s="546"/>
      <c r="X21" s="547"/>
      <c r="Y21" s="6"/>
      <c r="Z21" s="6"/>
      <c r="AA21" s="6"/>
    </row>
    <row r="22" spans="1:27" ht="63" customHeight="1" x14ac:dyDescent="0.25">
      <c r="A22" s="957" t="s">
        <v>1638</v>
      </c>
      <c r="B22" s="884"/>
      <c r="C22" s="885"/>
      <c r="D22" s="550"/>
      <c r="E22" s="958" t="str">
        <f>CONCATENATE("INFORME DE SEGUIMIENTO DEL PROCESO ",A23)</f>
        <v>INFORME DE SEGUIMIENTO DEL PROCESO MEJORAMIENTO INTEGRAL Y CONTINUO</v>
      </c>
      <c r="F22" s="850"/>
      <c r="G22" s="547"/>
      <c r="H22" s="959" t="s">
        <v>1639</v>
      </c>
      <c r="I22" s="849"/>
      <c r="J22" s="850"/>
      <c r="K22" s="551"/>
      <c r="L22" s="552"/>
      <c r="M22" s="552"/>
      <c r="N22" s="552"/>
      <c r="O22" s="552"/>
      <c r="P22" s="552"/>
      <c r="Q22" s="552"/>
      <c r="R22" s="552"/>
      <c r="S22" s="552"/>
      <c r="T22" s="552"/>
      <c r="U22" s="552"/>
      <c r="V22" s="552"/>
      <c r="W22" s="552"/>
      <c r="X22" s="553"/>
      <c r="Y22" s="6"/>
      <c r="Z22" s="6"/>
      <c r="AA22" s="6"/>
    </row>
    <row r="23" spans="1:27" ht="53.25" customHeight="1" x14ac:dyDescent="0.25">
      <c r="A23" s="962" t="s">
        <v>49</v>
      </c>
      <c r="B23" s="884"/>
      <c r="C23" s="885"/>
      <c r="D23" s="550"/>
      <c r="E23" s="554" t="s">
        <v>1640</v>
      </c>
      <c r="F23" s="555">
        <f>COUNTA(E31:E40)</f>
        <v>0</v>
      </c>
      <c r="G23" s="547"/>
      <c r="H23" s="952" t="s">
        <v>1641</v>
      </c>
      <c r="I23" s="953"/>
      <c r="J23" s="555">
        <f>COUNTIF(I32:I39,"Acción correctiva")</f>
        <v>0</v>
      </c>
      <c r="K23" s="548"/>
      <c r="L23" s="552"/>
      <c r="M23" s="552"/>
      <c r="N23" s="552"/>
      <c r="O23" s="552"/>
      <c r="P23" s="552"/>
      <c r="Q23" s="552"/>
      <c r="R23" s="552"/>
      <c r="S23" s="552"/>
      <c r="T23" s="552"/>
      <c r="U23" s="553"/>
      <c r="V23" s="553"/>
      <c r="W23" s="550"/>
      <c r="X23" s="553"/>
      <c r="Y23" s="6"/>
      <c r="Z23" s="6"/>
      <c r="AA23" s="6"/>
    </row>
    <row r="24" spans="1:27" ht="48.75" customHeight="1" x14ac:dyDescent="0.35">
      <c r="A24" s="557"/>
      <c r="B24" s="550"/>
      <c r="C24" s="550"/>
      <c r="D24" s="558"/>
      <c r="E24" s="559" t="s">
        <v>1561</v>
      </c>
      <c r="F24" s="560">
        <f>COUNTA(H31:H40)</f>
        <v>0</v>
      </c>
      <c r="G24" s="561"/>
      <c r="H24" s="954" t="s">
        <v>1642</v>
      </c>
      <c r="I24" s="955"/>
      <c r="J24" s="556">
        <f>COUNTIF(I32:I39,"Acción Preventiva y/o de mejora")</f>
        <v>0</v>
      </c>
      <c r="K24" s="548"/>
      <c r="L24" s="552"/>
      <c r="M24" s="552"/>
      <c r="N24" s="552"/>
      <c r="O24" s="552"/>
      <c r="P24" s="552"/>
      <c r="Q24" s="552"/>
      <c r="R24" s="548"/>
      <c r="S24" s="548"/>
      <c r="T24" s="548"/>
      <c r="U24" s="553"/>
      <c r="V24" s="553"/>
      <c r="W24" s="550"/>
      <c r="X24" s="553"/>
      <c r="Y24" s="6"/>
      <c r="Z24" s="6"/>
      <c r="AA24" s="6"/>
    </row>
    <row r="25" spans="1:27" ht="53.25" customHeight="1" x14ac:dyDescent="0.35">
      <c r="A25" s="557"/>
      <c r="B25" s="550"/>
      <c r="C25" s="550"/>
      <c r="D25" s="562"/>
      <c r="E25" s="559" t="s">
        <v>1563</v>
      </c>
      <c r="F25" s="560">
        <f>COUNTIF(W31:W40, "Vencida")</f>
        <v>0</v>
      </c>
      <c r="G25" s="561"/>
      <c r="H25" s="956"/>
      <c r="I25" s="796"/>
      <c r="J25" s="563"/>
      <c r="K25" s="548"/>
      <c r="L25" s="552"/>
      <c r="M25" s="552"/>
      <c r="N25" s="552"/>
      <c r="O25" s="552"/>
      <c r="P25" s="552"/>
      <c r="Q25" s="552"/>
      <c r="R25" s="548"/>
      <c r="S25" s="548"/>
      <c r="T25" s="548"/>
      <c r="U25" s="553"/>
      <c r="V25" s="553"/>
      <c r="W25" s="550"/>
      <c r="X25" s="564"/>
      <c r="Y25" s="6"/>
      <c r="Z25" s="6"/>
      <c r="AA25" s="6"/>
    </row>
    <row r="26" spans="1:27" ht="48.75" customHeight="1" x14ac:dyDescent="0.35">
      <c r="A26" s="557"/>
      <c r="B26" s="550"/>
      <c r="C26" s="550"/>
      <c r="D26" s="558"/>
      <c r="E26" s="559" t="s">
        <v>1565</v>
      </c>
      <c r="F26" s="560">
        <f>COUNTIF(W31:W40, "En ejecución")</f>
        <v>0</v>
      </c>
      <c r="G26" s="561"/>
      <c r="H26" s="956"/>
      <c r="I26" s="796"/>
      <c r="J26" s="565"/>
      <c r="K26" s="563"/>
      <c r="L26" s="552"/>
      <c r="M26" s="552"/>
      <c r="N26" s="552"/>
      <c r="O26" s="552"/>
      <c r="P26" s="552"/>
      <c r="Q26" s="552"/>
      <c r="R26" s="548"/>
      <c r="S26" s="548"/>
      <c r="T26" s="548"/>
      <c r="U26" s="553"/>
      <c r="V26" s="553"/>
      <c r="W26" s="550"/>
      <c r="X26" s="564"/>
      <c r="Y26" s="6"/>
      <c r="Z26" s="6"/>
      <c r="AA26" s="6"/>
    </row>
    <row r="27" spans="1:27" ht="51" customHeight="1" x14ac:dyDescent="0.35">
      <c r="A27" s="557"/>
      <c r="B27" s="550"/>
      <c r="C27" s="550"/>
      <c r="D27" s="562"/>
      <c r="E27" s="566" t="s">
        <v>1647</v>
      </c>
      <c r="F27" s="556">
        <f>COUNTIF(W31:W40, "Cerrada")</f>
        <v>0</v>
      </c>
      <c r="G27" s="561"/>
      <c r="H27" s="567"/>
      <c r="I27" s="568"/>
      <c r="J27" s="552"/>
      <c r="K27" s="552"/>
      <c r="L27" s="552"/>
      <c r="M27" s="552"/>
      <c r="N27" s="552"/>
      <c r="O27" s="552"/>
      <c r="P27" s="552"/>
      <c r="Q27" s="552"/>
      <c r="R27" s="548"/>
      <c r="S27" s="548"/>
      <c r="T27" s="548"/>
      <c r="U27" s="553"/>
      <c r="V27" s="553"/>
      <c r="W27" s="550"/>
      <c r="X27" s="564"/>
      <c r="Y27" s="6"/>
      <c r="Z27" s="6"/>
      <c r="AA27" s="6"/>
    </row>
    <row r="28" spans="1:27" ht="41.25" customHeight="1" x14ac:dyDescent="0.35">
      <c r="A28" s="557"/>
      <c r="B28" s="550"/>
      <c r="C28" s="550"/>
      <c r="D28" s="550"/>
      <c r="E28" s="569"/>
      <c r="F28" s="570"/>
      <c r="G28" s="561"/>
      <c r="H28" s="567"/>
      <c r="I28" s="571"/>
      <c r="J28" s="572"/>
      <c r="K28" s="571"/>
      <c r="L28" s="552"/>
      <c r="M28" s="552"/>
      <c r="N28" s="552"/>
      <c r="O28" s="552"/>
      <c r="P28" s="552"/>
      <c r="Q28" s="574"/>
      <c r="R28" s="546"/>
      <c r="S28" s="546"/>
      <c r="T28" s="546"/>
      <c r="U28" s="546"/>
      <c r="V28" s="546"/>
      <c r="W28" s="546"/>
      <c r="X28" s="546"/>
      <c r="Y28" s="6"/>
      <c r="Z28" s="6"/>
      <c r="AA28" s="6"/>
    </row>
    <row r="29" spans="1:27" ht="45" customHeight="1" x14ac:dyDescent="0.25">
      <c r="A29" s="848" t="s">
        <v>56</v>
      </c>
      <c r="B29" s="849"/>
      <c r="C29" s="849"/>
      <c r="D29" s="849"/>
      <c r="E29" s="849"/>
      <c r="F29" s="849"/>
      <c r="G29" s="850"/>
      <c r="H29" s="851" t="s">
        <v>57</v>
      </c>
      <c r="I29" s="849"/>
      <c r="J29" s="849"/>
      <c r="K29" s="849"/>
      <c r="L29" s="849"/>
      <c r="M29" s="849"/>
      <c r="N29" s="850"/>
      <c r="O29" s="852" t="s">
        <v>58</v>
      </c>
      <c r="P29" s="849"/>
      <c r="Q29" s="849"/>
      <c r="R29" s="849"/>
      <c r="S29" s="850"/>
      <c r="T29" s="853" t="s">
        <v>59</v>
      </c>
      <c r="U29" s="849"/>
      <c r="V29" s="849"/>
      <c r="W29" s="849"/>
      <c r="X29" s="850"/>
      <c r="Y29" s="38"/>
      <c r="Z29" s="39"/>
      <c r="AA29" s="40"/>
    </row>
    <row r="30" spans="1:27" ht="63" customHeight="1" x14ac:dyDescent="0.25">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89" t="s">
        <v>72</v>
      </c>
      <c r="P30" s="884"/>
      <c r="Q30" s="884"/>
      <c r="R30" s="890"/>
      <c r="S30" s="46" t="s">
        <v>73</v>
      </c>
      <c r="T30" s="48" t="s">
        <v>72</v>
      </c>
      <c r="U30" s="45" t="s">
        <v>73</v>
      </c>
      <c r="V30" s="45" t="s">
        <v>6</v>
      </c>
      <c r="W30" s="45" t="s">
        <v>74</v>
      </c>
      <c r="X30" s="46" t="s">
        <v>75</v>
      </c>
      <c r="Y30" s="49"/>
      <c r="Z30" s="6"/>
      <c r="AA30" s="6"/>
    </row>
    <row r="31" spans="1:27"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ht="15.75" customHeight="1" x14ac:dyDescent="0.25">
      <c r="A33" s="9"/>
      <c r="B33" s="9"/>
      <c r="C33" s="9"/>
      <c r="D33" s="9"/>
      <c r="E33" s="59"/>
      <c r="F33" s="9"/>
      <c r="G33" s="59"/>
      <c r="H33" s="59"/>
      <c r="I33" s="9"/>
      <c r="J33" s="9"/>
      <c r="K33" s="9"/>
      <c r="L33" s="9"/>
      <c r="M33" s="9"/>
      <c r="N33" s="9"/>
      <c r="O33" s="9"/>
      <c r="P33" s="9"/>
      <c r="Q33" s="9"/>
      <c r="R33" s="9"/>
      <c r="S33" s="9"/>
      <c r="T33" s="629"/>
      <c r="U33" s="629"/>
      <c r="V33" s="28"/>
      <c r="W33" s="157"/>
      <c r="X33" s="29"/>
      <c r="Y33" s="6"/>
      <c r="Z33" s="6"/>
      <c r="AA33" s="6"/>
    </row>
    <row r="34" spans="1:27" ht="15.75" customHeight="1" x14ac:dyDescent="0.25">
      <c r="A34" s="9"/>
      <c r="B34" s="9"/>
      <c r="C34" s="9"/>
      <c r="D34" s="9"/>
      <c r="E34" s="59"/>
      <c r="F34" s="9"/>
      <c r="G34" s="59"/>
      <c r="H34" s="59"/>
      <c r="I34" s="9"/>
      <c r="J34" s="9"/>
      <c r="K34" s="9"/>
      <c r="L34" s="9"/>
      <c r="M34" s="9"/>
      <c r="N34" s="9"/>
      <c r="O34" s="9"/>
      <c r="P34" s="9"/>
      <c r="Q34" s="9"/>
      <c r="R34" s="9"/>
      <c r="S34" s="9"/>
      <c r="T34" s="629"/>
      <c r="U34" s="629"/>
      <c r="V34" s="28"/>
      <c r="W34" s="157"/>
      <c r="X34" s="29"/>
      <c r="Y34" s="6"/>
      <c r="Z34" s="6"/>
      <c r="AA34" s="6"/>
    </row>
    <row r="35" spans="1:27" ht="15.75" customHeight="1" x14ac:dyDescent="0.25">
      <c r="A35" s="6"/>
      <c r="B35" s="6"/>
      <c r="C35" s="6"/>
      <c r="D35" s="6"/>
      <c r="E35" s="29"/>
      <c r="F35" s="6"/>
      <c r="G35" s="29"/>
      <c r="H35" s="29"/>
      <c r="I35" s="6"/>
      <c r="J35" s="6"/>
      <c r="K35" s="6"/>
      <c r="L35" s="6"/>
      <c r="M35" s="6"/>
      <c r="N35" s="6"/>
      <c r="O35" s="6"/>
      <c r="P35" s="6"/>
      <c r="Q35" s="6"/>
      <c r="R35" s="6"/>
      <c r="S35" s="6"/>
      <c r="T35" s="28"/>
      <c r="U35" s="28"/>
      <c r="V35" s="28"/>
      <c r="W35" s="157"/>
      <c r="X35" s="29"/>
      <c r="Y35" s="6"/>
      <c r="Z35" s="6"/>
      <c r="AA35" s="6"/>
    </row>
    <row r="36" spans="1:27" ht="15.75" customHeight="1" x14ac:dyDescent="0.25">
      <c r="A36" s="6"/>
      <c r="B36" s="6"/>
      <c r="C36" s="6"/>
      <c r="D36" s="6"/>
      <c r="E36" s="29"/>
      <c r="F36" s="6"/>
      <c r="G36" s="29"/>
      <c r="H36" s="29"/>
      <c r="I36" s="6"/>
      <c r="J36" s="6"/>
      <c r="K36" s="6"/>
      <c r="L36" s="6"/>
      <c r="M36" s="6"/>
      <c r="N36" s="6"/>
      <c r="O36" s="6"/>
      <c r="P36" s="6"/>
      <c r="Q36" s="6"/>
      <c r="R36" s="6"/>
      <c r="S36" s="6"/>
      <c r="T36" s="28"/>
      <c r="U36" s="28"/>
      <c r="V36" s="28"/>
      <c r="W36" s="157"/>
      <c r="X36" s="29"/>
      <c r="Y36" s="6"/>
      <c r="Z36" s="6"/>
      <c r="AA36" s="6"/>
    </row>
    <row r="37" spans="1:27" ht="15.75" customHeight="1" x14ac:dyDescent="0.25">
      <c r="A37" s="6"/>
      <c r="B37" s="6"/>
      <c r="C37" s="6"/>
      <c r="D37" s="6"/>
      <c r="E37" s="29"/>
      <c r="F37" s="6"/>
      <c r="G37" s="29"/>
      <c r="H37" s="29"/>
      <c r="I37" s="6"/>
      <c r="J37" s="6"/>
      <c r="K37" s="6"/>
      <c r="L37" s="6"/>
      <c r="M37" s="6"/>
      <c r="N37" s="6"/>
      <c r="O37" s="6"/>
      <c r="P37" s="6"/>
      <c r="Q37" s="6"/>
      <c r="R37" s="6"/>
      <c r="S37" s="6"/>
      <c r="T37" s="28"/>
      <c r="U37" s="28"/>
      <c r="V37" s="28"/>
      <c r="W37" s="157"/>
      <c r="X37" s="29"/>
      <c r="Y37" s="6"/>
      <c r="Z37" s="6"/>
      <c r="AA37" s="6"/>
    </row>
    <row r="38" spans="1:27" ht="15.75" customHeight="1" x14ac:dyDescent="0.25">
      <c r="A38" s="6"/>
      <c r="B38" s="6"/>
      <c r="C38" s="6"/>
      <c r="D38" s="6"/>
      <c r="E38" s="29"/>
      <c r="F38" s="6"/>
      <c r="G38" s="29"/>
      <c r="H38" s="29"/>
      <c r="I38" s="6"/>
      <c r="J38" s="6"/>
      <c r="K38" s="6"/>
      <c r="L38" s="6"/>
      <c r="M38" s="6"/>
      <c r="N38" s="6"/>
      <c r="O38" s="6"/>
      <c r="P38" s="6"/>
      <c r="Q38" s="6"/>
      <c r="R38" s="6"/>
      <c r="S38" s="6"/>
      <c r="T38" s="28"/>
      <c r="U38" s="28"/>
      <c r="V38" s="28"/>
      <c r="W38" s="157"/>
      <c r="X38" s="29"/>
      <c r="Y38" s="6"/>
      <c r="Z38" s="6"/>
      <c r="AA38" s="6"/>
    </row>
    <row r="39" spans="1:27" ht="15.75" customHeight="1" x14ac:dyDescent="0.25">
      <c r="A39" s="6"/>
      <c r="B39" s="6"/>
      <c r="C39" s="6"/>
      <c r="D39" s="6"/>
      <c r="E39" s="29"/>
      <c r="F39" s="6"/>
      <c r="G39" s="29"/>
      <c r="H39" s="29"/>
      <c r="I39" s="6"/>
      <c r="J39" s="6"/>
      <c r="K39" s="6"/>
      <c r="L39" s="6"/>
      <c r="M39" s="6"/>
      <c r="N39" s="6"/>
      <c r="O39" s="6"/>
      <c r="P39" s="6"/>
      <c r="Q39" s="6"/>
      <c r="R39" s="6"/>
      <c r="S39" s="6"/>
      <c r="T39" s="28"/>
      <c r="U39" s="28"/>
      <c r="V39" s="28"/>
      <c r="W39" s="157"/>
      <c r="X39" s="29"/>
      <c r="Y39" s="6"/>
      <c r="Z39" s="6"/>
      <c r="AA39" s="6"/>
    </row>
    <row r="40" spans="1:27" ht="15.75" customHeight="1" x14ac:dyDescent="0.25">
      <c r="A40" s="6"/>
      <c r="B40" s="6"/>
      <c r="C40" s="6"/>
      <c r="D40" s="6"/>
      <c r="E40" s="29"/>
      <c r="F40" s="6"/>
      <c r="G40" s="29"/>
      <c r="H40" s="29"/>
      <c r="I40" s="6"/>
      <c r="J40" s="6"/>
      <c r="K40" s="6"/>
      <c r="L40" s="6"/>
      <c r="M40" s="6"/>
      <c r="N40" s="6"/>
      <c r="O40" s="6"/>
      <c r="P40" s="6"/>
      <c r="Q40" s="6"/>
      <c r="R40" s="6"/>
      <c r="S40" s="6"/>
      <c r="T40" s="28"/>
      <c r="U40" s="28"/>
      <c r="V40" s="28"/>
      <c r="W40" s="157"/>
      <c r="X40" s="29"/>
      <c r="Y40" s="6"/>
      <c r="Z40" s="6"/>
      <c r="AA40" s="6"/>
    </row>
    <row r="41" spans="1:27" ht="15.75" customHeight="1" x14ac:dyDescent="0.25">
      <c r="A41" s="6"/>
      <c r="B41" s="6"/>
      <c r="C41" s="6"/>
      <c r="D41" s="6"/>
      <c r="E41" s="29"/>
      <c r="F41" s="6"/>
      <c r="G41" s="29"/>
      <c r="H41" s="29"/>
      <c r="I41" s="6"/>
      <c r="J41" s="6"/>
      <c r="K41" s="6"/>
      <c r="L41" s="6"/>
      <c r="M41" s="6"/>
      <c r="N41" s="6"/>
      <c r="O41" s="6"/>
      <c r="P41" s="6"/>
      <c r="Q41" s="6"/>
      <c r="R41" s="6"/>
      <c r="S41" s="6"/>
      <c r="T41" s="28"/>
      <c r="U41" s="28"/>
      <c r="V41" s="28"/>
      <c r="W41" s="157"/>
      <c r="X41" s="29"/>
      <c r="Y41" s="6"/>
      <c r="Z41" s="6"/>
      <c r="AA41" s="6"/>
    </row>
    <row r="42" spans="1:27" ht="15.75" customHeight="1" x14ac:dyDescent="0.25">
      <c r="A42" s="6"/>
      <c r="B42" s="6"/>
      <c r="C42" s="6"/>
      <c r="D42" s="6"/>
      <c r="E42" s="29"/>
      <c r="F42" s="6"/>
      <c r="G42" s="29"/>
      <c r="H42" s="29"/>
      <c r="I42" s="6"/>
      <c r="J42" s="6"/>
      <c r="K42" s="6"/>
      <c r="L42" s="6"/>
      <c r="M42" s="6"/>
      <c r="N42" s="6"/>
      <c r="O42" s="6"/>
      <c r="P42" s="6"/>
      <c r="Q42" s="6"/>
      <c r="R42" s="6"/>
      <c r="S42" s="6"/>
      <c r="T42" s="28"/>
      <c r="U42" s="28"/>
      <c r="V42" s="28"/>
      <c r="W42" s="157"/>
      <c r="X42" s="29"/>
      <c r="Y42" s="6"/>
      <c r="Z42" s="6"/>
      <c r="AA42" s="6"/>
    </row>
    <row r="43" spans="1:27" ht="15.75" customHeight="1" x14ac:dyDescent="0.25">
      <c r="A43" s="6"/>
      <c r="B43" s="6"/>
      <c r="C43" s="6"/>
      <c r="D43" s="6"/>
      <c r="E43" s="29"/>
      <c r="F43" s="6"/>
      <c r="G43" s="29"/>
      <c r="H43" s="29"/>
      <c r="I43" s="6"/>
      <c r="J43" s="6"/>
      <c r="K43" s="6"/>
      <c r="L43" s="6"/>
      <c r="M43" s="6"/>
      <c r="N43" s="6"/>
      <c r="O43" s="6"/>
      <c r="P43" s="6"/>
      <c r="Q43" s="6"/>
      <c r="R43" s="6"/>
      <c r="S43" s="6"/>
      <c r="T43" s="28"/>
      <c r="U43" s="28"/>
      <c r="V43" s="28"/>
      <c r="W43" s="157"/>
      <c r="X43" s="29"/>
      <c r="Y43" s="6"/>
      <c r="Z43" s="6"/>
      <c r="AA43" s="6"/>
    </row>
    <row r="44" spans="1:27" ht="15.75" customHeight="1" x14ac:dyDescent="0.25">
      <c r="A44" s="6"/>
      <c r="B44" s="6"/>
      <c r="C44" s="6"/>
      <c r="D44" s="6"/>
      <c r="E44" s="29"/>
      <c r="F44" s="6"/>
      <c r="G44" s="29"/>
      <c r="H44" s="29"/>
      <c r="I44" s="6"/>
      <c r="J44" s="6"/>
      <c r="K44" s="6"/>
      <c r="L44" s="6"/>
      <c r="M44" s="6"/>
      <c r="N44" s="6"/>
      <c r="O44" s="6"/>
      <c r="P44" s="6"/>
      <c r="Q44" s="6"/>
      <c r="R44" s="6"/>
      <c r="S44" s="6"/>
      <c r="T44" s="28"/>
      <c r="U44" s="28"/>
      <c r="V44" s="28"/>
      <c r="W44" s="157"/>
      <c r="X44" s="29"/>
      <c r="Y44" s="6"/>
      <c r="Z44" s="6"/>
      <c r="AA44" s="6"/>
    </row>
    <row r="45" spans="1:27" ht="15.75" customHeight="1" x14ac:dyDescent="0.25">
      <c r="A45" s="6"/>
      <c r="B45" s="6"/>
      <c r="C45" s="6"/>
      <c r="D45" s="6"/>
      <c r="E45" s="29"/>
      <c r="F45" s="6"/>
      <c r="G45" s="29"/>
      <c r="H45" s="29"/>
      <c r="I45" s="6"/>
      <c r="J45" s="6"/>
      <c r="K45" s="6"/>
      <c r="L45" s="6"/>
      <c r="M45" s="6"/>
      <c r="N45" s="6"/>
      <c r="O45" s="6"/>
      <c r="P45" s="6"/>
      <c r="Q45" s="6"/>
      <c r="R45" s="6"/>
      <c r="S45" s="6"/>
      <c r="T45" s="28"/>
      <c r="U45" s="28"/>
      <c r="V45" s="28"/>
      <c r="W45" s="157"/>
      <c r="X45" s="29"/>
      <c r="Y45" s="6"/>
      <c r="Z45" s="6"/>
      <c r="AA45" s="6"/>
    </row>
    <row r="46" spans="1:27" ht="15.75" customHeight="1" x14ac:dyDescent="0.25">
      <c r="A46" s="6"/>
      <c r="B46" s="6"/>
      <c r="C46" s="6"/>
      <c r="D46" s="6"/>
      <c r="E46" s="29"/>
      <c r="F46" s="6"/>
      <c r="G46" s="29"/>
      <c r="H46" s="29"/>
      <c r="I46" s="6"/>
      <c r="J46" s="6"/>
      <c r="K46" s="6"/>
      <c r="L46" s="6"/>
      <c r="M46" s="6"/>
      <c r="N46" s="6"/>
      <c r="O46" s="6"/>
      <c r="P46" s="6"/>
      <c r="Q46" s="6"/>
      <c r="R46" s="6"/>
      <c r="S46" s="6"/>
      <c r="T46" s="28"/>
      <c r="U46" s="28"/>
      <c r="V46" s="28"/>
      <c r="W46" s="157"/>
      <c r="X46" s="29"/>
      <c r="Y46" s="6"/>
      <c r="Z46" s="6"/>
      <c r="AA46" s="6"/>
    </row>
    <row r="47" spans="1:27" ht="15.75" customHeight="1" x14ac:dyDescent="0.25">
      <c r="A47" s="6"/>
      <c r="B47" s="6"/>
      <c r="C47" s="6"/>
      <c r="D47" s="6"/>
      <c r="E47" s="29"/>
      <c r="F47" s="6"/>
      <c r="G47" s="29"/>
      <c r="H47" s="29"/>
      <c r="I47" s="6"/>
      <c r="J47" s="6"/>
      <c r="K47" s="6"/>
      <c r="L47" s="6"/>
      <c r="M47" s="6"/>
      <c r="N47" s="6"/>
      <c r="O47" s="6"/>
      <c r="P47" s="6"/>
      <c r="Q47" s="6"/>
      <c r="R47" s="6"/>
      <c r="S47" s="6"/>
      <c r="T47" s="28"/>
      <c r="U47" s="28"/>
      <c r="V47" s="28"/>
      <c r="W47" s="157"/>
      <c r="X47" s="29"/>
      <c r="Y47" s="6"/>
      <c r="Z47" s="6"/>
      <c r="AA47" s="6"/>
    </row>
    <row r="48" spans="1:27" ht="15.75" customHeight="1" x14ac:dyDescent="0.25">
      <c r="A48" s="6"/>
      <c r="B48" s="6"/>
      <c r="C48" s="6"/>
      <c r="D48" s="6"/>
      <c r="E48" s="29"/>
      <c r="F48" s="6"/>
      <c r="G48" s="29"/>
      <c r="H48" s="29"/>
      <c r="I48" s="6"/>
      <c r="J48" s="6"/>
      <c r="K48" s="6"/>
      <c r="L48" s="6"/>
      <c r="M48" s="6"/>
      <c r="N48" s="6"/>
      <c r="O48" s="6"/>
      <c r="P48" s="6"/>
      <c r="Q48" s="6"/>
      <c r="R48" s="6"/>
      <c r="S48" s="6"/>
      <c r="T48" s="28"/>
      <c r="U48" s="28"/>
      <c r="V48" s="28"/>
      <c r="W48" s="157"/>
      <c r="X48" s="29"/>
      <c r="Y48" s="6"/>
      <c r="Z48" s="6"/>
      <c r="AA48" s="6"/>
    </row>
    <row r="49" spans="1:27" ht="15.75" customHeight="1" x14ac:dyDescent="0.25">
      <c r="A49" s="6"/>
      <c r="B49" s="6"/>
      <c r="C49" s="6"/>
      <c r="D49" s="6"/>
      <c r="E49" s="29"/>
      <c r="F49" s="6"/>
      <c r="G49" s="29"/>
      <c r="H49" s="29"/>
      <c r="I49" s="6"/>
      <c r="J49" s="6"/>
      <c r="K49" s="6"/>
      <c r="L49" s="6"/>
      <c r="M49" s="6"/>
      <c r="N49" s="6"/>
      <c r="O49" s="6"/>
      <c r="P49" s="6"/>
      <c r="Q49" s="6"/>
      <c r="R49" s="6"/>
      <c r="S49" s="6"/>
      <c r="T49" s="28"/>
      <c r="U49" s="28"/>
      <c r="V49" s="28"/>
      <c r="W49" s="157"/>
      <c r="X49" s="29"/>
      <c r="Y49" s="6"/>
      <c r="Z49" s="6"/>
      <c r="AA49" s="6"/>
    </row>
    <row r="50" spans="1:27" ht="15.75" customHeight="1" x14ac:dyDescent="0.25">
      <c r="A50" s="6"/>
      <c r="B50" s="6"/>
      <c r="C50" s="6"/>
      <c r="D50" s="6"/>
      <c r="E50" s="29"/>
      <c r="F50" s="6"/>
      <c r="G50" s="29"/>
      <c r="H50" s="29"/>
      <c r="I50" s="6"/>
      <c r="J50" s="6"/>
      <c r="K50" s="6"/>
      <c r="L50" s="6"/>
      <c r="M50" s="6"/>
      <c r="N50" s="6"/>
      <c r="O50" s="6"/>
      <c r="P50" s="6"/>
      <c r="Q50" s="6"/>
      <c r="R50" s="6"/>
      <c r="S50" s="6"/>
      <c r="T50" s="28"/>
      <c r="U50" s="28"/>
      <c r="V50" s="28"/>
      <c r="W50" s="157"/>
      <c r="X50" s="29"/>
      <c r="Y50" s="6"/>
      <c r="Z50" s="6"/>
      <c r="AA50" s="6"/>
    </row>
    <row r="51" spans="1:27" ht="15.75" customHeight="1" x14ac:dyDescent="0.25">
      <c r="A51" s="6"/>
      <c r="B51" s="6"/>
      <c r="C51" s="6"/>
      <c r="D51" s="6"/>
      <c r="E51" s="29"/>
      <c r="F51" s="6"/>
      <c r="G51" s="29"/>
      <c r="H51" s="29"/>
      <c r="I51" s="6"/>
      <c r="J51" s="6"/>
      <c r="K51" s="6"/>
      <c r="L51" s="6"/>
      <c r="M51" s="6"/>
      <c r="N51" s="6"/>
      <c r="O51" s="6"/>
      <c r="P51" s="6"/>
      <c r="Q51" s="6"/>
      <c r="R51" s="6"/>
      <c r="S51" s="6"/>
      <c r="T51" s="28"/>
      <c r="U51" s="28"/>
      <c r="V51" s="28"/>
      <c r="W51" s="157"/>
      <c r="X51" s="29"/>
      <c r="Y51" s="6"/>
      <c r="Z51" s="6"/>
      <c r="AA51" s="6"/>
    </row>
    <row r="52" spans="1:27" ht="15.75" customHeight="1" x14ac:dyDescent="0.25">
      <c r="A52" s="6"/>
      <c r="B52" s="6"/>
      <c r="C52" s="6"/>
      <c r="D52" s="6"/>
      <c r="E52" s="29"/>
      <c r="F52" s="6"/>
      <c r="G52" s="29"/>
      <c r="H52" s="29"/>
      <c r="I52" s="6"/>
      <c r="J52" s="6"/>
      <c r="K52" s="6"/>
      <c r="L52" s="6"/>
      <c r="M52" s="6"/>
      <c r="N52" s="6"/>
      <c r="O52" s="6"/>
      <c r="P52" s="6"/>
      <c r="Q52" s="6"/>
      <c r="R52" s="6"/>
      <c r="S52" s="6"/>
      <c r="T52" s="28"/>
      <c r="U52" s="28"/>
      <c r="V52" s="28"/>
      <c r="W52" s="157"/>
      <c r="X52" s="29"/>
      <c r="Y52" s="6"/>
      <c r="Z52" s="6"/>
      <c r="AA52" s="6"/>
    </row>
    <row r="53" spans="1:27" ht="15.75" customHeight="1" x14ac:dyDescent="0.25">
      <c r="A53" s="6"/>
      <c r="B53" s="6"/>
      <c r="C53" s="6"/>
      <c r="D53" s="6"/>
      <c r="E53" s="29"/>
      <c r="F53" s="6"/>
      <c r="G53" s="29"/>
      <c r="H53" s="29"/>
      <c r="I53" s="6"/>
      <c r="J53" s="6"/>
      <c r="K53" s="6"/>
      <c r="L53" s="6"/>
      <c r="M53" s="6"/>
      <c r="N53" s="6"/>
      <c r="O53" s="6"/>
      <c r="P53" s="6"/>
      <c r="Q53" s="6"/>
      <c r="R53" s="6"/>
      <c r="S53" s="6"/>
      <c r="T53" s="28"/>
      <c r="U53" s="28"/>
      <c r="V53" s="28"/>
      <c r="W53" s="157"/>
      <c r="X53" s="29"/>
      <c r="Y53" s="6"/>
      <c r="Z53" s="6"/>
      <c r="AA53" s="6"/>
    </row>
    <row r="54" spans="1:27" ht="15.75" customHeight="1" x14ac:dyDescent="0.25">
      <c r="A54" s="6"/>
      <c r="B54" s="6"/>
      <c r="C54" s="6"/>
      <c r="D54" s="6"/>
      <c r="E54" s="29"/>
      <c r="F54" s="6"/>
      <c r="G54" s="29"/>
      <c r="H54" s="29"/>
      <c r="I54" s="6"/>
      <c r="J54" s="6"/>
      <c r="K54" s="6"/>
      <c r="L54" s="6"/>
      <c r="M54" s="6"/>
      <c r="N54" s="6"/>
      <c r="O54" s="6"/>
      <c r="P54" s="6"/>
      <c r="Q54" s="6"/>
      <c r="R54" s="6"/>
      <c r="S54" s="6"/>
      <c r="T54" s="28"/>
      <c r="U54" s="28"/>
      <c r="V54" s="28"/>
      <c r="W54" s="157"/>
      <c r="X54" s="29"/>
      <c r="Y54" s="6"/>
      <c r="Z54" s="6"/>
      <c r="AA54" s="6"/>
    </row>
    <row r="55" spans="1:27" ht="15.75" customHeight="1" x14ac:dyDescent="0.25">
      <c r="A55" s="6"/>
      <c r="B55" s="6"/>
      <c r="C55" s="6"/>
      <c r="D55" s="6"/>
      <c r="E55" s="29"/>
      <c r="F55" s="6"/>
      <c r="G55" s="29"/>
      <c r="H55" s="29"/>
      <c r="I55" s="6"/>
      <c r="J55" s="6"/>
      <c r="K55" s="6"/>
      <c r="L55" s="6"/>
      <c r="M55" s="6"/>
      <c r="N55" s="6"/>
      <c r="O55" s="6"/>
      <c r="P55" s="6"/>
      <c r="Q55" s="6"/>
      <c r="R55" s="6"/>
      <c r="S55" s="6"/>
      <c r="T55" s="28"/>
      <c r="U55" s="28"/>
      <c r="V55" s="28"/>
      <c r="W55" s="157"/>
      <c r="X55" s="29"/>
      <c r="Y55" s="6"/>
      <c r="Z55" s="6"/>
      <c r="AA55" s="6"/>
    </row>
    <row r="56" spans="1:27" ht="15.75" customHeight="1" x14ac:dyDescent="0.25">
      <c r="A56" s="6"/>
      <c r="B56" s="6"/>
      <c r="C56" s="6"/>
      <c r="D56" s="6"/>
      <c r="E56" s="29"/>
      <c r="F56" s="6"/>
      <c r="G56" s="29"/>
      <c r="H56" s="29"/>
      <c r="I56" s="6"/>
      <c r="J56" s="6"/>
      <c r="K56" s="6"/>
      <c r="L56" s="6"/>
      <c r="M56" s="6"/>
      <c r="N56" s="6"/>
      <c r="O56" s="6"/>
      <c r="P56" s="6"/>
      <c r="Q56" s="6"/>
      <c r="R56" s="6"/>
      <c r="S56" s="6"/>
      <c r="T56" s="28"/>
      <c r="U56" s="28"/>
      <c r="V56" s="28"/>
      <c r="W56" s="157"/>
      <c r="X56" s="29"/>
      <c r="Y56" s="6"/>
      <c r="Z56" s="6"/>
      <c r="AA56" s="6"/>
    </row>
    <row r="57" spans="1:27" ht="15.75" customHeight="1" x14ac:dyDescent="0.25">
      <c r="A57" s="6"/>
      <c r="B57" s="6"/>
      <c r="C57" s="6"/>
      <c r="D57" s="6"/>
      <c r="E57" s="29"/>
      <c r="F57" s="6"/>
      <c r="G57" s="29"/>
      <c r="H57" s="29"/>
      <c r="I57" s="6"/>
      <c r="J57" s="6"/>
      <c r="K57" s="6"/>
      <c r="L57" s="6"/>
      <c r="M57" s="6"/>
      <c r="N57" s="6"/>
      <c r="O57" s="6"/>
      <c r="P57" s="6"/>
      <c r="Q57" s="6"/>
      <c r="R57" s="6"/>
      <c r="S57" s="6"/>
      <c r="T57" s="28"/>
      <c r="U57" s="28"/>
      <c r="V57" s="28"/>
      <c r="W57" s="157"/>
      <c r="X57" s="29"/>
      <c r="Y57" s="6"/>
      <c r="Z57" s="6"/>
      <c r="AA57" s="6"/>
    </row>
    <row r="58" spans="1:27" ht="15.75" customHeight="1" x14ac:dyDescent="0.25">
      <c r="A58" s="6"/>
      <c r="B58" s="6"/>
      <c r="C58" s="6"/>
      <c r="D58" s="6"/>
      <c r="E58" s="29"/>
      <c r="F58" s="6"/>
      <c r="G58" s="29"/>
      <c r="H58" s="29"/>
      <c r="I58" s="6"/>
      <c r="J58" s="6"/>
      <c r="K58" s="6"/>
      <c r="L58" s="6"/>
      <c r="M58" s="6"/>
      <c r="N58" s="6"/>
      <c r="O58" s="6"/>
      <c r="P58" s="6"/>
      <c r="Q58" s="6"/>
      <c r="R58" s="6"/>
      <c r="S58" s="6"/>
      <c r="T58" s="28"/>
      <c r="U58" s="28"/>
      <c r="V58" s="28"/>
      <c r="W58" s="157"/>
      <c r="X58" s="29"/>
      <c r="Y58" s="6"/>
      <c r="Z58" s="6"/>
      <c r="AA58" s="6"/>
    </row>
    <row r="59" spans="1:27" ht="15.75" customHeight="1" x14ac:dyDescent="0.25">
      <c r="A59" s="6"/>
      <c r="B59" s="6"/>
      <c r="C59" s="6"/>
      <c r="D59" s="6"/>
      <c r="E59" s="29"/>
      <c r="F59" s="6"/>
      <c r="G59" s="29"/>
      <c r="H59" s="29"/>
      <c r="I59" s="6"/>
      <c r="J59" s="6"/>
      <c r="K59" s="6"/>
      <c r="L59" s="6"/>
      <c r="M59" s="6"/>
      <c r="N59" s="6"/>
      <c r="O59" s="6"/>
      <c r="P59" s="6"/>
      <c r="Q59" s="6"/>
      <c r="R59" s="6"/>
      <c r="S59" s="6"/>
      <c r="T59" s="28"/>
      <c r="U59" s="28"/>
      <c r="V59" s="28"/>
      <c r="W59" s="157"/>
      <c r="X59" s="29"/>
      <c r="Y59" s="6"/>
      <c r="Z59" s="6"/>
      <c r="AA59" s="6"/>
    </row>
    <row r="60" spans="1:27" ht="15.75" customHeight="1" x14ac:dyDescent="0.25">
      <c r="A60" s="6"/>
      <c r="B60" s="6"/>
      <c r="C60" s="6"/>
      <c r="D60" s="6"/>
      <c r="E60" s="29"/>
      <c r="F60" s="6"/>
      <c r="G60" s="29"/>
      <c r="H60" s="29"/>
      <c r="I60" s="6"/>
      <c r="J60" s="6"/>
      <c r="K60" s="6"/>
      <c r="L60" s="6"/>
      <c r="M60" s="6"/>
      <c r="N60" s="6"/>
      <c r="O60" s="6"/>
      <c r="P60" s="6"/>
      <c r="Q60" s="6"/>
      <c r="R60" s="6"/>
      <c r="S60" s="6"/>
      <c r="T60" s="28"/>
      <c r="U60" s="28"/>
      <c r="V60" s="28"/>
      <c r="W60" s="157"/>
      <c r="X60" s="29"/>
      <c r="Y60" s="6"/>
      <c r="Z60" s="6"/>
      <c r="AA60" s="6"/>
    </row>
    <row r="61" spans="1:27" ht="15.75" customHeight="1" x14ac:dyDescent="0.25">
      <c r="A61" s="6"/>
      <c r="B61" s="6"/>
      <c r="C61" s="6"/>
      <c r="D61" s="6"/>
      <c r="E61" s="29"/>
      <c r="F61" s="6"/>
      <c r="G61" s="29"/>
      <c r="H61" s="29"/>
      <c r="I61" s="6"/>
      <c r="J61" s="6"/>
      <c r="K61" s="6"/>
      <c r="L61" s="6"/>
      <c r="M61" s="6"/>
      <c r="N61" s="6"/>
      <c r="O61" s="6"/>
      <c r="P61" s="6"/>
      <c r="Q61" s="6"/>
      <c r="R61" s="6"/>
      <c r="S61" s="6"/>
      <c r="T61" s="28"/>
      <c r="U61" s="28"/>
      <c r="V61" s="28"/>
      <c r="W61" s="157"/>
      <c r="X61" s="29"/>
      <c r="Y61" s="6"/>
      <c r="Z61" s="6"/>
      <c r="AA61" s="6"/>
    </row>
    <row r="62" spans="1:27" ht="15.75" customHeight="1" x14ac:dyDescent="0.25">
      <c r="A62" s="6"/>
      <c r="B62" s="6"/>
      <c r="C62" s="6"/>
      <c r="D62" s="6"/>
      <c r="E62" s="29"/>
      <c r="F62" s="6"/>
      <c r="G62" s="29"/>
      <c r="H62" s="29"/>
      <c r="I62" s="6"/>
      <c r="J62" s="6"/>
      <c r="K62" s="6"/>
      <c r="L62" s="6"/>
      <c r="M62" s="6"/>
      <c r="N62" s="6"/>
      <c r="O62" s="6"/>
      <c r="P62" s="6"/>
      <c r="Q62" s="6"/>
      <c r="R62" s="6"/>
      <c r="S62" s="6"/>
      <c r="T62" s="28"/>
      <c r="U62" s="28"/>
      <c r="V62" s="28"/>
      <c r="W62" s="157"/>
      <c r="X62" s="29"/>
      <c r="Y62" s="6"/>
      <c r="Z62" s="6"/>
      <c r="AA62" s="6"/>
    </row>
    <row r="63" spans="1:27" ht="15.75" customHeight="1" x14ac:dyDescent="0.25">
      <c r="A63" s="6"/>
      <c r="B63" s="6"/>
      <c r="C63" s="6"/>
      <c r="D63" s="6"/>
      <c r="E63" s="29"/>
      <c r="F63" s="6"/>
      <c r="G63" s="29"/>
      <c r="H63" s="29"/>
      <c r="I63" s="6"/>
      <c r="J63" s="6"/>
      <c r="K63" s="6"/>
      <c r="L63" s="6"/>
      <c r="M63" s="6"/>
      <c r="N63" s="6"/>
      <c r="O63" s="6"/>
      <c r="P63" s="6"/>
      <c r="Q63" s="6"/>
      <c r="R63" s="6"/>
      <c r="S63" s="6"/>
      <c r="T63" s="28"/>
      <c r="U63" s="28"/>
      <c r="V63" s="28"/>
      <c r="W63" s="157"/>
      <c r="X63" s="29"/>
      <c r="Y63" s="6"/>
      <c r="Z63" s="6"/>
      <c r="AA63" s="6"/>
    </row>
    <row r="64" spans="1:27" ht="15.75" customHeight="1" x14ac:dyDescent="0.25">
      <c r="A64" s="6"/>
      <c r="B64" s="6"/>
      <c r="C64" s="6"/>
      <c r="D64" s="6"/>
      <c r="E64" s="29"/>
      <c r="F64" s="6"/>
      <c r="G64" s="29"/>
      <c r="H64" s="29"/>
      <c r="I64" s="6"/>
      <c r="J64" s="6"/>
      <c r="K64" s="6"/>
      <c r="L64" s="6"/>
      <c r="M64" s="6"/>
      <c r="N64" s="6"/>
      <c r="O64" s="6"/>
      <c r="P64" s="6"/>
      <c r="Q64" s="6"/>
      <c r="R64" s="6"/>
      <c r="S64" s="6"/>
      <c r="T64" s="28"/>
      <c r="U64" s="28"/>
      <c r="V64" s="28"/>
      <c r="W64" s="157"/>
      <c r="X64" s="29"/>
      <c r="Y64" s="6"/>
      <c r="Z64" s="6"/>
      <c r="AA64" s="6"/>
    </row>
    <row r="65" spans="1:27" ht="15.75" customHeight="1" x14ac:dyDescent="0.25">
      <c r="A65" s="6"/>
      <c r="B65" s="6"/>
      <c r="C65" s="6"/>
      <c r="D65" s="6"/>
      <c r="E65" s="29"/>
      <c r="F65" s="6"/>
      <c r="G65" s="29"/>
      <c r="H65" s="29"/>
      <c r="I65" s="6"/>
      <c r="J65" s="6"/>
      <c r="K65" s="6"/>
      <c r="L65" s="6"/>
      <c r="M65" s="6"/>
      <c r="N65" s="6"/>
      <c r="O65" s="6"/>
      <c r="P65" s="6"/>
      <c r="Q65" s="6"/>
      <c r="R65" s="6"/>
      <c r="S65" s="6"/>
      <c r="T65" s="28"/>
      <c r="U65" s="28"/>
      <c r="V65" s="28"/>
      <c r="W65" s="157"/>
      <c r="X65" s="29"/>
      <c r="Y65" s="6"/>
      <c r="Z65" s="6"/>
      <c r="AA65" s="6"/>
    </row>
    <row r="66" spans="1:27" ht="15.75" customHeight="1" x14ac:dyDescent="0.25">
      <c r="A66" s="6"/>
      <c r="B66" s="6"/>
      <c r="C66" s="6"/>
      <c r="D66" s="6"/>
      <c r="E66" s="29"/>
      <c r="F66" s="6"/>
      <c r="G66" s="29"/>
      <c r="H66" s="29"/>
      <c r="I66" s="6"/>
      <c r="J66" s="6"/>
      <c r="K66" s="6"/>
      <c r="L66" s="6"/>
      <c r="M66" s="6"/>
      <c r="N66" s="6"/>
      <c r="O66" s="6"/>
      <c r="P66" s="6"/>
      <c r="Q66" s="6"/>
      <c r="R66" s="6"/>
      <c r="S66" s="6"/>
      <c r="T66" s="28"/>
      <c r="U66" s="28"/>
      <c r="V66" s="28"/>
      <c r="W66" s="157"/>
      <c r="X66" s="29"/>
      <c r="Y66" s="6"/>
      <c r="Z66" s="6"/>
      <c r="AA66" s="6"/>
    </row>
    <row r="67" spans="1:27" ht="15.75" customHeight="1" x14ac:dyDescent="0.25">
      <c r="A67" s="6"/>
      <c r="B67" s="6"/>
      <c r="C67" s="6"/>
      <c r="D67" s="6"/>
      <c r="E67" s="29"/>
      <c r="F67" s="6"/>
      <c r="G67" s="29"/>
      <c r="H67" s="29"/>
      <c r="I67" s="6"/>
      <c r="J67" s="6"/>
      <c r="K67" s="6"/>
      <c r="L67" s="6"/>
      <c r="M67" s="6"/>
      <c r="N67" s="6"/>
      <c r="O67" s="6"/>
      <c r="P67" s="6"/>
      <c r="Q67" s="6"/>
      <c r="R67" s="6"/>
      <c r="S67" s="6"/>
      <c r="T67" s="28"/>
      <c r="U67" s="28"/>
      <c r="V67" s="28"/>
      <c r="W67" s="157"/>
      <c r="X67" s="29"/>
      <c r="Y67" s="6"/>
      <c r="Z67" s="6"/>
      <c r="AA67" s="6"/>
    </row>
    <row r="68" spans="1:27" ht="15.75" customHeight="1" x14ac:dyDescent="0.25">
      <c r="A68" s="6"/>
      <c r="B68" s="6"/>
      <c r="C68" s="6"/>
      <c r="D68" s="6"/>
      <c r="E68" s="29"/>
      <c r="F68" s="6"/>
      <c r="G68" s="29"/>
      <c r="H68" s="29"/>
      <c r="I68" s="6"/>
      <c r="J68" s="6"/>
      <c r="K68" s="6"/>
      <c r="L68" s="6"/>
      <c r="M68" s="6"/>
      <c r="N68" s="6"/>
      <c r="O68" s="6"/>
      <c r="P68" s="6"/>
      <c r="Q68" s="6"/>
      <c r="R68" s="6"/>
      <c r="S68" s="6"/>
      <c r="T68" s="28"/>
      <c r="U68" s="28"/>
      <c r="V68" s="28"/>
      <c r="W68" s="157"/>
      <c r="X68" s="29"/>
      <c r="Y68" s="6"/>
      <c r="Z68" s="6"/>
      <c r="AA68" s="6"/>
    </row>
    <row r="69" spans="1:27" ht="15.75" customHeight="1" x14ac:dyDescent="0.25">
      <c r="A69" s="6"/>
      <c r="B69" s="6"/>
      <c r="C69" s="6"/>
      <c r="D69" s="6"/>
      <c r="E69" s="29"/>
      <c r="F69" s="6"/>
      <c r="G69" s="29"/>
      <c r="H69" s="29"/>
      <c r="I69" s="6"/>
      <c r="J69" s="6"/>
      <c r="K69" s="6"/>
      <c r="L69" s="6"/>
      <c r="M69" s="6"/>
      <c r="N69" s="6"/>
      <c r="O69" s="6"/>
      <c r="P69" s="6"/>
      <c r="Q69" s="6"/>
      <c r="R69" s="6"/>
      <c r="S69" s="6"/>
      <c r="T69" s="28"/>
      <c r="U69" s="28"/>
      <c r="V69" s="28"/>
      <c r="W69" s="157"/>
      <c r="X69" s="29"/>
      <c r="Y69" s="6"/>
      <c r="Z69" s="6"/>
      <c r="AA69" s="6"/>
    </row>
    <row r="70" spans="1:27" ht="15.75" customHeight="1" x14ac:dyDescent="0.25">
      <c r="A70" s="6"/>
      <c r="B70" s="6"/>
      <c r="C70" s="6"/>
      <c r="D70" s="6"/>
      <c r="E70" s="29"/>
      <c r="F70" s="6"/>
      <c r="G70" s="29"/>
      <c r="H70" s="29"/>
      <c r="I70" s="6"/>
      <c r="J70" s="6"/>
      <c r="K70" s="6"/>
      <c r="L70" s="6"/>
      <c r="M70" s="6"/>
      <c r="N70" s="6"/>
      <c r="O70" s="6"/>
      <c r="P70" s="6"/>
      <c r="Q70" s="6"/>
      <c r="R70" s="6"/>
      <c r="S70" s="6"/>
      <c r="T70" s="28"/>
      <c r="U70" s="28"/>
      <c r="V70" s="28"/>
      <c r="W70" s="157"/>
      <c r="X70" s="29"/>
      <c r="Y70" s="6"/>
      <c r="Z70" s="6"/>
      <c r="AA70" s="6"/>
    </row>
    <row r="71" spans="1:27" ht="15.75" customHeight="1" x14ac:dyDescent="0.25">
      <c r="A71" s="6"/>
      <c r="B71" s="6"/>
      <c r="C71" s="6"/>
      <c r="D71" s="6"/>
      <c r="E71" s="29"/>
      <c r="F71" s="6"/>
      <c r="G71" s="29"/>
      <c r="H71" s="29"/>
      <c r="I71" s="6"/>
      <c r="J71" s="6"/>
      <c r="K71" s="6"/>
      <c r="L71" s="6"/>
      <c r="M71" s="6"/>
      <c r="N71" s="6"/>
      <c r="O71" s="6"/>
      <c r="P71" s="6"/>
      <c r="Q71" s="6"/>
      <c r="R71" s="6"/>
      <c r="S71" s="6"/>
      <c r="T71" s="28"/>
      <c r="U71" s="28"/>
      <c r="V71" s="28"/>
      <c r="W71" s="157"/>
      <c r="X71" s="29"/>
      <c r="Y71" s="6"/>
      <c r="Z71" s="6"/>
      <c r="AA71" s="6"/>
    </row>
    <row r="72" spans="1:27" ht="15.75" customHeight="1" x14ac:dyDescent="0.25">
      <c r="A72" s="6"/>
      <c r="B72" s="6"/>
      <c r="C72" s="6"/>
      <c r="D72" s="6"/>
      <c r="E72" s="29"/>
      <c r="F72" s="6"/>
      <c r="G72" s="29"/>
      <c r="H72" s="29"/>
      <c r="I72" s="6"/>
      <c r="J72" s="6"/>
      <c r="K72" s="6"/>
      <c r="L72" s="6"/>
      <c r="M72" s="6"/>
      <c r="N72" s="6"/>
      <c r="O72" s="6"/>
      <c r="P72" s="6"/>
      <c r="Q72" s="6"/>
      <c r="R72" s="6"/>
      <c r="S72" s="6"/>
      <c r="T72" s="28"/>
      <c r="U72" s="28"/>
      <c r="V72" s="28"/>
      <c r="W72" s="157"/>
      <c r="X72" s="29"/>
      <c r="Y72" s="6"/>
      <c r="Z72" s="6"/>
      <c r="AA72" s="6"/>
    </row>
    <row r="73" spans="1:27" ht="15.75" customHeight="1" x14ac:dyDescent="0.25">
      <c r="A73" s="6"/>
      <c r="B73" s="6"/>
      <c r="C73" s="6"/>
      <c r="D73" s="6"/>
      <c r="E73" s="29"/>
      <c r="F73" s="6"/>
      <c r="G73" s="29"/>
      <c r="H73" s="29"/>
      <c r="I73" s="6"/>
      <c r="J73" s="6"/>
      <c r="K73" s="6"/>
      <c r="L73" s="6"/>
      <c r="M73" s="6"/>
      <c r="N73" s="6"/>
      <c r="O73" s="6"/>
      <c r="P73" s="6"/>
      <c r="Q73" s="6"/>
      <c r="R73" s="6"/>
      <c r="S73" s="6"/>
      <c r="T73" s="28"/>
      <c r="U73" s="28"/>
      <c r="V73" s="28"/>
      <c r="W73" s="157"/>
      <c r="X73" s="29"/>
      <c r="Y73" s="6"/>
      <c r="Z73" s="6"/>
      <c r="AA73" s="6"/>
    </row>
    <row r="74" spans="1:27" ht="15.75" customHeight="1" x14ac:dyDescent="0.25">
      <c r="A74" s="6"/>
      <c r="B74" s="6"/>
      <c r="C74" s="6"/>
      <c r="D74" s="6"/>
      <c r="E74" s="29"/>
      <c r="F74" s="6"/>
      <c r="G74" s="29"/>
      <c r="H74" s="29"/>
      <c r="I74" s="6"/>
      <c r="J74" s="6"/>
      <c r="K74" s="6"/>
      <c r="L74" s="6"/>
      <c r="M74" s="6"/>
      <c r="N74" s="6"/>
      <c r="O74" s="6"/>
      <c r="P74" s="6"/>
      <c r="Q74" s="6"/>
      <c r="R74" s="6"/>
      <c r="S74" s="6"/>
      <c r="T74" s="28"/>
      <c r="U74" s="28"/>
      <c r="V74" s="28"/>
      <c r="W74" s="157"/>
      <c r="X74" s="29"/>
      <c r="Y74" s="6"/>
      <c r="Z74" s="6"/>
      <c r="AA74" s="6"/>
    </row>
    <row r="75" spans="1:27" ht="15.75" customHeight="1" x14ac:dyDescent="0.25">
      <c r="A75" s="6"/>
      <c r="B75" s="6"/>
      <c r="C75" s="6"/>
      <c r="D75" s="6"/>
      <c r="E75" s="29"/>
      <c r="F75" s="6"/>
      <c r="G75" s="29"/>
      <c r="H75" s="29"/>
      <c r="I75" s="6"/>
      <c r="J75" s="6"/>
      <c r="K75" s="6"/>
      <c r="L75" s="6"/>
      <c r="M75" s="6"/>
      <c r="N75" s="6"/>
      <c r="O75" s="6"/>
      <c r="P75" s="6"/>
      <c r="Q75" s="6"/>
      <c r="R75" s="6"/>
      <c r="S75" s="6"/>
      <c r="T75" s="28"/>
      <c r="U75" s="28"/>
      <c r="V75" s="28"/>
      <c r="W75" s="157"/>
      <c r="X75" s="29"/>
      <c r="Y75" s="6"/>
      <c r="Z75" s="6"/>
      <c r="AA75" s="6"/>
    </row>
    <row r="76" spans="1:27" ht="15.75" customHeight="1" x14ac:dyDescent="0.25">
      <c r="A76" s="6"/>
      <c r="B76" s="6"/>
      <c r="C76" s="6"/>
      <c r="D76" s="6"/>
      <c r="E76" s="29"/>
      <c r="F76" s="6"/>
      <c r="G76" s="29"/>
      <c r="H76" s="29"/>
      <c r="I76" s="6"/>
      <c r="J76" s="6"/>
      <c r="K76" s="6"/>
      <c r="L76" s="6"/>
      <c r="M76" s="6"/>
      <c r="N76" s="6"/>
      <c r="O76" s="6"/>
      <c r="P76" s="6"/>
      <c r="Q76" s="6"/>
      <c r="R76" s="6"/>
      <c r="S76" s="6"/>
      <c r="T76" s="28"/>
      <c r="U76" s="28"/>
      <c r="V76" s="28"/>
      <c r="W76" s="157"/>
      <c r="X76" s="29"/>
      <c r="Y76" s="6"/>
      <c r="Z76" s="6"/>
      <c r="AA76" s="6"/>
    </row>
    <row r="77" spans="1:27" ht="15.75" customHeight="1" x14ac:dyDescent="0.25">
      <c r="A77" s="6"/>
      <c r="B77" s="6"/>
      <c r="C77" s="6"/>
      <c r="D77" s="6"/>
      <c r="E77" s="29"/>
      <c r="F77" s="6"/>
      <c r="G77" s="29"/>
      <c r="H77" s="29"/>
      <c r="I77" s="6"/>
      <c r="J77" s="6"/>
      <c r="K77" s="6"/>
      <c r="L77" s="6"/>
      <c r="M77" s="6"/>
      <c r="N77" s="6"/>
      <c r="O77" s="6"/>
      <c r="P77" s="6"/>
      <c r="Q77" s="6"/>
      <c r="R77" s="6"/>
      <c r="S77" s="6"/>
      <c r="T77" s="28"/>
      <c r="U77" s="28"/>
      <c r="V77" s="28"/>
      <c r="W77" s="157"/>
      <c r="X77" s="29"/>
      <c r="Y77" s="6"/>
      <c r="Z77" s="6"/>
      <c r="AA77" s="6"/>
    </row>
    <row r="78" spans="1:27" ht="15.75" customHeight="1" x14ac:dyDescent="0.25">
      <c r="A78" s="6"/>
      <c r="B78" s="6"/>
      <c r="C78" s="6"/>
      <c r="D78" s="6"/>
      <c r="E78" s="29"/>
      <c r="F78" s="6"/>
      <c r="G78" s="29"/>
      <c r="H78" s="29"/>
      <c r="I78" s="6"/>
      <c r="J78" s="6"/>
      <c r="K78" s="6"/>
      <c r="L78" s="6"/>
      <c r="M78" s="6"/>
      <c r="N78" s="6"/>
      <c r="O78" s="6"/>
      <c r="P78" s="6"/>
      <c r="Q78" s="6"/>
      <c r="R78" s="6"/>
      <c r="S78" s="6"/>
      <c r="T78" s="28"/>
      <c r="U78" s="28"/>
      <c r="V78" s="28"/>
      <c r="W78" s="157"/>
      <c r="X78" s="29"/>
      <c r="Y78" s="6"/>
      <c r="Z78" s="6"/>
      <c r="AA78" s="6"/>
    </row>
    <row r="79" spans="1:27" ht="15.75" customHeight="1" x14ac:dyDescent="0.25">
      <c r="A79" s="6"/>
      <c r="B79" s="6"/>
      <c r="C79" s="6"/>
      <c r="D79" s="6"/>
      <c r="E79" s="29"/>
      <c r="F79" s="6"/>
      <c r="G79" s="29"/>
      <c r="H79" s="29"/>
      <c r="I79" s="6"/>
      <c r="J79" s="6"/>
      <c r="K79" s="6"/>
      <c r="L79" s="6"/>
      <c r="M79" s="6"/>
      <c r="N79" s="6"/>
      <c r="O79" s="6"/>
      <c r="P79" s="6"/>
      <c r="Q79" s="6"/>
      <c r="R79" s="6"/>
      <c r="S79" s="6"/>
      <c r="T79" s="28"/>
      <c r="U79" s="28"/>
      <c r="V79" s="28"/>
      <c r="W79" s="157"/>
      <c r="X79" s="29"/>
      <c r="Y79" s="6"/>
      <c r="Z79" s="6"/>
      <c r="AA79" s="6"/>
    </row>
    <row r="80" spans="1:27" ht="15.75" customHeight="1" x14ac:dyDescent="0.25">
      <c r="A80" s="6"/>
      <c r="B80" s="6"/>
      <c r="C80" s="6"/>
      <c r="D80" s="6"/>
      <c r="E80" s="29"/>
      <c r="F80" s="6"/>
      <c r="G80" s="29"/>
      <c r="H80" s="29"/>
      <c r="I80" s="6"/>
      <c r="J80" s="6"/>
      <c r="K80" s="6"/>
      <c r="L80" s="6"/>
      <c r="M80" s="6"/>
      <c r="N80" s="6"/>
      <c r="O80" s="6"/>
      <c r="P80" s="6"/>
      <c r="Q80" s="6"/>
      <c r="R80" s="6"/>
      <c r="S80" s="6"/>
      <c r="T80" s="28"/>
      <c r="U80" s="28"/>
      <c r="V80" s="28"/>
      <c r="W80" s="157"/>
      <c r="X80" s="29"/>
      <c r="Y80" s="6"/>
      <c r="Z80" s="6"/>
      <c r="AA80" s="6"/>
    </row>
    <row r="81" spans="1:27" ht="15.75" customHeight="1" x14ac:dyDescent="0.25">
      <c r="A81" s="6"/>
      <c r="B81" s="6"/>
      <c r="C81" s="6"/>
      <c r="D81" s="6"/>
      <c r="E81" s="29"/>
      <c r="F81" s="6"/>
      <c r="G81" s="29"/>
      <c r="H81" s="29"/>
      <c r="I81" s="6"/>
      <c r="J81" s="6"/>
      <c r="K81" s="6"/>
      <c r="L81" s="6"/>
      <c r="M81" s="6"/>
      <c r="N81" s="6"/>
      <c r="O81" s="6"/>
      <c r="P81" s="6"/>
      <c r="Q81" s="6"/>
      <c r="R81" s="6"/>
      <c r="S81" s="6"/>
      <c r="T81" s="28"/>
      <c r="U81" s="28"/>
      <c r="V81" s="28"/>
      <c r="W81" s="157"/>
      <c r="X81" s="29"/>
      <c r="Y81" s="6"/>
      <c r="Z81" s="6"/>
      <c r="AA81" s="6"/>
    </row>
    <row r="82" spans="1:27" ht="15.75" customHeight="1" x14ac:dyDescent="0.25">
      <c r="A82" s="6"/>
      <c r="B82" s="6"/>
      <c r="C82" s="6"/>
      <c r="D82" s="6"/>
      <c r="E82" s="29"/>
      <c r="F82" s="6"/>
      <c r="G82" s="29"/>
      <c r="H82" s="29"/>
      <c r="I82" s="6"/>
      <c r="J82" s="6"/>
      <c r="K82" s="6"/>
      <c r="L82" s="6"/>
      <c r="M82" s="6"/>
      <c r="N82" s="6"/>
      <c r="O82" s="6"/>
      <c r="P82" s="6"/>
      <c r="Q82" s="6"/>
      <c r="R82" s="6"/>
      <c r="S82" s="6"/>
      <c r="T82" s="28"/>
      <c r="U82" s="28"/>
      <c r="V82" s="28"/>
      <c r="W82" s="157"/>
      <c r="X82" s="29"/>
      <c r="Y82" s="6"/>
      <c r="Z82" s="6"/>
      <c r="AA82" s="6"/>
    </row>
    <row r="83" spans="1:27" ht="15.75" customHeight="1" x14ac:dyDescent="0.25">
      <c r="A83" s="6"/>
      <c r="B83" s="6"/>
      <c r="C83" s="6"/>
      <c r="D83" s="6"/>
      <c r="E83" s="29"/>
      <c r="F83" s="6"/>
      <c r="G83" s="29"/>
      <c r="H83" s="29"/>
      <c r="I83" s="6"/>
      <c r="J83" s="6"/>
      <c r="K83" s="6"/>
      <c r="L83" s="6"/>
      <c r="M83" s="6"/>
      <c r="N83" s="6"/>
      <c r="O83" s="6"/>
      <c r="P83" s="6"/>
      <c r="Q83" s="6"/>
      <c r="R83" s="6"/>
      <c r="S83" s="6"/>
      <c r="T83" s="28"/>
      <c r="U83" s="28"/>
      <c r="V83" s="28"/>
      <c r="W83" s="157"/>
      <c r="X83" s="29"/>
      <c r="Y83" s="6"/>
      <c r="Z83" s="6"/>
      <c r="AA83" s="6"/>
    </row>
    <row r="84" spans="1:27" ht="15.75" customHeight="1" x14ac:dyDescent="0.25">
      <c r="A84" s="6"/>
      <c r="B84" s="6"/>
      <c r="C84" s="6"/>
      <c r="D84" s="6"/>
      <c r="E84" s="29"/>
      <c r="F84" s="6"/>
      <c r="G84" s="29"/>
      <c r="H84" s="29"/>
      <c r="I84" s="6"/>
      <c r="J84" s="6"/>
      <c r="K84" s="6"/>
      <c r="L84" s="6"/>
      <c r="M84" s="6"/>
      <c r="N84" s="6"/>
      <c r="O84" s="6"/>
      <c r="P84" s="6"/>
      <c r="Q84" s="6"/>
      <c r="R84" s="6"/>
      <c r="S84" s="6"/>
      <c r="T84" s="28"/>
      <c r="U84" s="28"/>
      <c r="V84" s="28"/>
      <c r="W84" s="157"/>
      <c r="X84" s="29"/>
      <c r="Y84" s="6"/>
      <c r="Z84" s="6"/>
      <c r="AA84" s="6"/>
    </row>
    <row r="85" spans="1:27" ht="15.75" customHeight="1" x14ac:dyDescent="0.25">
      <c r="A85" s="6"/>
      <c r="B85" s="6"/>
      <c r="C85" s="6"/>
      <c r="D85" s="6"/>
      <c r="E85" s="29"/>
      <c r="F85" s="6"/>
      <c r="G85" s="29"/>
      <c r="H85" s="29"/>
      <c r="I85" s="6"/>
      <c r="J85" s="6"/>
      <c r="K85" s="6"/>
      <c r="L85" s="6"/>
      <c r="M85" s="6"/>
      <c r="N85" s="6"/>
      <c r="O85" s="6"/>
      <c r="P85" s="6"/>
      <c r="Q85" s="6"/>
      <c r="R85" s="6"/>
      <c r="S85" s="6"/>
      <c r="T85" s="28"/>
      <c r="U85" s="28"/>
      <c r="V85" s="28"/>
      <c r="W85" s="157"/>
      <c r="X85" s="29"/>
      <c r="Y85" s="6"/>
      <c r="Z85" s="6"/>
      <c r="AA85" s="6"/>
    </row>
    <row r="86" spans="1:27" ht="15.75" customHeight="1" x14ac:dyDescent="0.25">
      <c r="A86" s="6"/>
      <c r="B86" s="6"/>
      <c r="C86" s="6"/>
      <c r="D86" s="6"/>
      <c r="E86" s="29"/>
      <c r="F86" s="6"/>
      <c r="G86" s="29"/>
      <c r="H86" s="29"/>
      <c r="I86" s="6"/>
      <c r="J86" s="6"/>
      <c r="K86" s="6"/>
      <c r="L86" s="6"/>
      <c r="M86" s="6"/>
      <c r="N86" s="6"/>
      <c r="O86" s="6"/>
      <c r="P86" s="6"/>
      <c r="Q86" s="6"/>
      <c r="R86" s="6"/>
      <c r="S86" s="6"/>
      <c r="T86" s="28"/>
      <c r="U86" s="28"/>
      <c r="V86" s="28"/>
      <c r="W86" s="157"/>
      <c r="X86" s="29"/>
      <c r="Y86" s="6"/>
      <c r="Z86" s="6"/>
      <c r="AA86" s="6"/>
    </row>
    <row r="87" spans="1:27" ht="15.75" customHeight="1" x14ac:dyDescent="0.25">
      <c r="A87" s="6"/>
      <c r="B87" s="6"/>
      <c r="C87" s="6"/>
      <c r="D87" s="6"/>
      <c r="E87" s="29"/>
      <c r="F87" s="6"/>
      <c r="G87" s="29"/>
      <c r="H87" s="29"/>
      <c r="I87" s="6"/>
      <c r="J87" s="6"/>
      <c r="K87" s="6"/>
      <c r="L87" s="6"/>
      <c r="M87" s="6"/>
      <c r="N87" s="6"/>
      <c r="O87" s="6"/>
      <c r="P87" s="6"/>
      <c r="Q87" s="6"/>
      <c r="R87" s="6"/>
      <c r="S87" s="6"/>
      <c r="T87" s="28"/>
      <c r="U87" s="28"/>
      <c r="V87" s="28"/>
      <c r="W87" s="157"/>
      <c r="X87" s="29"/>
      <c r="Y87" s="6"/>
      <c r="Z87" s="6"/>
      <c r="AA87" s="6"/>
    </row>
    <row r="88" spans="1:27" ht="15.75" customHeight="1" x14ac:dyDescent="0.25">
      <c r="A88" s="6"/>
      <c r="B88" s="6"/>
      <c r="C88" s="6"/>
      <c r="D88" s="6"/>
      <c r="E88" s="29"/>
      <c r="F88" s="6"/>
      <c r="G88" s="29"/>
      <c r="H88" s="29"/>
      <c r="I88" s="6"/>
      <c r="J88" s="6"/>
      <c r="K88" s="6"/>
      <c r="L88" s="6"/>
      <c r="M88" s="6"/>
      <c r="N88" s="6"/>
      <c r="O88" s="6"/>
      <c r="P88" s="6"/>
      <c r="Q88" s="6"/>
      <c r="R88" s="6"/>
      <c r="S88" s="6"/>
      <c r="T88" s="28"/>
      <c r="U88" s="28"/>
      <c r="V88" s="28"/>
      <c r="W88" s="157"/>
      <c r="X88" s="29"/>
      <c r="Y88" s="6"/>
      <c r="Z88" s="6"/>
      <c r="AA88" s="6"/>
    </row>
    <row r="89" spans="1:27" ht="15.75" customHeight="1" x14ac:dyDescent="0.25">
      <c r="A89" s="6"/>
      <c r="B89" s="6"/>
      <c r="C89" s="6"/>
      <c r="D89" s="6"/>
      <c r="E89" s="29"/>
      <c r="F89" s="6"/>
      <c r="G89" s="29"/>
      <c r="H89" s="29"/>
      <c r="I89" s="6"/>
      <c r="J89" s="6"/>
      <c r="K89" s="6"/>
      <c r="L89" s="6"/>
      <c r="M89" s="6"/>
      <c r="N89" s="6"/>
      <c r="O89" s="6"/>
      <c r="P89" s="6"/>
      <c r="Q89" s="6"/>
      <c r="R89" s="6"/>
      <c r="S89" s="6"/>
      <c r="T89" s="28"/>
      <c r="U89" s="28"/>
      <c r="V89" s="28"/>
      <c r="W89" s="157"/>
      <c r="X89" s="29"/>
      <c r="Y89" s="6"/>
      <c r="Z89" s="6"/>
      <c r="AA89" s="6"/>
    </row>
    <row r="90" spans="1:27" ht="15.75" customHeight="1" x14ac:dyDescent="0.25">
      <c r="A90" s="6"/>
      <c r="B90" s="6"/>
      <c r="C90" s="6"/>
      <c r="D90" s="6"/>
      <c r="E90" s="29"/>
      <c r="F90" s="6"/>
      <c r="G90" s="29"/>
      <c r="H90" s="29"/>
      <c r="I90" s="6"/>
      <c r="J90" s="6"/>
      <c r="K90" s="6"/>
      <c r="L90" s="6"/>
      <c r="M90" s="6"/>
      <c r="N90" s="6"/>
      <c r="O90" s="6"/>
      <c r="P90" s="6"/>
      <c r="Q90" s="6"/>
      <c r="R90" s="6"/>
      <c r="S90" s="6"/>
      <c r="T90" s="28"/>
      <c r="U90" s="28"/>
      <c r="V90" s="28"/>
      <c r="W90" s="157"/>
      <c r="X90" s="29"/>
      <c r="Y90" s="6"/>
      <c r="Z90" s="6"/>
      <c r="AA90" s="6"/>
    </row>
    <row r="91" spans="1:27" ht="15.75" customHeight="1" x14ac:dyDescent="0.25">
      <c r="A91" s="6"/>
      <c r="B91" s="6"/>
      <c r="C91" s="6"/>
      <c r="D91" s="6"/>
      <c r="E91" s="29"/>
      <c r="F91" s="6"/>
      <c r="G91" s="29"/>
      <c r="H91" s="29"/>
      <c r="I91" s="6"/>
      <c r="J91" s="6"/>
      <c r="K91" s="6"/>
      <c r="L91" s="6"/>
      <c r="M91" s="6"/>
      <c r="N91" s="6"/>
      <c r="O91" s="6"/>
      <c r="P91" s="6"/>
      <c r="Q91" s="6"/>
      <c r="R91" s="6"/>
      <c r="S91" s="6"/>
      <c r="T91" s="28"/>
      <c r="U91" s="28"/>
      <c r="V91" s="28"/>
      <c r="W91" s="157"/>
      <c r="X91" s="29"/>
      <c r="Y91" s="6"/>
      <c r="Z91" s="6"/>
      <c r="AA91" s="6"/>
    </row>
    <row r="92" spans="1:27" ht="15.75" customHeight="1" x14ac:dyDescent="0.25">
      <c r="A92" s="6"/>
      <c r="B92" s="6"/>
      <c r="C92" s="6"/>
      <c r="D92" s="6"/>
      <c r="E92" s="6"/>
      <c r="F92" s="6"/>
      <c r="G92" s="6"/>
      <c r="H92" s="6"/>
      <c r="I92" s="6"/>
      <c r="J92" s="6"/>
      <c r="K92" s="6"/>
      <c r="L92" s="6"/>
      <c r="M92" s="6"/>
      <c r="N92" s="6"/>
      <c r="O92" s="6"/>
      <c r="P92" s="6"/>
      <c r="Q92" s="6"/>
      <c r="R92" s="6"/>
      <c r="S92" s="6"/>
      <c r="T92" s="6"/>
      <c r="U92" s="6"/>
      <c r="V92" s="6"/>
      <c r="W92" s="157"/>
      <c r="X92" s="6"/>
      <c r="Y92" s="6"/>
      <c r="Z92" s="6"/>
      <c r="AA92" s="6"/>
    </row>
    <row r="93" spans="1:27" ht="15.75" customHeight="1" x14ac:dyDescent="0.25">
      <c r="A93" s="6"/>
      <c r="B93" s="6"/>
      <c r="C93" s="6"/>
      <c r="D93" s="6"/>
      <c r="E93" s="6"/>
      <c r="F93" s="6"/>
      <c r="G93" s="6"/>
      <c r="H93" s="6"/>
      <c r="I93" s="6"/>
      <c r="J93" s="6"/>
      <c r="K93" s="6"/>
      <c r="L93" s="6"/>
      <c r="M93" s="6"/>
      <c r="N93" s="6"/>
      <c r="O93" s="6"/>
      <c r="P93" s="6"/>
      <c r="Q93" s="6"/>
      <c r="R93" s="6"/>
      <c r="S93" s="6"/>
      <c r="T93" s="6"/>
      <c r="U93" s="6"/>
      <c r="V93" s="6"/>
      <c r="W93" s="157"/>
      <c r="X93" s="6"/>
      <c r="Y93" s="6"/>
      <c r="Z93" s="6"/>
      <c r="AA93" s="6"/>
    </row>
    <row r="94" spans="1:27" ht="15.75" customHeight="1" x14ac:dyDescent="0.25">
      <c r="A94" s="6"/>
      <c r="B94" s="6"/>
      <c r="C94" s="6"/>
      <c r="D94" s="6"/>
      <c r="E94" s="6"/>
      <c r="F94" s="6"/>
      <c r="G94" s="6"/>
      <c r="H94" s="6"/>
      <c r="I94" s="6"/>
      <c r="J94" s="6"/>
      <c r="K94" s="6"/>
      <c r="L94" s="6"/>
      <c r="M94" s="6"/>
      <c r="N94" s="6"/>
      <c r="O94" s="6"/>
      <c r="P94" s="6"/>
      <c r="Q94" s="6"/>
      <c r="R94" s="6"/>
      <c r="S94" s="6"/>
      <c r="T94" s="6"/>
      <c r="U94" s="6"/>
      <c r="V94" s="6"/>
      <c r="W94" s="157"/>
      <c r="X94" s="6"/>
      <c r="Y94" s="6"/>
      <c r="Z94" s="6"/>
      <c r="AA94" s="6"/>
    </row>
    <row r="95" spans="1:27" ht="15.75" customHeight="1" x14ac:dyDescent="0.25">
      <c r="A95" s="6"/>
      <c r="B95" s="6"/>
      <c r="C95" s="6"/>
      <c r="D95" s="6"/>
      <c r="E95" s="6"/>
      <c r="F95" s="6"/>
      <c r="G95" s="6"/>
      <c r="H95" s="6"/>
      <c r="I95" s="6"/>
      <c r="J95" s="6"/>
      <c r="K95" s="6"/>
      <c r="L95" s="6"/>
      <c r="M95" s="6"/>
      <c r="N95" s="6"/>
      <c r="O95" s="6"/>
      <c r="P95" s="6"/>
      <c r="Q95" s="6"/>
      <c r="R95" s="6"/>
      <c r="S95" s="6"/>
      <c r="T95" s="6"/>
      <c r="U95" s="6"/>
      <c r="V95" s="6"/>
      <c r="W95" s="157"/>
      <c r="X95" s="6"/>
      <c r="Y95" s="6"/>
      <c r="Z95" s="6"/>
      <c r="AA95" s="6"/>
    </row>
    <row r="96" spans="1:27" ht="15.75" customHeight="1" x14ac:dyDescent="0.25">
      <c r="A96" s="6"/>
      <c r="B96" s="6"/>
      <c r="C96" s="6"/>
      <c r="D96" s="6"/>
      <c r="E96" s="6"/>
      <c r="F96" s="6"/>
      <c r="G96" s="6"/>
      <c r="H96" s="6"/>
      <c r="I96" s="6"/>
      <c r="J96" s="6"/>
      <c r="K96" s="6"/>
      <c r="L96" s="6"/>
      <c r="M96" s="6"/>
      <c r="N96" s="6"/>
      <c r="O96" s="6"/>
      <c r="P96" s="6"/>
      <c r="Q96" s="6"/>
      <c r="R96" s="6"/>
      <c r="S96" s="6"/>
      <c r="T96" s="6"/>
      <c r="U96" s="6"/>
      <c r="V96" s="6"/>
      <c r="W96" s="157"/>
      <c r="X96" s="6"/>
      <c r="Y96" s="6"/>
      <c r="Z96" s="6"/>
      <c r="AA96" s="6"/>
    </row>
    <row r="97" spans="1:27" ht="15.75" customHeight="1" x14ac:dyDescent="0.25">
      <c r="A97" s="6"/>
      <c r="B97" s="6"/>
      <c r="C97" s="6"/>
      <c r="D97" s="6"/>
      <c r="E97" s="6"/>
      <c r="F97" s="6"/>
      <c r="G97" s="6"/>
      <c r="H97" s="6"/>
      <c r="I97" s="6"/>
      <c r="J97" s="6"/>
      <c r="K97" s="6"/>
      <c r="L97" s="6"/>
      <c r="M97" s="6"/>
      <c r="N97" s="6"/>
      <c r="O97" s="6"/>
      <c r="P97" s="6"/>
      <c r="Q97" s="6"/>
      <c r="R97" s="6"/>
      <c r="S97" s="6"/>
      <c r="T97" s="6"/>
      <c r="U97" s="6"/>
      <c r="V97" s="6"/>
      <c r="W97" s="157"/>
      <c r="X97" s="6"/>
      <c r="Y97" s="6"/>
      <c r="Z97" s="6"/>
      <c r="AA97" s="6"/>
    </row>
    <row r="98" spans="1:27" ht="15.75" customHeight="1" x14ac:dyDescent="0.25">
      <c r="A98" s="6"/>
      <c r="B98" s="6"/>
      <c r="C98" s="6"/>
      <c r="D98" s="6"/>
      <c r="E98" s="6"/>
      <c r="F98" s="6"/>
      <c r="G98" s="6"/>
      <c r="H98" s="6"/>
      <c r="I98" s="6"/>
      <c r="J98" s="6"/>
      <c r="K98" s="6"/>
      <c r="L98" s="6"/>
      <c r="M98" s="6"/>
      <c r="N98" s="6"/>
      <c r="O98" s="6"/>
      <c r="P98" s="6"/>
      <c r="Q98" s="6"/>
      <c r="R98" s="6"/>
      <c r="S98" s="6"/>
      <c r="T98" s="6"/>
      <c r="U98" s="6"/>
      <c r="V98" s="6"/>
      <c r="W98" s="157"/>
      <c r="X98" s="6"/>
      <c r="Y98" s="6"/>
      <c r="Z98" s="6"/>
      <c r="AA98" s="6"/>
    </row>
    <row r="99" spans="1:27" ht="15.75" customHeight="1" x14ac:dyDescent="0.25">
      <c r="A99" s="6"/>
      <c r="B99" s="6"/>
      <c r="C99" s="6"/>
      <c r="D99" s="6"/>
      <c r="E99" s="6"/>
      <c r="F99" s="6"/>
      <c r="G99" s="6"/>
      <c r="H99" s="6"/>
      <c r="I99" s="6"/>
      <c r="J99" s="6"/>
      <c r="K99" s="6"/>
      <c r="L99" s="6"/>
      <c r="M99" s="6"/>
      <c r="N99" s="6"/>
      <c r="O99" s="6"/>
      <c r="P99" s="6"/>
      <c r="Q99" s="6"/>
      <c r="R99" s="6"/>
      <c r="S99" s="6"/>
      <c r="T99" s="6"/>
      <c r="U99" s="6"/>
      <c r="V99" s="6"/>
      <c r="W99" s="157"/>
      <c r="X99" s="6"/>
      <c r="Y99" s="6"/>
      <c r="Z99" s="6"/>
      <c r="AA99" s="6"/>
    </row>
    <row r="100" spans="1:27"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157"/>
      <c r="X100" s="6"/>
      <c r="Y100" s="6"/>
      <c r="Z100" s="6"/>
      <c r="AA100" s="6"/>
    </row>
    <row r="101" spans="1:27"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157"/>
      <c r="X101" s="6"/>
      <c r="Y101" s="6"/>
      <c r="Z101" s="6"/>
      <c r="AA101" s="6"/>
    </row>
    <row r="102" spans="1:27"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157"/>
      <c r="X102" s="6"/>
      <c r="Y102" s="6"/>
      <c r="Z102" s="6"/>
      <c r="AA102" s="6"/>
    </row>
    <row r="103" spans="1:27"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157"/>
      <c r="X103" s="6"/>
      <c r="Y103" s="6"/>
      <c r="Z103" s="6"/>
      <c r="AA103" s="6"/>
    </row>
    <row r="104" spans="1:27"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157"/>
      <c r="X104" s="6"/>
      <c r="Y104" s="6"/>
      <c r="Z104" s="6"/>
      <c r="AA104" s="6"/>
    </row>
    <row r="105" spans="1:27"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157"/>
      <c r="X105" s="6"/>
      <c r="Y105" s="6"/>
      <c r="Z105" s="6"/>
      <c r="AA105" s="6"/>
    </row>
    <row r="106" spans="1:27"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157"/>
      <c r="X106" s="6"/>
      <c r="Y106" s="6"/>
      <c r="Z106" s="6"/>
      <c r="AA106" s="6"/>
    </row>
    <row r="107" spans="1:27"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157"/>
      <c r="X107" s="6"/>
      <c r="Y107" s="6"/>
      <c r="Z107" s="6"/>
      <c r="AA107" s="6"/>
    </row>
    <row r="108" spans="1:27"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157"/>
      <c r="X108" s="6"/>
      <c r="Y108" s="6"/>
      <c r="Z108" s="6"/>
      <c r="AA108" s="6"/>
    </row>
    <row r="109" spans="1:27"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157"/>
      <c r="X109" s="6"/>
      <c r="Y109" s="6"/>
      <c r="Z109" s="6"/>
      <c r="AA109" s="6"/>
    </row>
    <row r="110" spans="1:27"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157"/>
      <c r="X110" s="6"/>
      <c r="Y110" s="6"/>
      <c r="Z110" s="6"/>
      <c r="AA110" s="6"/>
    </row>
    <row r="111" spans="1:27"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157"/>
      <c r="X111" s="6"/>
      <c r="Y111" s="6"/>
      <c r="Z111" s="6"/>
      <c r="AA111" s="6"/>
    </row>
    <row r="112" spans="1:27"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157"/>
      <c r="X112" s="6"/>
      <c r="Y112" s="6"/>
      <c r="Z112" s="6"/>
      <c r="AA112" s="6"/>
    </row>
    <row r="113" spans="1:27"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157"/>
      <c r="X113" s="6"/>
      <c r="Y113" s="6"/>
      <c r="Z113" s="6"/>
      <c r="AA113" s="6"/>
    </row>
    <row r="114" spans="1:27"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157"/>
      <c r="X114" s="6"/>
      <c r="Y114" s="6"/>
      <c r="Z114" s="6"/>
      <c r="AA114" s="6"/>
    </row>
    <row r="115" spans="1:27"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157"/>
      <c r="X115" s="6"/>
      <c r="Y115" s="6"/>
      <c r="Z115" s="6"/>
      <c r="AA115" s="6"/>
    </row>
    <row r="116" spans="1:27"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157"/>
      <c r="X116" s="6"/>
      <c r="Y116" s="6"/>
      <c r="Z116" s="6"/>
      <c r="AA116" s="6"/>
    </row>
    <row r="117" spans="1:27"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157"/>
      <c r="X117" s="6"/>
      <c r="Y117" s="6"/>
      <c r="Z117" s="6"/>
      <c r="AA117" s="6"/>
    </row>
    <row r="118" spans="1:27"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157"/>
      <c r="X118" s="6"/>
      <c r="Y118" s="6"/>
      <c r="Z118" s="6"/>
      <c r="AA118" s="6"/>
    </row>
    <row r="119" spans="1:27"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157"/>
      <c r="X119" s="6"/>
      <c r="Y119" s="6"/>
      <c r="Z119" s="6"/>
      <c r="AA119" s="6"/>
    </row>
    <row r="120" spans="1:27"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157"/>
      <c r="X120" s="6"/>
      <c r="Y120" s="6"/>
      <c r="Z120" s="6"/>
      <c r="AA120" s="6"/>
    </row>
    <row r="121" spans="1:27"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157"/>
      <c r="X121" s="6"/>
      <c r="Y121" s="6"/>
      <c r="Z121" s="6"/>
      <c r="AA121" s="6"/>
    </row>
    <row r="122" spans="1:27"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157"/>
      <c r="X122" s="6"/>
      <c r="Y122" s="6"/>
      <c r="Z122" s="6"/>
      <c r="AA122" s="6"/>
    </row>
    <row r="123" spans="1:27"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157"/>
      <c r="X123" s="6"/>
      <c r="Y123" s="6"/>
      <c r="Z123" s="6"/>
      <c r="AA123" s="6"/>
    </row>
    <row r="124" spans="1:27"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157"/>
      <c r="X124" s="6"/>
      <c r="Y124" s="6"/>
      <c r="Z124" s="6"/>
      <c r="AA124" s="6"/>
    </row>
    <row r="125" spans="1:27"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157"/>
      <c r="X125" s="6"/>
      <c r="Y125" s="6"/>
      <c r="Z125" s="6"/>
      <c r="AA125" s="6"/>
    </row>
    <row r="126" spans="1:27"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157"/>
      <c r="X126" s="6"/>
      <c r="Y126" s="6"/>
      <c r="Z126" s="6"/>
      <c r="AA126" s="6"/>
    </row>
    <row r="127" spans="1:27"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157"/>
      <c r="X127" s="6"/>
      <c r="Y127" s="6"/>
      <c r="Z127" s="6"/>
      <c r="AA127" s="6"/>
    </row>
    <row r="128" spans="1:27"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157"/>
      <c r="X128" s="6"/>
      <c r="Y128" s="6"/>
      <c r="Z128" s="6"/>
      <c r="AA128" s="6"/>
    </row>
    <row r="129" spans="1:27"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157"/>
      <c r="X129" s="6"/>
      <c r="Y129" s="6"/>
      <c r="Z129" s="6"/>
      <c r="AA129" s="6"/>
    </row>
    <row r="130" spans="1:27"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157"/>
      <c r="X130" s="6"/>
      <c r="Y130" s="6"/>
      <c r="Z130" s="6"/>
      <c r="AA130" s="6"/>
    </row>
    <row r="131" spans="1:27"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157"/>
      <c r="X131" s="6"/>
      <c r="Y131" s="6"/>
      <c r="Z131" s="6"/>
      <c r="AA131" s="6"/>
    </row>
    <row r="132" spans="1:27"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157"/>
      <c r="X132" s="6"/>
      <c r="Y132" s="6"/>
      <c r="Z132" s="6"/>
      <c r="AA132" s="6"/>
    </row>
    <row r="133" spans="1:27"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157"/>
      <c r="X133" s="6"/>
      <c r="Y133" s="6"/>
      <c r="Z133" s="6"/>
      <c r="AA133" s="6"/>
    </row>
    <row r="134" spans="1:27"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157"/>
      <c r="X134" s="6"/>
      <c r="Y134" s="6"/>
      <c r="Z134" s="6"/>
      <c r="AA134" s="6"/>
    </row>
    <row r="135" spans="1:27"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157"/>
      <c r="X135" s="6"/>
      <c r="Y135" s="6"/>
      <c r="Z135" s="6"/>
      <c r="AA135" s="6"/>
    </row>
    <row r="136" spans="1:27"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157"/>
      <c r="X136" s="6"/>
      <c r="Y136" s="6"/>
      <c r="Z136" s="6"/>
      <c r="AA136" s="6"/>
    </row>
    <row r="137" spans="1:27"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157"/>
      <c r="X137" s="6"/>
      <c r="Y137" s="6"/>
      <c r="Z137" s="6"/>
      <c r="AA137" s="6"/>
    </row>
    <row r="138" spans="1:27"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157"/>
      <c r="X138" s="6"/>
      <c r="Y138" s="6"/>
      <c r="Z138" s="6"/>
      <c r="AA138" s="6"/>
    </row>
    <row r="139" spans="1:27"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157"/>
      <c r="X139" s="6"/>
      <c r="Y139" s="6"/>
      <c r="Z139" s="6"/>
      <c r="AA139" s="6"/>
    </row>
    <row r="140" spans="1:27"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157"/>
      <c r="X140" s="6"/>
      <c r="Y140" s="6"/>
      <c r="Z140" s="6"/>
      <c r="AA140" s="6"/>
    </row>
    <row r="141" spans="1:27"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157"/>
      <c r="X141" s="6"/>
      <c r="Y141" s="6"/>
      <c r="Z141" s="6"/>
      <c r="AA141" s="6"/>
    </row>
    <row r="142" spans="1:27"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157"/>
      <c r="X142" s="6"/>
      <c r="Y142" s="6"/>
      <c r="Z142" s="6"/>
      <c r="AA142" s="6"/>
    </row>
    <row r="143" spans="1:27"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157"/>
      <c r="X143" s="6"/>
      <c r="Y143" s="6"/>
      <c r="Z143" s="6"/>
      <c r="AA143" s="6"/>
    </row>
    <row r="144" spans="1:27"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157"/>
      <c r="X144" s="6"/>
      <c r="Y144" s="6"/>
      <c r="Z144" s="6"/>
      <c r="AA144" s="6"/>
    </row>
    <row r="145" spans="1:27"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157"/>
      <c r="X145" s="6"/>
      <c r="Y145" s="6"/>
      <c r="Z145" s="6"/>
      <c r="AA145" s="6"/>
    </row>
    <row r="146" spans="1:27"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157"/>
      <c r="X146" s="6"/>
      <c r="Y146" s="6"/>
      <c r="Z146" s="6"/>
      <c r="AA146" s="6"/>
    </row>
    <row r="147" spans="1:27"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157"/>
      <c r="X147" s="6"/>
      <c r="Y147" s="6"/>
      <c r="Z147" s="6"/>
      <c r="AA147" s="6"/>
    </row>
    <row r="148" spans="1:27"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157"/>
      <c r="X148" s="6"/>
      <c r="Y148" s="6"/>
      <c r="Z148" s="6"/>
      <c r="AA148" s="6"/>
    </row>
    <row r="149" spans="1:27"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157"/>
      <c r="X149" s="6"/>
      <c r="Y149" s="6"/>
      <c r="Z149" s="6"/>
      <c r="AA149" s="6"/>
    </row>
    <row r="150" spans="1:27"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157"/>
      <c r="X150" s="6"/>
      <c r="Y150" s="6"/>
      <c r="Z150" s="6"/>
      <c r="AA150" s="6"/>
    </row>
    <row r="151" spans="1:27"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157"/>
      <c r="X151" s="6"/>
      <c r="Y151" s="6"/>
      <c r="Z151" s="6"/>
      <c r="AA151" s="6"/>
    </row>
    <row r="152" spans="1:27"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157"/>
      <c r="X152" s="6"/>
      <c r="Y152" s="6"/>
      <c r="Z152" s="6"/>
      <c r="AA152" s="6"/>
    </row>
    <row r="153" spans="1:27"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157"/>
      <c r="X153" s="6"/>
      <c r="Y153" s="6"/>
      <c r="Z153" s="6"/>
      <c r="AA153" s="6"/>
    </row>
    <row r="154" spans="1:27"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157"/>
      <c r="X154" s="6"/>
      <c r="Y154" s="6"/>
      <c r="Z154" s="6"/>
      <c r="AA154" s="6"/>
    </row>
    <row r="155" spans="1:27"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157"/>
      <c r="X155" s="6"/>
      <c r="Y155" s="6"/>
      <c r="Z155" s="6"/>
      <c r="AA155" s="6"/>
    </row>
    <row r="156" spans="1:27"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157"/>
      <c r="X156" s="6"/>
      <c r="Y156" s="6"/>
      <c r="Z156" s="6"/>
      <c r="AA156" s="6"/>
    </row>
    <row r="157" spans="1:27"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157"/>
      <c r="X157" s="6"/>
      <c r="Y157" s="6"/>
      <c r="Z157" s="6"/>
      <c r="AA157" s="6"/>
    </row>
    <row r="158" spans="1:27"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157"/>
      <c r="X158" s="6"/>
      <c r="Y158" s="6"/>
      <c r="Z158" s="6"/>
      <c r="AA158" s="6"/>
    </row>
    <row r="159" spans="1:27"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157"/>
      <c r="X159" s="6"/>
      <c r="Y159" s="6"/>
      <c r="Z159" s="6"/>
      <c r="AA159" s="6"/>
    </row>
    <row r="160" spans="1:27"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157"/>
      <c r="X160" s="6"/>
      <c r="Y160" s="6"/>
      <c r="Z160" s="6"/>
      <c r="AA160" s="6"/>
    </row>
    <row r="161" spans="1:27"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157"/>
      <c r="X161" s="6"/>
      <c r="Y161" s="6"/>
      <c r="Z161" s="6"/>
      <c r="AA161" s="6"/>
    </row>
    <row r="162" spans="1:27"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157"/>
      <c r="X162" s="6"/>
      <c r="Y162" s="6"/>
      <c r="Z162" s="6"/>
      <c r="AA162" s="6"/>
    </row>
    <row r="163" spans="1:27"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157"/>
      <c r="X163" s="6"/>
      <c r="Y163" s="6"/>
      <c r="Z163" s="6"/>
      <c r="AA163" s="6"/>
    </row>
    <row r="164" spans="1:27"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157"/>
      <c r="X164" s="6"/>
      <c r="Y164" s="6"/>
      <c r="Z164" s="6"/>
      <c r="AA164" s="6"/>
    </row>
    <row r="165" spans="1:27"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157"/>
      <c r="X165" s="6"/>
      <c r="Y165" s="6"/>
      <c r="Z165" s="6"/>
      <c r="AA165" s="6"/>
    </row>
    <row r="166" spans="1:27"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157"/>
      <c r="X166" s="6"/>
      <c r="Y166" s="6"/>
      <c r="Z166" s="6"/>
      <c r="AA166" s="6"/>
    </row>
    <row r="167" spans="1:27"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157"/>
      <c r="X167" s="6"/>
      <c r="Y167" s="6"/>
      <c r="Z167" s="6"/>
      <c r="AA167" s="6"/>
    </row>
    <row r="168" spans="1:27"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157"/>
      <c r="X168" s="6"/>
      <c r="Y168" s="6"/>
      <c r="Z168" s="6"/>
      <c r="AA168" s="6"/>
    </row>
    <row r="169" spans="1:27"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157"/>
      <c r="X169" s="6"/>
      <c r="Y169" s="6"/>
      <c r="Z169" s="6"/>
      <c r="AA169" s="6"/>
    </row>
    <row r="170" spans="1:27"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157"/>
      <c r="X170" s="6"/>
      <c r="Y170" s="6"/>
      <c r="Z170" s="6"/>
      <c r="AA170" s="6"/>
    </row>
    <row r="171" spans="1:27"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157"/>
      <c r="X171" s="6"/>
      <c r="Y171" s="6"/>
      <c r="Z171" s="6"/>
      <c r="AA171" s="6"/>
    </row>
    <row r="172" spans="1:27"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157"/>
      <c r="X172" s="6"/>
      <c r="Y172" s="6"/>
      <c r="Z172" s="6"/>
      <c r="AA172" s="6"/>
    </row>
    <row r="173" spans="1:27"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157"/>
      <c r="X173" s="6"/>
      <c r="Y173" s="6"/>
      <c r="Z173" s="6"/>
      <c r="AA173" s="6"/>
    </row>
    <row r="174" spans="1:27"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157"/>
      <c r="X174" s="6"/>
      <c r="Y174" s="6"/>
      <c r="Z174" s="6"/>
      <c r="AA174" s="6"/>
    </row>
    <row r="175" spans="1:27"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157"/>
      <c r="X175" s="6"/>
      <c r="Y175" s="6"/>
      <c r="Z175" s="6"/>
      <c r="AA175" s="6"/>
    </row>
    <row r="176" spans="1:27"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157"/>
      <c r="X176" s="6"/>
      <c r="Y176" s="6"/>
      <c r="Z176" s="6"/>
      <c r="AA176" s="6"/>
    </row>
    <row r="177" spans="1:27"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157"/>
      <c r="X177" s="6"/>
      <c r="Y177" s="6"/>
      <c r="Z177" s="6"/>
      <c r="AA177" s="6"/>
    </row>
    <row r="178" spans="1:27"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157"/>
      <c r="X178" s="6"/>
      <c r="Y178" s="6"/>
      <c r="Z178" s="6"/>
      <c r="AA178" s="6"/>
    </row>
    <row r="179" spans="1:27"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157"/>
      <c r="X179" s="6"/>
      <c r="Y179" s="6"/>
      <c r="Z179" s="6"/>
      <c r="AA179" s="6"/>
    </row>
    <row r="180" spans="1:27"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157"/>
      <c r="X180" s="6"/>
      <c r="Y180" s="6"/>
      <c r="Z180" s="6"/>
      <c r="AA180" s="6"/>
    </row>
    <row r="181" spans="1:27"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157"/>
      <c r="X181" s="6"/>
      <c r="Y181" s="6"/>
      <c r="Z181" s="6"/>
      <c r="AA181" s="6"/>
    </row>
    <row r="182" spans="1:27"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157"/>
      <c r="X182" s="6"/>
      <c r="Y182" s="6"/>
      <c r="Z182" s="6"/>
      <c r="AA182" s="6"/>
    </row>
    <row r="183" spans="1:27"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157"/>
      <c r="X183" s="6"/>
      <c r="Y183" s="6"/>
      <c r="Z183" s="6"/>
      <c r="AA183" s="6"/>
    </row>
    <row r="184" spans="1:27"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157"/>
      <c r="X184" s="6"/>
      <c r="Y184" s="6"/>
      <c r="Z184" s="6"/>
      <c r="AA184" s="6"/>
    </row>
    <row r="185" spans="1:27"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157"/>
      <c r="X185" s="6"/>
      <c r="Y185" s="6"/>
      <c r="Z185" s="6"/>
      <c r="AA185" s="6"/>
    </row>
    <row r="186" spans="1:27"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157"/>
      <c r="X186" s="6"/>
      <c r="Y186" s="6"/>
      <c r="Z186" s="6"/>
      <c r="AA186" s="6"/>
    </row>
    <row r="187" spans="1:27"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157"/>
      <c r="X187" s="6"/>
      <c r="Y187" s="6"/>
      <c r="Z187" s="6"/>
      <c r="AA187" s="6"/>
    </row>
    <row r="188" spans="1:27"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157"/>
      <c r="X188" s="6"/>
      <c r="Y188" s="6"/>
      <c r="Z188" s="6"/>
      <c r="AA188" s="6"/>
    </row>
    <row r="189" spans="1:27"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157"/>
      <c r="X189" s="6"/>
      <c r="Y189" s="6"/>
      <c r="Z189" s="6"/>
      <c r="AA189" s="6"/>
    </row>
    <row r="190" spans="1:27"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157"/>
      <c r="X190" s="6"/>
      <c r="Y190" s="6"/>
      <c r="Z190" s="6"/>
      <c r="AA190" s="6"/>
    </row>
    <row r="191" spans="1:27"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157"/>
      <c r="X191" s="6"/>
      <c r="Y191" s="6"/>
      <c r="Z191" s="6"/>
      <c r="AA191" s="6"/>
    </row>
    <row r="192" spans="1:27"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157"/>
      <c r="X192" s="6"/>
      <c r="Y192" s="6"/>
      <c r="Z192" s="6"/>
      <c r="AA192" s="6"/>
    </row>
    <row r="193" spans="1:27"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157"/>
      <c r="X193" s="6"/>
      <c r="Y193" s="6"/>
      <c r="Z193" s="6"/>
      <c r="AA193" s="6"/>
    </row>
    <row r="194" spans="1:27"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157"/>
      <c r="X194" s="6"/>
      <c r="Y194" s="6"/>
      <c r="Z194" s="6"/>
      <c r="AA194" s="6"/>
    </row>
    <row r="195" spans="1:27"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157"/>
      <c r="X195" s="6"/>
      <c r="Y195" s="6"/>
      <c r="Z195" s="6"/>
      <c r="AA195" s="6"/>
    </row>
    <row r="196" spans="1:27"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157"/>
      <c r="X196" s="6"/>
      <c r="Y196" s="6"/>
      <c r="Z196" s="6"/>
      <c r="AA196" s="6"/>
    </row>
    <row r="197" spans="1:27"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157"/>
      <c r="X197" s="6"/>
      <c r="Y197" s="6"/>
      <c r="Z197" s="6"/>
      <c r="AA197" s="6"/>
    </row>
    <row r="198" spans="1:27"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157"/>
      <c r="X198" s="6"/>
      <c r="Y198" s="6"/>
      <c r="Z198" s="6"/>
      <c r="AA198" s="6"/>
    </row>
    <row r="199" spans="1:27"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157"/>
      <c r="X199" s="6"/>
      <c r="Y199" s="6"/>
      <c r="Z199" s="6"/>
      <c r="AA199" s="6"/>
    </row>
    <row r="200" spans="1:27"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157"/>
      <c r="X200" s="6"/>
      <c r="Y200" s="6"/>
      <c r="Z200" s="6"/>
      <c r="AA200" s="6"/>
    </row>
    <row r="201" spans="1:27"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157"/>
      <c r="X201" s="6"/>
      <c r="Y201" s="6"/>
      <c r="Z201" s="6"/>
      <c r="AA201" s="6"/>
    </row>
    <row r="202" spans="1:27"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157"/>
      <c r="X202" s="6"/>
      <c r="Y202" s="6"/>
      <c r="Z202" s="6"/>
      <c r="AA202" s="6"/>
    </row>
    <row r="203" spans="1:27"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157"/>
      <c r="X203" s="6"/>
      <c r="Y203" s="6"/>
      <c r="Z203" s="6"/>
      <c r="AA203" s="6"/>
    </row>
    <row r="204" spans="1:27"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157"/>
      <c r="X204" s="6"/>
      <c r="Y204" s="6"/>
      <c r="Z204" s="6"/>
      <c r="AA204" s="6"/>
    </row>
    <row r="205" spans="1:27"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157"/>
      <c r="X205" s="6"/>
      <c r="Y205" s="6"/>
      <c r="Z205" s="6"/>
      <c r="AA205" s="6"/>
    </row>
    <row r="206" spans="1:27"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157"/>
      <c r="X206" s="6"/>
      <c r="Y206" s="6"/>
      <c r="Z206" s="6"/>
      <c r="AA206" s="6"/>
    </row>
    <row r="207" spans="1:27"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157"/>
      <c r="X207" s="6"/>
      <c r="Y207" s="6"/>
      <c r="Z207" s="6"/>
      <c r="AA207" s="6"/>
    </row>
    <row r="208" spans="1:27"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157"/>
      <c r="X208" s="6"/>
      <c r="Y208" s="6"/>
      <c r="Z208" s="6"/>
      <c r="AA208" s="6"/>
    </row>
    <row r="209" spans="1:27"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157"/>
      <c r="X209" s="6"/>
      <c r="Y209" s="6"/>
      <c r="Z209" s="6"/>
      <c r="AA209" s="6"/>
    </row>
    <row r="210" spans="1:27"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157"/>
      <c r="X210" s="6"/>
      <c r="Y210" s="6"/>
      <c r="Z210" s="6"/>
      <c r="AA210" s="6"/>
    </row>
    <row r="211" spans="1:27"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157"/>
      <c r="X211" s="6"/>
      <c r="Y211" s="6"/>
      <c r="Z211" s="6"/>
      <c r="AA211" s="6"/>
    </row>
    <row r="212" spans="1:27"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157"/>
      <c r="X212" s="6"/>
      <c r="Y212" s="6"/>
      <c r="Z212" s="6"/>
      <c r="AA212" s="6"/>
    </row>
    <row r="213" spans="1:27"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157"/>
      <c r="X213" s="6"/>
      <c r="Y213" s="6"/>
      <c r="Z213" s="6"/>
      <c r="AA213" s="6"/>
    </row>
    <row r="214" spans="1:27"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157"/>
      <c r="X214" s="6"/>
      <c r="Y214" s="6"/>
      <c r="Z214" s="6"/>
      <c r="AA214" s="6"/>
    </row>
    <row r="215" spans="1:27"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157"/>
      <c r="X215" s="6"/>
      <c r="Y215" s="6"/>
      <c r="Z215" s="6"/>
      <c r="AA215" s="6"/>
    </row>
    <row r="216" spans="1:27"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157"/>
      <c r="X216" s="6"/>
      <c r="Y216" s="6"/>
      <c r="Z216" s="6"/>
      <c r="AA216" s="6"/>
    </row>
    <row r="217" spans="1:27"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157"/>
      <c r="X217" s="6"/>
      <c r="Y217" s="6"/>
      <c r="Z217" s="6"/>
      <c r="AA217" s="6"/>
    </row>
    <row r="218" spans="1:27"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157"/>
      <c r="X218" s="6"/>
      <c r="Y218" s="6"/>
      <c r="Z218" s="6"/>
      <c r="AA218" s="6"/>
    </row>
    <row r="219" spans="1:27"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157"/>
      <c r="X219" s="6"/>
      <c r="Y219" s="6"/>
      <c r="Z219" s="6"/>
      <c r="AA219" s="6"/>
    </row>
    <row r="220" spans="1:27"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157"/>
      <c r="X220" s="6"/>
      <c r="Y220" s="6"/>
      <c r="Z220" s="6"/>
      <c r="AA220" s="6"/>
    </row>
    <row r="221" spans="1:27"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157"/>
      <c r="X221" s="6"/>
      <c r="Y221" s="6"/>
      <c r="Z221" s="6"/>
      <c r="AA221" s="6"/>
    </row>
    <row r="222" spans="1:27"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157"/>
      <c r="X222" s="6"/>
      <c r="Y222" s="6"/>
      <c r="Z222" s="6"/>
      <c r="AA222" s="6"/>
    </row>
    <row r="223" spans="1:27"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157"/>
      <c r="X223" s="6"/>
      <c r="Y223" s="6"/>
      <c r="Z223" s="6"/>
      <c r="AA223" s="6"/>
    </row>
    <row r="224" spans="1:27"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157"/>
      <c r="X224" s="6"/>
      <c r="Y224" s="6"/>
      <c r="Z224" s="6"/>
      <c r="AA224" s="6"/>
    </row>
    <row r="225" spans="1:27"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157"/>
      <c r="X225" s="6"/>
      <c r="Y225" s="6"/>
      <c r="Z225" s="6"/>
      <c r="AA225" s="6"/>
    </row>
    <row r="226" spans="1:27"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157"/>
      <c r="X226" s="6"/>
      <c r="Y226" s="6"/>
      <c r="Z226" s="6"/>
      <c r="AA226" s="6"/>
    </row>
    <row r="227" spans="1:27"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157"/>
      <c r="X227" s="6"/>
      <c r="Y227" s="6"/>
      <c r="Z227" s="6"/>
      <c r="AA227" s="6"/>
    </row>
    <row r="228" spans="1:27"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157"/>
      <c r="X228" s="6"/>
      <c r="Y228" s="6"/>
      <c r="Z228" s="6"/>
      <c r="AA228" s="6"/>
    </row>
    <row r="229" spans="1:27"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157"/>
      <c r="X229" s="6"/>
      <c r="Y229" s="6"/>
      <c r="Z229" s="6"/>
      <c r="AA229" s="6"/>
    </row>
    <row r="230" spans="1:27"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157"/>
      <c r="X230" s="6"/>
      <c r="Y230" s="6"/>
      <c r="Z230" s="6"/>
      <c r="AA230" s="6"/>
    </row>
    <row r="231" spans="1:27"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5">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dataValidations count="1">
    <dataValidation type="list" allowBlank="1" showErrorMessage="1" sqref="A23" xr:uid="{00000000-0002-0000-1100-000000000000}">
      <formula1>PROCESOS</formula1>
    </dataValidation>
  </dataValidations>
  <pageMargins left="0.7" right="0.7" top="0.75" bottom="0.75" header="0" footer="0"/>
  <pageSetup orientation="portrait"/>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Z994"/>
  <sheetViews>
    <sheetView showGridLines="0" topLeftCell="A17" workbookViewId="0"/>
  </sheetViews>
  <sheetFormatPr baseColWidth="10" defaultColWidth="14.42578125" defaultRowHeight="15" customHeight="1" x14ac:dyDescent="0.25"/>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4" width="15.42578125" customWidth="1"/>
    <col min="15" max="15" width="55.7109375" customWidth="1"/>
    <col min="16" max="16" width="28.140625" customWidth="1"/>
    <col min="17" max="17" width="100.7109375" customWidth="1"/>
    <col min="18" max="18" width="40.140625" customWidth="1"/>
    <col min="19" max="19" width="18.42578125" customWidth="1"/>
    <col min="20" max="20" width="19.42578125" customWidth="1"/>
    <col min="21" max="21" width="80.28515625" customWidth="1"/>
    <col min="22" max="22" width="31.140625" customWidth="1"/>
    <col min="24" max="24" width="19.42578125" customWidth="1"/>
    <col min="25" max="25" width="11" customWidth="1"/>
  </cols>
  <sheetData>
    <row r="1" spans="1:26" ht="44.25" hidden="1" customHeight="1" x14ac:dyDescent="0.35">
      <c r="A1" s="1"/>
      <c r="B1" s="2"/>
      <c r="C1" s="3" t="s">
        <v>0</v>
      </c>
      <c r="D1" s="3" t="s">
        <v>1</v>
      </c>
      <c r="E1" s="4"/>
      <c r="F1" s="5" t="s">
        <v>2</v>
      </c>
      <c r="G1" s="5" t="s">
        <v>3</v>
      </c>
      <c r="H1" s="5" t="s">
        <v>4</v>
      </c>
      <c r="I1" s="5" t="s">
        <v>5</v>
      </c>
      <c r="J1" s="5" t="s">
        <v>6</v>
      </c>
      <c r="K1" s="6"/>
      <c r="L1" s="7"/>
      <c r="M1" s="8"/>
      <c r="N1" s="8"/>
      <c r="O1" s="8"/>
      <c r="P1" s="6"/>
      <c r="Q1" s="6"/>
      <c r="R1" s="6"/>
      <c r="S1" s="6"/>
      <c r="T1" s="6"/>
      <c r="U1" s="6"/>
      <c r="V1" s="6"/>
      <c r="W1" s="6"/>
      <c r="X1" s="6"/>
      <c r="Y1" s="6"/>
      <c r="Z1" s="6"/>
    </row>
    <row r="2" spans="1:26" ht="25.5" hidden="1" x14ac:dyDescent="0.25">
      <c r="A2" s="9"/>
      <c r="B2" s="10"/>
      <c r="C2" s="11" t="s">
        <v>7</v>
      </c>
      <c r="D2" s="11" t="s">
        <v>8</v>
      </c>
      <c r="E2" s="12"/>
      <c r="F2" s="13" t="s">
        <v>9</v>
      </c>
      <c r="G2" s="14" t="s">
        <v>10</v>
      </c>
      <c r="H2" s="13" t="s">
        <v>11</v>
      </c>
      <c r="I2" s="15" t="s">
        <v>12</v>
      </c>
      <c r="J2" s="16" t="s">
        <v>13</v>
      </c>
      <c r="K2" s="9"/>
      <c r="L2" s="17"/>
      <c r="M2" s="18"/>
      <c r="N2" s="18"/>
      <c r="O2" s="18"/>
      <c r="P2" s="9"/>
      <c r="Q2" s="9"/>
      <c r="R2" s="9"/>
      <c r="S2" s="9"/>
      <c r="T2" s="9"/>
      <c r="U2" s="9"/>
      <c r="V2" s="9"/>
      <c r="W2" s="9"/>
      <c r="X2" s="9"/>
      <c r="Y2" s="9"/>
      <c r="Z2" s="9"/>
    </row>
    <row r="3" spans="1:26" ht="25.5" hidden="1" x14ac:dyDescent="0.25">
      <c r="A3" s="9"/>
      <c r="B3" s="10"/>
      <c r="C3" s="11" t="s">
        <v>14</v>
      </c>
      <c r="D3" s="11" t="s">
        <v>15</v>
      </c>
      <c r="E3" s="12"/>
      <c r="F3" s="13" t="s">
        <v>16</v>
      </c>
      <c r="G3" s="14" t="s">
        <v>17</v>
      </c>
      <c r="H3" s="14" t="s">
        <v>18</v>
      </c>
      <c r="I3" s="19" t="s">
        <v>19</v>
      </c>
      <c r="J3" s="16" t="s">
        <v>20</v>
      </c>
      <c r="K3" s="9"/>
      <c r="L3" s="17"/>
      <c r="M3" s="18"/>
      <c r="N3" s="18"/>
      <c r="O3" s="18"/>
      <c r="P3" s="9"/>
      <c r="Q3" s="9"/>
      <c r="R3" s="9"/>
      <c r="S3" s="9"/>
      <c r="T3" s="9"/>
      <c r="U3" s="9"/>
      <c r="V3" s="9"/>
      <c r="W3" s="9"/>
      <c r="X3" s="9"/>
      <c r="Y3" s="9"/>
      <c r="Z3" s="9"/>
    </row>
    <row r="4" spans="1:26" ht="25.5" hidden="1" x14ac:dyDescent="0.25">
      <c r="A4" s="9"/>
      <c r="B4" s="10"/>
      <c r="C4" s="11" t="s">
        <v>21</v>
      </c>
      <c r="D4" s="11" t="s">
        <v>22</v>
      </c>
      <c r="E4" s="12"/>
      <c r="F4" s="13" t="s">
        <v>23</v>
      </c>
      <c r="G4" s="14" t="s">
        <v>24</v>
      </c>
      <c r="H4" s="20"/>
      <c r="I4" s="21" t="s">
        <v>25</v>
      </c>
      <c r="J4" s="16" t="s">
        <v>26</v>
      </c>
      <c r="K4" s="9"/>
      <c r="L4" s="17"/>
      <c r="M4" s="18"/>
      <c r="N4" s="18"/>
      <c r="O4" s="18"/>
      <c r="P4" s="9"/>
      <c r="Q4" s="9"/>
      <c r="R4" s="9"/>
      <c r="S4" s="9"/>
      <c r="T4" s="9"/>
      <c r="U4" s="9"/>
      <c r="V4" s="9"/>
      <c r="W4" s="9"/>
      <c r="X4" s="9"/>
      <c r="Y4" s="9"/>
      <c r="Z4" s="9"/>
    </row>
    <row r="5" spans="1:26" ht="38.25" hidden="1" x14ac:dyDescent="0.25">
      <c r="A5" s="9"/>
      <c r="B5" s="10"/>
      <c r="C5" s="11" t="s">
        <v>27</v>
      </c>
      <c r="D5" s="11" t="s">
        <v>28</v>
      </c>
      <c r="E5" s="12"/>
      <c r="F5" s="14" t="s">
        <v>29</v>
      </c>
      <c r="G5" s="14" t="s">
        <v>30</v>
      </c>
      <c r="H5" s="22"/>
      <c r="I5" s="16"/>
      <c r="J5" s="16"/>
      <c r="K5" s="9"/>
      <c r="L5" s="17"/>
      <c r="M5" s="18"/>
      <c r="N5" s="18"/>
      <c r="O5" s="18"/>
      <c r="P5" s="9"/>
      <c r="Q5" s="9"/>
      <c r="R5" s="9"/>
      <c r="S5" s="9"/>
      <c r="T5" s="9"/>
      <c r="U5" s="9"/>
      <c r="V5" s="9"/>
      <c r="W5" s="9"/>
      <c r="X5" s="9"/>
      <c r="Y5" s="9"/>
      <c r="Z5" s="9"/>
    </row>
    <row r="6" spans="1:26" ht="25.5" hidden="1" x14ac:dyDescent="0.25">
      <c r="A6" s="9"/>
      <c r="B6" s="10"/>
      <c r="C6" s="11" t="s">
        <v>31</v>
      </c>
      <c r="D6" s="11" t="s">
        <v>32</v>
      </c>
      <c r="E6" s="9"/>
      <c r="F6" s="14" t="s">
        <v>33</v>
      </c>
      <c r="G6" s="22"/>
      <c r="H6" s="22"/>
      <c r="I6" s="16"/>
      <c r="J6" s="16"/>
      <c r="K6" s="9"/>
      <c r="L6" s="17"/>
      <c r="M6" s="18"/>
      <c r="N6" s="18"/>
      <c r="O6" s="18"/>
      <c r="P6" s="9"/>
      <c r="Q6" s="9"/>
      <c r="R6" s="9"/>
      <c r="S6" s="9"/>
      <c r="T6" s="9"/>
      <c r="U6" s="9"/>
      <c r="V6" s="9"/>
      <c r="W6" s="9"/>
      <c r="X6" s="9"/>
      <c r="Y6" s="9"/>
      <c r="Z6" s="9"/>
    </row>
    <row r="7" spans="1:26" ht="25.5" hidden="1" x14ac:dyDescent="0.25">
      <c r="A7" s="9"/>
      <c r="B7" s="10"/>
      <c r="C7" s="11" t="s">
        <v>34</v>
      </c>
      <c r="D7" s="11" t="s">
        <v>35</v>
      </c>
      <c r="E7" s="12"/>
      <c r="F7" s="20"/>
      <c r="G7" s="22"/>
      <c r="H7" s="22"/>
      <c r="I7" s="23"/>
      <c r="J7" s="23"/>
      <c r="K7" s="9"/>
      <c r="L7" s="17"/>
      <c r="M7" s="18"/>
      <c r="N7" s="18"/>
      <c r="O7" s="18"/>
      <c r="P7" s="9"/>
      <c r="Q7" s="9"/>
      <c r="R7" s="9"/>
      <c r="S7" s="9"/>
      <c r="T7" s="9"/>
      <c r="U7" s="9"/>
      <c r="V7" s="9"/>
      <c r="W7" s="9"/>
      <c r="X7" s="9"/>
      <c r="Y7" s="9"/>
      <c r="Z7" s="9"/>
    </row>
    <row r="8" spans="1:26" ht="25.5" hidden="1" x14ac:dyDescent="0.25">
      <c r="A8" s="9"/>
      <c r="B8" s="10"/>
      <c r="C8" s="11" t="s">
        <v>36</v>
      </c>
      <c r="D8" s="11" t="s">
        <v>37</v>
      </c>
      <c r="E8" s="12"/>
      <c r="F8" s="20"/>
      <c r="G8" s="22"/>
      <c r="H8" s="22"/>
      <c r="I8" s="16"/>
      <c r="J8" s="16"/>
      <c r="K8" s="9"/>
      <c r="L8" s="17"/>
      <c r="M8" s="18"/>
      <c r="N8" s="18"/>
      <c r="O8" s="18"/>
      <c r="P8" s="9"/>
      <c r="Q8" s="9"/>
      <c r="R8" s="9"/>
      <c r="S8" s="9"/>
      <c r="T8" s="9"/>
      <c r="U8" s="9"/>
      <c r="V8" s="9"/>
      <c r="W8" s="9"/>
      <c r="X8" s="9"/>
      <c r="Y8" s="9"/>
      <c r="Z8" s="9"/>
    </row>
    <row r="9" spans="1:26" ht="51" hidden="1" x14ac:dyDescent="0.25">
      <c r="A9" s="9"/>
      <c r="B9" s="10"/>
      <c r="C9" s="11" t="s">
        <v>38</v>
      </c>
      <c r="D9" s="11" t="s">
        <v>39</v>
      </c>
      <c r="E9" s="12"/>
      <c r="F9" s="22"/>
      <c r="G9" s="22"/>
      <c r="H9" s="22"/>
      <c r="I9" s="16"/>
      <c r="J9" s="16"/>
      <c r="K9" s="9"/>
      <c r="L9" s="17"/>
      <c r="M9" s="18"/>
      <c r="N9" s="18"/>
      <c r="O9" s="18"/>
      <c r="P9" s="9"/>
      <c r="Q9" s="9"/>
      <c r="R9" s="9"/>
      <c r="S9" s="9"/>
      <c r="T9" s="9"/>
      <c r="U9" s="9"/>
      <c r="V9" s="9"/>
      <c r="W9" s="9"/>
      <c r="X9" s="9"/>
      <c r="Y9" s="9"/>
      <c r="Z9" s="9"/>
    </row>
    <row r="10" spans="1:26" ht="25.5" hidden="1" x14ac:dyDescent="0.25">
      <c r="A10" s="9"/>
      <c r="B10" s="10"/>
      <c r="C10" s="11" t="s">
        <v>40</v>
      </c>
      <c r="D10" s="11" t="s">
        <v>41</v>
      </c>
      <c r="E10" s="12"/>
      <c r="F10" s="22"/>
      <c r="G10" s="22"/>
      <c r="H10" s="22"/>
      <c r="I10" s="16"/>
      <c r="J10" s="16"/>
      <c r="K10" s="9"/>
      <c r="L10" s="17"/>
      <c r="M10" s="18"/>
      <c r="N10" s="18"/>
      <c r="O10" s="18"/>
      <c r="P10" s="9"/>
      <c r="Q10" s="9"/>
      <c r="R10" s="9"/>
      <c r="S10" s="9"/>
      <c r="T10" s="9"/>
      <c r="U10" s="9"/>
      <c r="V10" s="9"/>
      <c r="W10" s="9"/>
      <c r="X10" s="9"/>
      <c r="Y10" s="9"/>
      <c r="Z10" s="9"/>
    </row>
    <row r="11" spans="1:26" ht="38.25" hidden="1" x14ac:dyDescent="0.25">
      <c r="A11" s="9"/>
      <c r="B11" s="10"/>
      <c r="C11" s="11" t="s">
        <v>42</v>
      </c>
      <c r="D11" s="11" t="s">
        <v>43</v>
      </c>
      <c r="E11" s="12"/>
      <c r="F11" s="22"/>
      <c r="G11" s="22"/>
      <c r="H11" s="22"/>
      <c r="I11" s="16"/>
      <c r="J11" s="16"/>
      <c r="K11" s="9"/>
      <c r="L11" s="17"/>
      <c r="M11" s="18"/>
      <c r="N11" s="18"/>
      <c r="O11" s="18"/>
      <c r="P11" s="9"/>
      <c r="Q11" s="9"/>
      <c r="R11" s="9"/>
      <c r="S11" s="9"/>
      <c r="T11" s="9"/>
      <c r="U11" s="9"/>
      <c r="V11" s="9"/>
      <c r="W11" s="9"/>
      <c r="X11" s="9"/>
      <c r="Y11" s="9"/>
      <c r="Z11" s="9"/>
    </row>
    <row r="12" spans="1:26" ht="25.5" hidden="1" x14ac:dyDescent="0.25">
      <c r="A12" s="9"/>
      <c r="B12" s="10"/>
      <c r="C12" s="11" t="s">
        <v>44</v>
      </c>
      <c r="D12" s="11" t="s">
        <v>45</v>
      </c>
      <c r="E12" s="12"/>
      <c r="F12" s="24"/>
      <c r="G12" s="24"/>
      <c r="H12" s="24"/>
      <c r="I12" s="10"/>
      <c r="J12" s="18"/>
      <c r="K12" s="18"/>
      <c r="L12" s="9"/>
      <c r="M12" s="17"/>
      <c r="N12" s="18"/>
      <c r="O12" s="18"/>
      <c r="P12" s="18"/>
      <c r="Q12" s="9"/>
      <c r="R12" s="9"/>
      <c r="S12" s="9"/>
      <c r="T12" s="9"/>
      <c r="U12" s="9"/>
      <c r="V12" s="9"/>
      <c r="W12" s="9"/>
      <c r="X12" s="9"/>
      <c r="Y12" s="9"/>
      <c r="Z12" s="9"/>
    </row>
    <row r="13" spans="1:26" ht="38.25" hidden="1" x14ac:dyDescent="0.25">
      <c r="A13" s="9"/>
      <c r="B13" s="10"/>
      <c r="C13" s="11" t="s">
        <v>46</v>
      </c>
      <c r="D13" s="11" t="s">
        <v>47</v>
      </c>
      <c r="E13" s="12"/>
      <c r="F13" s="24"/>
      <c r="G13" s="24"/>
      <c r="H13" s="24"/>
      <c r="I13" s="10"/>
      <c r="J13" s="18"/>
      <c r="K13" s="18"/>
      <c r="L13" s="9"/>
      <c r="M13" s="17"/>
      <c r="N13" s="18"/>
      <c r="O13" s="18"/>
      <c r="P13" s="18"/>
      <c r="Q13" s="9"/>
      <c r="R13" s="9"/>
      <c r="S13" s="9"/>
      <c r="T13" s="9"/>
      <c r="U13" s="9"/>
      <c r="V13" s="9"/>
      <c r="W13" s="9"/>
      <c r="X13" s="9"/>
      <c r="Y13" s="9"/>
      <c r="Z13" s="9"/>
    </row>
    <row r="14" spans="1:26" ht="25.5" hidden="1" x14ac:dyDescent="0.25">
      <c r="A14" s="9"/>
      <c r="B14" s="10"/>
      <c r="C14" s="11" t="s">
        <v>48</v>
      </c>
      <c r="D14" s="25"/>
      <c r="E14" s="12"/>
      <c r="F14" s="24"/>
      <c r="G14" s="24"/>
      <c r="H14" s="24"/>
      <c r="I14" s="10"/>
      <c r="J14" s="18"/>
      <c r="K14" s="18"/>
      <c r="L14" s="9"/>
      <c r="M14" s="17"/>
      <c r="N14" s="18"/>
      <c r="O14" s="18"/>
      <c r="P14" s="18"/>
      <c r="Q14" s="9"/>
      <c r="R14" s="9"/>
      <c r="S14" s="9"/>
      <c r="T14" s="9"/>
      <c r="U14" s="9"/>
      <c r="V14" s="9"/>
      <c r="W14" s="9"/>
      <c r="X14" s="9"/>
      <c r="Y14" s="9"/>
      <c r="Z14" s="9"/>
    </row>
    <row r="15" spans="1:26" ht="38.25" hidden="1" x14ac:dyDescent="0.25">
      <c r="A15" s="9"/>
      <c r="B15" s="10"/>
      <c r="C15" s="26" t="s">
        <v>49</v>
      </c>
      <c r="D15" s="11"/>
      <c r="E15" s="12"/>
      <c r="F15" s="24"/>
      <c r="G15" s="24"/>
      <c r="H15" s="24"/>
      <c r="I15" s="10"/>
      <c r="J15" s="18"/>
      <c r="K15" s="18"/>
      <c r="L15" s="9"/>
      <c r="M15" s="17"/>
      <c r="N15" s="18"/>
      <c r="O15" s="18"/>
      <c r="P15" s="18"/>
      <c r="Q15" s="9"/>
      <c r="R15" s="9"/>
      <c r="S15" s="9"/>
      <c r="T15" s="9"/>
      <c r="U15" s="9"/>
      <c r="V15" s="9"/>
      <c r="W15" s="9"/>
      <c r="X15" s="9"/>
      <c r="Y15" s="9"/>
      <c r="Z15" s="9"/>
    </row>
    <row r="16" spans="1:26" ht="23.25" hidden="1" x14ac:dyDescent="0.35">
      <c r="A16" s="1"/>
      <c r="B16" s="6"/>
      <c r="C16" s="6"/>
      <c r="D16" s="6"/>
      <c r="E16" s="27"/>
      <c r="F16" s="6"/>
      <c r="G16" s="27"/>
      <c r="H16" s="27"/>
      <c r="I16" s="8"/>
      <c r="J16" s="8"/>
      <c r="K16" s="8"/>
      <c r="L16" s="8"/>
      <c r="M16" s="7"/>
      <c r="N16" s="8"/>
      <c r="O16" s="8"/>
      <c r="P16" s="8"/>
      <c r="Q16" s="28"/>
      <c r="R16" s="28"/>
      <c r="S16" s="28"/>
      <c r="T16" s="6"/>
      <c r="U16" s="29"/>
      <c r="V16" s="29"/>
      <c r="W16" s="6"/>
      <c r="X16" s="6"/>
      <c r="Y16" s="6"/>
      <c r="Z16" s="6"/>
    </row>
    <row r="17" spans="1:26" ht="27.75" customHeight="1" x14ac:dyDescent="0.25">
      <c r="A17" s="839"/>
      <c r="B17" s="840"/>
      <c r="C17" s="841"/>
      <c r="D17" s="847" t="s">
        <v>50</v>
      </c>
      <c r="E17" s="840"/>
      <c r="F17" s="840"/>
      <c r="G17" s="840"/>
      <c r="H17" s="840"/>
      <c r="I17" s="840"/>
      <c r="J17" s="840"/>
      <c r="K17" s="840"/>
      <c r="L17" s="840"/>
      <c r="M17" s="840"/>
      <c r="N17" s="840"/>
      <c r="O17" s="840"/>
      <c r="P17" s="840"/>
      <c r="Q17" s="840"/>
      <c r="R17" s="840"/>
      <c r="S17" s="840"/>
      <c r="T17" s="841"/>
      <c r="U17" s="30" t="s">
        <v>51</v>
      </c>
      <c r="V17" s="6"/>
      <c r="W17" s="6"/>
      <c r="X17" s="6"/>
      <c r="Y17" s="6"/>
      <c r="Z17" s="6"/>
    </row>
    <row r="18" spans="1:26" ht="27.75" customHeight="1" x14ac:dyDescent="0.25">
      <c r="A18" s="842"/>
      <c r="B18" s="753"/>
      <c r="C18" s="843"/>
      <c r="D18" s="842"/>
      <c r="E18" s="753"/>
      <c r="F18" s="753"/>
      <c r="G18" s="753"/>
      <c r="H18" s="753"/>
      <c r="I18" s="753"/>
      <c r="J18" s="753"/>
      <c r="K18" s="753"/>
      <c r="L18" s="753"/>
      <c r="M18" s="753"/>
      <c r="N18" s="753"/>
      <c r="O18" s="753"/>
      <c r="P18" s="753"/>
      <c r="Q18" s="753"/>
      <c r="R18" s="753"/>
      <c r="S18" s="753"/>
      <c r="T18" s="843"/>
      <c r="U18" s="31" t="s">
        <v>52</v>
      </c>
      <c r="V18" s="6"/>
      <c r="W18" s="6"/>
      <c r="X18" s="6"/>
      <c r="Y18" s="6"/>
      <c r="Z18" s="6"/>
    </row>
    <row r="19" spans="1:26" ht="27.75" customHeight="1" x14ac:dyDescent="0.25">
      <c r="A19" s="842"/>
      <c r="B19" s="753"/>
      <c r="C19" s="843"/>
      <c r="D19" s="842"/>
      <c r="E19" s="753"/>
      <c r="F19" s="753"/>
      <c r="G19" s="753"/>
      <c r="H19" s="753"/>
      <c r="I19" s="753"/>
      <c r="J19" s="753"/>
      <c r="K19" s="753"/>
      <c r="L19" s="753"/>
      <c r="M19" s="753"/>
      <c r="N19" s="753"/>
      <c r="O19" s="753"/>
      <c r="P19" s="753"/>
      <c r="Q19" s="753"/>
      <c r="R19" s="753"/>
      <c r="S19" s="753"/>
      <c r="T19" s="843"/>
      <c r="U19" s="32" t="s">
        <v>53</v>
      </c>
      <c r="V19" s="6"/>
      <c r="W19" s="6"/>
      <c r="X19" s="6"/>
      <c r="Y19" s="6"/>
      <c r="Z19" s="6"/>
    </row>
    <row r="20" spans="1:26" ht="27.75" customHeight="1" x14ac:dyDescent="0.25">
      <c r="A20" s="844"/>
      <c r="B20" s="845"/>
      <c r="C20" s="846"/>
      <c r="D20" s="844"/>
      <c r="E20" s="845"/>
      <c r="F20" s="845"/>
      <c r="G20" s="845"/>
      <c r="H20" s="845"/>
      <c r="I20" s="845"/>
      <c r="J20" s="845"/>
      <c r="K20" s="845"/>
      <c r="L20" s="845"/>
      <c r="M20" s="845"/>
      <c r="N20" s="845"/>
      <c r="O20" s="845"/>
      <c r="P20" s="845"/>
      <c r="Q20" s="845"/>
      <c r="R20" s="845"/>
      <c r="S20" s="845"/>
      <c r="T20" s="846"/>
      <c r="U20" s="33" t="s">
        <v>54</v>
      </c>
      <c r="V20" s="6"/>
      <c r="W20" s="6"/>
      <c r="X20" s="6"/>
      <c r="Y20" s="6"/>
      <c r="Z20" s="6"/>
    </row>
    <row r="21" spans="1:26" ht="45" customHeight="1" x14ac:dyDescent="0.25">
      <c r="A21" s="34" t="s">
        <v>55</v>
      </c>
      <c r="B21" s="35"/>
      <c r="C21" s="35"/>
      <c r="D21" s="36"/>
      <c r="E21" s="36"/>
      <c r="F21" s="36"/>
      <c r="G21" s="36"/>
      <c r="H21" s="36"/>
      <c r="I21" s="36"/>
      <c r="J21" s="36"/>
      <c r="K21" s="36"/>
      <c r="L21" s="36"/>
      <c r="M21" s="36"/>
      <c r="N21" s="36"/>
      <c r="O21" s="36"/>
      <c r="P21" s="36"/>
      <c r="Q21" s="36"/>
      <c r="R21" s="36"/>
      <c r="S21" s="36"/>
      <c r="T21" s="36"/>
      <c r="U21" s="37"/>
      <c r="V21" s="6"/>
      <c r="W21" s="6"/>
      <c r="X21" s="6"/>
      <c r="Y21" s="6"/>
      <c r="Z21" s="6"/>
    </row>
    <row r="22" spans="1:26" ht="45" customHeight="1" x14ac:dyDescent="0.25">
      <c r="A22" s="848" t="s">
        <v>56</v>
      </c>
      <c r="B22" s="849"/>
      <c r="C22" s="849"/>
      <c r="D22" s="849"/>
      <c r="E22" s="849"/>
      <c r="F22" s="849"/>
      <c r="G22" s="850"/>
      <c r="H22" s="851" t="s">
        <v>57</v>
      </c>
      <c r="I22" s="849"/>
      <c r="J22" s="849"/>
      <c r="K22" s="849"/>
      <c r="L22" s="849"/>
      <c r="M22" s="849"/>
      <c r="N22" s="850"/>
      <c r="O22" s="852" t="s">
        <v>58</v>
      </c>
      <c r="P22" s="850"/>
      <c r="Q22" s="853" t="s">
        <v>59</v>
      </c>
      <c r="R22" s="849"/>
      <c r="S22" s="849"/>
      <c r="T22" s="849"/>
      <c r="U22" s="850"/>
      <c r="V22" s="38"/>
      <c r="W22" s="39"/>
      <c r="X22" s="40"/>
      <c r="Y22" s="40"/>
      <c r="Z22" s="40"/>
    </row>
    <row r="23" spans="1:26" ht="63" customHeight="1" x14ac:dyDescent="0.25">
      <c r="A23" s="41" t="s">
        <v>60</v>
      </c>
      <c r="B23" s="42" t="s">
        <v>2</v>
      </c>
      <c r="C23" s="42" t="s">
        <v>61</v>
      </c>
      <c r="D23" s="42" t="s">
        <v>62</v>
      </c>
      <c r="E23" s="42" t="s">
        <v>63</v>
      </c>
      <c r="F23" s="42" t="s">
        <v>64</v>
      </c>
      <c r="G23" s="43" t="s">
        <v>65</v>
      </c>
      <c r="H23" s="44" t="s">
        <v>66</v>
      </c>
      <c r="I23" s="42" t="s">
        <v>4</v>
      </c>
      <c r="J23" s="42" t="s">
        <v>67</v>
      </c>
      <c r="K23" s="45" t="s">
        <v>68</v>
      </c>
      <c r="L23" s="45" t="s">
        <v>69</v>
      </c>
      <c r="M23" s="45" t="s">
        <v>70</v>
      </c>
      <c r="N23" s="46" t="s">
        <v>71</v>
      </c>
      <c r="O23" s="47" t="s">
        <v>72</v>
      </c>
      <c r="P23" s="46" t="s">
        <v>73</v>
      </c>
      <c r="Q23" s="48" t="s">
        <v>72</v>
      </c>
      <c r="R23" s="45" t="s">
        <v>73</v>
      </c>
      <c r="S23" s="45" t="s">
        <v>6</v>
      </c>
      <c r="T23" s="45" t="s">
        <v>74</v>
      </c>
      <c r="U23" s="46" t="s">
        <v>75</v>
      </c>
      <c r="V23" s="49"/>
      <c r="W23" s="6"/>
      <c r="X23" s="6"/>
      <c r="Y23" s="6"/>
      <c r="Z23" s="6"/>
    </row>
    <row r="24" spans="1:26" ht="72" customHeight="1" x14ac:dyDescent="0.25">
      <c r="A24" s="50">
        <v>6</v>
      </c>
      <c r="B24" s="51" t="s">
        <v>9</v>
      </c>
      <c r="C24" s="51" t="s">
        <v>15</v>
      </c>
      <c r="D24" s="52">
        <v>42342</v>
      </c>
      <c r="E24" s="53" t="s">
        <v>76</v>
      </c>
      <c r="F24" s="51" t="s">
        <v>17</v>
      </c>
      <c r="G24" s="53" t="s">
        <v>77</v>
      </c>
      <c r="H24" s="53" t="s">
        <v>78</v>
      </c>
      <c r="I24" s="51" t="s">
        <v>18</v>
      </c>
      <c r="J24" s="51" t="s">
        <v>79</v>
      </c>
      <c r="K24" s="51" t="s">
        <v>80</v>
      </c>
      <c r="L24" s="52">
        <v>42349</v>
      </c>
      <c r="M24" s="52">
        <v>42371</v>
      </c>
      <c r="N24" s="52">
        <v>42460</v>
      </c>
      <c r="O24" s="54" t="s">
        <v>81</v>
      </c>
      <c r="P24" s="53" t="s">
        <v>82</v>
      </c>
      <c r="Q24" s="55" t="s">
        <v>83</v>
      </c>
      <c r="R24" s="56" t="s">
        <v>84</v>
      </c>
      <c r="S24" s="57"/>
      <c r="T24" s="58" t="s">
        <v>25</v>
      </c>
      <c r="U24" s="56" t="s">
        <v>85</v>
      </c>
      <c r="V24" s="59"/>
      <c r="W24" s="6"/>
      <c r="X24" s="6"/>
      <c r="Y24" s="6"/>
      <c r="Z24" s="6"/>
    </row>
    <row r="25" spans="1:26" ht="72" customHeight="1" x14ac:dyDescent="0.25">
      <c r="A25" s="854">
        <v>11</v>
      </c>
      <c r="B25" s="838" t="s">
        <v>9</v>
      </c>
      <c r="C25" s="838" t="s">
        <v>35</v>
      </c>
      <c r="D25" s="855">
        <v>42832</v>
      </c>
      <c r="E25" s="856" t="s">
        <v>86</v>
      </c>
      <c r="F25" s="838" t="s">
        <v>17</v>
      </c>
      <c r="G25" s="856" t="s">
        <v>87</v>
      </c>
      <c r="H25" s="53" t="s">
        <v>88</v>
      </c>
      <c r="I25" s="51" t="s">
        <v>18</v>
      </c>
      <c r="J25" s="51" t="s">
        <v>89</v>
      </c>
      <c r="K25" s="51" t="s">
        <v>90</v>
      </c>
      <c r="L25" s="52">
        <v>42857</v>
      </c>
      <c r="M25" s="52">
        <v>42767</v>
      </c>
      <c r="N25" s="52">
        <v>42931</v>
      </c>
      <c r="O25" s="54" t="s">
        <v>91</v>
      </c>
      <c r="P25" s="53" t="s">
        <v>92</v>
      </c>
      <c r="Q25" s="63" t="s">
        <v>93</v>
      </c>
      <c r="R25" s="53" t="s">
        <v>94</v>
      </c>
      <c r="S25" s="64" t="s">
        <v>13</v>
      </c>
      <c r="T25" s="58" t="s">
        <v>25</v>
      </c>
      <c r="U25" s="65" t="s">
        <v>95</v>
      </c>
      <c r="V25" s="59"/>
      <c r="W25" s="6"/>
      <c r="X25" s="6"/>
      <c r="Y25" s="6"/>
      <c r="Z25" s="6"/>
    </row>
    <row r="26" spans="1:26" ht="72" customHeight="1" x14ac:dyDescent="0.25">
      <c r="A26" s="747"/>
      <c r="B26" s="747"/>
      <c r="C26" s="747"/>
      <c r="D26" s="747"/>
      <c r="E26" s="747"/>
      <c r="F26" s="747"/>
      <c r="G26" s="747"/>
      <c r="H26" s="26" t="s">
        <v>96</v>
      </c>
      <c r="I26" s="66" t="s">
        <v>18</v>
      </c>
      <c r="J26" s="66" t="s">
        <v>97</v>
      </c>
      <c r="K26" s="66" t="s">
        <v>90</v>
      </c>
      <c r="L26" s="67">
        <v>42857</v>
      </c>
      <c r="M26" s="67">
        <v>42767</v>
      </c>
      <c r="N26" s="67">
        <v>42931</v>
      </c>
      <c r="O26" s="68" t="s">
        <v>98</v>
      </c>
      <c r="P26" s="26" t="s">
        <v>92</v>
      </c>
      <c r="Q26" s="69" t="s">
        <v>99</v>
      </c>
      <c r="R26" s="26" t="s">
        <v>100</v>
      </c>
      <c r="S26" s="70" t="s">
        <v>13</v>
      </c>
      <c r="T26" s="58" t="s">
        <v>25</v>
      </c>
      <c r="U26" s="71" t="s">
        <v>101</v>
      </c>
      <c r="V26" s="29"/>
      <c r="W26" s="6"/>
      <c r="X26" s="6"/>
      <c r="Y26" s="6"/>
      <c r="Z26" s="6"/>
    </row>
    <row r="27" spans="1:26" ht="72" customHeight="1" x14ac:dyDescent="0.25">
      <c r="A27" s="747"/>
      <c r="B27" s="747"/>
      <c r="C27" s="747"/>
      <c r="D27" s="747"/>
      <c r="E27" s="747"/>
      <c r="F27" s="747"/>
      <c r="G27" s="747"/>
      <c r="H27" s="26" t="s">
        <v>102</v>
      </c>
      <c r="I27" s="66" t="s">
        <v>18</v>
      </c>
      <c r="J27" s="66" t="s">
        <v>103</v>
      </c>
      <c r="K27" s="66" t="s">
        <v>90</v>
      </c>
      <c r="L27" s="67">
        <v>42857</v>
      </c>
      <c r="M27" s="67">
        <v>42767</v>
      </c>
      <c r="N27" s="67">
        <v>42933</v>
      </c>
      <c r="O27" s="68" t="s">
        <v>104</v>
      </c>
      <c r="P27" s="26"/>
      <c r="Q27" s="69" t="s">
        <v>105</v>
      </c>
      <c r="R27" s="26" t="s">
        <v>106</v>
      </c>
      <c r="S27" s="70" t="s">
        <v>13</v>
      </c>
      <c r="T27" s="58" t="s">
        <v>25</v>
      </c>
      <c r="U27" s="71" t="s">
        <v>107</v>
      </c>
      <c r="V27" s="29"/>
      <c r="W27" s="6"/>
      <c r="X27" s="6"/>
      <c r="Y27" s="6"/>
      <c r="Z27" s="6"/>
    </row>
    <row r="28" spans="1:26" ht="72" customHeight="1" x14ac:dyDescent="0.25">
      <c r="A28" s="747"/>
      <c r="B28" s="747"/>
      <c r="C28" s="747"/>
      <c r="D28" s="747"/>
      <c r="E28" s="747"/>
      <c r="F28" s="747"/>
      <c r="G28" s="747"/>
      <c r="H28" s="26" t="s">
        <v>108</v>
      </c>
      <c r="I28" s="66" t="s">
        <v>18</v>
      </c>
      <c r="J28" s="66" t="s">
        <v>109</v>
      </c>
      <c r="K28" s="66" t="s">
        <v>90</v>
      </c>
      <c r="L28" s="67">
        <v>42857</v>
      </c>
      <c r="M28" s="67">
        <v>42933</v>
      </c>
      <c r="N28" s="67">
        <v>42937</v>
      </c>
      <c r="O28" s="68" t="s">
        <v>110</v>
      </c>
      <c r="P28" s="26" t="s">
        <v>92</v>
      </c>
      <c r="Q28" s="69" t="s">
        <v>111</v>
      </c>
      <c r="R28" s="26" t="s">
        <v>112</v>
      </c>
      <c r="S28" s="70" t="s">
        <v>13</v>
      </c>
      <c r="T28" s="58" t="s">
        <v>25</v>
      </c>
      <c r="U28" s="71" t="s">
        <v>113</v>
      </c>
      <c r="V28" s="29"/>
      <c r="W28" s="6"/>
      <c r="X28" s="6"/>
      <c r="Y28" s="6"/>
      <c r="Z28" s="6"/>
    </row>
    <row r="29" spans="1:26" ht="72" customHeight="1" x14ac:dyDescent="0.25">
      <c r="A29" s="748"/>
      <c r="B29" s="748"/>
      <c r="C29" s="748"/>
      <c r="D29" s="748"/>
      <c r="E29" s="748"/>
      <c r="F29" s="748"/>
      <c r="G29" s="748"/>
      <c r="H29" s="26" t="s">
        <v>114</v>
      </c>
      <c r="I29" s="66" t="s">
        <v>18</v>
      </c>
      <c r="J29" s="66" t="s">
        <v>115</v>
      </c>
      <c r="K29" s="66" t="s">
        <v>90</v>
      </c>
      <c r="L29" s="67">
        <v>42857</v>
      </c>
      <c r="M29" s="67">
        <v>42940</v>
      </c>
      <c r="N29" s="67">
        <v>42947</v>
      </c>
      <c r="O29" s="68" t="s">
        <v>116</v>
      </c>
      <c r="P29" s="26"/>
      <c r="Q29" s="69" t="s">
        <v>117</v>
      </c>
      <c r="R29" s="26" t="s">
        <v>118</v>
      </c>
      <c r="S29" s="70" t="s">
        <v>13</v>
      </c>
      <c r="T29" s="58" t="s">
        <v>25</v>
      </c>
      <c r="U29" s="71" t="s">
        <v>119</v>
      </c>
      <c r="V29" s="29"/>
      <c r="W29" s="6"/>
      <c r="X29" s="6"/>
      <c r="Y29" s="6"/>
      <c r="Z29" s="6"/>
    </row>
    <row r="30" spans="1:26" ht="72" customHeight="1" x14ac:dyDescent="0.25">
      <c r="A30" s="811">
        <v>12</v>
      </c>
      <c r="B30" s="746" t="s">
        <v>9</v>
      </c>
      <c r="C30" s="746" t="s">
        <v>35</v>
      </c>
      <c r="D30" s="837">
        <v>42832</v>
      </c>
      <c r="E30" s="746" t="s">
        <v>120</v>
      </c>
      <c r="F30" s="746" t="s">
        <v>17</v>
      </c>
      <c r="G30" s="815" t="s">
        <v>121</v>
      </c>
      <c r="H30" s="26" t="s">
        <v>122</v>
      </c>
      <c r="I30" s="66" t="s">
        <v>18</v>
      </c>
      <c r="J30" s="66" t="s">
        <v>89</v>
      </c>
      <c r="K30" s="66" t="s">
        <v>90</v>
      </c>
      <c r="L30" s="67">
        <v>42857</v>
      </c>
      <c r="M30" s="67">
        <v>42962</v>
      </c>
      <c r="N30" s="67">
        <v>43069</v>
      </c>
      <c r="O30" s="68" t="s">
        <v>123</v>
      </c>
      <c r="P30" s="26" t="s">
        <v>124</v>
      </c>
      <c r="Q30" s="69" t="s">
        <v>125</v>
      </c>
      <c r="R30" s="26" t="s">
        <v>126</v>
      </c>
      <c r="S30" s="70" t="s">
        <v>13</v>
      </c>
      <c r="T30" s="58" t="s">
        <v>25</v>
      </c>
      <c r="U30" s="71" t="s">
        <v>127</v>
      </c>
      <c r="V30" s="29"/>
      <c r="W30" s="6"/>
      <c r="X30" s="6"/>
      <c r="Y30" s="6"/>
      <c r="Z30" s="6"/>
    </row>
    <row r="31" spans="1:26" ht="72" customHeight="1" x14ac:dyDescent="0.25">
      <c r="A31" s="747"/>
      <c r="B31" s="747"/>
      <c r="C31" s="747"/>
      <c r="D31" s="747"/>
      <c r="E31" s="747"/>
      <c r="F31" s="747"/>
      <c r="G31" s="747"/>
      <c r="H31" s="26" t="s">
        <v>128</v>
      </c>
      <c r="I31" s="66" t="s">
        <v>18</v>
      </c>
      <c r="J31" s="66" t="s">
        <v>103</v>
      </c>
      <c r="K31" s="66" t="s">
        <v>90</v>
      </c>
      <c r="L31" s="67">
        <v>42857</v>
      </c>
      <c r="M31" s="67">
        <v>42962</v>
      </c>
      <c r="N31" s="67">
        <v>43069</v>
      </c>
      <c r="O31" s="68" t="s">
        <v>129</v>
      </c>
      <c r="P31" s="26" t="s">
        <v>124</v>
      </c>
      <c r="Q31" s="69" t="s">
        <v>130</v>
      </c>
      <c r="R31" s="26" t="s">
        <v>131</v>
      </c>
      <c r="S31" s="70" t="s">
        <v>13</v>
      </c>
      <c r="T31" s="58" t="s">
        <v>25</v>
      </c>
      <c r="U31" s="71" t="s">
        <v>132</v>
      </c>
      <c r="V31" s="29"/>
      <c r="W31" s="6"/>
      <c r="X31" s="6"/>
      <c r="Y31" s="6"/>
      <c r="Z31" s="6"/>
    </row>
    <row r="32" spans="1:26" ht="72" customHeight="1" x14ac:dyDescent="0.25">
      <c r="A32" s="747"/>
      <c r="B32" s="747"/>
      <c r="C32" s="747"/>
      <c r="D32" s="747"/>
      <c r="E32" s="747"/>
      <c r="F32" s="747"/>
      <c r="G32" s="747"/>
      <c r="H32" s="26" t="s">
        <v>133</v>
      </c>
      <c r="I32" s="66" t="s">
        <v>18</v>
      </c>
      <c r="J32" s="66" t="s">
        <v>134</v>
      </c>
      <c r="K32" s="66" t="s">
        <v>90</v>
      </c>
      <c r="L32" s="67">
        <v>42857</v>
      </c>
      <c r="M32" s="67">
        <v>43073</v>
      </c>
      <c r="N32" s="67">
        <v>43077</v>
      </c>
      <c r="O32" s="68" t="s">
        <v>135</v>
      </c>
      <c r="P32" s="26"/>
      <c r="Q32" s="69" t="s">
        <v>136</v>
      </c>
      <c r="R32" s="26" t="s">
        <v>137</v>
      </c>
      <c r="S32" s="70" t="s">
        <v>13</v>
      </c>
      <c r="T32" s="58" t="s">
        <v>25</v>
      </c>
      <c r="U32" s="71" t="s">
        <v>138</v>
      </c>
      <c r="V32" s="29"/>
      <c r="W32" s="6"/>
      <c r="X32" s="6"/>
      <c r="Y32" s="6"/>
      <c r="Z32" s="6"/>
    </row>
    <row r="33" spans="1:26" ht="72" customHeight="1" x14ac:dyDescent="0.25">
      <c r="A33" s="747"/>
      <c r="B33" s="747"/>
      <c r="C33" s="747"/>
      <c r="D33" s="747"/>
      <c r="E33" s="747"/>
      <c r="F33" s="747"/>
      <c r="G33" s="747"/>
      <c r="H33" s="26" t="s">
        <v>139</v>
      </c>
      <c r="I33" s="66" t="s">
        <v>18</v>
      </c>
      <c r="J33" s="66" t="s">
        <v>140</v>
      </c>
      <c r="K33" s="66" t="s">
        <v>90</v>
      </c>
      <c r="L33" s="67">
        <v>42857</v>
      </c>
      <c r="M33" s="67">
        <v>43080</v>
      </c>
      <c r="N33" s="67">
        <v>43084</v>
      </c>
      <c r="O33" s="68" t="s">
        <v>141</v>
      </c>
      <c r="P33" s="26"/>
      <c r="Q33" s="69" t="s">
        <v>142</v>
      </c>
      <c r="R33" s="26" t="s">
        <v>143</v>
      </c>
      <c r="S33" s="70" t="s">
        <v>13</v>
      </c>
      <c r="T33" s="58" t="s">
        <v>25</v>
      </c>
      <c r="U33" s="71" t="s">
        <v>144</v>
      </c>
      <c r="V33" s="29"/>
      <c r="W33" s="6"/>
      <c r="X33" s="6"/>
      <c r="Y33" s="6"/>
      <c r="Z33" s="6"/>
    </row>
    <row r="34" spans="1:26" ht="72" customHeight="1" x14ac:dyDescent="0.25">
      <c r="A34" s="748"/>
      <c r="B34" s="748"/>
      <c r="C34" s="748"/>
      <c r="D34" s="748"/>
      <c r="E34" s="748"/>
      <c r="F34" s="748"/>
      <c r="G34" s="748"/>
      <c r="H34" s="26" t="s">
        <v>145</v>
      </c>
      <c r="I34" s="66" t="s">
        <v>18</v>
      </c>
      <c r="J34" s="66" t="s">
        <v>146</v>
      </c>
      <c r="K34" s="66" t="s">
        <v>90</v>
      </c>
      <c r="L34" s="67">
        <v>42857</v>
      </c>
      <c r="M34" s="67">
        <v>43467</v>
      </c>
      <c r="N34" s="67">
        <v>43830</v>
      </c>
      <c r="O34" s="68" t="s">
        <v>147</v>
      </c>
      <c r="P34" s="26" t="s">
        <v>148</v>
      </c>
      <c r="Q34" s="69" t="s">
        <v>149</v>
      </c>
      <c r="R34" s="26" t="s">
        <v>150</v>
      </c>
      <c r="S34" s="76"/>
      <c r="T34" s="58" t="s">
        <v>25</v>
      </c>
      <c r="U34" s="71" t="s">
        <v>151</v>
      </c>
      <c r="V34" s="29"/>
      <c r="W34" s="6"/>
      <c r="X34" s="6"/>
      <c r="Y34" s="6"/>
      <c r="Z34" s="6"/>
    </row>
    <row r="35" spans="1:26" ht="72" customHeight="1" x14ac:dyDescent="0.25">
      <c r="A35" s="77">
        <v>13</v>
      </c>
      <c r="B35" s="78" t="s">
        <v>9</v>
      </c>
      <c r="C35" s="78" t="s">
        <v>35</v>
      </c>
      <c r="D35" s="67">
        <v>42832</v>
      </c>
      <c r="E35" s="26" t="s">
        <v>152</v>
      </c>
      <c r="F35" s="66" t="s">
        <v>17</v>
      </c>
      <c r="G35" s="26" t="s">
        <v>121</v>
      </c>
      <c r="H35" s="26" t="s">
        <v>153</v>
      </c>
      <c r="I35" s="66" t="s">
        <v>18</v>
      </c>
      <c r="J35" s="66" t="s">
        <v>154</v>
      </c>
      <c r="K35" s="66" t="s">
        <v>90</v>
      </c>
      <c r="L35" s="67">
        <v>42857</v>
      </c>
      <c r="M35" s="67">
        <v>43132</v>
      </c>
      <c r="N35" s="67">
        <v>43465</v>
      </c>
      <c r="O35" s="68" t="s">
        <v>155</v>
      </c>
      <c r="P35" s="26" t="s">
        <v>156</v>
      </c>
      <c r="Q35" s="79" t="s">
        <v>157</v>
      </c>
      <c r="R35" s="26" t="s">
        <v>158</v>
      </c>
      <c r="S35" s="70" t="s">
        <v>13</v>
      </c>
      <c r="T35" s="58" t="s">
        <v>25</v>
      </c>
      <c r="U35" s="26" t="s">
        <v>159</v>
      </c>
      <c r="V35" s="29"/>
      <c r="W35" s="6"/>
      <c r="X35" s="6"/>
      <c r="Y35" s="6"/>
      <c r="Z35" s="6"/>
    </row>
    <row r="36" spans="1:26" ht="72" customHeight="1" x14ac:dyDescent="0.25">
      <c r="A36" s="77">
        <v>14</v>
      </c>
      <c r="B36" s="78" t="s">
        <v>9</v>
      </c>
      <c r="C36" s="78" t="s">
        <v>35</v>
      </c>
      <c r="D36" s="67">
        <v>42832</v>
      </c>
      <c r="E36" s="26" t="s">
        <v>160</v>
      </c>
      <c r="F36" s="66" t="s">
        <v>17</v>
      </c>
      <c r="G36" s="26" t="s">
        <v>121</v>
      </c>
      <c r="H36" s="26" t="s">
        <v>161</v>
      </c>
      <c r="I36" s="66" t="s">
        <v>18</v>
      </c>
      <c r="J36" s="66" t="s">
        <v>162</v>
      </c>
      <c r="K36" s="66" t="s">
        <v>90</v>
      </c>
      <c r="L36" s="67">
        <v>42857</v>
      </c>
      <c r="M36" s="67">
        <v>42842</v>
      </c>
      <c r="N36" s="67">
        <v>42867</v>
      </c>
      <c r="O36" s="68" t="s">
        <v>163</v>
      </c>
      <c r="P36" s="26"/>
      <c r="Q36" s="69" t="s">
        <v>164</v>
      </c>
      <c r="R36" s="26" t="s">
        <v>165</v>
      </c>
      <c r="S36" s="70" t="s">
        <v>13</v>
      </c>
      <c r="T36" s="58" t="s">
        <v>25</v>
      </c>
      <c r="U36" s="26" t="s">
        <v>166</v>
      </c>
      <c r="V36" s="29"/>
      <c r="W36" s="6"/>
      <c r="X36" s="6"/>
      <c r="Y36" s="6"/>
      <c r="Z36" s="6"/>
    </row>
    <row r="37" spans="1:26" ht="72" customHeight="1" x14ac:dyDescent="0.25">
      <c r="A37" s="811">
        <v>15</v>
      </c>
      <c r="B37" s="746" t="s">
        <v>9</v>
      </c>
      <c r="C37" s="746" t="s">
        <v>35</v>
      </c>
      <c r="D37" s="837">
        <v>43038</v>
      </c>
      <c r="E37" s="815" t="s">
        <v>167</v>
      </c>
      <c r="F37" s="746" t="s">
        <v>17</v>
      </c>
      <c r="G37" s="815" t="s">
        <v>168</v>
      </c>
      <c r="H37" s="26" t="s">
        <v>169</v>
      </c>
      <c r="I37" s="66" t="s">
        <v>18</v>
      </c>
      <c r="J37" s="66" t="s">
        <v>170</v>
      </c>
      <c r="K37" s="66" t="s">
        <v>171</v>
      </c>
      <c r="L37" s="67">
        <v>43040</v>
      </c>
      <c r="M37" s="67">
        <v>43102</v>
      </c>
      <c r="N37" s="67">
        <v>43190</v>
      </c>
      <c r="O37" s="68" t="s">
        <v>172</v>
      </c>
      <c r="P37" s="26" t="s">
        <v>173</v>
      </c>
      <c r="Q37" s="80" t="s">
        <v>174</v>
      </c>
      <c r="R37" s="81" t="s">
        <v>175</v>
      </c>
      <c r="S37" s="70" t="s">
        <v>13</v>
      </c>
      <c r="T37" s="58" t="s">
        <v>25</v>
      </c>
      <c r="U37" s="26" t="s">
        <v>176</v>
      </c>
      <c r="V37" s="29"/>
      <c r="W37" s="6"/>
      <c r="X37" s="6"/>
      <c r="Y37" s="6"/>
      <c r="Z37" s="6"/>
    </row>
    <row r="38" spans="1:26" ht="72" customHeight="1" x14ac:dyDescent="0.25">
      <c r="A38" s="748"/>
      <c r="B38" s="748"/>
      <c r="C38" s="748"/>
      <c r="D38" s="748"/>
      <c r="E38" s="748"/>
      <c r="F38" s="748"/>
      <c r="G38" s="748"/>
      <c r="H38" s="26" t="s">
        <v>177</v>
      </c>
      <c r="I38" s="66" t="s">
        <v>18</v>
      </c>
      <c r="J38" s="66" t="s">
        <v>178</v>
      </c>
      <c r="K38" s="66" t="s">
        <v>171</v>
      </c>
      <c r="L38" s="67">
        <v>43040</v>
      </c>
      <c r="M38" s="67">
        <v>43191</v>
      </c>
      <c r="N38" s="67">
        <v>43465</v>
      </c>
      <c r="O38" s="68" t="s">
        <v>179</v>
      </c>
      <c r="P38" s="26" t="s">
        <v>180</v>
      </c>
      <c r="Q38" s="69" t="s">
        <v>181</v>
      </c>
      <c r="R38" s="26" t="s">
        <v>182</v>
      </c>
      <c r="S38" s="70" t="s">
        <v>13</v>
      </c>
      <c r="T38" s="58" t="s">
        <v>25</v>
      </c>
      <c r="U38" s="26" t="s">
        <v>183</v>
      </c>
      <c r="V38" s="29"/>
      <c r="W38" s="6"/>
      <c r="X38" s="6"/>
      <c r="Y38" s="6"/>
      <c r="Z38" s="6"/>
    </row>
    <row r="39" spans="1:26" ht="72" customHeight="1" x14ac:dyDescent="0.25">
      <c r="A39" s="811">
        <v>16</v>
      </c>
      <c r="B39" s="746" t="s">
        <v>9</v>
      </c>
      <c r="C39" s="746" t="s">
        <v>35</v>
      </c>
      <c r="D39" s="837">
        <v>43084</v>
      </c>
      <c r="E39" s="815" t="s">
        <v>184</v>
      </c>
      <c r="F39" s="746" t="s">
        <v>17</v>
      </c>
      <c r="G39" s="815" t="s">
        <v>185</v>
      </c>
      <c r="H39" s="26" t="s">
        <v>186</v>
      </c>
      <c r="I39" s="66" t="s">
        <v>18</v>
      </c>
      <c r="J39" s="66" t="s">
        <v>187</v>
      </c>
      <c r="K39" s="66" t="s">
        <v>90</v>
      </c>
      <c r="L39" s="67">
        <v>43112</v>
      </c>
      <c r="M39" s="67">
        <v>43143</v>
      </c>
      <c r="N39" s="67">
        <v>43159</v>
      </c>
      <c r="O39" s="68" t="s">
        <v>188</v>
      </c>
      <c r="P39" s="26" t="s">
        <v>189</v>
      </c>
      <c r="Q39" s="69" t="s">
        <v>190</v>
      </c>
      <c r="R39" s="82" t="s">
        <v>191</v>
      </c>
      <c r="S39" s="70" t="s">
        <v>13</v>
      </c>
      <c r="T39" s="58" t="s">
        <v>25</v>
      </c>
      <c r="U39" s="82" t="s">
        <v>192</v>
      </c>
      <c r="V39" s="29"/>
      <c r="W39" s="6"/>
      <c r="X39" s="6"/>
      <c r="Y39" s="6"/>
      <c r="Z39" s="6"/>
    </row>
    <row r="40" spans="1:26" ht="72" customHeight="1" x14ac:dyDescent="0.25">
      <c r="A40" s="747"/>
      <c r="B40" s="747"/>
      <c r="C40" s="747"/>
      <c r="D40" s="747"/>
      <c r="E40" s="747"/>
      <c r="F40" s="747"/>
      <c r="G40" s="747"/>
      <c r="H40" s="26" t="s">
        <v>193</v>
      </c>
      <c r="I40" s="66" t="s">
        <v>18</v>
      </c>
      <c r="J40" s="66" t="s">
        <v>194</v>
      </c>
      <c r="K40" s="66" t="s">
        <v>90</v>
      </c>
      <c r="L40" s="67">
        <v>43112</v>
      </c>
      <c r="M40" s="67">
        <v>43122</v>
      </c>
      <c r="N40" s="67">
        <v>43159</v>
      </c>
      <c r="O40" s="68" t="s">
        <v>195</v>
      </c>
      <c r="P40" s="26" t="s">
        <v>196</v>
      </c>
      <c r="Q40" s="69" t="s">
        <v>197</v>
      </c>
      <c r="R40" s="26" t="s">
        <v>198</v>
      </c>
      <c r="S40" s="70" t="s">
        <v>13</v>
      </c>
      <c r="T40" s="58" t="s">
        <v>25</v>
      </c>
      <c r="U40" s="26" t="s">
        <v>199</v>
      </c>
      <c r="V40" s="29"/>
      <c r="W40" s="6"/>
      <c r="X40" s="6"/>
      <c r="Y40" s="6"/>
      <c r="Z40" s="6"/>
    </row>
    <row r="41" spans="1:26" ht="72" customHeight="1" x14ac:dyDescent="0.25">
      <c r="A41" s="748"/>
      <c r="B41" s="748"/>
      <c r="C41" s="748"/>
      <c r="D41" s="748"/>
      <c r="E41" s="748"/>
      <c r="F41" s="748"/>
      <c r="G41" s="748"/>
      <c r="H41" s="26" t="s">
        <v>200</v>
      </c>
      <c r="I41" s="66" t="s">
        <v>18</v>
      </c>
      <c r="J41" s="66" t="s">
        <v>201</v>
      </c>
      <c r="K41" s="66" t="s">
        <v>90</v>
      </c>
      <c r="L41" s="67">
        <v>43112</v>
      </c>
      <c r="M41" s="67">
        <v>43122</v>
      </c>
      <c r="N41" s="67">
        <v>43465</v>
      </c>
      <c r="O41" s="68" t="s">
        <v>202</v>
      </c>
      <c r="P41" s="26" t="s">
        <v>203</v>
      </c>
      <c r="Q41" s="69" t="s">
        <v>204</v>
      </c>
      <c r="R41" s="26" t="s">
        <v>205</v>
      </c>
      <c r="S41" s="70" t="s">
        <v>13</v>
      </c>
      <c r="T41" s="58" t="s">
        <v>25</v>
      </c>
      <c r="U41" s="26" t="s">
        <v>206</v>
      </c>
      <c r="V41" s="29"/>
      <c r="W41" s="6"/>
      <c r="X41" s="6"/>
      <c r="Y41" s="6"/>
      <c r="Z41" s="6"/>
    </row>
    <row r="42" spans="1:26" ht="72" customHeight="1" x14ac:dyDescent="0.25">
      <c r="A42" s="811">
        <v>17</v>
      </c>
      <c r="B42" s="746" t="s">
        <v>9</v>
      </c>
      <c r="C42" s="746" t="s">
        <v>207</v>
      </c>
      <c r="D42" s="837">
        <v>43084</v>
      </c>
      <c r="E42" s="815" t="s">
        <v>208</v>
      </c>
      <c r="F42" s="746" t="s">
        <v>17</v>
      </c>
      <c r="G42" s="815" t="s">
        <v>209</v>
      </c>
      <c r="H42" s="26" t="s">
        <v>210</v>
      </c>
      <c r="I42" s="66" t="s">
        <v>11</v>
      </c>
      <c r="J42" s="66" t="s">
        <v>187</v>
      </c>
      <c r="K42" s="66" t="s">
        <v>90</v>
      </c>
      <c r="L42" s="67">
        <v>43112</v>
      </c>
      <c r="M42" s="67">
        <v>43122</v>
      </c>
      <c r="N42" s="67">
        <v>43126</v>
      </c>
      <c r="O42" s="68" t="s">
        <v>211</v>
      </c>
      <c r="P42" s="26" t="s">
        <v>212</v>
      </c>
      <c r="Q42" s="69" t="s">
        <v>213</v>
      </c>
      <c r="R42" s="82" t="s">
        <v>214</v>
      </c>
      <c r="S42" s="76"/>
      <c r="T42" s="58" t="s">
        <v>25</v>
      </c>
      <c r="U42" s="26" t="s">
        <v>215</v>
      </c>
      <c r="V42" s="29"/>
      <c r="W42" s="6"/>
      <c r="X42" s="6"/>
      <c r="Y42" s="6"/>
      <c r="Z42" s="6"/>
    </row>
    <row r="43" spans="1:26" ht="72" customHeight="1" x14ac:dyDescent="0.25">
      <c r="A43" s="747"/>
      <c r="B43" s="747"/>
      <c r="C43" s="747"/>
      <c r="D43" s="747"/>
      <c r="E43" s="747"/>
      <c r="F43" s="747"/>
      <c r="G43" s="747"/>
      <c r="H43" s="26" t="s">
        <v>216</v>
      </c>
      <c r="I43" s="66" t="s">
        <v>11</v>
      </c>
      <c r="J43" s="66" t="s">
        <v>217</v>
      </c>
      <c r="K43" s="66" t="s">
        <v>90</v>
      </c>
      <c r="L43" s="67">
        <v>43112</v>
      </c>
      <c r="M43" s="67">
        <v>43132</v>
      </c>
      <c r="N43" s="67">
        <v>43159</v>
      </c>
      <c r="O43" s="68" t="s">
        <v>218</v>
      </c>
      <c r="P43" s="26"/>
      <c r="Q43" s="69" t="s">
        <v>219</v>
      </c>
      <c r="R43" s="26" t="s">
        <v>220</v>
      </c>
      <c r="S43" s="70" t="s">
        <v>13</v>
      </c>
      <c r="T43" s="58" t="s">
        <v>25</v>
      </c>
      <c r="U43" s="26" t="s">
        <v>221</v>
      </c>
      <c r="V43" s="29"/>
      <c r="W43" s="6"/>
      <c r="X43" s="6"/>
      <c r="Y43" s="6"/>
      <c r="Z43" s="6"/>
    </row>
    <row r="44" spans="1:26" ht="72" customHeight="1" x14ac:dyDescent="0.25">
      <c r="A44" s="748"/>
      <c r="B44" s="748"/>
      <c r="C44" s="748"/>
      <c r="D44" s="748"/>
      <c r="E44" s="748"/>
      <c r="F44" s="748"/>
      <c r="G44" s="748"/>
      <c r="H44" s="26" t="s">
        <v>222</v>
      </c>
      <c r="I44" s="66" t="s">
        <v>11</v>
      </c>
      <c r="J44" s="66" t="s">
        <v>223</v>
      </c>
      <c r="K44" s="66" t="s">
        <v>90</v>
      </c>
      <c r="L44" s="67">
        <v>43112</v>
      </c>
      <c r="M44" s="67">
        <v>43122</v>
      </c>
      <c r="N44" s="67">
        <v>43465</v>
      </c>
      <c r="O44" s="68" t="s">
        <v>224</v>
      </c>
      <c r="P44" s="26" t="s">
        <v>225</v>
      </c>
      <c r="Q44" s="69" t="s">
        <v>226</v>
      </c>
      <c r="R44" s="26" t="s">
        <v>227</v>
      </c>
      <c r="S44" s="70" t="s">
        <v>13</v>
      </c>
      <c r="T44" s="58" t="s">
        <v>25</v>
      </c>
      <c r="U44" s="26" t="s">
        <v>228</v>
      </c>
      <c r="V44" s="29"/>
      <c r="W44" s="6"/>
      <c r="X44" s="6"/>
      <c r="Y44" s="6"/>
      <c r="Z44" s="6"/>
    </row>
    <row r="45" spans="1:26" ht="72" customHeight="1" x14ac:dyDescent="0.25">
      <c r="A45" s="50">
        <v>19</v>
      </c>
      <c r="B45" s="51" t="s">
        <v>9</v>
      </c>
      <c r="C45" s="51" t="s">
        <v>45</v>
      </c>
      <c r="D45" s="52">
        <v>42551</v>
      </c>
      <c r="E45" s="53" t="s">
        <v>229</v>
      </c>
      <c r="F45" s="51" t="s">
        <v>17</v>
      </c>
      <c r="G45" s="53" t="s">
        <v>230</v>
      </c>
      <c r="H45" s="53" t="s">
        <v>231</v>
      </c>
      <c r="I45" s="51" t="s">
        <v>11</v>
      </c>
      <c r="J45" s="51" t="s">
        <v>232</v>
      </c>
      <c r="K45" s="51" t="s">
        <v>233</v>
      </c>
      <c r="L45" s="52">
        <v>42566</v>
      </c>
      <c r="M45" s="52">
        <v>42566</v>
      </c>
      <c r="N45" s="52">
        <v>42735</v>
      </c>
      <c r="O45" s="83" t="s">
        <v>234</v>
      </c>
      <c r="P45" s="51" t="s">
        <v>235</v>
      </c>
      <c r="Q45" s="55" t="s">
        <v>236</v>
      </c>
      <c r="R45" s="84" t="s">
        <v>237</v>
      </c>
      <c r="S45" s="64" t="s">
        <v>13</v>
      </c>
      <c r="T45" s="58" t="s">
        <v>25</v>
      </c>
      <c r="U45" s="56" t="s">
        <v>238</v>
      </c>
      <c r="V45" s="59"/>
      <c r="W45" s="6"/>
      <c r="X45" s="6"/>
      <c r="Y45" s="6"/>
      <c r="Z45" s="6"/>
    </row>
    <row r="46" spans="1:26" ht="72" customHeight="1" x14ac:dyDescent="0.25">
      <c r="A46" s="77">
        <v>26</v>
      </c>
      <c r="B46" s="66" t="s">
        <v>9</v>
      </c>
      <c r="C46" s="66" t="s">
        <v>45</v>
      </c>
      <c r="D46" s="67">
        <v>42951</v>
      </c>
      <c r="E46" s="26" t="s">
        <v>239</v>
      </c>
      <c r="F46" s="66" t="s">
        <v>17</v>
      </c>
      <c r="G46" s="26" t="s">
        <v>240</v>
      </c>
      <c r="H46" s="26" t="s">
        <v>241</v>
      </c>
      <c r="I46" s="66" t="s">
        <v>11</v>
      </c>
      <c r="J46" s="66" t="s">
        <v>242</v>
      </c>
      <c r="K46" s="66" t="s">
        <v>233</v>
      </c>
      <c r="L46" s="67">
        <v>42970</v>
      </c>
      <c r="M46" s="67">
        <v>42971</v>
      </c>
      <c r="N46" s="67">
        <v>43076</v>
      </c>
      <c r="O46" s="85" t="s">
        <v>243</v>
      </c>
      <c r="P46" s="66" t="s">
        <v>244</v>
      </c>
      <c r="Q46" s="86" t="s">
        <v>245</v>
      </c>
      <c r="R46" s="87" t="s">
        <v>246</v>
      </c>
      <c r="S46" s="70"/>
      <c r="T46" s="58" t="s">
        <v>25</v>
      </c>
      <c r="U46" s="87" t="s">
        <v>247</v>
      </c>
      <c r="V46" s="29"/>
      <c r="W46" s="6"/>
      <c r="X46" s="6"/>
      <c r="Y46" s="6"/>
      <c r="Z46" s="6"/>
    </row>
    <row r="47" spans="1:26" ht="72" customHeight="1" x14ac:dyDescent="0.25">
      <c r="A47" s="77">
        <v>27</v>
      </c>
      <c r="B47" s="66" t="s">
        <v>9</v>
      </c>
      <c r="C47" s="66" t="s">
        <v>45</v>
      </c>
      <c r="D47" s="67">
        <v>42951</v>
      </c>
      <c r="E47" s="26" t="s">
        <v>248</v>
      </c>
      <c r="F47" s="66" t="s">
        <v>17</v>
      </c>
      <c r="G47" s="26" t="s">
        <v>240</v>
      </c>
      <c r="H47" s="26" t="s">
        <v>241</v>
      </c>
      <c r="I47" s="66" t="s">
        <v>11</v>
      </c>
      <c r="J47" s="66" t="s">
        <v>242</v>
      </c>
      <c r="K47" s="66" t="s">
        <v>233</v>
      </c>
      <c r="L47" s="67">
        <v>42970</v>
      </c>
      <c r="M47" s="67">
        <v>42971</v>
      </c>
      <c r="N47" s="67">
        <v>43076</v>
      </c>
      <c r="O47" s="85" t="s">
        <v>249</v>
      </c>
      <c r="P47" s="88" t="s">
        <v>244</v>
      </c>
      <c r="Q47" s="80" t="s">
        <v>250</v>
      </c>
      <c r="R47" s="87" t="s">
        <v>251</v>
      </c>
      <c r="S47" s="70"/>
      <c r="T47" s="58" t="s">
        <v>25</v>
      </c>
      <c r="U47" s="87" t="s">
        <v>252</v>
      </c>
      <c r="V47" s="29"/>
      <c r="W47" s="6"/>
      <c r="X47" s="6"/>
      <c r="Y47" s="6"/>
      <c r="Z47" s="6"/>
    </row>
    <row r="48" spans="1:26" ht="72" customHeight="1" x14ac:dyDescent="0.25">
      <c r="A48" s="811">
        <v>30</v>
      </c>
      <c r="B48" s="746" t="s">
        <v>23</v>
      </c>
      <c r="C48" s="746" t="s">
        <v>22</v>
      </c>
      <c r="D48" s="812">
        <v>43370</v>
      </c>
      <c r="E48" s="813" t="s">
        <v>253</v>
      </c>
      <c r="F48" s="813" t="s">
        <v>24</v>
      </c>
      <c r="G48" s="814" t="s">
        <v>254</v>
      </c>
      <c r="H48" s="89" t="s">
        <v>255</v>
      </c>
      <c r="I48" s="90" t="s">
        <v>11</v>
      </c>
      <c r="J48" s="90" t="s">
        <v>256</v>
      </c>
      <c r="K48" s="91" t="s">
        <v>257</v>
      </c>
      <c r="L48" s="92">
        <v>43367</v>
      </c>
      <c r="M48" s="92">
        <v>43367</v>
      </c>
      <c r="N48" s="92">
        <v>43370</v>
      </c>
      <c r="O48" s="93" t="s">
        <v>258</v>
      </c>
      <c r="P48" s="94" t="s">
        <v>259</v>
      </c>
      <c r="Q48" s="95" t="s">
        <v>260</v>
      </c>
      <c r="R48" s="95" t="s">
        <v>261</v>
      </c>
      <c r="S48" s="96" t="s">
        <v>13</v>
      </c>
      <c r="T48" s="58" t="s">
        <v>25</v>
      </c>
      <c r="U48" s="81" t="s">
        <v>262</v>
      </c>
      <c r="V48" s="6"/>
      <c r="W48" s="6"/>
      <c r="X48" s="6"/>
      <c r="Y48" s="6"/>
      <c r="Z48" s="6"/>
    </row>
    <row r="49" spans="1:26" ht="72" customHeight="1" x14ac:dyDescent="0.25">
      <c r="A49" s="747"/>
      <c r="B49" s="747"/>
      <c r="C49" s="747"/>
      <c r="D49" s="747"/>
      <c r="E49" s="747"/>
      <c r="F49" s="747"/>
      <c r="G49" s="747"/>
      <c r="H49" s="26" t="s">
        <v>263</v>
      </c>
      <c r="I49" s="66" t="s">
        <v>11</v>
      </c>
      <c r="J49" s="66" t="s">
        <v>264</v>
      </c>
      <c r="K49" s="97" t="s">
        <v>257</v>
      </c>
      <c r="L49" s="98">
        <v>43370</v>
      </c>
      <c r="M49" s="98">
        <v>43370</v>
      </c>
      <c r="N49" s="98">
        <v>43370</v>
      </c>
      <c r="O49" s="99" t="s">
        <v>265</v>
      </c>
      <c r="P49" s="66" t="s">
        <v>266</v>
      </c>
      <c r="Q49" s="100" t="s">
        <v>267</v>
      </c>
      <c r="R49" s="101" t="s">
        <v>268</v>
      </c>
      <c r="S49" s="70" t="s">
        <v>13</v>
      </c>
      <c r="T49" s="58" t="s">
        <v>25</v>
      </c>
      <c r="U49" s="81" t="s">
        <v>269</v>
      </c>
      <c r="V49" s="6"/>
      <c r="W49" s="6"/>
      <c r="X49" s="6"/>
      <c r="Y49" s="6"/>
      <c r="Z49" s="6"/>
    </row>
    <row r="50" spans="1:26" ht="72" customHeight="1" x14ac:dyDescent="0.25">
      <c r="A50" s="747"/>
      <c r="B50" s="747"/>
      <c r="C50" s="747"/>
      <c r="D50" s="747"/>
      <c r="E50" s="747"/>
      <c r="F50" s="747"/>
      <c r="G50" s="747"/>
      <c r="H50" s="100" t="s">
        <v>270</v>
      </c>
      <c r="I50" s="66" t="s">
        <v>11</v>
      </c>
      <c r="J50" s="66" t="s">
        <v>271</v>
      </c>
      <c r="K50" s="66" t="s">
        <v>257</v>
      </c>
      <c r="L50" s="67">
        <v>43370</v>
      </c>
      <c r="M50" s="98">
        <v>43374</v>
      </c>
      <c r="N50" s="98">
        <v>43462</v>
      </c>
      <c r="O50" s="102" t="s">
        <v>272</v>
      </c>
      <c r="P50" s="66" t="s">
        <v>273</v>
      </c>
      <c r="Q50" s="86" t="s">
        <v>274</v>
      </c>
      <c r="R50" s="80" t="s">
        <v>275</v>
      </c>
      <c r="S50" s="70" t="s">
        <v>13</v>
      </c>
      <c r="T50" s="58" t="s">
        <v>25</v>
      </c>
      <c r="U50" s="87" t="s">
        <v>276</v>
      </c>
      <c r="V50" s="6"/>
      <c r="W50" s="6"/>
      <c r="X50" s="6"/>
      <c r="Y50" s="6"/>
      <c r="Z50" s="6"/>
    </row>
    <row r="51" spans="1:26" ht="72" customHeight="1" x14ac:dyDescent="0.25">
      <c r="A51" s="747"/>
      <c r="B51" s="747"/>
      <c r="C51" s="747"/>
      <c r="D51" s="747"/>
      <c r="E51" s="747"/>
      <c r="F51" s="747"/>
      <c r="G51" s="747"/>
      <c r="H51" s="26" t="s">
        <v>277</v>
      </c>
      <c r="I51" s="66" t="s">
        <v>11</v>
      </c>
      <c r="J51" s="66" t="s">
        <v>278</v>
      </c>
      <c r="K51" s="66" t="s">
        <v>257</v>
      </c>
      <c r="L51" s="67">
        <v>43370</v>
      </c>
      <c r="M51" s="98">
        <v>43374</v>
      </c>
      <c r="N51" s="98">
        <v>43612</v>
      </c>
      <c r="O51" s="103" t="s">
        <v>279</v>
      </c>
      <c r="P51" s="66" t="s">
        <v>280</v>
      </c>
      <c r="Q51" s="86" t="s">
        <v>281</v>
      </c>
      <c r="R51" s="104" t="s">
        <v>282</v>
      </c>
      <c r="S51" s="104"/>
      <c r="T51" s="58" t="s">
        <v>25</v>
      </c>
      <c r="U51" s="87" t="s">
        <v>283</v>
      </c>
      <c r="V51" s="6"/>
      <c r="W51" s="6"/>
      <c r="X51" s="6"/>
      <c r="Y51" s="6"/>
      <c r="Z51" s="6"/>
    </row>
    <row r="52" spans="1:26" ht="72" customHeight="1" x14ac:dyDescent="0.25">
      <c r="A52" s="747"/>
      <c r="B52" s="747"/>
      <c r="C52" s="747"/>
      <c r="D52" s="747"/>
      <c r="E52" s="747"/>
      <c r="F52" s="747"/>
      <c r="G52" s="747"/>
      <c r="H52" s="87" t="s">
        <v>284</v>
      </c>
      <c r="I52" s="88" t="s">
        <v>11</v>
      </c>
      <c r="J52" s="88" t="s">
        <v>285</v>
      </c>
      <c r="K52" s="88" t="s">
        <v>257</v>
      </c>
      <c r="L52" s="105">
        <v>43370</v>
      </c>
      <c r="M52" s="106">
        <v>43374</v>
      </c>
      <c r="N52" s="106">
        <v>43403</v>
      </c>
      <c r="O52" s="107" t="s">
        <v>286</v>
      </c>
      <c r="P52" s="108"/>
      <c r="Q52" s="86" t="s">
        <v>287</v>
      </c>
      <c r="R52" s="109"/>
      <c r="S52" s="109"/>
      <c r="T52" s="58" t="s">
        <v>288</v>
      </c>
      <c r="U52" s="87" t="s">
        <v>289</v>
      </c>
      <c r="V52" s="6"/>
      <c r="W52" s="6"/>
      <c r="X52" s="6"/>
      <c r="Y52" s="6"/>
      <c r="Z52" s="6"/>
    </row>
    <row r="53" spans="1:26" ht="72" customHeight="1" x14ac:dyDescent="0.25">
      <c r="A53" s="747"/>
      <c r="B53" s="747"/>
      <c r="C53" s="747"/>
      <c r="D53" s="747"/>
      <c r="E53" s="747"/>
      <c r="F53" s="747"/>
      <c r="G53" s="747"/>
      <c r="H53" s="87" t="s">
        <v>290</v>
      </c>
      <c r="I53" s="88" t="s">
        <v>11</v>
      </c>
      <c r="J53" s="88" t="s">
        <v>291</v>
      </c>
      <c r="K53" s="88" t="s">
        <v>257</v>
      </c>
      <c r="L53" s="105">
        <v>43370</v>
      </c>
      <c r="M53" s="106">
        <v>43374</v>
      </c>
      <c r="N53" s="106">
        <v>43434</v>
      </c>
      <c r="O53" s="110" t="s">
        <v>292</v>
      </c>
      <c r="P53" s="108"/>
      <c r="Q53" s="86" t="s">
        <v>293</v>
      </c>
      <c r="R53" s="109"/>
      <c r="S53" s="109"/>
      <c r="T53" s="58" t="s">
        <v>288</v>
      </c>
      <c r="U53" s="87" t="s">
        <v>294</v>
      </c>
      <c r="V53" s="6"/>
      <c r="W53" s="6"/>
      <c r="X53" s="6"/>
      <c r="Y53" s="6"/>
      <c r="Z53" s="6"/>
    </row>
    <row r="54" spans="1:26" ht="72" customHeight="1" x14ac:dyDescent="0.25">
      <c r="A54" s="748"/>
      <c r="B54" s="748"/>
      <c r="C54" s="748"/>
      <c r="D54" s="748"/>
      <c r="E54" s="748"/>
      <c r="F54" s="748"/>
      <c r="G54" s="748"/>
      <c r="H54" s="111" t="s">
        <v>295</v>
      </c>
      <c r="I54" s="112" t="s">
        <v>11</v>
      </c>
      <c r="J54" s="112" t="s">
        <v>296</v>
      </c>
      <c r="K54" s="88" t="s">
        <v>257</v>
      </c>
      <c r="L54" s="105">
        <v>43370</v>
      </c>
      <c r="M54" s="106">
        <v>43371</v>
      </c>
      <c r="N54" s="106">
        <v>43434</v>
      </c>
      <c r="O54" s="107" t="s">
        <v>297</v>
      </c>
      <c r="P54" s="113"/>
      <c r="Q54" s="86" t="s">
        <v>298</v>
      </c>
      <c r="R54" s="109"/>
      <c r="S54" s="109"/>
      <c r="T54" s="58" t="s">
        <v>288</v>
      </c>
      <c r="U54" s="87" t="s">
        <v>299</v>
      </c>
      <c r="V54" s="6"/>
      <c r="W54" s="6"/>
      <c r="X54" s="6"/>
      <c r="Y54" s="6"/>
      <c r="Z54" s="6"/>
    </row>
    <row r="55" spans="1:26" ht="72" customHeight="1" x14ac:dyDescent="0.25">
      <c r="A55" s="811">
        <v>31</v>
      </c>
      <c r="B55" s="746" t="s">
        <v>9</v>
      </c>
      <c r="C55" s="746" t="s">
        <v>22</v>
      </c>
      <c r="D55" s="812">
        <v>43368</v>
      </c>
      <c r="E55" s="815" t="s">
        <v>300</v>
      </c>
      <c r="F55" s="746" t="s">
        <v>24</v>
      </c>
      <c r="G55" s="815" t="s">
        <v>301</v>
      </c>
      <c r="H55" s="26" t="s">
        <v>302</v>
      </c>
      <c r="I55" s="66" t="s">
        <v>11</v>
      </c>
      <c r="J55" s="66" t="s">
        <v>264</v>
      </c>
      <c r="K55" s="66" t="s">
        <v>257</v>
      </c>
      <c r="L55" s="98">
        <v>43370</v>
      </c>
      <c r="M55" s="98">
        <v>43370</v>
      </c>
      <c r="N55" s="98">
        <v>43370</v>
      </c>
      <c r="O55" s="78" t="s">
        <v>303</v>
      </c>
      <c r="P55" s="66" t="s">
        <v>266</v>
      </c>
      <c r="Q55" s="86" t="s">
        <v>304</v>
      </c>
      <c r="R55" s="101" t="s">
        <v>305</v>
      </c>
      <c r="S55" s="70" t="s">
        <v>13</v>
      </c>
      <c r="T55" s="58" t="s">
        <v>25</v>
      </c>
      <c r="U55" s="87" t="s">
        <v>306</v>
      </c>
      <c r="V55" s="6"/>
      <c r="W55" s="6"/>
      <c r="X55" s="6"/>
      <c r="Y55" s="6"/>
      <c r="Z55" s="6"/>
    </row>
    <row r="56" spans="1:26" ht="72" customHeight="1" x14ac:dyDescent="0.25">
      <c r="A56" s="747"/>
      <c r="B56" s="747"/>
      <c r="C56" s="747"/>
      <c r="D56" s="747"/>
      <c r="E56" s="747"/>
      <c r="F56" s="747"/>
      <c r="G56" s="747"/>
      <c r="H56" s="87" t="s">
        <v>307</v>
      </c>
      <c r="I56" s="66" t="s">
        <v>11</v>
      </c>
      <c r="J56" s="66" t="s">
        <v>264</v>
      </c>
      <c r="K56" s="66" t="s">
        <v>257</v>
      </c>
      <c r="L56" s="98">
        <v>43370</v>
      </c>
      <c r="M56" s="98">
        <v>43374</v>
      </c>
      <c r="N56" s="98">
        <v>43449</v>
      </c>
      <c r="O56" s="114" t="s">
        <v>308</v>
      </c>
      <c r="P56" s="78" t="s">
        <v>309</v>
      </c>
      <c r="Q56" s="86" t="s">
        <v>310</v>
      </c>
      <c r="R56" s="115" t="s">
        <v>311</v>
      </c>
      <c r="S56" s="70" t="s">
        <v>13</v>
      </c>
      <c r="T56" s="58" t="s">
        <v>25</v>
      </c>
      <c r="U56" s="87" t="s">
        <v>312</v>
      </c>
      <c r="V56" s="6"/>
      <c r="W56" s="6"/>
      <c r="X56" s="6"/>
      <c r="Y56" s="6"/>
      <c r="Z56" s="6"/>
    </row>
    <row r="57" spans="1:26" ht="72" customHeight="1" x14ac:dyDescent="0.25">
      <c r="A57" s="748"/>
      <c r="B57" s="748"/>
      <c r="C57" s="748"/>
      <c r="D57" s="748"/>
      <c r="E57" s="748"/>
      <c r="F57" s="748"/>
      <c r="G57" s="747"/>
      <c r="H57" s="75" t="s">
        <v>313</v>
      </c>
      <c r="I57" s="73" t="s">
        <v>11</v>
      </c>
      <c r="J57" s="73" t="s">
        <v>314</v>
      </c>
      <c r="K57" s="73" t="s">
        <v>257</v>
      </c>
      <c r="L57" s="74">
        <v>43370</v>
      </c>
      <c r="M57" s="116">
        <v>43374</v>
      </c>
      <c r="N57" s="116">
        <v>43403</v>
      </c>
      <c r="O57" s="117" t="s">
        <v>315</v>
      </c>
      <c r="P57" s="118" t="s">
        <v>316</v>
      </c>
      <c r="Q57" s="119" t="s">
        <v>317</v>
      </c>
      <c r="R57" s="120" t="s">
        <v>318</v>
      </c>
      <c r="S57" s="70" t="s">
        <v>13</v>
      </c>
      <c r="T57" s="58" t="s">
        <v>25</v>
      </c>
      <c r="U57" s="111" t="s">
        <v>319</v>
      </c>
      <c r="V57" s="6"/>
      <c r="W57" s="6"/>
      <c r="X57" s="6"/>
      <c r="Y57" s="6"/>
      <c r="Z57" s="6"/>
    </row>
    <row r="58" spans="1:26" ht="72" customHeight="1" x14ac:dyDescent="0.25">
      <c r="A58" s="121">
        <v>32</v>
      </c>
      <c r="B58" s="78" t="s">
        <v>23</v>
      </c>
      <c r="C58" s="78" t="s">
        <v>22</v>
      </c>
      <c r="D58" s="122">
        <v>43437</v>
      </c>
      <c r="E58" s="123" t="s">
        <v>320</v>
      </c>
      <c r="F58" s="78" t="s">
        <v>24</v>
      </c>
      <c r="G58" s="123" t="s">
        <v>321</v>
      </c>
      <c r="H58" s="123" t="s">
        <v>322</v>
      </c>
      <c r="I58" s="78" t="s">
        <v>11</v>
      </c>
      <c r="J58" s="123" t="s">
        <v>266</v>
      </c>
      <c r="K58" s="66" t="s">
        <v>257</v>
      </c>
      <c r="L58" s="67">
        <v>43437</v>
      </c>
      <c r="M58" s="98">
        <v>43497</v>
      </c>
      <c r="N58" s="98">
        <v>43678</v>
      </c>
      <c r="O58" s="124" t="s">
        <v>323</v>
      </c>
      <c r="P58" s="125" t="s">
        <v>324</v>
      </c>
      <c r="Q58" s="126" t="s">
        <v>325</v>
      </c>
      <c r="R58" s="127" t="s">
        <v>326</v>
      </c>
      <c r="S58" s="70"/>
      <c r="T58" s="58" t="s">
        <v>25</v>
      </c>
      <c r="U58" s="87" t="s">
        <v>327</v>
      </c>
      <c r="V58" s="6"/>
      <c r="W58" s="6"/>
      <c r="X58" s="6"/>
      <c r="Y58" s="6"/>
      <c r="Z58" s="6"/>
    </row>
    <row r="59" spans="1:26" ht="15.75" customHeight="1" x14ac:dyDescent="0.25">
      <c r="A59" s="128">
        <v>4</v>
      </c>
      <c r="B59" s="78" t="s">
        <v>23</v>
      </c>
      <c r="C59" s="78" t="s">
        <v>43</v>
      </c>
      <c r="D59" s="67">
        <v>43403</v>
      </c>
      <c r="E59" s="129" t="s">
        <v>328</v>
      </c>
      <c r="F59" s="66" t="s">
        <v>24</v>
      </c>
      <c r="G59" s="129" t="s">
        <v>329</v>
      </c>
      <c r="H59" s="129" t="s">
        <v>330</v>
      </c>
      <c r="I59" s="66" t="s">
        <v>18</v>
      </c>
      <c r="J59" s="26" t="s">
        <v>331</v>
      </c>
      <c r="K59" s="26" t="s">
        <v>332</v>
      </c>
      <c r="L59" s="67">
        <v>43439</v>
      </c>
      <c r="M59" s="67">
        <v>43511</v>
      </c>
      <c r="N59" s="67">
        <v>43539</v>
      </c>
      <c r="O59" s="103" t="s">
        <v>333</v>
      </c>
      <c r="P59" s="78" t="s">
        <v>334</v>
      </c>
      <c r="Q59" s="129" t="s">
        <v>335</v>
      </c>
      <c r="R59" s="130" t="s">
        <v>336</v>
      </c>
      <c r="S59" s="69" t="s">
        <v>20</v>
      </c>
      <c r="T59" s="66" t="s">
        <v>25</v>
      </c>
      <c r="U59" s="26" t="s">
        <v>337</v>
      </c>
      <c r="V59" s="6"/>
      <c r="W59" s="6"/>
      <c r="X59" s="6"/>
      <c r="Y59" s="6"/>
      <c r="Z59" s="6"/>
    </row>
    <row r="60" spans="1:26" ht="147" customHeight="1" x14ac:dyDescent="0.25">
      <c r="A60" s="128">
        <v>2</v>
      </c>
      <c r="B60" s="78" t="s">
        <v>9</v>
      </c>
      <c r="C60" s="78" t="s">
        <v>43</v>
      </c>
      <c r="D60" s="67">
        <v>43392</v>
      </c>
      <c r="E60" s="129" t="s">
        <v>338</v>
      </c>
      <c r="F60" s="66" t="s">
        <v>24</v>
      </c>
      <c r="G60" s="129" t="s">
        <v>339</v>
      </c>
      <c r="H60" s="129" t="s">
        <v>340</v>
      </c>
      <c r="I60" s="66" t="s">
        <v>18</v>
      </c>
      <c r="J60" s="26" t="s">
        <v>341</v>
      </c>
      <c r="K60" s="26" t="s">
        <v>332</v>
      </c>
      <c r="L60" s="67">
        <v>43439</v>
      </c>
      <c r="M60" s="67">
        <v>43480</v>
      </c>
      <c r="N60" s="67">
        <v>43511</v>
      </c>
      <c r="O60" s="99" t="s">
        <v>342</v>
      </c>
      <c r="P60" s="78" t="s">
        <v>343</v>
      </c>
      <c r="Q60" s="129" t="s">
        <v>344</v>
      </c>
      <c r="R60" s="131" t="s">
        <v>345</v>
      </c>
      <c r="S60" s="69" t="s">
        <v>13</v>
      </c>
      <c r="T60" s="66" t="s">
        <v>25</v>
      </c>
      <c r="U60" s="26" t="s">
        <v>337</v>
      </c>
      <c r="V60" s="6"/>
      <c r="W60" s="6"/>
      <c r="X60" s="6"/>
      <c r="Y60" s="6"/>
      <c r="Z60" s="6"/>
    </row>
    <row r="61" spans="1:26" ht="409.5" customHeight="1" x14ac:dyDescent="0.25">
      <c r="A61" s="132">
        <v>30</v>
      </c>
      <c r="B61" s="88" t="s">
        <v>9</v>
      </c>
      <c r="C61" s="88" t="s">
        <v>37</v>
      </c>
      <c r="D61" s="105">
        <v>42531</v>
      </c>
      <c r="E61" s="87" t="s">
        <v>346</v>
      </c>
      <c r="F61" s="88" t="s">
        <v>17</v>
      </c>
      <c r="G61" s="87" t="s">
        <v>347</v>
      </c>
      <c r="H61" s="87" t="s">
        <v>348</v>
      </c>
      <c r="I61" s="88" t="s">
        <v>11</v>
      </c>
      <c r="J61" s="88" t="s">
        <v>349</v>
      </c>
      <c r="K61" s="88" t="s">
        <v>350</v>
      </c>
      <c r="L61" s="105">
        <v>42643</v>
      </c>
      <c r="M61" s="105">
        <v>42646</v>
      </c>
      <c r="N61" s="105">
        <v>42735</v>
      </c>
      <c r="O61" s="133" t="s">
        <v>351</v>
      </c>
      <c r="P61" s="134" t="s">
        <v>352</v>
      </c>
      <c r="Q61" s="135" t="s">
        <v>353</v>
      </c>
      <c r="R61" s="87" t="s">
        <v>354</v>
      </c>
      <c r="S61" s="136" t="s">
        <v>13</v>
      </c>
      <c r="T61" s="137" t="s">
        <v>25</v>
      </c>
      <c r="U61" s="87" t="s">
        <v>355</v>
      </c>
      <c r="V61" s="35"/>
      <c r="W61" s="35"/>
      <c r="X61" s="35"/>
      <c r="Y61" s="138"/>
      <c r="Z61" s="35"/>
    </row>
    <row r="62" spans="1:26" ht="357.75" customHeight="1" x14ac:dyDescent="0.25">
      <c r="A62" s="132">
        <v>32</v>
      </c>
      <c r="B62" s="88" t="s">
        <v>9</v>
      </c>
      <c r="C62" s="88" t="s">
        <v>41</v>
      </c>
      <c r="D62" s="105">
        <v>42934</v>
      </c>
      <c r="E62" s="87" t="s">
        <v>356</v>
      </c>
      <c r="F62" s="88" t="s">
        <v>17</v>
      </c>
      <c r="G62" s="87" t="s">
        <v>357</v>
      </c>
      <c r="H62" s="87" t="s">
        <v>358</v>
      </c>
      <c r="I62" s="88" t="s">
        <v>11</v>
      </c>
      <c r="J62" s="88" t="s">
        <v>359</v>
      </c>
      <c r="K62" s="88" t="s">
        <v>360</v>
      </c>
      <c r="L62" s="105">
        <v>42947</v>
      </c>
      <c r="M62" s="105">
        <v>42979</v>
      </c>
      <c r="N62" s="105">
        <v>43084</v>
      </c>
      <c r="O62" s="139" t="s">
        <v>361</v>
      </c>
      <c r="P62" s="88" t="s">
        <v>362</v>
      </c>
      <c r="Q62" s="55" t="s">
        <v>363</v>
      </c>
      <c r="R62" s="140" t="s">
        <v>364</v>
      </c>
      <c r="S62" s="136" t="s">
        <v>13</v>
      </c>
      <c r="T62" s="137" t="s">
        <v>25</v>
      </c>
      <c r="U62" s="87" t="s">
        <v>365</v>
      </c>
      <c r="V62" s="35"/>
      <c r="W62" s="35"/>
      <c r="X62" s="35"/>
      <c r="Y62" s="138"/>
      <c r="Z62" s="35"/>
    </row>
    <row r="63" spans="1:26" ht="15.75" customHeight="1" x14ac:dyDescent="0.25">
      <c r="A63" s="132">
        <v>35</v>
      </c>
      <c r="B63" s="88" t="s">
        <v>9</v>
      </c>
      <c r="C63" s="88" t="s">
        <v>41</v>
      </c>
      <c r="D63" s="105">
        <v>42934</v>
      </c>
      <c r="E63" s="87" t="s">
        <v>366</v>
      </c>
      <c r="F63" s="88" t="s">
        <v>17</v>
      </c>
      <c r="G63" s="87" t="s">
        <v>367</v>
      </c>
      <c r="H63" s="87" t="s">
        <v>368</v>
      </c>
      <c r="I63" s="88" t="s">
        <v>11</v>
      </c>
      <c r="J63" s="141" t="s">
        <v>369</v>
      </c>
      <c r="K63" s="88" t="s">
        <v>370</v>
      </c>
      <c r="L63" s="105">
        <v>42947</v>
      </c>
      <c r="M63" s="105">
        <v>42948</v>
      </c>
      <c r="N63" s="105">
        <v>43100</v>
      </c>
      <c r="O63" s="139" t="s">
        <v>371</v>
      </c>
      <c r="P63" s="88" t="s">
        <v>372</v>
      </c>
      <c r="Q63" s="80" t="s">
        <v>373</v>
      </c>
      <c r="R63" s="87" t="s">
        <v>374</v>
      </c>
      <c r="S63" s="136" t="s">
        <v>13</v>
      </c>
      <c r="T63" s="137" t="s">
        <v>25</v>
      </c>
      <c r="U63" s="87" t="s">
        <v>375</v>
      </c>
      <c r="V63" s="35"/>
      <c r="W63" s="35"/>
      <c r="X63" s="35"/>
      <c r="Y63" s="138"/>
      <c r="Z63" s="35"/>
    </row>
    <row r="64" spans="1:26" ht="353.25" customHeight="1" x14ac:dyDescent="0.25">
      <c r="A64" s="833">
        <v>36</v>
      </c>
      <c r="B64" s="834" t="s">
        <v>9</v>
      </c>
      <c r="C64" s="834" t="s">
        <v>41</v>
      </c>
      <c r="D64" s="835">
        <v>42934</v>
      </c>
      <c r="E64" s="836" t="s">
        <v>376</v>
      </c>
      <c r="F64" s="834" t="s">
        <v>17</v>
      </c>
      <c r="G64" s="836" t="s">
        <v>367</v>
      </c>
      <c r="H64" s="87" t="s">
        <v>377</v>
      </c>
      <c r="I64" s="88" t="s">
        <v>11</v>
      </c>
      <c r="J64" s="143" t="s">
        <v>369</v>
      </c>
      <c r="K64" s="88" t="s">
        <v>360</v>
      </c>
      <c r="L64" s="105">
        <v>42947</v>
      </c>
      <c r="M64" s="105">
        <v>42948</v>
      </c>
      <c r="N64" s="105">
        <v>43097</v>
      </c>
      <c r="O64" s="139" t="s">
        <v>378</v>
      </c>
      <c r="P64" s="88" t="s">
        <v>379</v>
      </c>
      <c r="Q64" s="80" t="s">
        <v>380</v>
      </c>
      <c r="R64" s="81" t="s">
        <v>381</v>
      </c>
      <c r="S64" s="136" t="s">
        <v>13</v>
      </c>
      <c r="T64" s="137" t="s">
        <v>25</v>
      </c>
      <c r="U64" s="87" t="s">
        <v>382</v>
      </c>
      <c r="V64" s="35"/>
      <c r="W64" s="35"/>
      <c r="X64" s="35"/>
      <c r="Y64" s="138"/>
      <c r="Z64" s="35"/>
    </row>
    <row r="65" spans="1:26" ht="241.5" customHeight="1" x14ac:dyDescent="0.25">
      <c r="A65" s="748"/>
      <c r="B65" s="748"/>
      <c r="C65" s="748"/>
      <c r="D65" s="748"/>
      <c r="E65" s="748"/>
      <c r="F65" s="748"/>
      <c r="G65" s="748"/>
      <c r="H65" s="87" t="s">
        <v>383</v>
      </c>
      <c r="I65" s="88" t="s">
        <v>11</v>
      </c>
      <c r="J65" s="88" t="s">
        <v>384</v>
      </c>
      <c r="K65" s="88" t="s">
        <v>385</v>
      </c>
      <c r="L65" s="105">
        <v>42947</v>
      </c>
      <c r="M65" s="105">
        <v>42948</v>
      </c>
      <c r="N65" s="105">
        <v>43097</v>
      </c>
      <c r="O65" s="139" t="s">
        <v>386</v>
      </c>
      <c r="P65" s="88" t="s">
        <v>387</v>
      </c>
      <c r="Q65" s="80" t="s">
        <v>388</v>
      </c>
      <c r="R65" s="87" t="s">
        <v>389</v>
      </c>
      <c r="S65" s="136" t="s">
        <v>13</v>
      </c>
      <c r="T65" s="137" t="s">
        <v>25</v>
      </c>
      <c r="U65" s="87" t="s">
        <v>390</v>
      </c>
      <c r="V65" s="35"/>
      <c r="W65" s="35"/>
      <c r="X65" s="35"/>
      <c r="Y65" s="138"/>
      <c r="Z65" s="35"/>
    </row>
    <row r="66" spans="1:26" ht="216.75" customHeight="1" x14ac:dyDescent="0.25">
      <c r="A66" s="816">
        <v>37</v>
      </c>
      <c r="B66" s="746" t="s">
        <v>9</v>
      </c>
      <c r="C66" s="746" t="s">
        <v>41</v>
      </c>
      <c r="D66" s="837">
        <v>43129</v>
      </c>
      <c r="E66" s="746" t="s">
        <v>391</v>
      </c>
      <c r="F66" s="746" t="s">
        <v>17</v>
      </c>
      <c r="G66" s="815" t="s">
        <v>392</v>
      </c>
      <c r="H66" s="26" t="s">
        <v>393</v>
      </c>
      <c r="I66" s="66" t="s">
        <v>11</v>
      </c>
      <c r="J66" s="66" t="s">
        <v>394</v>
      </c>
      <c r="K66" s="66" t="s">
        <v>395</v>
      </c>
      <c r="L66" s="67">
        <v>43129</v>
      </c>
      <c r="M66" s="67">
        <v>43130</v>
      </c>
      <c r="N66" s="67">
        <v>43138</v>
      </c>
      <c r="O66" s="68" t="s">
        <v>396</v>
      </c>
      <c r="P66" s="26" t="s">
        <v>397</v>
      </c>
      <c r="Q66" s="69" t="s">
        <v>398</v>
      </c>
      <c r="R66" s="26" t="s">
        <v>399</v>
      </c>
      <c r="S66" s="104"/>
      <c r="T66" s="58" t="s">
        <v>25</v>
      </c>
      <c r="U66" s="87" t="s">
        <v>400</v>
      </c>
      <c r="V66" s="6"/>
      <c r="W66" s="6"/>
      <c r="X66" s="6"/>
      <c r="Y66" s="29"/>
      <c r="Z66" s="6"/>
    </row>
    <row r="67" spans="1:26" ht="222" customHeight="1" x14ac:dyDescent="0.25">
      <c r="A67" s="747"/>
      <c r="B67" s="747"/>
      <c r="C67" s="747"/>
      <c r="D67" s="747"/>
      <c r="E67" s="747"/>
      <c r="F67" s="747"/>
      <c r="G67" s="747"/>
      <c r="H67" s="87" t="s">
        <v>401</v>
      </c>
      <c r="I67" s="88" t="s">
        <v>11</v>
      </c>
      <c r="J67" s="88" t="s">
        <v>402</v>
      </c>
      <c r="K67" s="88" t="s">
        <v>403</v>
      </c>
      <c r="L67" s="105">
        <v>43129</v>
      </c>
      <c r="M67" s="105">
        <v>43136</v>
      </c>
      <c r="N67" s="105">
        <v>43281</v>
      </c>
      <c r="O67" s="139" t="s">
        <v>404</v>
      </c>
      <c r="P67" s="88" t="s">
        <v>405</v>
      </c>
      <c r="Q67" s="80" t="s">
        <v>406</v>
      </c>
      <c r="R67" s="87" t="s">
        <v>407</v>
      </c>
      <c r="S67" s="109"/>
      <c r="T67" s="137" t="s">
        <v>25</v>
      </c>
      <c r="U67" s="87" t="s">
        <v>408</v>
      </c>
      <c r="V67" s="35"/>
      <c r="W67" s="35"/>
      <c r="X67" s="35"/>
      <c r="Y67" s="138"/>
      <c r="Z67" s="35"/>
    </row>
    <row r="68" spans="1:26" ht="52.5" hidden="1" customHeight="1" x14ac:dyDescent="0.25">
      <c r="A68" s="747"/>
      <c r="B68" s="747"/>
      <c r="C68" s="747"/>
      <c r="D68" s="747"/>
      <c r="E68" s="747"/>
      <c r="F68" s="747"/>
      <c r="G68" s="747"/>
      <c r="H68" s="26" t="s">
        <v>409</v>
      </c>
      <c r="I68" s="66" t="s">
        <v>11</v>
      </c>
      <c r="J68" s="66" t="s">
        <v>410</v>
      </c>
      <c r="K68" s="66" t="s">
        <v>411</v>
      </c>
      <c r="L68" s="67">
        <v>43129</v>
      </c>
      <c r="M68" s="67">
        <v>43130</v>
      </c>
      <c r="N68" s="67">
        <v>43133</v>
      </c>
      <c r="O68" s="829" t="s">
        <v>412</v>
      </c>
      <c r="P68" s="744"/>
      <c r="Q68" s="744"/>
      <c r="R68" s="745"/>
      <c r="S68" s="66" t="s">
        <v>413</v>
      </c>
      <c r="T68" s="69" t="s">
        <v>414</v>
      </c>
      <c r="U68" s="26" t="s">
        <v>399</v>
      </c>
      <c r="V68" s="104"/>
      <c r="W68" s="58" t="s">
        <v>25</v>
      </c>
      <c r="X68" s="87" t="s">
        <v>400</v>
      </c>
      <c r="Y68" s="29"/>
      <c r="Z68" s="6"/>
    </row>
    <row r="69" spans="1:26" ht="15.75" hidden="1" customHeight="1" x14ac:dyDescent="0.25">
      <c r="A69" s="747"/>
      <c r="B69" s="747"/>
      <c r="C69" s="747"/>
      <c r="D69" s="747"/>
      <c r="E69" s="747"/>
      <c r="F69" s="747"/>
      <c r="G69" s="747"/>
      <c r="H69" s="26" t="s">
        <v>415</v>
      </c>
      <c r="I69" s="66" t="s">
        <v>11</v>
      </c>
      <c r="J69" s="66" t="s">
        <v>416</v>
      </c>
      <c r="K69" s="66" t="s">
        <v>417</v>
      </c>
      <c r="L69" s="67">
        <v>43137</v>
      </c>
      <c r="M69" s="67">
        <v>43138</v>
      </c>
      <c r="N69" s="67">
        <v>43159</v>
      </c>
      <c r="O69" s="829" t="s">
        <v>418</v>
      </c>
      <c r="P69" s="744"/>
      <c r="Q69" s="744"/>
      <c r="R69" s="745"/>
      <c r="S69" s="66" t="s">
        <v>419</v>
      </c>
      <c r="T69" s="69" t="s">
        <v>414</v>
      </c>
      <c r="U69" s="26" t="s">
        <v>399</v>
      </c>
      <c r="V69" s="104"/>
      <c r="W69" s="58" t="s">
        <v>25</v>
      </c>
      <c r="X69" s="87" t="s">
        <v>400</v>
      </c>
      <c r="Y69" s="29"/>
      <c r="Z69" s="6"/>
    </row>
    <row r="70" spans="1:26" ht="111" hidden="1" customHeight="1" x14ac:dyDescent="0.25">
      <c r="A70" s="747"/>
      <c r="B70" s="747"/>
      <c r="C70" s="747"/>
      <c r="D70" s="747"/>
      <c r="E70" s="747"/>
      <c r="F70" s="747"/>
      <c r="G70" s="747"/>
      <c r="H70" s="26" t="s">
        <v>420</v>
      </c>
      <c r="I70" s="66" t="s">
        <v>11</v>
      </c>
      <c r="J70" s="66" t="s">
        <v>402</v>
      </c>
      <c r="K70" s="66" t="s">
        <v>421</v>
      </c>
      <c r="L70" s="67">
        <v>43137</v>
      </c>
      <c r="M70" s="67">
        <v>43138</v>
      </c>
      <c r="N70" s="67">
        <v>43143</v>
      </c>
      <c r="O70" s="829" t="s">
        <v>422</v>
      </c>
      <c r="P70" s="744"/>
      <c r="Q70" s="744"/>
      <c r="R70" s="745"/>
      <c r="S70" s="66" t="s">
        <v>423</v>
      </c>
      <c r="T70" s="69" t="s">
        <v>414</v>
      </c>
      <c r="U70" s="26" t="s">
        <v>399</v>
      </c>
      <c r="V70" s="104"/>
      <c r="W70" s="58" t="s">
        <v>25</v>
      </c>
      <c r="X70" s="87" t="s">
        <v>400</v>
      </c>
      <c r="Y70" s="29"/>
      <c r="Z70" s="6"/>
    </row>
    <row r="71" spans="1:26" ht="312.75" hidden="1" customHeight="1" x14ac:dyDescent="0.25">
      <c r="A71" s="747"/>
      <c r="B71" s="747"/>
      <c r="C71" s="747"/>
      <c r="D71" s="747"/>
      <c r="E71" s="747"/>
      <c r="F71" s="747"/>
      <c r="G71" s="747"/>
      <c r="H71" s="87" t="s">
        <v>424</v>
      </c>
      <c r="I71" s="88" t="s">
        <v>11</v>
      </c>
      <c r="J71" s="88" t="s">
        <v>425</v>
      </c>
      <c r="K71" s="88" t="s">
        <v>426</v>
      </c>
      <c r="L71" s="105">
        <v>43137</v>
      </c>
      <c r="M71" s="105">
        <v>43189</v>
      </c>
      <c r="N71" s="105">
        <v>43281</v>
      </c>
      <c r="O71" s="830" t="s">
        <v>427</v>
      </c>
      <c r="P71" s="744"/>
      <c r="Q71" s="744"/>
      <c r="R71" s="745"/>
      <c r="S71" s="88" t="s">
        <v>428</v>
      </c>
      <c r="T71" s="80" t="s">
        <v>429</v>
      </c>
      <c r="U71" s="87" t="s">
        <v>430</v>
      </c>
      <c r="V71" s="136" t="s">
        <v>13</v>
      </c>
      <c r="W71" s="137" t="s">
        <v>25</v>
      </c>
      <c r="X71" s="87" t="s">
        <v>431</v>
      </c>
      <c r="Y71" s="138"/>
      <c r="Z71" s="35"/>
    </row>
    <row r="72" spans="1:26" ht="409.5" hidden="1" customHeight="1" x14ac:dyDescent="0.25">
      <c r="A72" s="747"/>
      <c r="B72" s="747"/>
      <c r="C72" s="747"/>
      <c r="D72" s="747"/>
      <c r="E72" s="747"/>
      <c r="F72" s="747"/>
      <c r="G72" s="747"/>
      <c r="H72" s="87" t="s">
        <v>432</v>
      </c>
      <c r="I72" s="88" t="s">
        <v>11</v>
      </c>
      <c r="J72" s="88" t="s">
        <v>425</v>
      </c>
      <c r="K72" s="88" t="s">
        <v>433</v>
      </c>
      <c r="L72" s="105">
        <v>43137</v>
      </c>
      <c r="M72" s="105">
        <v>43189</v>
      </c>
      <c r="N72" s="105">
        <v>43281</v>
      </c>
      <c r="O72" s="830" t="s">
        <v>434</v>
      </c>
      <c r="P72" s="744"/>
      <c r="Q72" s="744"/>
      <c r="R72" s="745"/>
      <c r="S72" s="88" t="s">
        <v>435</v>
      </c>
      <c r="T72" s="80" t="s">
        <v>436</v>
      </c>
      <c r="U72" s="87" t="s">
        <v>437</v>
      </c>
      <c r="V72" s="136" t="s">
        <v>13</v>
      </c>
      <c r="W72" s="137" t="s">
        <v>25</v>
      </c>
      <c r="X72" s="87" t="s">
        <v>438</v>
      </c>
      <c r="Y72" s="138"/>
      <c r="Z72" s="35"/>
    </row>
    <row r="73" spans="1:26" ht="189.75" hidden="1" customHeight="1" x14ac:dyDescent="0.25">
      <c r="A73" s="747"/>
      <c r="B73" s="747"/>
      <c r="C73" s="747"/>
      <c r="D73" s="747"/>
      <c r="E73" s="747"/>
      <c r="F73" s="747"/>
      <c r="G73" s="747"/>
      <c r="H73" s="100" t="s">
        <v>439</v>
      </c>
      <c r="I73" s="88" t="s">
        <v>11</v>
      </c>
      <c r="J73" s="144" t="s">
        <v>440</v>
      </c>
      <c r="K73" s="144" t="s">
        <v>403</v>
      </c>
      <c r="L73" s="145">
        <v>43137</v>
      </c>
      <c r="M73" s="145"/>
      <c r="N73" s="145"/>
      <c r="O73" s="832" t="s">
        <v>441</v>
      </c>
      <c r="P73" s="744"/>
      <c r="Q73" s="744"/>
      <c r="R73" s="745"/>
      <c r="S73" s="144"/>
      <c r="T73" s="80" t="s">
        <v>442</v>
      </c>
      <c r="U73" s="146" t="s">
        <v>443</v>
      </c>
      <c r="V73" s="136" t="s">
        <v>13</v>
      </c>
      <c r="W73" s="137" t="s">
        <v>25</v>
      </c>
      <c r="X73" s="87" t="s">
        <v>444</v>
      </c>
      <c r="Y73" s="138"/>
      <c r="Z73" s="35"/>
    </row>
    <row r="74" spans="1:26" ht="15.75" hidden="1" customHeight="1" x14ac:dyDescent="0.25">
      <c r="A74" s="747"/>
      <c r="B74" s="747"/>
      <c r="C74" s="747"/>
      <c r="D74" s="747"/>
      <c r="E74" s="747"/>
      <c r="F74" s="747"/>
      <c r="G74" s="747"/>
      <c r="H74" s="26" t="s">
        <v>445</v>
      </c>
      <c r="I74" s="66" t="s">
        <v>11</v>
      </c>
      <c r="J74" s="66" t="s">
        <v>446</v>
      </c>
      <c r="K74" s="66" t="s">
        <v>447</v>
      </c>
      <c r="L74" s="67">
        <v>43137</v>
      </c>
      <c r="M74" s="67">
        <v>43136</v>
      </c>
      <c r="N74" s="67">
        <v>43280</v>
      </c>
      <c r="O74" s="829" t="s">
        <v>448</v>
      </c>
      <c r="P74" s="744"/>
      <c r="Q74" s="744"/>
      <c r="R74" s="745"/>
      <c r="S74" s="66" t="s">
        <v>449</v>
      </c>
      <c r="T74" s="69" t="s">
        <v>450</v>
      </c>
      <c r="U74" s="147" t="s">
        <v>451</v>
      </c>
      <c r="V74" s="104"/>
      <c r="W74" s="58" t="s">
        <v>25</v>
      </c>
      <c r="X74" s="87" t="s">
        <v>452</v>
      </c>
      <c r="Y74" s="29"/>
      <c r="Z74" s="6"/>
    </row>
    <row r="75" spans="1:26" ht="248.25" hidden="1" customHeight="1" x14ac:dyDescent="0.25">
      <c r="A75" s="747"/>
      <c r="B75" s="747"/>
      <c r="C75" s="747"/>
      <c r="D75" s="747"/>
      <c r="E75" s="747"/>
      <c r="F75" s="747"/>
      <c r="G75" s="747"/>
      <c r="H75" s="87" t="s">
        <v>453</v>
      </c>
      <c r="I75" s="88" t="s">
        <v>11</v>
      </c>
      <c r="J75" s="88" t="s">
        <v>454</v>
      </c>
      <c r="K75" s="88" t="s">
        <v>447</v>
      </c>
      <c r="L75" s="105">
        <v>43137</v>
      </c>
      <c r="M75" s="105">
        <v>43136</v>
      </c>
      <c r="N75" s="105">
        <v>43280</v>
      </c>
      <c r="O75" s="830" t="s">
        <v>455</v>
      </c>
      <c r="P75" s="744"/>
      <c r="Q75" s="744"/>
      <c r="R75" s="745"/>
      <c r="S75" s="88"/>
      <c r="T75" s="80" t="s">
        <v>456</v>
      </c>
      <c r="U75" s="87" t="s">
        <v>457</v>
      </c>
      <c r="V75" s="136" t="s">
        <v>13</v>
      </c>
      <c r="W75" s="137" t="s">
        <v>25</v>
      </c>
      <c r="X75" s="87" t="s">
        <v>458</v>
      </c>
      <c r="Y75" s="138"/>
      <c r="Z75" s="35"/>
    </row>
    <row r="76" spans="1:26" ht="15.75" hidden="1" customHeight="1" x14ac:dyDescent="0.25">
      <c r="A76" s="747"/>
      <c r="B76" s="747"/>
      <c r="C76" s="747"/>
      <c r="D76" s="747"/>
      <c r="E76" s="747"/>
      <c r="F76" s="747"/>
      <c r="G76" s="747"/>
      <c r="H76" s="26" t="s">
        <v>459</v>
      </c>
      <c r="I76" s="66" t="s">
        <v>11</v>
      </c>
      <c r="J76" s="66" t="s">
        <v>460</v>
      </c>
      <c r="K76" s="66" t="s">
        <v>461</v>
      </c>
      <c r="L76" s="67">
        <v>43137</v>
      </c>
      <c r="M76" s="67">
        <v>43136</v>
      </c>
      <c r="N76" s="67">
        <v>43159</v>
      </c>
      <c r="O76" s="829" t="s">
        <v>462</v>
      </c>
      <c r="P76" s="744"/>
      <c r="Q76" s="744"/>
      <c r="R76" s="745"/>
      <c r="S76" s="66" t="s">
        <v>463</v>
      </c>
      <c r="T76" s="69" t="s">
        <v>464</v>
      </c>
      <c r="U76" s="26" t="s">
        <v>465</v>
      </c>
      <c r="V76" s="104"/>
      <c r="W76" s="58" t="s">
        <v>25</v>
      </c>
      <c r="X76" s="87" t="s">
        <v>400</v>
      </c>
      <c r="Y76" s="29"/>
      <c r="Z76" s="6"/>
    </row>
    <row r="77" spans="1:26" ht="15.75" hidden="1" customHeight="1" x14ac:dyDescent="0.25">
      <c r="A77" s="747"/>
      <c r="B77" s="747"/>
      <c r="C77" s="747"/>
      <c r="D77" s="747"/>
      <c r="E77" s="747"/>
      <c r="F77" s="747"/>
      <c r="G77" s="747"/>
      <c r="H77" s="87" t="s">
        <v>466</v>
      </c>
      <c r="I77" s="88" t="s">
        <v>11</v>
      </c>
      <c r="J77" s="88" t="s">
        <v>467</v>
      </c>
      <c r="K77" s="88" t="s">
        <v>468</v>
      </c>
      <c r="L77" s="105">
        <v>43137</v>
      </c>
      <c r="M77" s="105">
        <v>43160</v>
      </c>
      <c r="N77" s="105">
        <v>43464</v>
      </c>
      <c r="O77" s="830" t="s">
        <v>469</v>
      </c>
      <c r="P77" s="744"/>
      <c r="Q77" s="744"/>
      <c r="R77" s="745"/>
      <c r="S77" s="88"/>
      <c r="T77" s="80" t="s">
        <v>470</v>
      </c>
      <c r="U77" s="148" t="s">
        <v>471</v>
      </c>
      <c r="V77" s="136" t="s">
        <v>13</v>
      </c>
      <c r="W77" s="137" t="s">
        <v>25</v>
      </c>
      <c r="X77" s="87" t="s">
        <v>472</v>
      </c>
      <c r="Y77" s="138"/>
      <c r="Z77" s="35"/>
    </row>
    <row r="78" spans="1:26" ht="267" hidden="1" customHeight="1" x14ac:dyDescent="0.25">
      <c r="A78" s="747"/>
      <c r="B78" s="747"/>
      <c r="C78" s="747"/>
      <c r="D78" s="747"/>
      <c r="E78" s="747"/>
      <c r="F78" s="747"/>
      <c r="G78" s="747"/>
      <c r="H78" s="26" t="s">
        <v>473</v>
      </c>
      <c r="I78" s="66" t="s">
        <v>11</v>
      </c>
      <c r="J78" s="66" t="s">
        <v>402</v>
      </c>
      <c r="K78" s="66" t="s">
        <v>474</v>
      </c>
      <c r="L78" s="67">
        <v>43137</v>
      </c>
      <c r="M78" s="67">
        <v>43137</v>
      </c>
      <c r="N78" s="67">
        <v>43159</v>
      </c>
      <c r="O78" s="829" t="s">
        <v>475</v>
      </c>
      <c r="P78" s="744"/>
      <c r="Q78" s="744"/>
      <c r="R78" s="745"/>
      <c r="S78" s="66"/>
      <c r="T78" s="69" t="s">
        <v>476</v>
      </c>
      <c r="U78" s="140" t="s">
        <v>477</v>
      </c>
      <c r="V78" s="70"/>
      <c r="W78" s="58" t="s">
        <v>25</v>
      </c>
      <c r="X78" s="87" t="s">
        <v>478</v>
      </c>
      <c r="Y78" s="29"/>
      <c r="Z78" s="6"/>
    </row>
    <row r="79" spans="1:26" ht="73.5" hidden="1" customHeight="1" x14ac:dyDescent="0.25">
      <c r="A79" s="747"/>
      <c r="B79" s="747"/>
      <c r="C79" s="747"/>
      <c r="D79" s="747"/>
      <c r="E79" s="747"/>
      <c r="F79" s="747"/>
      <c r="G79" s="747"/>
      <c r="H79" s="26" t="s">
        <v>479</v>
      </c>
      <c r="I79" s="66" t="s">
        <v>11</v>
      </c>
      <c r="J79" s="66" t="s">
        <v>480</v>
      </c>
      <c r="K79" s="66" t="s">
        <v>447</v>
      </c>
      <c r="L79" s="67">
        <v>43137</v>
      </c>
      <c r="M79" s="67">
        <v>43137</v>
      </c>
      <c r="N79" s="67">
        <v>43159</v>
      </c>
      <c r="O79" s="829" t="s">
        <v>481</v>
      </c>
      <c r="P79" s="744"/>
      <c r="Q79" s="744"/>
      <c r="R79" s="745"/>
      <c r="S79" s="66"/>
      <c r="T79" s="69" t="s">
        <v>482</v>
      </c>
      <c r="U79" s="140" t="s">
        <v>483</v>
      </c>
      <c r="V79" s="70"/>
      <c r="W79" s="58" t="s">
        <v>25</v>
      </c>
      <c r="X79" s="87" t="s">
        <v>484</v>
      </c>
      <c r="Y79" s="29"/>
      <c r="Z79" s="6"/>
    </row>
    <row r="80" spans="1:26" ht="15.75" hidden="1" customHeight="1" x14ac:dyDescent="0.25">
      <c r="A80" s="747"/>
      <c r="B80" s="747"/>
      <c r="C80" s="747"/>
      <c r="D80" s="747"/>
      <c r="E80" s="747"/>
      <c r="F80" s="747"/>
      <c r="G80" s="747"/>
      <c r="H80" s="87" t="s">
        <v>485</v>
      </c>
      <c r="I80" s="88" t="s">
        <v>11</v>
      </c>
      <c r="J80" s="88"/>
      <c r="K80" s="88" t="s">
        <v>486</v>
      </c>
      <c r="L80" s="105">
        <v>43137</v>
      </c>
      <c r="M80" s="105">
        <v>43143</v>
      </c>
      <c r="N80" s="105">
        <v>43147</v>
      </c>
      <c r="O80" s="830" t="s">
        <v>487</v>
      </c>
      <c r="P80" s="744"/>
      <c r="Q80" s="744"/>
      <c r="R80" s="745"/>
      <c r="S80" s="88" t="s">
        <v>488</v>
      </c>
      <c r="T80" s="80" t="s">
        <v>489</v>
      </c>
      <c r="U80" s="87" t="s">
        <v>490</v>
      </c>
      <c r="V80" s="136" t="s">
        <v>13</v>
      </c>
      <c r="W80" s="137" t="s">
        <v>25</v>
      </c>
      <c r="X80" s="87" t="s">
        <v>491</v>
      </c>
      <c r="Y80" s="138"/>
      <c r="Z80" s="35"/>
    </row>
    <row r="81" spans="1:26" ht="15.75" hidden="1" customHeight="1" x14ac:dyDescent="0.25">
      <c r="A81" s="747"/>
      <c r="B81" s="747"/>
      <c r="C81" s="747"/>
      <c r="D81" s="747"/>
      <c r="E81" s="747"/>
      <c r="F81" s="747"/>
      <c r="G81" s="747"/>
      <c r="H81" s="87" t="s">
        <v>492</v>
      </c>
      <c r="I81" s="88" t="s">
        <v>18</v>
      </c>
      <c r="J81" s="88" t="s">
        <v>493</v>
      </c>
      <c r="K81" s="88" t="s">
        <v>494</v>
      </c>
      <c r="L81" s="105">
        <v>43131</v>
      </c>
      <c r="M81" s="105">
        <v>43281</v>
      </c>
      <c r="N81" s="105">
        <v>43281</v>
      </c>
      <c r="O81" s="831" t="s">
        <v>495</v>
      </c>
      <c r="P81" s="777"/>
      <c r="Q81" s="777"/>
      <c r="R81" s="778"/>
      <c r="S81" s="88"/>
      <c r="T81" s="80" t="s">
        <v>496</v>
      </c>
      <c r="U81" s="87"/>
      <c r="V81" s="109"/>
      <c r="W81" s="137" t="s">
        <v>25</v>
      </c>
      <c r="X81" s="87" t="s">
        <v>497</v>
      </c>
      <c r="Y81" s="138"/>
      <c r="Z81" s="35"/>
    </row>
    <row r="82" spans="1:26" ht="15.75" hidden="1" customHeight="1" x14ac:dyDescent="0.25">
      <c r="A82" s="747"/>
      <c r="B82" s="747"/>
      <c r="C82" s="747"/>
      <c r="D82" s="747"/>
      <c r="E82" s="747"/>
      <c r="F82" s="747"/>
      <c r="G82" s="747"/>
      <c r="H82" s="87" t="s">
        <v>498</v>
      </c>
      <c r="I82" s="88" t="s">
        <v>18</v>
      </c>
      <c r="J82" s="88" t="s">
        <v>493</v>
      </c>
      <c r="K82" s="88" t="s">
        <v>499</v>
      </c>
      <c r="L82" s="105">
        <v>43131</v>
      </c>
      <c r="M82" s="105">
        <v>43160</v>
      </c>
      <c r="N82" s="105">
        <v>43281</v>
      </c>
      <c r="O82" s="766"/>
      <c r="P82" s="753"/>
      <c r="Q82" s="753"/>
      <c r="R82" s="791"/>
      <c r="S82" s="88"/>
      <c r="T82" s="80" t="s">
        <v>500</v>
      </c>
      <c r="U82" s="87"/>
      <c r="V82" s="109"/>
      <c r="W82" s="137" t="s">
        <v>25</v>
      </c>
      <c r="X82" s="87" t="s">
        <v>501</v>
      </c>
      <c r="Y82" s="138"/>
      <c r="Z82" s="35"/>
    </row>
    <row r="83" spans="1:26" ht="129" hidden="1" customHeight="1" x14ac:dyDescent="0.25">
      <c r="A83" s="748"/>
      <c r="B83" s="748"/>
      <c r="C83" s="748"/>
      <c r="D83" s="748"/>
      <c r="E83" s="748"/>
      <c r="F83" s="748"/>
      <c r="G83" s="748"/>
      <c r="H83" s="87" t="s">
        <v>502</v>
      </c>
      <c r="I83" s="88" t="s">
        <v>18</v>
      </c>
      <c r="J83" s="88" t="s">
        <v>493</v>
      </c>
      <c r="K83" s="88" t="s">
        <v>503</v>
      </c>
      <c r="L83" s="105">
        <v>43131</v>
      </c>
      <c r="M83" s="105">
        <v>43252</v>
      </c>
      <c r="N83" s="105">
        <v>43281</v>
      </c>
      <c r="O83" s="767"/>
      <c r="P83" s="754"/>
      <c r="Q83" s="754"/>
      <c r="R83" s="779"/>
      <c r="S83" s="88"/>
      <c r="T83" s="80" t="s">
        <v>504</v>
      </c>
      <c r="U83" s="87"/>
      <c r="V83" s="109"/>
      <c r="W83" s="137" t="s">
        <v>25</v>
      </c>
      <c r="X83" s="87" t="s">
        <v>505</v>
      </c>
      <c r="Y83" s="138"/>
      <c r="Z83" s="35"/>
    </row>
    <row r="84" spans="1:26" ht="133.5" customHeight="1" x14ac:dyDescent="0.25">
      <c r="A84" s="149">
        <v>1</v>
      </c>
      <c r="B84" s="149" t="s">
        <v>23</v>
      </c>
      <c r="C84" s="149" t="s">
        <v>15</v>
      </c>
      <c r="D84" s="150">
        <v>43451</v>
      </c>
      <c r="E84" s="26" t="s">
        <v>506</v>
      </c>
      <c r="F84" s="78" t="s">
        <v>24</v>
      </c>
      <c r="G84" s="53" t="s">
        <v>507</v>
      </c>
      <c r="H84" s="26" t="s">
        <v>508</v>
      </c>
      <c r="I84" s="66" t="s">
        <v>18</v>
      </c>
      <c r="J84" s="78" t="s">
        <v>282</v>
      </c>
      <c r="K84" s="51" t="s">
        <v>509</v>
      </c>
      <c r="L84" s="52">
        <v>43451</v>
      </c>
      <c r="M84" s="52">
        <v>43480</v>
      </c>
      <c r="N84" s="52">
        <v>43494</v>
      </c>
      <c r="O84" s="151" t="s">
        <v>510</v>
      </c>
      <c r="P84" s="152" t="s">
        <v>511</v>
      </c>
      <c r="Q84" s="26" t="s">
        <v>512</v>
      </c>
      <c r="R84" s="26"/>
      <c r="S84" s="26" t="s">
        <v>20</v>
      </c>
      <c r="T84" s="66" t="s">
        <v>25</v>
      </c>
      <c r="U84" s="153" t="s">
        <v>513</v>
      </c>
      <c r="V84" s="154"/>
      <c r="W84" s="154"/>
      <c r="X84" s="154"/>
      <c r="Y84" s="155"/>
      <c r="Z84" s="154"/>
    </row>
    <row r="85" spans="1:26" ht="72" customHeight="1" x14ac:dyDescent="0.25">
      <c r="A85" s="156" t="s">
        <v>514</v>
      </c>
      <c r="B85" s="6"/>
      <c r="C85" s="6"/>
      <c r="D85" s="6"/>
      <c r="E85" s="6"/>
      <c r="F85" s="6"/>
      <c r="G85" s="6"/>
      <c r="H85" s="6"/>
      <c r="I85" s="6"/>
      <c r="J85" s="6"/>
      <c r="K85" s="6"/>
      <c r="L85" s="6"/>
      <c r="M85" s="6"/>
      <c r="N85" s="6"/>
      <c r="O85" s="6"/>
      <c r="P85" s="6"/>
      <c r="Q85" s="6"/>
      <c r="R85" s="6"/>
      <c r="S85" s="6"/>
      <c r="T85" s="157"/>
      <c r="U85" s="6"/>
      <c r="V85" s="6"/>
      <c r="W85" s="6"/>
      <c r="X85" s="6"/>
      <c r="Y85" s="6"/>
      <c r="Z85" s="6"/>
    </row>
    <row r="86" spans="1:26" ht="279.75" customHeight="1" x14ac:dyDescent="0.25">
      <c r="A86" s="66">
        <v>1</v>
      </c>
      <c r="B86" s="78" t="s">
        <v>23</v>
      </c>
      <c r="C86" s="78" t="s">
        <v>8</v>
      </c>
      <c r="D86" s="158">
        <v>43432</v>
      </c>
      <c r="E86" s="26" t="s">
        <v>515</v>
      </c>
      <c r="F86" s="78" t="s">
        <v>24</v>
      </c>
      <c r="G86" s="26" t="s">
        <v>516</v>
      </c>
      <c r="H86" s="26" t="s">
        <v>517</v>
      </c>
      <c r="I86" s="66" t="s">
        <v>18</v>
      </c>
      <c r="J86" s="26" t="s">
        <v>518</v>
      </c>
      <c r="K86" s="66" t="s">
        <v>519</v>
      </c>
      <c r="L86" s="67">
        <v>43432</v>
      </c>
      <c r="M86" s="67">
        <v>43446</v>
      </c>
      <c r="N86" s="67">
        <v>43646</v>
      </c>
      <c r="O86" s="785" t="s">
        <v>520</v>
      </c>
      <c r="P86" s="744"/>
      <c r="Q86" s="744"/>
      <c r="R86" s="745"/>
      <c r="S86" s="159" t="s">
        <v>521</v>
      </c>
      <c r="T86" s="26" t="s">
        <v>522</v>
      </c>
      <c r="U86" s="26" t="s">
        <v>523</v>
      </c>
      <c r="V86" s="26" t="s">
        <v>20</v>
      </c>
      <c r="W86" s="66" t="s">
        <v>25</v>
      </c>
      <c r="X86" s="160" t="s">
        <v>524</v>
      </c>
      <c r="Y86" s="161"/>
      <c r="Z86" s="162"/>
    </row>
    <row r="87" spans="1:26" ht="192.75" customHeight="1" x14ac:dyDescent="0.25">
      <c r="A87" s="66">
        <v>2</v>
      </c>
      <c r="B87" s="78" t="s">
        <v>23</v>
      </c>
      <c r="C87" s="78" t="s">
        <v>8</v>
      </c>
      <c r="D87" s="158">
        <v>43432</v>
      </c>
      <c r="E87" s="26" t="s">
        <v>525</v>
      </c>
      <c r="F87" s="78" t="s">
        <v>24</v>
      </c>
      <c r="G87" s="26" t="s">
        <v>526</v>
      </c>
      <c r="H87" s="26" t="s">
        <v>527</v>
      </c>
      <c r="I87" s="26" t="s">
        <v>18</v>
      </c>
      <c r="J87" s="26" t="s">
        <v>528</v>
      </c>
      <c r="K87" s="66" t="s">
        <v>519</v>
      </c>
      <c r="L87" s="67">
        <v>43432</v>
      </c>
      <c r="M87" s="67">
        <v>43446</v>
      </c>
      <c r="N87" s="67">
        <v>43554</v>
      </c>
      <c r="O87" s="785" t="s">
        <v>529</v>
      </c>
      <c r="P87" s="744"/>
      <c r="Q87" s="744"/>
      <c r="R87" s="745"/>
      <c r="S87" s="159" t="s">
        <v>530</v>
      </c>
      <c r="T87" s="26" t="s">
        <v>531</v>
      </c>
      <c r="U87" s="26" t="s">
        <v>532</v>
      </c>
      <c r="V87" s="26" t="s">
        <v>20</v>
      </c>
      <c r="W87" s="66" t="s">
        <v>25</v>
      </c>
      <c r="X87" s="160" t="s">
        <v>533</v>
      </c>
      <c r="Y87" s="162"/>
      <c r="Z87" s="162"/>
    </row>
    <row r="88" spans="1:26" ht="183" customHeight="1" x14ac:dyDescent="0.25">
      <c r="A88" s="66">
        <v>3</v>
      </c>
      <c r="B88" s="78" t="s">
        <v>23</v>
      </c>
      <c r="C88" s="78" t="s">
        <v>8</v>
      </c>
      <c r="D88" s="158">
        <v>43432</v>
      </c>
      <c r="E88" s="26" t="s">
        <v>534</v>
      </c>
      <c r="F88" s="78" t="s">
        <v>24</v>
      </c>
      <c r="G88" s="26" t="s">
        <v>535</v>
      </c>
      <c r="H88" s="26" t="s">
        <v>536</v>
      </c>
      <c r="I88" s="26" t="s">
        <v>18</v>
      </c>
      <c r="J88" s="26" t="s">
        <v>537</v>
      </c>
      <c r="K88" s="66" t="s">
        <v>519</v>
      </c>
      <c r="L88" s="67">
        <v>43432</v>
      </c>
      <c r="M88" s="67">
        <v>43446</v>
      </c>
      <c r="N88" s="67">
        <v>43646</v>
      </c>
      <c r="O88" s="785" t="s">
        <v>538</v>
      </c>
      <c r="P88" s="744"/>
      <c r="Q88" s="744"/>
      <c r="R88" s="745"/>
      <c r="S88" s="163" t="s">
        <v>539</v>
      </c>
      <c r="T88" s="26" t="s">
        <v>540</v>
      </c>
      <c r="U88" s="26" t="s">
        <v>541</v>
      </c>
      <c r="V88" s="26" t="s">
        <v>20</v>
      </c>
      <c r="W88" s="66" t="s">
        <v>25</v>
      </c>
      <c r="X88" s="160" t="s">
        <v>542</v>
      </c>
      <c r="Y88" s="162"/>
      <c r="Z88" s="162"/>
    </row>
    <row r="89" spans="1:26" ht="207.75" customHeight="1" x14ac:dyDescent="0.25">
      <c r="A89" s="164">
        <v>2</v>
      </c>
      <c r="B89" s="66" t="s">
        <v>23</v>
      </c>
      <c r="C89" s="66" t="s">
        <v>8</v>
      </c>
      <c r="D89" s="67">
        <v>43432</v>
      </c>
      <c r="E89" s="66" t="s">
        <v>543</v>
      </c>
      <c r="F89" s="66" t="s">
        <v>24</v>
      </c>
      <c r="G89" s="66" t="s">
        <v>544</v>
      </c>
      <c r="H89" s="165" t="s">
        <v>545</v>
      </c>
      <c r="I89" s="66" t="s">
        <v>18</v>
      </c>
      <c r="J89" s="165" t="s">
        <v>546</v>
      </c>
      <c r="K89" s="66" t="s">
        <v>547</v>
      </c>
      <c r="L89" s="67">
        <v>43432</v>
      </c>
      <c r="M89" s="67">
        <v>43446</v>
      </c>
      <c r="N89" s="67">
        <v>43646</v>
      </c>
      <c r="O89" s="783" t="s">
        <v>548</v>
      </c>
      <c r="P89" s="744"/>
      <c r="Q89" s="744"/>
      <c r="R89" s="745"/>
      <c r="S89" s="159" t="s">
        <v>549</v>
      </c>
      <c r="T89" s="26" t="s">
        <v>550</v>
      </c>
      <c r="U89" s="143" t="s">
        <v>551</v>
      </c>
      <c r="V89" s="76" t="s">
        <v>13</v>
      </c>
      <c r="W89" s="76" t="s">
        <v>25</v>
      </c>
      <c r="X89" s="82" t="s">
        <v>552</v>
      </c>
      <c r="Y89" s="29"/>
      <c r="Z89" s="6"/>
    </row>
    <row r="90" spans="1:26" ht="216.75" customHeight="1" x14ac:dyDescent="0.25">
      <c r="A90" s="66">
        <v>1</v>
      </c>
      <c r="B90" s="66" t="s">
        <v>23</v>
      </c>
      <c r="C90" s="66" t="s">
        <v>8</v>
      </c>
      <c r="D90" s="67">
        <v>43431</v>
      </c>
      <c r="E90" s="26" t="s">
        <v>553</v>
      </c>
      <c r="F90" s="66" t="s">
        <v>24</v>
      </c>
      <c r="G90" s="26" t="s">
        <v>554</v>
      </c>
      <c r="H90" s="26" t="s">
        <v>555</v>
      </c>
      <c r="I90" s="66" t="s">
        <v>18</v>
      </c>
      <c r="J90" s="26" t="s">
        <v>556</v>
      </c>
      <c r="K90" s="66" t="s">
        <v>557</v>
      </c>
      <c r="L90" s="67">
        <v>43432</v>
      </c>
      <c r="M90" s="67">
        <v>43446</v>
      </c>
      <c r="N90" s="67">
        <v>43646</v>
      </c>
      <c r="O90" s="785" t="s">
        <v>558</v>
      </c>
      <c r="P90" s="744"/>
      <c r="Q90" s="744"/>
      <c r="R90" s="745"/>
      <c r="S90" s="159" t="s">
        <v>559</v>
      </c>
      <c r="T90" s="26" t="s">
        <v>560</v>
      </c>
      <c r="U90" s="66" t="s">
        <v>561</v>
      </c>
      <c r="V90" s="66" t="s">
        <v>13</v>
      </c>
      <c r="W90" s="66" t="s">
        <v>25</v>
      </c>
      <c r="X90" s="26" t="s">
        <v>562</v>
      </c>
      <c r="Y90" s="59"/>
      <c r="Z90" s="6"/>
    </row>
    <row r="91" spans="1:26" ht="216.75" customHeight="1" x14ac:dyDescent="0.25">
      <c r="A91" s="159">
        <v>2</v>
      </c>
      <c r="B91" s="159" t="s">
        <v>23</v>
      </c>
      <c r="C91" s="159" t="s">
        <v>8</v>
      </c>
      <c r="D91" s="166">
        <v>43431</v>
      </c>
      <c r="E91" s="71" t="s">
        <v>563</v>
      </c>
      <c r="F91" s="159" t="s">
        <v>24</v>
      </c>
      <c r="G91" s="71" t="s">
        <v>564</v>
      </c>
      <c r="H91" s="71" t="s">
        <v>565</v>
      </c>
      <c r="I91" s="159" t="s">
        <v>18</v>
      </c>
      <c r="J91" s="71" t="s">
        <v>566</v>
      </c>
      <c r="K91" s="159" t="s">
        <v>557</v>
      </c>
      <c r="L91" s="167">
        <v>43440</v>
      </c>
      <c r="M91" s="166">
        <v>43446</v>
      </c>
      <c r="N91" s="168" t="s">
        <v>567</v>
      </c>
      <c r="O91" s="785" t="s">
        <v>568</v>
      </c>
      <c r="P91" s="744"/>
      <c r="Q91" s="744"/>
      <c r="R91" s="745"/>
      <c r="S91" s="159" t="s">
        <v>569</v>
      </c>
      <c r="T91" s="71" t="s">
        <v>570</v>
      </c>
      <c r="U91" s="159" t="s">
        <v>571</v>
      </c>
      <c r="V91" s="159" t="s">
        <v>13</v>
      </c>
      <c r="W91" s="168" t="s">
        <v>25</v>
      </c>
      <c r="X91" s="26" t="s">
        <v>572</v>
      </c>
      <c r="Y91" s="169"/>
      <c r="Z91" s="170"/>
    </row>
    <row r="92" spans="1:26" ht="147.75" customHeight="1" x14ac:dyDescent="0.25">
      <c r="A92" s="159">
        <v>3</v>
      </c>
      <c r="B92" s="159" t="s">
        <v>9</v>
      </c>
      <c r="C92" s="159" t="s">
        <v>47</v>
      </c>
      <c r="D92" s="167">
        <v>43433</v>
      </c>
      <c r="E92" s="71" t="s">
        <v>573</v>
      </c>
      <c r="F92" s="168" t="s">
        <v>30</v>
      </c>
      <c r="G92" s="71" t="s">
        <v>574</v>
      </c>
      <c r="H92" s="71" t="s">
        <v>575</v>
      </c>
      <c r="I92" s="168" t="s">
        <v>11</v>
      </c>
      <c r="J92" s="71" t="s">
        <v>566</v>
      </c>
      <c r="K92" s="159" t="s">
        <v>557</v>
      </c>
      <c r="L92" s="167">
        <v>43440</v>
      </c>
      <c r="M92" s="166">
        <v>43446</v>
      </c>
      <c r="N92" s="168" t="s">
        <v>567</v>
      </c>
      <c r="O92" s="785" t="s">
        <v>576</v>
      </c>
      <c r="P92" s="744"/>
      <c r="Q92" s="744"/>
      <c r="R92" s="745"/>
      <c r="S92" s="159" t="s">
        <v>577</v>
      </c>
      <c r="T92" s="71" t="s">
        <v>578</v>
      </c>
      <c r="U92" s="159" t="s">
        <v>571</v>
      </c>
      <c r="V92" s="168" t="s">
        <v>13</v>
      </c>
      <c r="W92" s="168" t="s">
        <v>25</v>
      </c>
      <c r="X92" s="71" t="s">
        <v>579</v>
      </c>
      <c r="Y92" s="169"/>
      <c r="Z92" s="170"/>
    </row>
    <row r="93" spans="1:26" ht="267.75" customHeight="1" x14ac:dyDescent="0.25">
      <c r="A93" s="66">
        <v>4</v>
      </c>
      <c r="B93" s="66" t="s">
        <v>9</v>
      </c>
      <c r="C93" s="66" t="s">
        <v>47</v>
      </c>
      <c r="D93" s="67">
        <v>43433</v>
      </c>
      <c r="E93" s="26" t="s">
        <v>580</v>
      </c>
      <c r="F93" s="66" t="s">
        <v>30</v>
      </c>
      <c r="G93" s="26" t="s">
        <v>581</v>
      </c>
      <c r="H93" s="26" t="s">
        <v>582</v>
      </c>
      <c r="I93" s="66" t="s">
        <v>11</v>
      </c>
      <c r="J93" s="26" t="s">
        <v>583</v>
      </c>
      <c r="K93" s="66" t="s">
        <v>557</v>
      </c>
      <c r="L93" s="67">
        <v>43440</v>
      </c>
      <c r="M93" s="67">
        <v>43446</v>
      </c>
      <c r="N93" s="67">
        <v>43554</v>
      </c>
      <c r="O93" s="785" t="s">
        <v>584</v>
      </c>
      <c r="P93" s="744"/>
      <c r="Q93" s="744"/>
      <c r="R93" s="745"/>
      <c r="S93" s="159" t="s">
        <v>585</v>
      </c>
      <c r="T93" s="26" t="s">
        <v>586</v>
      </c>
      <c r="U93" s="66" t="s">
        <v>587</v>
      </c>
      <c r="V93" s="66" t="s">
        <v>13</v>
      </c>
      <c r="W93" s="66" t="s">
        <v>25</v>
      </c>
      <c r="X93" s="26" t="s">
        <v>588</v>
      </c>
      <c r="Y93" s="6"/>
      <c r="Z93" s="6"/>
    </row>
    <row r="94" spans="1:26" ht="153" customHeight="1" x14ac:dyDescent="0.25">
      <c r="A94" s="66">
        <v>5</v>
      </c>
      <c r="B94" s="66" t="s">
        <v>9</v>
      </c>
      <c r="C94" s="66" t="s">
        <v>47</v>
      </c>
      <c r="D94" s="67">
        <v>43433</v>
      </c>
      <c r="E94" s="26" t="s">
        <v>589</v>
      </c>
      <c r="F94" s="66" t="s">
        <v>30</v>
      </c>
      <c r="G94" s="26" t="s">
        <v>590</v>
      </c>
      <c r="H94" s="26" t="s">
        <v>591</v>
      </c>
      <c r="I94" s="66" t="s">
        <v>11</v>
      </c>
      <c r="J94" s="26" t="s">
        <v>592</v>
      </c>
      <c r="K94" s="66" t="s">
        <v>557</v>
      </c>
      <c r="L94" s="67">
        <v>43440</v>
      </c>
      <c r="M94" s="67">
        <v>43446</v>
      </c>
      <c r="N94" s="66" t="s">
        <v>567</v>
      </c>
      <c r="O94" s="785" t="s">
        <v>593</v>
      </c>
      <c r="P94" s="744"/>
      <c r="Q94" s="744"/>
      <c r="R94" s="745"/>
      <c r="S94" s="159" t="s">
        <v>594</v>
      </c>
      <c r="T94" s="26" t="s">
        <v>595</v>
      </c>
      <c r="U94" s="143" t="s">
        <v>551</v>
      </c>
      <c r="V94" s="66" t="s">
        <v>13</v>
      </c>
      <c r="W94" s="66" t="s">
        <v>25</v>
      </c>
      <c r="X94" s="26" t="s">
        <v>596</v>
      </c>
      <c r="Y94" s="6"/>
      <c r="Z94" s="6"/>
    </row>
    <row r="95" spans="1:26" ht="153" customHeight="1" x14ac:dyDescent="0.25">
      <c r="A95" s="66">
        <v>6</v>
      </c>
      <c r="B95" s="66" t="s">
        <v>9</v>
      </c>
      <c r="C95" s="66" t="s">
        <v>47</v>
      </c>
      <c r="D95" s="67">
        <v>43433</v>
      </c>
      <c r="E95" s="26" t="s">
        <v>597</v>
      </c>
      <c r="F95" s="66" t="s">
        <v>30</v>
      </c>
      <c r="G95" s="26" t="s">
        <v>598</v>
      </c>
      <c r="H95" s="26" t="s">
        <v>599</v>
      </c>
      <c r="I95" s="66" t="s">
        <v>11</v>
      </c>
      <c r="J95" s="26" t="s">
        <v>600</v>
      </c>
      <c r="K95" s="66" t="s">
        <v>557</v>
      </c>
      <c r="L95" s="67">
        <v>43440</v>
      </c>
      <c r="M95" s="67">
        <v>43446</v>
      </c>
      <c r="N95" s="67">
        <v>43554</v>
      </c>
      <c r="O95" s="783" t="s">
        <v>601</v>
      </c>
      <c r="P95" s="744"/>
      <c r="Q95" s="744"/>
      <c r="R95" s="745"/>
      <c r="S95" s="171" t="s">
        <v>602</v>
      </c>
      <c r="T95" s="26" t="s">
        <v>603</v>
      </c>
      <c r="U95" s="172" t="s">
        <v>604</v>
      </c>
      <c r="V95" s="66" t="s">
        <v>13</v>
      </c>
      <c r="W95" s="66" t="s">
        <v>25</v>
      </c>
      <c r="X95" s="82" t="s">
        <v>605</v>
      </c>
      <c r="Y95" s="6"/>
      <c r="Z95" s="6"/>
    </row>
    <row r="96" spans="1:26" ht="409.5" customHeight="1" x14ac:dyDescent="0.25">
      <c r="A96" s="17"/>
      <c r="B96" s="17"/>
      <c r="C96" s="17"/>
      <c r="D96" s="173"/>
      <c r="E96" s="174"/>
      <c r="F96" s="17"/>
      <c r="G96" s="174"/>
      <c r="H96" s="26" t="s">
        <v>145</v>
      </c>
      <c r="I96" s="66" t="s">
        <v>18</v>
      </c>
      <c r="J96" s="66" t="s">
        <v>146</v>
      </c>
      <c r="K96" s="66" t="s">
        <v>90</v>
      </c>
      <c r="L96" s="67">
        <v>42857</v>
      </c>
      <c r="M96" s="67">
        <v>43467</v>
      </c>
      <c r="N96" s="67">
        <v>43830</v>
      </c>
      <c r="O96" s="829" t="s">
        <v>606</v>
      </c>
      <c r="P96" s="744"/>
      <c r="Q96" s="744"/>
      <c r="R96" s="745"/>
      <c r="S96" s="26" t="s">
        <v>607</v>
      </c>
      <c r="T96" s="69" t="s">
        <v>608</v>
      </c>
      <c r="U96" s="26" t="s">
        <v>609</v>
      </c>
      <c r="V96" s="76"/>
      <c r="W96" s="58" t="s">
        <v>25</v>
      </c>
      <c r="X96" s="71" t="s">
        <v>610</v>
      </c>
      <c r="Y96" s="29"/>
      <c r="Z96" s="6"/>
    </row>
    <row r="97" spans="1:26" ht="195" customHeight="1" x14ac:dyDescent="0.25">
      <c r="A97" s="77">
        <v>18</v>
      </c>
      <c r="B97" s="78" t="s">
        <v>9</v>
      </c>
      <c r="C97" s="78" t="s">
        <v>35</v>
      </c>
      <c r="D97" s="67">
        <v>43138</v>
      </c>
      <c r="E97" s="26" t="s">
        <v>611</v>
      </c>
      <c r="F97" s="66" t="s">
        <v>17</v>
      </c>
      <c r="G97" s="26" t="s">
        <v>612</v>
      </c>
      <c r="H97" s="26" t="s">
        <v>613</v>
      </c>
      <c r="I97" s="66" t="s">
        <v>11</v>
      </c>
      <c r="J97" s="66" t="s">
        <v>614</v>
      </c>
      <c r="K97" s="66" t="s">
        <v>90</v>
      </c>
      <c r="L97" s="67">
        <v>43503</v>
      </c>
      <c r="M97" s="67">
        <v>43503</v>
      </c>
      <c r="N97" s="67">
        <v>43511</v>
      </c>
      <c r="O97" s="784" t="s">
        <v>615</v>
      </c>
      <c r="P97" s="744"/>
      <c r="Q97" s="744"/>
      <c r="R97" s="745"/>
      <c r="S97" s="82" t="s">
        <v>616</v>
      </c>
      <c r="T97" s="79" t="s">
        <v>617</v>
      </c>
      <c r="U97" s="26" t="s">
        <v>618</v>
      </c>
      <c r="V97" s="70" t="s">
        <v>13</v>
      </c>
      <c r="W97" s="58" t="s">
        <v>25</v>
      </c>
      <c r="X97" s="26" t="s">
        <v>619</v>
      </c>
      <c r="Y97" s="6"/>
      <c r="Z97" s="6"/>
    </row>
    <row r="98" spans="1:26" ht="112.5" customHeight="1" x14ac:dyDescent="0.25">
      <c r="A98" s="175">
        <v>28</v>
      </c>
      <c r="B98" s="176" t="s">
        <v>9</v>
      </c>
      <c r="C98" s="176" t="s">
        <v>45</v>
      </c>
      <c r="D98" s="177">
        <v>43516</v>
      </c>
      <c r="E98" s="178" t="s">
        <v>620</v>
      </c>
      <c r="F98" s="176" t="s">
        <v>17</v>
      </c>
      <c r="G98" s="71" t="s">
        <v>621</v>
      </c>
      <c r="H98" s="65" t="s">
        <v>622</v>
      </c>
      <c r="I98" s="178" t="s">
        <v>11</v>
      </c>
      <c r="J98" s="176" t="s">
        <v>623</v>
      </c>
      <c r="K98" s="159" t="s">
        <v>624</v>
      </c>
      <c r="L98" s="179">
        <v>43435</v>
      </c>
      <c r="M98" s="179">
        <v>43435</v>
      </c>
      <c r="N98" s="177">
        <v>43461</v>
      </c>
      <c r="O98" s="783" t="s">
        <v>625</v>
      </c>
      <c r="P98" s="744"/>
      <c r="Q98" s="744"/>
      <c r="R98" s="745"/>
      <c r="S98" s="180" t="s">
        <v>626</v>
      </c>
      <c r="T98" s="181" t="s">
        <v>627</v>
      </c>
      <c r="U98" s="182" t="s">
        <v>628</v>
      </c>
      <c r="V98" s="175" t="s">
        <v>13</v>
      </c>
      <c r="W98" s="178" t="s">
        <v>25</v>
      </c>
      <c r="X98" s="65" t="s">
        <v>629</v>
      </c>
      <c r="Y98" s="183"/>
      <c r="Z98" s="184"/>
    </row>
    <row r="99" spans="1:26" ht="160.5" customHeight="1" x14ac:dyDescent="0.25">
      <c r="A99" s="60"/>
      <c r="B99" s="61"/>
      <c r="C99" s="61"/>
      <c r="D99" s="185"/>
      <c r="E99" s="61"/>
      <c r="F99" s="61"/>
      <c r="G99" s="62"/>
      <c r="H99" s="26" t="s">
        <v>277</v>
      </c>
      <c r="I99" s="66" t="s">
        <v>11</v>
      </c>
      <c r="J99" s="66" t="s">
        <v>278</v>
      </c>
      <c r="K99" s="66" t="s">
        <v>257</v>
      </c>
      <c r="L99" s="67">
        <v>43370</v>
      </c>
      <c r="M99" s="98">
        <v>43374</v>
      </c>
      <c r="N99" s="98">
        <v>43612</v>
      </c>
      <c r="O99" s="795" t="s">
        <v>630</v>
      </c>
      <c r="P99" s="788"/>
      <c r="Q99" s="788"/>
      <c r="R99" s="789"/>
      <c r="S99" s="66" t="s">
        <v>280</v>
      </c>
      <c r="T99" s="86" t="s">
        <v>631</v>
      </c>
      <c r="U99" s="104" t="s">
        <v>282</v>
      </c>
      <c r="V99" s="104"/>
      <c r="W99" s="76" t="s">
        <v>25</v>
      </c>
      <c r="X99" s="87" t="s">
        <v>632</v>
      </c>
      <c r="Y99" s="6"/>
      <c r="Z99" s="6"/>
    </row>
    <row r="100" spans="1:26" ht="138" customHeight="1" x14ac:dyDescent="0.25">
      <c r="A100" s="121">
        <v>32</v>
      </c>
      <c r="B100" s="78" t="s">
        <v>23</v>
      </c>
      <c r="C100" s="78" t="s">
        <v>22</v>
      </c>
      <c r="D100" s="122">
        <v>43437</v>
      </c>
      <c r="E100" s="123" t="s">
        <v>320</v>
      </c>
      <c r="F100" s="78" t="s">
        <v>24</v>
      </c>
      <c r="G100" s="123" t="s">
        <v>321</v>
      </c>
      <c r="H100" s="123" t="s">
        <v>322</v>
      </c>
      <c r="I100" s="78" t="s">
        <v>11</v>
      </c>
      <c r="J100" s="123" t="s">
        <v>266</v>
      </c>
      <c r="K100" s="66" t="s">
        <v>257</v>
      </c>
      <c r="L100" s="67">
        <v>43437</v>
      </c>
      <c r="M100" s="98">
        <v>43497</v>
      </c>
      <c r="N100" s="98">
        <v>43678</v>
      </c>
      <c r="O100" s="795" t="s">
        <v>633</v>
      </c>
      <c r="P100" s="788"/>
      <c r="Q100" s="788"/>
      <c r="R100" s="789"/>
      <c r="S100" s="125" t="s">
        <v>634</v>
      </c>
      <c r="T100" s="126" t="s">
        <v>635</v>
      </c>
      <c r="U100" s="127" t="s">
        <v>326</v>
      </c>
      <c r="V100" s="70"/>
      <c r="W100" s="76" t="s">
        <v>25</v>
      </c>
      <c r="X100" s="87" t="s">
        <v>636</v>
      </c>
      <c r="Y100" s="6"/>
      <c r="Z100" s="6"/>
    </row>
    <row r="101" spans="1:26" ht="72" customHeight="1" x14ac:dyDescent="0.25">
      <c r="A101" s="186"/>
      <c r="B101" s="187"/>
      <c r="C101" s="187" t="s">
        <v>22</v>
      </c>
      <c r="D101" s="188"/>
      <c r="E101" s="152" t="s">
        <v>637</v>
      </c>
      <c r="F101" s="187"/>
      <c r="G101" s="153"/>
      <c r="H101" s="152" t="s">
        <v>638</v>
      </c>
      <c r="I101" s="128" t="s">
        <v>18</v>
      </c>
      <c r="J101" s="128" t="s">
        <v>639</v>
      </c>
      <c r="K101" s="128" t="s">
        <v>640</v>
      </c>
      <c r="L101" s="189">
        <v>43585</v>
      </c>
      <c r="M101" s="189">
        <v>43587</v>
      </c>
      <c r="N101" s="189">
        <v>43615</v>
      </c>
      <c r="O101" s="795" t="s">
        <v>641</v>
      </c>
      <c r="P101" s="788"/>
      <c r="Q101" s="788"/>
      <c r="R101" s="789"/>
      <c r="S101" s="152" t="s">
        <v>642</v>
      </c>
      <c r="T101" s="190" t="s">
        <v>643</v>
      </c>
      <c r="U101" s="191" t="s">
        <v>644</v>
      </c>
      <c r="V101" s="70" t="s">
        <v>13</v>
      </c>
      <c r="W101" s="76" t="s">
        <v>25</v>
      </c>
      <c r="X101" s="152" t="s">
        <v>645</v>
      </c>
      <c r="Y101" s="6"/>
      <c r="Z101" s="6"/>
    </row>
    <row r="102" spans="1:26" ht="72" customHeight="1" x14ac:dyDescent="0.25">
      <c r="A102" s="802"/>
      <c r="B102" s="798"/>
      <c r="C102" s="192"/>
      <c r="D102" s="803"/>
      <c r="E102" s="804"/>
      <c r="F102" s="798"/>
      <c r="G102" s="798"/>
      <c r="H102" s="193" t="s">
        <v>646</v>
      </c>
      <c r="I102" s="128" t="s">
        <v>18</v>
      </c>
      <c r="J102" s="128" t="s">
        <v>271</v>
      </c>
      <c r="K102" s="128" t="s">
        <v>647</v>
      </c>
      <c r="L102" s="189">
        <v>43585</v>
      </c>
      <c r="M102" s="189">
        <v>43617</v>
      </c>
      <c r="N102" s="189">
        <v>43630</v>
      </c>
      <c r="O102" s="795" t="s">
        <v>648</v>
      </c>
      <c r="P102" s="788"/>
      <c r="Q102" s="788"/>
      <c r="R102" s="789"/>
      <c r="S102" s="194" t="s">
        <v>649</v>
      </c>
      <c r="T102" s="190" t="s">
        <v>650</v>
      </c>
      <c r="U102" s="195" t="s">
        <v>651</v>
      </c>
      <c r="V102" s="70" t="s">
        <v>13</v>
      </c>
      <c r="W102" s="76" t="s">
        <v>25</v>
      </c>
      <c r="X102" s="152" t="s">
        <v>652</v>
      </c>
      <c r="Y102" s="6"/>
      <c r="Z102" s="6"/>
    </row>
    <row r="103" spans="1:26" ht="72" customHeight="1" x14ac:dyDescent="0.25">
      <c r="A103" s="747"/>
      <c r="B103" s="747"/>
      <c r="C103" s="192"/>
      <c r="D103" s="747"/>
      <c r="E103" s="748"/>
      <c r="F103" s="747"/>
      <c r="G103" s="747"/>
      <c r="H103" s="193" t="s">
        <v>653</v>
      </c>
      <c r="I103" s="128" t="s">
        <v>18</v>
      </c>
      <c r="J103" s="128" t="s">
        <v>639</v>
      </c>
      <c r="K103" s="128" t="s">
        <v>654</v>
      </c>
      <c r="L103" s="189">
        <v>43585</v>
      </c>
      <c r="M103" s="189">
        <v>43556</v>
      </c>
      <c r="N103" s="189">
        <v>43800</v>
      </c>
      <c r="O103" s="795" t="s">
        <v>655</v>
      </c>
      <c r="P103" s="788"/>
      <c r="Q103" s="788"/>
      <c r="R103" s="789"/>
      <c r="S103" s="194" t="s">
        <v>656</v>
      </c>
      <c r="T103" s="190" t="s">
        <v>657</v>
      </c>
      <c r="U103" s="195" t="s">
        <v>644</v>
      </c>
      <c r="V103" s="70" t="s">
        <v>13</v>
      </c>
      <c r="W103" s="76" t="s">
        <v>25</v>
      </c>
      <c r="X103" s="152" t="s">
        <v>658</v>
      </c>
      <c r="Y103" s="6"/>
      <c r="Z103" s="6"/>
    </row>
    <row r="104" spans="1:26" ht="72" customHeight="1" x14ac:dyDescent="0.25">
      <c r="A104" s="805">
        <v>36</v>
      </c>
      <c r="B104" s="799" t="s">
        <v>9</v>
      </c>
      <c r="C104" s="799" t="s">
        <v>22</v>
      </c>
      <c r="D104" s="806">
        <v>43564</v>
      </c>
      <c r="E104" s="152" t="s">
        <v>659</v>
      </c>
      <c r="F104" s="128" t="s">
        <v>30</v>
      </c>
      <c r="G104" s="799" t="s">
        <v>660</v>
      </c>
      <c r="H104" s="193" t="s">
        <v>661</v>
      </c>
      <c r="I104" s="128" t="s">
        <v>18</v>
      </c>
      <c r="J104" s="128" t="s">
        <v>662</v>
      </c>
      <c r="K104" s="128" t="s">
        <v>647</v>
      </c>
      <c r="L104" s="189">
        <v>43585</v>
      </c>
      <c r="M104" s="189">
        <v>43587</v>
      </c>
      <c r="N104" s="189">
        <v>43615</v>
      </c>
      <c r="O104" s="795" t="s">
        <v>663</v>
      </c>
      <c r="P104" s="788"/>
      <c r="Q104" s="788"/>
      <c r="R104" s="796"/>
      <c r="S104" s="154" t="s">
        <v>664</v>
      </c>
      <c r="T104" s="190" t="s">
        <v>665</v>
      </c>
      <c r="U104" s="195" t="s">
        <v>666</v>
      </c>
      <c r="V104" s="70" t="s">
        <v>13</v>
      </c>
      <c r="W104" s="76" t="s">
        <v>25</v>
      </c>
      <c r="X104" s="152" t="s">
        <v>667</v>
      </c>
      <c r="Y104" s="6"/>
      <c r="Z104" s="6"/>
    </row>
    <row r="105" spans="1:26" ht="72" customHeight="1" x14ac:dyDescent="0.25">
      <c r="A105" s="747"/>
      <c r="B105" s="747"/>
      <c r="C105" s="747"/>
      <c r="D105" s="747"/>
      <c r="E105" s="152" t="s">
        <v>668</v>
      </c>
      <c r="F105" s="128" t="s">
        <v>30</v>
      </c>
      <c r="G105" s="747"/>
      <c r="H105" s="198" t="s">
        <v>669</v>
      </c>
      <c r="I105" s="128" t="s">
        <v>18</v>
      </c>
      <c r="J105" s="128" t="s">
        <v>670</v>
      </c>
      <c r="K105" s="128" t="s">
        <v>647</v>
      </c>
      <c r="L105" s="189">
        <v>43585</v>
      </c>
      <c r="M105" s="189">
        <v>43587</v>
      </c>
      <c r="N105" s="189">
        <v>43615</v>
      </c>
      <c r="O105" s="795" t="s">
        <v>671</v>
      </c>
      <c r="P105" s="788"/>
      <c r="Q105" s="788"/>
      <c r="R105" s="789"/>
      <c r="S105" s="152" t="s">
        <v>672</v>
      </c>
      <c r="T105" s="190" t="s">
        <v>673</v>
      </c>
      <c r="U105" s="195" t="s">
        <v>674</v>
      </c>
      <c r="V105" s="70" t="s">
        <v>13</v>
      </c>
      <c r="W105" s="76" t="s">
        <v>25</v>
      </c>
      <c r="X105" s="152" t="s">
        <v>675</v>
      </c>
      <c r="Y105" s="6"/>
      <c r="Z105" s="6"/>
    </row>
    <row r="106" spans="1:26" ht="72" customHeight="1" x14ac:dyDescent="0.25">
      <c r="A106" s="748"/>
      <c r="B106" s="748"/>
      <c r="C106" s="748"/>
      <c r="D106" s="748"/>
      <c r="E106" s="193" t="s">
        <v>676</v>
      </c>
      <c r="F106" s="128" t="s">
        <v>30</v>
      </c>
      <c r="G106" s="748"/>
      <c r="H106" s="193" t="s">
        <v>677</v>
      </c>
      <c r="I106" s="128" t="s">
        <v>18</v>
      </c>
      <c r="J106" s="128" t="s">
        <v>678</v>
      </c>
      <c r="K106" s="128" t="s">
        <v>647</v>
      </c>
      <c r="L106" s="189">
        <v>43585</v>
      </c>
      <c r="M106" s="189">
        <v>43587</v>
      </c>
      <c r="N106" s="189">
        <v>43600</v>
      </c>
      <c r="O106" s="795" t="s">
        <v>679</v>
      </c>
      <c r="P106" s="788"/>
      <c r="Q106" s="788"/>
      <c r="R106" s="789"/>
      <c r="S106" s="152" t="s">
        <v>680</v>
      </c>
      <c r="T106" s="190" t="s">
        <v>681</v>
      </c>
      <c r="U106" s="195" t="s">
        <v>674</v>
      </c>
      <c r="V106" s="70" t="s">
        <v>13</v>
      </c>
      <c r="W106" s="76" t="s">
        <v>25</v>
      </c>
      <c r="X106" s="152" t="s">
        <v>682</v>
      </c>
      <c r="Y106" s="6"/>
      <c r="Z106" s="6"/>
    </row>
    <row r="107" spans="1:26" ht="72" customHeight="1" x14ac:dyDescent="0.25">
      <c r="A107" s="805">
        <v>38</v>
      </c>
      <c r="B107" s="799" t="s">
        <v>9</v>
      </c>
      <c r="C107" s="799" t="s">
        <v>22</v>
      </c>
      <c r="D107" s="806">
        <v>43564</v>
      </c>
      <c r="E107" s="152" t="s">
        <v>683</v>
      </c>
      <c r="F107" s="128" t="s">
        <v>30</v>
      </c>
      <c r="G107" s="800" t="s">
        <v>684</v>
      </c>
      <c r="H107" s="193" t="s">
        <v>685</v>
      </c>
      <c r="I107" s="128" t="s">
        <v>18</v>
      </c>
      <c r="J107" s="128" t="s">
        <v>686</v>
      </c>
      <c r="K107" s="128" t="s">
        <v>640</v>
      </c>
      <c r="L107" s="189">
        <v>43585</v>
      </c>
      <c r="M107" s="189">
        <v>43587</v>
      </c>
      <c r="N107" s="189">
        <v>43615</v>
      </c>
      <c r="O107" s="795" t="s">
        <v>687</v>
      </c>
      <c r="P107" s="788"/>
      <c r="Q107" s="788"/>
      <c r="R107" s="789"/>
      <c r="S107" s="193" t="s">
        <v>688</v>
      </c>
      <c r="T107" s="190" t="s">
        <v>689</v>
      </c>
      <c r="U107" s="199"/>
      <c r="V107" s="70" t="s">
        <v>13</v>
      </c>
      <c r="W107" s="76" t="s">
        <v>25</v>
      </c>
      <c r="X107" s="152" t="s">
        <v>690</v>
      </c>
      <c r="Y107" s="6"/>
      <c r="Z107" s="6"/>
    </row>
    <row r="108" spans="1:26" ht="72" customHeight="1" x14ac:dyDescent="0.25">
      <c r="A108" s="748"/>
      <c r="B108" s="748"/>
      <c r="C108" s="748"/>
      <c r="D108" s="748"/>
      <c r="E108" s="152" t="s">
        <v>691</v>
      </c>
      <c r="F108" s="128" t="s">
        <v>30</v>
      </c>
      <c r="G108" s="748"/>
      <c r="H108" s="193" t="s">
        <v>692</v>
      </c>
      <c r="I108" s="128" t="s">
        <v>18</v>
      </c>
      <c r="J108" s="128" t="s">
        <v>693</v>
      </c>
      <c r="K108" s="128" t="s">
        <v>640</v>
      </c>
      <c r="L108" s="189">
        <v>43585</v>
      </c>
      <c r="M108" s="189">
        <v>43587</v>
      </c>
      <c r="N108" s="189">
        <v>43615</v>
      </c>
      <c r="O108" s="795" t="s">
        <v>694</v>
      </c>
      <c r="P108" s="788"/>
      <c r="Q108" s="788"/>
      <c r="R108" s="789"/>
      <c r="S108" s="200" t="s">
        <v>695</v>
      </c>
      <c r="T108" s="190" t="s">
        <v>696</v>
      </c>
      <c r="U108" s="199"/>
      <c r="V108" s="70" t="s">
        <v>13</v>
      </c>
      <c r="W108" s="76" t="s">
        <v>25</v>
      </c>
      <c r="X108" s="152" t="s">
        <v>697</v>
      </c>
      <c r="Y108" s="6"/>
      <c r="Z108" s="6"/>
    </row>
    <row r="109" spans="1:26" ht="72" customHeight="1" x14ac:dyDescent="0.25">
      <c r="A109" s="121">
        <v>39</v>
      </c>
      <c r="B109" s="128" t="s">
        <v>9</v>
      </c>
      <c r="C109" s="128" t="s">
        <v>22</v>
      </c>
      <c r="D109" s="201">
        <v>43564</v>
      </c>
      <c r="E109" s="193" t="s">
        <v>698</v>
      </c>
      <c r="F109" s="128" t="s">
        <v>30</v>
      </c>
      <c r="G109" s="152" t="s">
        <v>699</v>
      </c>
      <c r="H109" s="193" t="s">
        <v>700</v>
      </c>
      <c r="I109" s="128" t="s">
        <v>18</v>
      </c>
      <c r="J109" s="128" t="s">
        <v>701</v>
      </c>
      <c r="K109" s="128" t="s">
        <v>702</v>
      </c>
      <c r="L109" s="189">
        <v>43585</v>
      </c>
      <c r="M109" s="189">
        <v>43587</v>
      </c>
      <c r="N109" s="189">
        <v>43829</v>
      </c>
      <c r="O109" s="795" t="s">
        <v>703</v>
      </c>
      <c r="P109" s="788"/>
      <c r="Q109" s="788"/>
      <c r="R109" s="789"/>
      <c r="S109" s="152" t="s">
        <v>704</v>
      </c>
      <c r="T109" s="190" t="s">
        <v>705</v>
      </c>
      <c r="U109" s="202" t="s">
        <v>706</v>
      </c>
      <c r="V109" s="70" t="s">
        <v>13</v>
      </c>
      <c r="W109" s="76" t="s">
        <v>25</v>
      </c>
      <c r="X109" s="152" t="s">
        <v>707</v>
      </c>
      <c r="Y109" s="6"/>
      <c r="Z109" s="6"/>
    </row>
    <row r="110" spans="1:26" ht="72" customHeight="1" x14ac:dyDescent="0.25">
      <c r="A110" s="121">
        <v>40</v>
      </c>
      <c r="B110" s="128" t="s">
        <v>9</v>
      </c>
      <c r="C110" s="128" t="s">
        <v>22</v>
      </c>
      <c r="D110" s="201">
        <v>43564</v>
      </c>
      <c r="E110" s="152" t="s">
        <v>708</v>
      </c>
      <c r="F110" s="128" t="s">
        <v>30</v>
      </c>
      <c r="G110" s="152" t="s">
        <v>709</v>
      </c>
      <c r="H110" s="193" t="s">
        <v>710</v>
      </c>
      <c r="I110" s="128" t="s">
        <v>18</v>
      </c>
      <c r="J110" s="128" t="s">
        <v>711</v>
      </c>
      <c r="K110" s="128" t="s">
        <v>712</v>
      </c>
      <c r="L110" s="189">
        <v>43585</v>
      </c>
      <c r="M110" s="189">
        <v>43586</v>
      </c>
      <c r="N110" s="189">
        <v>43615</v>
      </c>
      <c r="O110" s="795" t="s">
        <v>713</v>
      </c>
      <c r="P110" s="788"/>
      <c r="Q110" s="788"/>
      <c r="R110" s="789"/>
      <c r="S110" s="203" t="s">
        <v>714</v>
      </c>
      <c r="T110" s="190" t="s">
        <v>715</v>
      </c>
      <c r="U110" s="202" t="s">
        <v>716</v>
      </c>
      <c r="V110" s="70" t="s">
        <v>13</v>
      </c>
      <c r="W110" s="76" t="s">
        <v>25</v>
      </c>
      <c r="X110" s="152" t="s">
        <v>717</v>
      </c>
      <c r="Y110" s="6"/>
      <c r="Z110" s="6"/>
    </row>
    <row r="111" spans="1:26" ht="72" customHeight="1" x14ac:dyDescent="0.25">
      <c r="A111" s="805">
        <v>41</v>
      </c>
      <c r="B111" s="799" t="s">
        <v>9</v>
      </c>
      <c r="C111" s="799" t="s">
        <v>22</v>
      </c>
      <c r="D111" s="806">
        <v>43564</v>
      </c>
      <c r="E111" s="152" t="s">
        <v>718</v>
      </c>
      <c r="F111" s="128" t="s">
        <v>30</v>
      </c>
      <c r="G111" s="800" t="s">
        <v>719</v>
      </c>
      <c r="H111" s="193" t="s">
        <v>720</v>
      </c>
      <c r="I111" s="128" t="s">
        <v>18</v>
      </c>
      <c r="J111" s="128" t="s">
        <v>721</v>
      </c>
      <c r="K111" s="128" t="s">
        <v>722</v>
      </c>
      <c r="L111" s="189">
        <v>43585</v>
      </c>
      <c r="M111" s="189">
        <v>43587</v>
      </c>
      <c r="N111" s="189">
        <v>43607</v>
      </c>
      <c r="O111" s="795" t="s">
        <v>723</v>
      </c>
      <c r="P111" s="788"/>
      <c r="Q111" s="788"/>
      <c r="R111" s="789"/>
      <c r="S111" s="204" t="s">
        <v>724</v>
      </c>
      <c r="T111" s="190" t="s">
        <v>725</v>
      </c>
      <c r="U111" s="202" t="s">
        <v>726</v>
      </c>
      <c r="V111" s="70" t="s">
        <v>13</v>
      </c>
      <c r="W111" s="76" t="s">
        <v>25</v>
      </c>
      <c r="X111" s="152" t="s">
        <v>727</v>
      </c>
      <c r="Y111" s="6"/>
      <c r="Z111" s="6"/>
    </row>
    <row r="112" spans="1:26" ht="72" customHeight="1" x14ac:dyDescent="0.25">
      <c r="A112" s="747"/>
      <c r="B112" s="747"/>
      <c r="C112" s="747"/>
      <c r="D112" s="747"/>
      <c r="E112" s="800" t="s">
        <v>728</v>
      </c>
      <c r="F112" s="799" t="s">
        <v>30</v>
      </c>
      <c r="G112" s="747"/>
      <c r="H112" s="193" t="s">
        <v>729</v>
      </c>
      <c r="I112" s="128" t="s">
        <v>18</v>
      </c>
      <c r="J112" s="128" t="s">
        <v>730</v>
      </c>
      <c r="K112" s="128" t="s">
        <v>712</v>
      </c>
      <c r="L112" s="189">
        <v>43585</v>
      </c>
      <c r="M112" s="189">
        <v>43585</v>
      </c>
      <c r="N112" s="205">
        <v>43585</v>
      </c>
      <c r="O112" s="795" t="s">
        <v>731</v>
      </c>
      <c r="P112" s="788"/>
      <c r="Q112" s="788"/>
      <c r="R112" s="789"/>
      <c r="S112" s="206" t="s">
        <v>732</v>
      </c>
      <c r="T112" s="207" t="s">
        <v>733</v>
      </c>
      <c r="U112" s="202" t="s">
        <v>734</v>
      </c>
      <c r="V112" s="70" t="s">
        <v>13</v>
      </c>
      <c r="W112" s="76" t="s">
        <v>25</v>
      </c>
      <c r="X112" s="152" t="s">
        <v>735</v>
      </c>
      <c r="Y112" s="6"/>
      <c r="Z112" s="6"/>
    </row>
    <row r="113" spans="1:26" ht="72" customHeight="1" x14ac:dyDescent="0.25">
      <c r="A113" s="747"/>
      <c r="B113" s="747"/>
      <c r="C113" s="747"/>
      <c r="D113" s="747"/>
      <c r="E113" s="747"/>
      <c r="F113" s="747"/>
      <c r="G113" s="747"/>
      <c r="H113" s="193" t="s">
        <v>736</v>
      </c>
      <c r="I113" s="128" t="s">
        <v>18</v>
      </c>
      <c r="J113" s="128" t="s">
        <v>730</v>
      </c>
      <c r="K113" s="128" t="s">
        <v>737</v>
      </c>
      <c r="L113" s="189">
        <v>43585</v>
      </c>
      <c r="M113" s="189">
        <v>43587</v>
      </c>
      <c r="N113" s="205">
        <v>43600</v>
      </c>
      <c r="O113" s="795" t="s">
        <v>738</v>
      </c>
      <c r="P113" s="788"/>
      <c r="Q113" s="788"/>
      <c r="R113" s="789"/>
      <c r="S113" s="203" t="s">
        <v>739</v>
      </c>
      <c r="T113" s="207" t="s">
        <v>740</v>
      </c>
      <c r="U113" s="202" t="s">
        <v>734</v>
      </c>
      <c r="V113" s="70" t="s">
        <v>13</v>
      </c>
      <c r="W113" s="76" t="s">
        <v>25</v>
      </c>
      <c r="X113" s="152" t="s">
        <v>741</v>
      </c>
      <c r="Y113" s="6"/>
      <c r="Z113" s="6"/>
    </row>
    <row r="114" spans="1:26" ht="72" customHeight="1" x14ac:dyDescent="0.25">
      <c r="A114" s="747"/>
      <c r="B114" s="747"/>
      <c r="C114" s="747"/>
      <c r="D114" s="747"/>
      <c r="E114" s="748"/>
      <c r="F114" s="748"/>
      <c r="G114" s="747"/>
      <c r="H114" s="193" t="s">
        <v>742</v>
      </c>
      <c r="I114" s="128" t="s">
        <v>18</v>
      </c>
      <c r="J114" s="128" t="s">
        <v>743</v>
      </c>
      <c r="K114" s="128" t="s">
        <v>647</v>
      </c>
      <c r="L114" s="189">
        <v>43585</v>
      </c>
      <c r="M114" s="189">
        <v>43587</v>
      </c>
      <c r="N114" s="205">
        <v>43600</v>
      </c>
      <c r="O114" s="795" t="s">
        <v>744</v>
      </c>
      <c r="P114" s="788"/>
      <c r="Q114" s="788"/>
      <c r="R114" s="789"/>
      <c r="S114" s="152" t="s">
        <v>745</v>
      </c>
      <c r="T114" s="190" t="s">
        <v>746</v>
      </c>
      <c r="U114" s="195" t="s">
        <v>747</v>
      </c>
      <c r="V114" s="70" t="s">
        <v>13</v>
      </c>
      <c r="W114" s="76" t="s">
        <v>25</v>
      </c>
      <c r="X114" s="152" t="s">
        <v>748</v>
      </c>
      <c r="Y114" s="6"/>
      <c r="Z114" s="6"/>
    </row>
    <row r="115" spans="1:26" ht="72" customHeight="1" x14ac:dyDescent="0.25">
      <c r="A115" s="196">
        <v>43</v>
      </c>
      <c r="B115" s="128" t="s">
        <v>9</v>
      </c>
      <c r="C115" s="128" t="s">
        <v>22</v>
      </c>
      <c r="D115" s="201">
        <v>43564</v>
      </c>
      <c r="E115" s="152" t="s">
        <v>749</v>
      </c>
      <c r="F115" s="128" t="s">
        <v>30</v>
      </c>
      <c r="G115" s="197" t="s">
        <v>750</v>
      </c>
      <c r="H115" s="193" t="s">
        <v>751</v>
      </c>
      <c r="I115" s="128" t="s">
        <v>18</v>
      </c>
      <c r="J115" s="128" t="s">
        <v>752</v>
      </c>
      <c r="K115" s="128" t="s">
        <v>647</v>
      </c>
      <c r="L115" s="189">
        <v>43585</v>
      </c>
      <c r="M115" s="189">
        <v>43587</v>
      </c>
      <c r="N115" s="189">
        <v>43600</v>
      </c>
      <c r="O115" s="795" t="s">
        <v>753</v>
      </c>
      <c r="P115" s="788"/>
      <c r="Q115" s="788"/>
      <c r="R115" s="789"/>
      <c r="S115" s="152" t="s">
        <v>754</v>
      </c>
      <c r="T115" s="190" t="s">
        <v>755</v>
      </c>
      <c r="U115" s="199"/>
      <c r="V115" s="70" t="s">
        <v>13</v>
      </c>
      <c r="W115" s="76" t="s">
        <v>25</v>
      </c>
      <c r="X115" s="152" t="s">
        <v>756</v>
      </c>
      <c r="Y115" s="6"/>
      <c r="Z115" s="6"/>
    </row>
    <row r="116" spans="1:26" ht="72" customHeight="1" x14ac:dyDescent="0.25">
      <c r="A116" s="208">
        <v>44</v>
      </c>
      <c r="B116" s="799" t="s">
        <v>9</v>
      </c>
      <c r="C116" s="799" t="s">
        <v>22</v>
      </c>
      <c r="D116" s="806">
        <v>43564</v>
      </c>
      <c r="E116" s="152" t="s">
        <v>757</v>
      </c>
      <c r="F116" s="799" t="s">
        <v>30</v>
      </c>
      <c r="G116" s="800" t="s">
        <v>758</v>
      </c>
      <c r="H116" s="193" t="s">
        <v>759</v>
      </c>
      <c r="I116" s="128" t="s">
        <v>18</v>
      </c>
      <c r="J116" s="128" t="s">
        <v>760</v>
      </c>
      <c r="K116" s="128" t="s">
        <v>761</v>
      </c>
      <c r="L116" s="189">
        <v>43585</v>
      </c>
      <c r="M116" s="189">
        <v>43587</v>
      </c>
      <c r="N116" s="189">
        <v>43646</v>
      </c>
      <c r="O116" s="795" t="s">
        <v>762</v>
      </c>
      <c r="P116" s="788"/>
      <c r="Q116" s="788"/>
      <c r="R116" s="789"/>
      <c r="S116" s="152" t="s">
        <v>763</v>
      </c>
      <c r="T116" s="190" t="s">
        <v>764</v>
      </c>
      <c r="U116" s="195" t="s">
        <v>765</v>
      </c>
      <c r="V116" s="70" t="s">
        <v>13</v>
      </c>
      <c r="W116" s="76" t="s">
        <v>25</v>
      </c>
      <c r="X116" s="152" t="s">
        <v>766</v>
      </c>
      <c r="Y116" s="6"/>
      <c r="Z116" s="6"/>
    </row>
    <row r="117" spans="1:26" ht="72" customHeight="1" x14ac:dyDescent="0.25">
      <c r="A117" s="209"/>
      <c r="B117" s="747"/>
      <c r="C117" s="747"/>
      <c r="D117" s="747"/>
      <c r="E117" s="152" t="s">
        <v>767</v>
      </c>
      <c r="F117" s="747"/>
      <c r="G117" s="747"/>
      <c r="H117" s="152" t="s">
        <v>768</v>
      </c>
      <c r="I117" s="128" t="s">
        <v>18</v>
      </c>
      <c r="J117" s="128" t="s">
        <v>769</v>
      </c>
      <c r="K117" s="128" t="s">
        <v>737</v>
      </c>
      <c r="L117" s="189">
        <v>43585</v>
      </c>
      <c r="M117" s="189">
        <v>43587</v>
      </c>
      <c r="N117" s="189">
        <v>43646</v>
      </c>
      <c r="O117" s="795" t="s">
        <v>770</v>
      </c>
      <c r="P117" s="788"/>
      <c r="Q117" s="788"/>
      <c r="R117" s="789"/>
      <c r="S117" s="152" t="s">
        <v>771</v>
      </c>
      <c r="T117" s="190" t="s">
        <v>772</v>
      </c>
      <c r="U117" s="199"/>
      <c r="V117" s="70" t="s">
        <v>13</v>
      </c>
      <c r="W117" s="76" t="s">
        <v>25</v>
      </c>
      <c r="X117" s="152" t="s">
        <v>773</v>
      </c>
      <c r="Y117" s="6"/>
      <c r="Z117" s="6"/>
    </row>
    <row r="118" spans="1:26" ht="72" customHeight="1" x14ac:dyDescent="0.25">
      <c r="A118" s="209"/>
      <c r="B118" s="747"/>
      <c r="C118" s="747"/>
      <c r="D118" s="747"/>
      <c r="E118" s="152" t="s">
        <v>774</v>
      </c>
      <c r="F118" s="747"/>
      <c r="G118" s="747"/>
      <c r="H118" s="193" t="s">
        <v>775</v>
      </c>
      <c r="I118" s="128" t="s">
        <v>18</v>
      </c>
      <c r="J118" s="128" t="s">
        <v>776</v>
      </c>
      <c r="K118" s="128" t="s">
        <v>640</v>
      </c>
      <c r="L118" s="189">
        <v>43585</v>
      </c>
      <c r="M118" s="189">
        <v>43587</v>
      </c>
      <c r="N118" s="189">
        <v>43615</v>
      </c>
      <c r="O118" s="795" t="s">
        <v>777</v>
      </c>
      <c r="P118" s="788"/>
      <c r="Q118" s="788"/>
      <c r="R118" s="789"/>
      <c r="S118" s="210" t="s">
        <v>776</v>
      </c>
      <c r="T118" s="190" t="s">
        <v>778</v>
      </c>
      <c r="U118" s="199"/>
      <c r="V118" s="70" t="s">
        <v>13</v>
      </c>
      <c r="W118" s="76" t="s">
        <v>25</v>
      </c>
      <c r="X118" s="152" t="s">
        <v>779</v>
      </c>
      <c r="Y118" s="6"/>
      <c r="Z118" s="6"/>
    </row>
    <row r="119" spans="1:26" ht="72" customHeight="1" x14ac:dyDescent="0.25">
      <c r="A119" s="209"/>
      <c r="B119" s="747"/>
      <c r="C119" s="747"/>
      <c r="D119" s="747"/>
      <c r="E119" s="152" t="s">
        <v>780</v>
      </c>
      <c r="F119" s="747"/>
      <c r="G119" s="747"/>
      <c r="H119" s="193" t="s">
        <v>781</v>
      </c>
      <c r="I119" s="128" t="s">
        <v>18</v>
      </c>
      <c r="J119" s="128" t="s">
        <v>782</v>
      </c>
      <c r="K119" s="128" t="s">
        <v>640</v>
      </c>
      <c r="L119" s="189">
        <v>43585</v>
      </c>
      <c r="M119" s="189">
        <v>43587</v>
      </c>
      <c r="N119" s="189">
        <v>43615</v>
      </c>
      <c r="O119" s="795" t="s">
        <v>783</v>
      </c>
      <c r="P119" s="788"/>
      <c r="Q119" s="788"/>
      <c r="R119" s="789"/>
      <c r="S119" s="800" t="s">
        <v>784</v>
      </c>
      <c r="T119" s="190" t="s">
        <v>785</v>
      </c>
      <c r="U119" s="199"/>
      <c r="V119" s="70" t="s">
        <v>13</v>
      </c>
      <c r="W119" s="76" t="s">
        <v>25</v>
      </c>
      <c r="X119" s="152" t="s">
        <v>786</v>
      </c>
      <c r="Y119" s="6"/>
      <c r="Z119" s="6"/>
    </row>
    <row r="120" spans="1:26" ht="72" customHeight="1" x14ac:dyDescent="0.25">
      <c r="A120" s="209"/>
      <c r="B120" s="747"/>
      <c r="C120" s="747"/>
      <c r="D120" s="747"/>
      <c r="E120" s="152" t="s">
        <v>787</v>
      </c>
      <c r="F120" s="747"/>
      <c r="G120" s="747"/>
      <c r="H120" s="193" t="s">
        <v>788</v>
      </c>
      <c r="I120" s="128" t="s">
        <v>18</v>
      </c>
      <c r="J120" s="128" t="s">
        <v>782</v>
      </c>
      <c r="K120" s="128" t="s">
        <v>737</v>
      </c>
      <c r="L120" s="189">
        <v>43585</v>
      </c>
      <c r="M120" s="189">
        <v>43587</v>
      </c>
      <c r="N120" s="189">
        <v>43615</v>
      </c>
      <c r="O120" s="795"/>
      <c r="P120" s="788"/>
      <c r="Q120" s="788"/>
      <c r="R120" s="789"/>
      <c r="S120" s="748"/>
      <c r="T120" s="190" t="s">
        <v>789</v>
      </c>
      <c r="U120" s="199"/>
      <c r="V120" s="70" t="s">
        <v>13</v>
      </c>
      <c r="W120" s="76" t="s">
        <v>25</v>
      </c>
      <c r="X120" s="152" t="s">
        <v>790</v>
      </c>
      <c r="Y120" s="6"/>
      <c r="Z120" s="6"/>
    </row>
    <row r="121" spans="1:26" ht="72" customHeight="1" x14ac:dyDescent="0.25">
      <c r="A121" s="209"/>
      <c r="B121" s="747"/>
      <c r="C121" s="747"/>
      <c r="D121" s="747"/>
      <c r="E121" s="152" t="s">
        <v>791</v>
      </c>
      <c r="F121" s="747"/>
      <c r="G121" s="747"/>
      <c r="H121" s="152" t="s">
        <v>792</v>
      </c>
      <c r="I121" s="128" t="s">
        <v>18</v>
      </c>
      <c r="J121" s="128" t="s">
        <v>793</v>
      </c>
      <c r="K121" s="128" t="s">
        <v>794</v>
      </c>
      <c r="L121" s="189">
        <v>43585</v>
      </c>
      <c r="M121" s="189">
        <v>43587</v>
      </c>
      <c r="N121" s="189">
        <v>43631</v>
      </c>
      <c r="O121" s="795" t="s">
        <v>795</v>
      </c>
      <c r="P121" s="788"/>
      <c r="Q121" s="788"/>
      <c r="R121" s="789"/>
      <c r="S121" s="152" t="s">
        <v>796</v>
      </c>
      <c r="T121" s="190" t="s">
        <v>797</v>
      </c>
      <c r="U121" s="199"/>
      <c r="V121" s="70" t="s">
        <v>13</v>
      </c>
      <c r="W121" s="76" t="s">
        <v>25</v>
      </c>
      <c r="X121" s="152" t="s">
        <v>798</v>
      </c>
      <c r="Y121" s="6"/>
      <c r="Z121" s="6"/>
    </row>
    <row r="122" spans="1:26" ht="72" customHeight="1" x14ac:dyDescent="0.25">
      <c r="A122" s="211"/>
      <c r="B122" s="748"/>
      <c r="C122" s="748"/>
      <c r="D122" s="748"/>
      <c r="E122" s="152" t="s">
        <v>799</v>
      </c>
      <c r="F122" s="748"/>
      <c r="G122" s="748"/>
      <c r="H122" s="152" t="s">
        <v>800</v>
      </c>
      <c r="I122" s="128" t="s">
        <v>18</v>
      </c>
      <c r="J122" s="128" t="s">
        <v>782</v>
      </c>
      <c r="K122" s="128" t="s">
        <v>640</v>
      </c>
      <c r="L122" s="189">
        <v>43585</v>
      </c>
      <c r="M122" s="189">
        <v>43587</v>
      </c>
      <c r="N122" s="189">
        <v>43615</v>
      </c>
      <c r="O122" s="795" t="s">
        <v>801</v>
      </c>
      <c r="P122" s="788"/>
      <c r="Q122" s="788"/>
      <c r="R122" s="789"/>
      <c r="S122" s="152" t="s">
        <v>802</v>
      </c>
      <c r="T122" s="190" t="s">
        <v>803</v>
      </c>
      <c r="U122" s="199"/>
      <c r="V122" s="70" t="s">
        <v>13</v>
      </c>
      <c r="W122" s="76" t="s">
        <v>25</v>
      </c>
      <c r="X122" s="152" t="s">
        <v>804</v>
      </c>
      <c r="Y122" s="6"/>
      <c r="Z122" s="6"/>
    </row>
    <row r="123" spans="1:26" ht="72" customHeight="1" x14ac:dyDescent="0.25">
      <c r="A123" s="121">
        <v>46</v>
      </c>
      <c r="B123" s="128" t="s">
        <v>9</v>
      </c>
      <c r="C123" s="128" t="s">
        <v>22</v>
      </c>
      <c r="D123" s="201">
        <v>43564</v>
      </c>
      <c r="E123" s="152" t="s">
        <v>805</v>
      </c>
      <c r="F123" s="128" t="s">
        <v>30</v>
      </c>
      <c r="G123" s="152" t="s">
        <v>806</v>
      </c>
      <c r="H123" s="152" t="s">
        <v>807</v>
      </c>
      <c r="I123" s="128" t="s">
        <v>18</v>
      </c>
      <c r="J123" s="128" t="s">
        <v>808</v>
      </c>
      <c r="K123" s="128" t="s">
        <v>712</v>
      </c>
      <c r="L123" s="189">
        <v>43585</v>
      </c>
      <c r="M123" s="189">
        <v>43591</v>
      </c>
      <c r="N123" s="189">
        <v>43591</v>
      </c>
      <c r="O123" s="795" t="s">
        <v>809</v>
      </c>
      <c r="P123" s="788"/>
      <c r="Q123" s="788"/>
      <c r="R123" s="796"/>
      <c r="S123" s="154" t="s">
        <v>810</v>
      </c>
      <c r="T123" s="190" t="s">
        <v>811</v>
      </c>
      <c r="U123" s="195" t="s">
        <v>812</v>
      </c>
      <c r="V123" s="70" t="s">
        <v>13</v>
      </c>
      <c r="W123" s="76" t="s">
        <v>25</v>
      </c>
      <c r="X123" s="152" t="s">
        <v>813</v>
      </c>
      <c r="Y123" s="6"/>
      <c r="Z123" s="6"/>
    </row>
    <row r="124" spans="1:26" ht="72" customHeight="1" x14ac:dyDescent="0.25">
      <c r="A124" s="805">
        <v>47</v>
      </c>
      <c r="B124" s="799" t="s">
        <v>9</v>
      </c>
      <c r="C124" s="799" t="s">
        <v>22</v>
      </c>
      <c r="D124" s="806">
        <v>43564</v>
      </c>
      <c r="E124" s="152" t="s">
        <v>814</v>
      </c>
      <c r="F124" s="128" t="s">
        <v>30</v>
      </c>
      <c r="G124" s="801" t="s">
        <v>815</v>
      </c>
      <c r="H124" s="193" t="s">
        <v>816</v>
      </c>
      <c r="I124" s="128" t="s">
        <v>18</v>
      </c>
      <c r="J124" s="128" t="s">
        <v>817</v>
      </c>
      <c r="K124" s="128" t="s">
        <v>818</v>
      </c>
      <c r="L124" s="189">
        <v>43585</v>
      </c>
      <c r="M124" s="189">
        <v>43587</v>
      </c>
      <c r="N124" s="189">
        <v>43646</v>
      </c>
      <c r="O124" s="795" t="s">
        <v>819</v>
      </c>
      <c r="P124" s="788"/>
      <c r="Q124" s="788"/>
      <c r="R124" s="789"/>
      <c r="S124" s="152" t="s">
        <v>817</v>
      </c>
      <c r="T124" s="190" t="s">
        <v>820</v>
      </c>
      <c r="U124" s="199"/>
      <c r="V124" s="70" t="s">
        <v>13</v>
      </c>
      <c r="W124" s="76" t="s">
        <v>25</v>
      </c>
      <c r="X124" s="152" t="s">
        <v>821</v>
      </c>
      <c r="Y124" s="6"/>
      <c r="Z124" s="6"/>
    </row>
    <row r="125" spans="1:26" ht="72" customHeight="1" x14ac:dyDescent="0.25">
      <c r="A125" s="748"/>
      <c r="B125" s="748"/>
      <c r="C125" s="748"/>
      <c r="D125" s="748"/>
      <c r="E125" s="152" t="s">
        <v>822</v>
      </c>
      <c r="F125" s="128" t="s">
        <v>30</v>
      </c>
      <c r="G125" s="748"/>
      <c r="H125" s="193" t="s">
        <v>823</v>
      </c>
      <c r="I125" s="128" t="s">
        <v>18</v>
      </c>
      <c r="J125" s="212" t="s">
        <v>824</v>
      </c>
      <c r="K125" s="128" t="s">
        <v>818</v>
      </c>
      <c r="L125" s="189">
        <v>43585</v>
      </c>
      <c r="M125" s="189">
        <v>43587</v>
      </c>
      <c r="N125" s="189">
        <v>43615</v>
      </c>
      <c r="O125" s="795" t="s">
        <v>825</v>
      </c>
      <c r="P125" s="788"/>
      <c r="Q125" s="788"/>
      <c r="R125" s="789"/>
      <c r="S125" s="152" t="s">
        <v>826</v>
      </c>
      <c r="T125" s="190" t="s">
        <v>827</v>
      </c>
      <c r="U125" s="199"/>
      <c r="V125" s="70" t="s">
        <v>13</v>
      </c>
      <c r="W125" s="76" t="s">
        <v>25</v>
      </c>
      <c r="X125" s="152" t="s">
        <v>828</v>
      </c>
      <c r="Y125" s="6"/>
      <c r="Z125" s="6"/>
    </row>
    <row r="126" spans="1:26" ht="72" customHeight="1" x14ac:dyDescent="0.25">
      <c r="A126" s="186"/>
      <c r="B126" s="187"/>
      <c r="C126" s="187"/>
      <c r="D126" s="188"/>
      <c r="E126" s="153"/>
      <c r="F126" s="187"/>
      <c r="G126" s="213"/>
      <c r="H126" s="152" t="s">
        <v>829</v>
      </c>
      <c r="I126" s="128" t="s">
        <v>18</v>
      </c>
      <c r="J126" s="128" t="s">
        <v>830</v>
      </c>
      <c r="K126" s="128" t="s">
        <v>737</v>
      </c>
      <c r="L126" s="189">
        <v>43585</v>
      </c>
      <c r="M126" s="205">
        <v>43587</v>
      </c>
      <c r="N126" s="205">
        <v>43646</v>
      </c>
      <c r="O126" s="795" t="s">
        <v>831</v>
      </c>
      <c r="P126" s="788"/>
      <c r="Q126" s="788"/>
      <c r="R126" s="789"/>
      <c r="S126" s="210" t="s">
        <v>830</v>
      </c>
      <c r="T126" s="190" t="s">
        <v>832</v>
      </c>
      <c r="U126" s="199"/>
      <c r="V126" s="70" t="s">
        <v>13</v>
      </c>
      <c r="W126" s="76" t="s">
        <v>25</v>
      </c>
      <c r="X126" s="152" t="s">
        <v>833</v>
      </c>
      <c r="Y126" s="6"/>
      <c r="Z126" s="6"/>
    </row>
    <row r="127" spans="1:26" ht="72" customHeight="1" x14ac:dyDescent="0.25">
      <c r="A127" s="186"/>
      <c r="B127" s="187"/>
      <c r="C127" s="187"/>
      <c r="D127" s="188"/>
      <c r="E127" s="153"/>
      <c r="F127" s="187"/>
      <c r="G127" s="213"/>
      <c r="H127" s="152" t="s">
        <v>834</v>
      </c>
      <c r="I127" s="128" t="s">
        <v>18</v>
      </c>
      <c r="J127" s="128" t="s">
        <v>835</v>
      </c>
      <c r="K127" s="128" t="s">
        <v>712</v>
      </c>
      <c r="L127" s="189">
        <v>43585</v>
      </c>
      <c r="M127" s="189">
        <v>43587</v>
      </c>
      <c r="N127" s="189">
        <v>43600</v>
      </c>
      <c r="O127" s="795" t="s">
        <v>836</v>
      </c>
      <c r="P127" s="788"/>
      <c r="Q127" s="788"/>
      <c r="R127" s="789"/>
      <c r="S127" s="152" t="s">
        <v>837</v>
      </c>
      <c r="T127" s="190" t="s">
        <v>838</v>
      </c>
      <c r="U127" s="195" t="s">
        <v>839</v>
      </c>
      <c r="V127" s="70" t="s">
        <v>13</v>
      </c>
      <c r="W127" s="76" t="s">
        <v>25</v>
      </c>
      <c r="X127" s="152" t="s">
        <v>840</v>
      </c>
      <c r="Y127" s="6"/>
      <c r="Z127" s="6"/>
    </row>
    <row r="128" spans="1:26" ht="15.75" customHeight="1" x14ac:dyDescent="0.25">
      <c r="A128" s="66">
        <v>1</v>
      </c>
      <c r="B128" s="78" t="s">
        <v>9</v>
      </c>
      <c r="C128" s="78" t="s">
        <v>43</v>
      </c>
      <c r="D128" s="67">
        <v>43392</v>
      </c>
      <c r="E128" s="26" t="s">
        <v>841</v>
      </c>
      <c r="F128" s="66" t="s">
        <v>24</v>
      </c>
      <c r="G128" s="26" t="s">
        <v>842</v>
      </c>
      <c r="H128" s="26" t="s">
        <v>843</v>
      </c>
      <c r="I128" s="66" t="s">
        <v>18</v>
      </c>
      <c r="J128" s="26" t="s">
        <v>844</v>
      </c>
      <c r="K128" s="26" t="s">
        <v>332</v>
      </c>
      <c r="L128" s="67">
        <v>43439</v>
      </c>
      <c r="M128" s="67">
        <v>43480</v>
      </c>
      <c r="N128" s="67">
        <v>43539</v>
      </c>
      <c r="O128" s="771" t="s">
        <v>845</v>
      </c>
      <c r="P128" s="744"/>
      <c r="Q128" s="744"/>
      <c r="R128" s="745"/>
      <c r="S128" s="26" t="s">
        <v>846</v>
      </c>
      <c r="T128" s="26" t="s">
        <v>847</v>
      </c>
      <c r="U128" s="69" t="s">
        <v>848</v>
      </c>
      <c r="V128" s="69"/>
      <c r="W128" s="66" t="s">
        <v>25</v>
      </c>
      <c r="X128" s="26" t="s">
        <v>849</v>
      </c>
      <c r="Y128" s="29"/>
      <c r="Z128" s="6"/>
    </row>
    <row r="129" spans="1:26" ht="15.75" customHeight="1" x14ac:dyDescent="0.25">
      <c r="A129" s="128">
        <v>3</v>
      </c>
      <c r="B129" s="78" t="s">
        <v>23</v>
      </c>
      <c r="C129" s="78" t="s">
        <v>43</v>
      </c>
      <c r="D129" s="67">
        <v>43403</v>
      </c>
      <c r="E129" s="129" t="s">
        <v>850</v>
      </c>
      <c r="F129" s="66" t="s">
        <v>24</v>
      </c>
      <c r="G129" s="129" t="s">
        <v>851</v>
      </c>
      <c r="H129" s="129" t="s">
        <v>852</v>
      </c>
      <c r="I129" s="66" t="s">
        <v>18</v>
      </c>
      <c r="J129" s="26" t="s">
        <v>853</v>
      </c>
      <c r="K129" s="26" t="s">
        <v>332</v>
      </c>
      <c r="L129" s="67">
        <v>43439</v>
      </c>
      <c r="M129" s="67">
        <v>43511</v>
      </c>
      <c r="N129" s="67">
        <v>43661</v>
      </c>
      <c r="O129" s="771" t="s">
        <v>854</v>
      </c>
      <c r="P129" s="744"/>
      <c r="Q129" s="744"/>
      <c r="R129" s="745"/>
      <c r="S129" s="78" t="s">
        <v>855</v>
      </c>
      <c r="T129" s="26" t="s">
        <v>856</v>
      </c>
      <c r="U129" s="130" t="s">
        <v>857</v>
      </c>
      <c r="V129" s="69" t="s">
        <v>20</v>
      </c>
      <c r="W129" s="66" t="s">
        <v>25</v>
      </c>
      <c r="X129" s="26" t="s">
        <v>858</v>
      </c>
      <c r="Y129" s="6"/>
      <c r="Z129" s="6"/>
    </row>
    <row r="130" spans="1:26" ht="15.75" customHeight="1" x14ac:dyDescent="0.25">
      <c r="A130" s="128">
        <v>6</v>
      </c>
      <c r="B130" s="78" t="s">
        <v>23</v>
      </c>
      <c r="C130" s="78" t="s">
        <v>43</v>
      </c>
      <c r="D130" s="67">
        <v>43403</v>
      </c>
      <c r="E130" s="129" t="s">
        <v>859</v>
      </c>
      <c r="F130" s="66" t="s">
        <v>24</v>
      </c>
      <c r="G130" s="129" t="s">
        <v>860</v>
      </c>
      <c r="H130" s="129" t="s">
        <v>861</v>
      </c>
      <c r="I130" s="66" t="s">
        <v>18</v>
      </c>
      <c r="J130" s="26" t="s">
        <v>862</v>
      </c>
      <c r="K130" s="26" t="s">
        <v>332</v>
      </c>
      <c r="L130" s="67">
        <v>43439</v>
      </c>
      <c r="M130" s="67">
        <v>43525</v>
      </c>
      <c r="N130" s="67">
        <v>43677</v>
      </c>
      <c r="O130" s="771" t="s">
        <v>863</v>
      </c>
      <c r="P130" s="744"/>
      <c r="Q130" s="744"/>
      <c r="R130" s="745"/>
      <c r="S130" s="78" t="s">
        <v>864</v>
      </c>
      <c r="T130" s="26" t="s">
        <v>865</v>
      </c>
      <c r="U130" s="131" t="s">
        <v>866</v>
      </c>
      <c r="V130" s="69" t="s">
        <v>20</v>
      </c>
      <c r="W130" s="66" t="s">
        <v>25</v>
      </c>
      <c r="X130" s="26" t="s">
        <v>867</v>
      </c>
      <c r="Y130" s="6"/>
      <c r="Z130" s="6"/>
    </row>
    <row r="131" spans="1:26" ht="186.75" customHeight="1" x14ac:dyDescent="0.25">
      <c r="A131" s="149">
        <v>1</v>
      </c>
      <c r="B131" s="149" t="s">
        <v>23</v>
      </c>
      <c r="C131" s="149" t="s">
        <v>15</v>
      </c>
      <c r="D131" s="150">
        <v>43451</v>
      </c>
      <c r="E131" s="53" t="s">
        <v>868</v>
      </c>
      <c r="F131" s="149" t="s">
        <v>24</v>
      </c>
      <c r="G131" s="53" t="s">
        <v>507</v>
      </c>
      <c r="H131" s="53" t="s">
        <v>869</v>
      </c>
      <c r="I131" s="51" t="s">
        <v>18</v>
      </c>
      <c r="J131" s="51" t="s">
        <v>870</v>
      </c>
      <c r="K131" s="51" t="s">
        <v>509</v>
      </c>
      <c r="L131" s="52">
        <v>43451</v>
      </c>
      <c r="M131" s="52">
        <v>43497</v>
      </c>
      <c r="N131" s="52">
        <v>43524</v>
      </c>
      <c r="O131" s="797" t="s">
        <v>871</v>
      </c>
      <c r="P131" s="754"/>
      <c r="Q131" s="754"/>
      <c r="R131" s="779"/>
      <c r="S131" s="187" t="s">
        <v>872</v>
      </c>
      <c r="T131" s="53" t="s">
        <v>873</v>
      </c>
      <c r="U131" s="214" t="s">
        <v>874</v>
      </c>
      <c r="V131" s="53" t="s">
        <v>20</v>
      </c>
      <c r="W131" s="51" t="s">
        <v>25</v>
      </c>
      <c r="X131" s="153" t="s">
        <v>875</v>
      </c>
      <c r="Y131" s="155"/>
      <c r="Z131" s="154"/>
    </row>
    <row r="132" spans="1:26" ht="127.5" customHeight="1" x14ac:dyDescent="0.25">
      <c r="A132" s="215" t="s">
        <v>876</v>
      </c>
      <c r="B132" s="216"/>
      <c r="C132" s="216"/>
      <c r="D132" s="216"/>
      <c r="E132" s="216"/>
      <c r="F132" s="216"/>
      <c r="G132" s="216"/>
      <c r="H132" s="216"/>
      <c r="I132" s="216"/>
      <c r="J132" s="216"/>
      <c r="K132" s="216"/>
      <c r="L132" s="216"/>
      <c r="M132" s="216"/>
      <c r="N132" s="216"/>
      <c r="O132" s="216"/>
      <c r="P132" s="216"/>
      <c r="Q132" s="216"/>
      <c r="R132" s="216"/>
      <c r="S132" s="216"/>
      <c r="T132" s="217"/>
      <c r="U132" s="216"/>
      <c r="V132" s="216"/>
      <c r="W132" s="216"/>
      <c r="X132" s="216"/>
      <c r="Y132" s="216"/>
      <c r="Z132" s="216"/>
    </row>
    <row r="133" spans="1:26" ht="127.5" customHeight="1" x14ac:dyDescent="0.25">
      <c r="A133" s="50">
        <v>1</v>
      </c>
      <c r="B133" s="78" t="s">
        <v>23</v>
      </c>
      <c r="C133" s="78" t="s">
        <v>15</v>
      </c>
      <c r="D133" s="158">
        <v>43922</v>
      </c>
      <c r="E133" s="26" t="s">
        <v>877</v>
      </c>
      <c r="F133" s="78" t="s">
        <v>24</v>
      </c>
      <c r="G133" s="26" t="s">
        <v>878</v>
      </c>
      <c r="H133" s="87" t="s">
        <v>879</v>
      </c>
      <c r="I133" s="87" t="s">
        <v>18</v>
      </c>
      <c r="J133" s="87" t="s">
        <v>880</v>
      </c>
      <c r="K133" s="66" t="s">
        <v>881</v>
      </c>
      <c r="L133" s="67">
        <v>43922</v>
      </c>
      <c r="M133" s="67">
        <v>43922</v>
      </c>
      <c r="N133" s="67">
        <v>44012</v>
      </c>
      <c r="O133" s="783" t="s">
        <v>882</v>
      </c>
      <c r="P133" s="744"/>
      <c r="Q133" s="744"/>
      <c r="R133" s="745"/>
      <c r="S133" s="163" t="s">
        <v>883</v>
      </c>
      <c r="T133" s="69" t="s">
        <v>884</v>
      </c>
      <c r="U133" s="26" t="s">
        <v>885</v>
      </c>
      <c r="V133" s="66" t="s">
        <v>13</v>
      </c>
      <c r="W133" s="159" t="s">
        <v>25</v>
      </c>
      <c r="X133" s="82" t="s">
        <v>886</v>
      </c>
      <c r="Y133" s="6"/>
      <c r="Z133" s="6"/>
    </row>
    <row r="134" spans="1:26" ht="127.5" customHeight="1" x14ac:dyDescent="0.25">
      <c r="A134" s="817">
        <v>2</v>
      </c>
      <c r="B134" s="746" t="s">
        <v>9</v>
      </c>
      <c r="C134" s="746" t="s">
        <v>35</v>
      </c>
      <c r="D134" s="828">
        <v>43665</v>
      </c>
      <c r="E134" s="746" t="s">
        <v>887</v>
      </c>
      <c r="F134" s="819" t="s">
        <v>10</v>
      </c>
      <c r="G134" s="815" t="s">
        <v>888</v>
      </c>
      <c r="H134" s="26" t="s">
        <v>889</v>
      </c>
      <c r="I134" s="66" t="s">
        <v>11</v>
      </c>
      <c r="J134" s="66" t="s">
        <v>890</v>
      </c>
      <c r="K134" s="66" t="s">
        <v>90</v>
      </c>
      <c r="L134" s="98">
        <v>43677</v>
      </c>
      <c r="M134" s="98">
        <v>43677</v>
      </c>
      <c r="N134" s="67">
        <v>43707</v>
      </c>
      <c r="O134" s="784" t="s">
        <v>891</v>
      </c>
      <c r="P134" s="744"/>
      <c r="Q134" s="744"/>
      <c r="R134" s="745"/>
      <c r="S134" s="78" t="s">
        <v>892</v>
      </c>
      <c r="T134" s="69" t="s">
        <v>893</v>
      </c>
      <c r="U134" s="66" t="s">
        <v>894</v>
      </c>
      <c r="V134" s="70" t="s">
        <v>13</v>
      </c>
      <c r="W134" s="218" t="s">
        <v>25</v>
      </c>
      <c r="X134" s="82" t="s">
        <v>895</v>
      </c>
      <c r="Y134" s="6"/>
      <c r="Z134" s="6"/>
    </row>
    <row r="135" spans="1:26" ht="127.5" customHeight="1" x14ac:dyDescent="0.25">
      <c r="A135" s="748"/>
      <c r="B135" s="748"/>
      <c r="C135" s="748"/>
      <c r="D135" s="748"/>
      <c r="E135" s="748"/>
      <c r="F135" s="748"/>
      <c r="G135" s="748"/>
      <c r="H135" s="26" t="s">
        <v>896</v>
      </c>
      <c r="I135" s="66" t="s">
        <v>11</v>
      </c>
      <c r="J135" s="66" t="s">
        <v>897</v>
      </c>
      <c r="K135" s="66" t="s">
        <v>90</v>
      </c>
      <c r="L135" s="98">
        <v>43677</v>
      </c>
      <c r="M135" s="98">
        <v>43709</v>
      </c>
      <c r="N135" s="67">
        <v>43830</v>
      </c>
      <c r="O135" s="784" t="s">
        <v>898</v>
      </c>
      <c r="P135" s="744"/>
      <c r="Q135" s="744"/>
      <c r="R135" s="745"/>
      <c r="S135" s="219"/>
      <c r="T135" s="69" t="s">
        <v>899</v>
      </c>
      <c r="U135" s="66" t="s">
        <v>900</v>
      </c>
      <c r="V135" s="70" t="s">
        <v>13</v>
      </c>
      <c r="W135" s="218" t="s">
        <v>25</v>
      </c>
      <c r="X135" s="82" t="s">
        <v>901</v>
      </c>
      <c r="Y135" s="6"/>
      <c r="Z135" s="6"/>
    </row>
    <row r="136" spans="1:26" ht="127.5" customHeight="1" x14ac:dyDescent="0.25">
      <c r="A136" s="220">
        <v>4</v>
      </c>
      <c r="B136" s="118" t="s">
        <v>9</v>
      </c>
      <c r="C136" s="118" t="s">
        <v>45</v>
      </c>
      <c r="D136" s="221">
        <v>43679</v>
      </c>
      <c r="E136" s="118" t="s">
        <v>902</v>
      </c>
      <c r="F136" s="117" t="s">
        <v>10</v>
      </c>
      <c r="G136" s="118" t="s">
        <v>903</v>
      </c>
      <c r="H136" s="26" t="s">
        <v>904</v>
      </c>
      <c r="I136" s="66" t="s">
        <v>11</v>
      </c>
      <c r="J136" s="78" t="s">
        <v>905</v>
      </c>
      <c r="K136" s="66" t="s">
        <v>906</v>
      </c>
      <c r="L136" s="98">
        <v>43692</v>
      </c>
      <c r="M136" s="98">
        <v>43692</v>
      </c>
      <c r="N136" s="98">
        <v>43830</v>
      </c>
      <c r="O136" s="785" t="s">
        <v>907</v>
      </c>
      <c r="P136" s="744"/>
      <c r="Q136" s="744"/>
      <c r="R136" s="745"/>
      <c r="S136" s="163" t="s">
        <v>908</v>
      </c>
      <c r="T136" s="222" t="s">
        <v>909</v>
      </c>
      <c r="U136" s="223" t="s">
        <v>910</v>
      </c>
      <c r="V136" s="70" t="s">
        <v>13</v>
      </c>
      <c r="W136" s="58" t="s">
        <v>25</v>
      </c>
      <c r="X136" s="82" t="s">
        <v>911</v>
      </c>
      <c r="Y136" s="6"/>
      <c r="Z136" s="6"/>
    </row>
    <row r="137" spans="1:26" ht="127.5" customHeight="1" x14ac:dyDescent="0.25">
      <c r="A137" s="224">
        <v>5</v>
      </c>
      <c r="B137" s="66" t="s">
        <v>9</v>
      </c>
      <c r="C137" s="66" t="s">
        <v>45</v>
      </c>
      <c r="D137" s="98">
        <v>43679</v>
      </c>
      <c r="E137" s="26" t="s">
        <v>912</v>
      </c>
      <c r="F137" s="76" t="s">
        <v>10</v>
      </c>
      <c r="G137" s="26" t="s">
        <v>913</v>
      </c>
      <c r="H137" s="26" t="s">
        <v>914</v>
      </c>
      <c r="I137" s="66" t="s">
        <v>11</v>
      </c>
      <c r="J137" s="78" t="s">
        <v>905</v>
      </c>
      <c r="K137" s="66" t="s">
        <v>906</v>
      </c>
      <c r="L137" s="98">
        <v>43692</v>
      </c>
      <c r="M137" s="98">
        <v>43692</v>
      </c>
      <c r="N137" s="167">
        <v>43830</v>
      </c>
      <c r="O137" s="785" t="s">
        <v>915</v>
      </c>
      <c r="P137" s="744"/>
      <c r="Q137" s="744"/>
      <c r="R137" s="745"/>
      <c r="S137" s="163" t="s">
        <v>916</v>
      </c>
      <c r="T137" s="222" t="s">
        <v>917</v>
      </c>
      <c r="U137" s="225" t="s">
        <v>918</v>
      </c>
      <c r="V137" s="70" t="s">
        <v>13</v>
      </c>
      <c r="W137" s="58" t="s">
        <v>25</v>
      </c>
      <c r="X137" s="82" t="s">
        <v>911</v>
      </c>
      <c r="Y137" s="6"/>
      <c r="Z137" s="6"/>
    </row>
    <row r="138" spans="1:26" ht="127.5" customHeight="1" x14ac:dyDescent="0.25">
      <c r="A138" s="746">
        <v>1</v>
      </c>
      <c r="B138" s="746" t="s">
        <v>29</v>
      </c>
      <c r="C138" s="746" t="s">
        <v>919</v>
      </c>
      <c r="D138" s="818">
        <v>43892</v>
      </c>
      <c r="E138" s="746" t="s">
        <v>920</v>
      </c>
      <c r="F138" s="746" t="s">
        <v>17</v>
      </c>
      <c r="G138" s="746" t="s">
        <v>921</v>
      </c>
      <c r="H138" s="26" t="s">
        <v>922</v>
      </c>
      <c r="I138" s="66" t="s">
        <v>11</v>
      </c>
      <c r="J138" s="66" t="s">
        <v>923</v>
      </c>
      <c r="K138" s="66" t="s">
        <v>924</v>
      </c>
      <c r="L138" s="67">
        <v>43892</v>
      </c>
      <c r="M138" s="67">
        <v>43892</v>
      </c>
      <c r="N138" s="67">
        <v>43892</v>
      </c>
      <c r="O138" s="786" t="s">
        <v>925</v>
      </c>
      <c r="P138" s="777"/>
      <c r="Q138" s="777"/>
      <c r="R138" s="778"/>
      <c r="S138" s="87" t="s">
        <v>926</v>
      </c>
      <c r="T138" s="82" t="s">
        <v>927</v>
      </c>
      <c r="U138" s="168" t="s">
        <v>402</v>
      </c>
      <c r="V138" s="70" t="s">
        <v>13</v>
      </c>
      <c r="W138" s="76" t="s">
        <v>25</v>
      </c>
      <c r="X138" s="78" t="s">
        <v>928</v>
      </c>
      <c r="Y138" s="6"/>
      <c r="Z138" s="6"/>
    </row>
    <row r="139" spans="1:26" ht="127.5" customHeight="1" x14ac:dyDescent="0.25">
      <c r="A139" s="748"/>
      <c r="B139" s="748"/>
      <c r="C139" s="748"/>
      <c r="D139" s="748"/>
      <c r="E139" s="748"/>
      <c r="F139" s="748"/>
      <c r="G139" s="748"/>
      <c r="H139" s="26" t="s">
        <v>929</v>
      </c>
      <c r="I139" s="66" t="s">
        <v>18</v>
      </c>
      <c r="J139" s="66" t="s">
        <v>930</v>
      </c>
      <c r="K139" s="66" t="s">
        <v>924</v>
      </c>
      <c r="L139" s="67">
        <v>43892</v>
      </c>
      <c r="M139" s="67">
        <v>43892</v>
      </c>
      <c r="N139" s="67">
        <v>44044</v>
      </c>
      <c r="O139" s="787" t="s">
        <v>931</v>
      </c>
      <c r="P139" s="788"/>
      <c r="Q139" s="788"/>
      <c r="R139" s="789"/>
      <c r="S139" s="227" t="s">
        <v>932</v>
      </c>
      <c r="T139" s="82" t="s">
        <v>933</v>
      </c>
      <c r="U139" s="228"/>
      <c r="V139" s="70" t="s">
        <v>26</v>
      </c>
      <c r="W139" s="76" t="s">
        <v>25</v>
      </c>
      <c r="X139" s="78" t="s">
        <v>934</v>
      </c>
      <c r="Y139" s="6"/>
      <c r="Z139" s="6"/>
    </row>
    <row r="140" spans="1:26" ht="127.5" customHeight="1" x14ac:dyDescent="0.25">
      <c r="A140" s="819">
        <v>3</v>
      </c>
      <c r="B140" s="746" t="s">
        <v>29</v>
      </c>
      <c r="C140" s="746" t="s">
        <v>919</v>
      </c>
      <c r="D140" s="818">
        <v>43936</v>
      </c>
      <c r="E140" s="746" t="s">
        <v>935</v>
      </c>
      <c r="F140" s="746" t="s">
        <v>17</v>
      </c>
      <c r="G140" s="746" t="s">
        <v>936</v>
      </c>
      <c r="H140" s="229" t="s">
        <v>937</v>
      </c>
      <c r="I140" s="66" t="s">
        <v>11</v>
      </c>
      <c r="J140" s="66" t="s">
        <v>923</v>
      </c>
      <c r="K140" s="66" t="s">
        <v>924</v>
      </c>
      <c r="L140" s="67">
        <v>43936</v>
      </c>
      <c r="M140" s="67">
        <v>43936</v>
      </c>
      <c r="N140" s="67">
        <v>43951</v>
      </c>
      <c r="O140" s="790" t="s">
        <v>938</v>
      </c>
      <c r="P140" s="753"/>
      <c r="Q140" s="753"/>
      <c r="R140" s="791"/>
      <c r="S140" s="26" t="s">
        <v>939</v>
      </c>
      <c r="T140" s="26" t="s">
        <v>940</v>
      </c>
      <c r="U140" s="168" t="s">
        <v>402</v>
      </c>
      <c r="V140" s="70" t="s">
        <v>13</v>
      </c>
      <c r="W140" s="76" t="s">
        <v>25</v>
      </c>
      <c r="X140" s="78" t="s">
        <v>941</v>
      </c>
      <c r="Y140" s="6"/>
      <c r="Z140" s="6"/>
    </row>
    <row r="141" spans="1:26" ht="127.5" customHeight="1" x14ac:dyDescent="0.25">
      <c r="A141" s="748"/>
      <c r="B141" s="747"/>
      <c r="C141" s="748"/>
      <c r="D141" s="748"/>
      <c r="E141" s="748"/>
      <c r="F141" s="748"/>
      <c r="G141" s="748"/>
      <c r="H141" s="229" t="s">
        <v>942</v>
      </c>
      <c r="I141" s="66" t="s">
        <v>18</v>
      </c>
      <c r="J141" s="66" t="s">
        <v>943</v>
      </c>
      <c r="K141" s="66" t="s">
        <v>924</v>
      </c>
      <c r="L141" s="67">
        <v>43936</v>
      </c>
      <c r="M141" s="67">
        <v>43957</v>
      </c>
      <c r="N141" s="67">
        <v>44012</v>
      </c>
      <c r="O141" s="792" t="s">
        <v>944</v>
      </c>
      <c r="P141" s="793"/>
      <c r="Q141" s="793"/>
      <c r="R141" s="794"/>
      <c r="S141" s="227" t="s">
        <v>945</v>
      </c>
      <c r="T141" s="26" t="s">
        <v>946</v>
      </c>
      <c r="U141" s="219"/>
      <c r="V141" s="70" t="s">
        <v>26</v>
      </c>
      <c r="W141" s="76" t="s">
        <v>25</v>
      </c>
      <c r="X141" s="78" t="s">
        <v>947</v>
      </c>
      <c r="Y141" s="6"/>
      <c r="Z141" s="6"/>
    </row>
    <row r="142" spans="1:26" ht="127.5" customHeight="1" x14ac:dyDescent="0.25">
      <c r="A142" s="128">
        <v>4</v>
      </c>
      <c r="B142" s="78" t="s">
        <v>23</v>
      </c>
      <c r="C142" s="78" t="s">
        <v>43</v>
      </c>
      <c r="D142" s="67">
        <v>43867</v>
      </c>
      <c r="E142" s="129" t="s">
        <v>948</v>
      </c>
      <c r="F142" s="66" t="s">
        <v>24</v>
      </c>
      <c r="G142" s="129" t="s">
        <v>949</v>
      </c>
      <c r="H142" s="129" t="s">
        <v>950</v>
      </c>
      <c r="I142" s="66" t="s">
        <v>18</v>
      </c>
      <c r="J142" s="26" t="s">
        <v>951</v>
      </c>
      <c r="K142" s="26" t="s">
        <v>952</v>
      </c>
      <c r="L142" s="67">
        <v>43881</v>
      </c>
      <c r="M142" s="67">
        <v>43891</v>
      </c>
      <c r="N142" s="231">
        <v>44134</v>
      </c>
      <c r="O142" s="771" t="s">
        <v>953</v>
      </c>
      <c r="P142" s="744"/>
      <c r="Q142" s="744"/>
      <c r="R142" s="745"/>
      <c r="S142" s="26" t="s">
        <v>954</v>
      </c>
      <c r="T142" s="71" t="s">
        <v>955</v>
      </c>
      <c r="U142" s="232" t="s">
        <v>956</v>
      </c>
      <c r="V142" s="66" t="s">
        <v>13</v>
      </c>
      <c r="W142" s="66" t="s">
        <v>25</v>
      </c>
      <c r="X142" s="26" t="s">
        <v>957</v>
      </c>
      <c r="Y142" s="6"/>
      <c r="Z142" s="6"/>
    </row>
    <row r="143" spans="1:26" ht="127.5" customHeight="1" x14ac:dyDescent="0.25">
      <c r="A143" s="128">
        <v>5</v>
      </c>
      <c r="B143" s="78" t="s">
        <v>23</v>
      </c>
      <c r="C143" s="78" t="s">
        <v>43</v>
      </c>
      <c r="D143" s="67">
        <v>43867</v>
      </c>
      <c r="E143" s="129" t="s">
        <v>948</v>
      </c>
      <c r="F143" s="66" t="s">
        <v>24</v>
      </c>
      <c r="G143" s="129" t="s">
        <v>949</v>
      </c>
      <c r="H143" s="129" t="s">
        <v>958</v>
      </c>
      <c r="I143" s="66" t="s">
        <v>18</v>
      </c>
      <c r="J143" s="26" t="s">
        <v>951</v>
      </c>
      <c r="K143" s="26" t="s">
        <v>952</v>
      </c>
      <c r="L143" s="67">
        <v>43881</v>
      </c>
      <c r="M143" s="67">
        <v>43891</v>
      </c>
      <c r="N143" s="231">
        <v>44134</v>
      </c>
      <c r="O143" s="771" t="s">
        <v>959</v>
      </c>
      <c r="P143" s="744"/>
      <c r="Q143" s="744"/>
      <c r="R143" s="745"/>
      <c r="S143" s="26" t="s">
        <v>954</v>
      </c>
      <c r="T143" s="71" t="s">
        <v>960</v>
      </c>
      <c r="U143" s="232" t="s">
        <v>961</v>
      </c>
      <c r="V143" s="66" t="s">
        <v>13</v>
      </c>
      <c r="W143" s="66" t="s">
        <v>25</v>
      </c>
      <c r="X143" s="26" t="s">
        <v>962</v>
      </c>
      <c r="Y143" s="6"/>
      <c r="Z143" s="6"/>
    </row>
    <row r="144" spans="1:26" ht="127.5" customHeight="1" x14ac:dyDescent="0.25">
      <c r="A144" s="233">
        <v>1</v>
      </c>
      <c r="B144" s="146" t="s">
        <v>9</v>
      </c>
      <c r="C144" s="234" t="s">
        <v>963</v>
      </c>
      <c r="D144" s="106">
        <v>43665</v>
      </c>
      <c r="E144" s="100" t="s">
        <v>964</v>
      </c>
      <c r="F144" s="235" t="s">
        <v>10</v>
      </c>
      <c r="G144" s="100" t="s">
        <v>965</v>
      </c>
      <c r="H144" s="100" t="s">
        <v>966</v>
      </c>
      <c r="I144" s="146" t="s">
        <v>11</v>
      </c>
      <c r="J144" s="146" t="s">
        <v>967</v>
      </c>
      <c r="K144" s="146" t="s">
        <v>968</v>
      </c>
      <c r="L144" s="236">
        <v>43678</v>
      </c>
      <c r="M144" s="236">
        <v>43678</v>
      </c>
      <c r="N144" s="236">
        <v>43830</v>
      </c>
      <c r="O144" s="770" t="s">
        <v>969</v>
      </c>
      <c r="P144" s="744"/>
      <c r="Q144" s="744"/>
      <c r="R144" s="745"/>
      <c r="S144" s="81" t="s">
        <v>970</v>
      </c>
      <c r="T144" s="81" t="s">
        <v>971</v>
      </c>
      <c r="U144" s="237" t="s">
        <v>972</v>
      </c>
      <c r="V144" s="26" t="s">
        <v>13</v>
      </c>
      <c r="W144" s="66" t="s">
        <v>25</v>
      </c>
      <c r="X144" s="238" t="s">
        <v>911</v>
      </c>
      <c r="Y144" s="6"/>
      <c r="Z144" s="6"/>
    </row>
    <row r="145" spans="1:26" ht="127.5" customHeight="1" x14ac:dyDescent="0.25">
      <c r="A145" s="820">
        <v>5</v>
      </c>
      <c r="B145" s="781" t="s">
        <v>9</v>
      </c>
      <c r="C145" s="821" t="s">
        <v>45</v>
      </c>
      <c r="D145" s="823">
        <v>44433</v>
      </c>
      <c r="E145" s="824" t="s">
        <v>973</v>
      </c>
      <c r="F145" s="826" t="s">
        <v>10</v>
      </c>
      <c r="G145" s="827" t="s">
        <v>974</v>
      </c>
      <c r="H145" s="808" t="s">
        <v>975</v>
      </c>
      <c r="I145" s="807" t="s">
        <v>976</v>
      </c>
      <c r="J145" s="807" t="s">
        <v>977</v>
      </c>
      <c r="K145" s="807" t="s">
        <v>978</v>
      </c>
      <c r="L145" s="809">
        <v>44433</v>
      </c>
      <c r="M145" s="809">
        <v>44440</v>
      </c>
      <c r="N145" s="810">
        <v>44530</v>
      </c>
      <c r="O145" s="776" t="s">
        <v>979</v>
      </c>
      <c r="P145" s="777"/>
      <c r="Q145" s="777"/>
      <c r="R145" s="778"/>
      <c r="S145" s="780" t="s">
        <v>626</v>
      </c>
      <c r="T145" s="781" t="s">
        <v>980</v>
      </c>
      <c r="U145" s="782" t="s">
        <v>626</v>
      </c>
      <c r="V145" s="773"/>
      <c r="W145" s="774" t="s">
        <v>25</v>
      </c>
      <c r="X145" s="775" t="s">
        <v>981</v>
      </c>
      <c r="Y145" s="6"/>
      <c r="Z145" s="6"/>
    </row>
    <row r="146" spans="1:26" ht="127.5" customHeight="1" x14ac:dyDescent="0.25">
      <c r="A146" s="748"/>
      <c r="B146" s="748"/>
      <c r="C146" s="822"/>
      <c r="D146" s="748"/>
      <c r="E146" s="825"/>
      <c r="F146" s="748"/>
      <c r="G146" s="748"/>
      <c r="H146" s="748"/>
      <c r="I146" s="748"/>
      <c r="J146" s="748"/>
      <c r="K146" s="748"/>
      <c r="L146" s="748"/>
      <c r="M146" s="748"/>
      <c r="N146" s="767"/>
      <c r="O146" s="767"/>
      <c r="P146" s="754"/>
      <c r="Q146" s="754"/>
      <c r="R146" s="779"/>
      <c r="S146" s="748"/>
      <c r="T146" s="748"/>
      <c r="U146" s="748"/>
      <c r="V146" s="748"/>
      <c r="W146" s="748"/>
      <c r="X146" s="748"/>
      <c r="Y146" s="6"/>
      <c r="Z146" s="6"/>
    </row>
    <row r="147" spans="1:26" ht="127.5" customHeight="1" x14ac:dyDescent="0.25">
      <c r="A147" s="241">
        <v>6</v>
      </c>
      <c r="B147" s="242" t="s">
        <v>9</v>
      </c>
      <c r="C147" s="243" t="s">
        <v>45</v>
      </c>
      <c r="D147" s="244">
        <v>44433</v>
      </c>
      <c r="E147" s="245" t="s">
        <v>982</v>
      </c>
      <c r="F147" s="246" t="s">
        <v>10</v>
      </c>
      <c r="G147" s="247" t="s">
        <v>983</v>
      </c>
      <c r="H147" s="212" t="s">
        <v>984</v>
      </c>
      <c r="I147" s="212" t="s">
        <v>976</v>
      </c>
      <c r="J147" s="807" t="s">
        <v>985</v>
      </c>
      <c r="K147" s="807" t="s">
        <v>978</v>
      </c>
      <c r="L147" s="240">
        <v>44433</v>
      </c>
      <c r="M147" s="248">
        <v>44440</v>
      </c>
      <c r="N147" s="249">
        <v>44500</v>
      </c>
      <c r="O147" s="768" t="s">
        <v>986</v>
      </c>
      <c r="P147" s="744"/>
      <c r="Q147" s="744"/>
      <c r="R147" s="745"/>
      <c r="S147" s="250" t="s">
        <v>987</v>
      </c>
      <c r="T147" s="242" t="s">
        <v>988</v>
      </c>
      <c r="U147" s="251" t="s">
        <v>989</v>
      </c>
      <c r="V147" s="252"/>
      <c r="W147" s="246" t="s">
        <v>25</v>
      </c>
      <c r="X147" s="253" t="s">
        <v>990</v>
      </c>
      <c r="Y147" s="6"/>
      <c r="Z147" s="6"/>
    </row>
    <row r="148" spans="1:26" ht="127.5" customHeight="1" x14ac:dyDescent="0.25">
      <c r="A148" s="241">
        <v>7</v>
      </c>
      <c r="B148" s="242" t="s">
        <v>9</v>
      </c>
      <c r="C148" s="243" t="s">
        <v>45</v>
      </c>
      <c r="D148" s="244">
        <v>44433</v>
      </c>
      <c r="E148" s="245" t="s">
        <v>991</v>
      </c>
      <c r="F148" s="246" t="s">
        <v>10</v>
      </c>
      <c r="G148" s="247" t="s">
        <v>992</v>
      </c>
      <c r="H148" s="254" t="s">
        <v>993</v>
      </c>
      <c r="I148" s="212" t="s">
        <v>976</v>
      </c>
      <c r="J148" s="748"/>
      <c r="K148" s="748"/>
      <c r="L148" s="248">
        <v>44433</v>
      </c>
      <c r="M148" s="248">
        <v>44440</v>
      </c>
      <c r="N148" s="249">
        <v>44530</v>
      </c>
      <c r="O148" s="768" t="s">
        <v>994</v>
      </c>
      <c r="P148" s="744"/>
      <c r="Q148" s="744"/>
      <c r="R148" s="745"/>
      <c r="S148" s="255" t="s">
        <v>626</v>
      </c>
      <c r="T148" s="242" t="s">
        <v>995</v>
      </c>
      <c r="U148" s="256" t="s">
        <v>626</v>
      </c>
      <c r="V148" s="252"/>
      <c r="W148" s="246" t="s">
        <v>25</v>
      </c>
      <c r="X148" s="253" t="s">
        <v>996</v>
      </c>
      <c r="Y148" s="6"/>
      <c r="Z148" s="6"/>
    </row>
    <row r="149" spans="1:26" ht="127.5" customHeight="1" x14ac:dyDescent="0.25">
      <c r="A149" s="230">
        <v>6</v>
      </c>
      <c r="B149" s="144" t="s">
        <v>9</v>
      </c>
      <c r="C149" s="144" t="s">
        <v>15</v>
      </c>
      <c r="D149" s="145">
        <v>44146</v>
      </c>
      <c r="E149" s="257" t="s">
        <v>997</v>
      </c>
      <c r="F149" s="144" t="s">
        <v>30</v>
      </c>
      <c r="G149" s="144" t="s">
        <v>998</v>
      </c>
      <c r="H149" s="145" t="s">
        <v>999</v>
      </c>
      <c r="I149" s="144" t="s">
        <v>18</v>
      </c>
      <c r="J149" s="144" t="s">
        <v>1000</v>
      </c>
      <c r="K149" s="144" t="s">
        <v>1001</v>
      </c>
      <c r="L149" s="145">
        <v>44146</v>
      </c>
      <c r="M149" s="105">
        <v>44146</v>
      </c>
      <c r="N149" s="258">
        <v>44346</v>
      </c>
      <c r="O149" s="769" t="s">
        <v>1002</v>
      </c>
      <c r="P149" s="745"/>
      <c r="Q149" s="259" t="s">
        <v>1003</v>
      </c>
      <c r="R149" s="260" t="s">
        <v>1004</v>
      </c>
      <c r="S149" s="261" t="s">
        <v>1005</v>
      </c>
      <c r="T149" s="72" t="s">
        <v>13</v>
      </c>
      <c r="U149" s="66" t="s">
        <v>25</v>
      </c>
      <c r="V149" s="253" t="s">
        <v>1006</v>
      </c>
      <c r="W149" s="6"/>
      <c r="X149" s="6"/>
      <c r="Y149" s="6"/>
      <c r="Z149" s="6"/>
    </row>
    <row r="150" spans="1:26" ht="127.5" customHeight="1" x14ac:dyDescent="0.25">
      <c r="A150" s="230"/>
      <c r="B150" s="88" t="s">
        <v>9</v>
      </c>
      <c r="C150" s="88" t="s">
        <v>15</v>
      </c>
      <c r="D150" s="105">
        <v>44413</v>
      </c>
      <c r="E150" s="262" t="s">
        <v>1007</v>
      </c>
      <c r="F150" s="262" t="s">
        <v>17</v>
      </c>
      <c r="G150" s="262" t="s">
        <v>1008</v>
      </c>
      <c r="H150" s="88" t="s">
        <v>1009</v>
      </c>
      <c r="I150" s="88" t="s">
        <v>18</v>
      </c>
      <c r="J150" s="88" t="s">
        <v>1010</v>
      </c>
      <c r="K150" s="88" t="s">
        <v>1011</v>
      </c>
      <c r="L150" s="105">
        <v>44413</v>
      </c>
      <c r="M150" s="105">
        <v>44413</v>
      </c>
      <c r="N150" s="258">
        <v>44500</v>
      </c>
      <c r="O150" s="770" t="s">
        <v>1012</v>
      </c>
      <c r="P150" s="745"/>
      <c r="Q150" s="263" t="s">
        <v>1013</v>
      </c>
      <c r="R150" s="67" t="s">
        <v>1014</v>
      </c>
      <c r="S150" s="261" t="s">
        <v>1015</v>
      </c>
      <c r="T150" s="72" t="s">
        <v>13</v>
      </c>
      <c r="U150" s="264" t="s">
        <v>25</v>
      </c>
      <c r="V150" s="265" t="s">
        <v>1016</v>
      </c>
      <c r="W150" s="6"/>
      <c r="X150" s="6"/>
      <c r="Y150" s="6"/>
      <c r="Z150" s="6"/>
    </row>
    <row r="151" spans="1:26" ht="127.5" customHeight="1" x14ac:dyDescent="0.25">
      <c r="A151" s="230">
        <v>8</v>
      </c>
      <c r="B151" s="144" t="s">
        <v>9</v>
      </c>
      <c r="C151" s="144" t="s">
        <v>15</v>
      </c>
      <c r="D151" s="145">
        <v>44146</v>
      </c>
      <c r="E151" s="257" t="s">
        <v>1017</v>
      </c>
      <c r="F151" s="144" t="s">
        <v>30</v>
      </c>
      <c r="G151" s="144" t="s">
        <v>1018</v>
      </c>
      <c r="H151" s="144" t="s">
        <v>1019</v>
      </c>
      <c r="I151" s="144" t="s">
        <v>18</v>
      </c>
      <c r="J151" s="144" t="s">
        <v>1020</v>
      </c>
      <c r="K151" s="266" t="s">
        <v>1011</v>
      </c>
      <c r="L151" s="105">
        <v>44146</v>
      </c>
      <c r="M151" s="105">
        <v>44242</v>
      </c>
      <c r="N151" s="258">
        <v>44469</v>
      </c>
      <c r="O151" s="771" t="s">
        <v>1021</v>
      </c>
      <c r="P151" s="745"/>
      <c r="Q151" s="267" t="s">
        <v>1022</v>
      </c>
      <c r="R151" s="159" t="s">
        <v>1023</v>
      </c>
      <c r="S151" s="261" t="s">
        <v>1024</v>
      </c>
      <c r="T151" s="72" t="s">
        <v>13</v>
      </c>
      <c r="U151" s="66" t="s">
        <v>25</v>
      </c>
      <c r="V151" s="268" t="s">
        <v>1025</v>
      </c>
      <c r="W151" s="6"/>
      <c r="X151" s="6"/>
      <c r="Y151" s="6"/>
      <c r="Z151" s="6"/>
    </row>
    <row r="152" spans="1:26" ht="127.5" customHeight="1" x14ac:dyDescent="0.25">
      <c r="A152" s="230">
        <v>12</v>
      </c>
      <c r="B152" s="144" t="s">
        <v>9</v>
      </c>
      <c r="C152" s="144" t="s">
        <v>15</v>
      </c>
      <c r="D152" s="145">
        <v>44146</v>
      </c>
      <c r="E152" s="257" t="s">
        <v>1026</v>
      </c>
      <c r="F152" s="144" t="s">
        <v>30</v>
      </c>
      <c r="G152" s="144" t="s">
        <v>1027</v>
      </c>
      <c r="H152" s="144" t="s">
        <v>1028</v>
      </c>
      <c r="I152" s="144" t="s">
        <v>18</v>
      </c>
      <c r="J152" s="144" t="s">
        <v>1029</v>
      </c>
      <c r="K152" s="88" t="s">
        <v>1030</v>
      </c>
      <c r="L152" s="105">
        <v>44146</v>
      </c>
      <c r="M152" s="105">
        <v>44228</v>
      </c>
      <c r="N152" s="258">
        <v>44499</v>
      </c>
      <c r="O152" s="761" t="s">
        <v>1031</v>
      </c>
      <c r="P152" s="745"/>
      <c r="Q152" s="269" t="s">
        <v>1032</v>
      </c>
      <c r="R152" s="144" t="s">
        <v>1033</v>
      </c>
      <c r="S152" s="88"/>
      <c r="T152" s="270" t="s">
        <v>13</v>
      </c>
      <c r="U152" s="88" t="s">
        <v>25</v>
      </c>
      <c r="V152" s="271" t="s">
        <v>1025</v>
      </c>
      <c r="W152" s="6"/>
      <c r="X152" s="6"/>
      <c r="Y152" s="6"/>
      <c r="Z152" s="6"/>
    </row>
    <row r="153" spans="1:26" ht="127.5" customHeight="1" x14ac:dyDescent="0.25">
      <c r="A153" s="230">
        <v>15</v>
      </c>
      <c r="B153" s="144" t="s">
        <v>9</v>
      </c>
      <c r="C153" s="144" t="s">
        <v>15</v>
      </c>
      <c r="D153" s="145">
        <v>44146</v>
      </c>
      <c r="E153" s="257" t="s">
        <v>1034</v>
      </c>
      <c r="F153" s="144" t="s">
        <v>10</v>
      </c>
      <c r="G153" s="144" t="s">
        <v>1035</v>
      </c>
      <c r="H153" s="144" t="s">
        <v>1036</v>
      </c>
      <c r="I153" s="144" t="s">
        <v>18</v>
      </c>
      <c r="J153" s="144" t="s">
        <v>1037</v>
      </c>
      <c r="K153" s="88" t="s">
        <v>1011</v>
      </c>
      <c r="L153" s="105">
        <v>44146</v>
      </c>
      <c r="M153" s="105">
        <v>44228</v>
      </c>
      <c r="N153" s="258">
        <v>44561</v>
      </c>
      <c r="O153" s="771" t="s">
        <v>1038</v>
      </c>
      <c r="P153" s="745"/>
      <c r="Q153" s="261" t="s">
        <v>1039</v>
      </c>
      <c r="R153" s="159" t="s">
        <v>1040</v>
      </c>
      <c r="S153" s="261" t="s">
        <v>1041</v>
      </c>
      <c r="T153" s="72" t="s">
        <v>13</v>
      </c>
      <c r="U153" s="66" t="s">
        <v>25</v>
      </c>
      <c r="V153" s="253" t="s">
        <v>1042</v>
      </c>
      <c r="W153" s="6"/>
      <c r="X153" s="6"/>
      <c r="Y153" s="6"/>
      <c r="Z153" s="6"/>
    </row>
    <row r="154" spans="1:26" ht="127.5" customHeight="1" x14ac:dyDescent="0.25">
      <c r="A154" s="230">
        <v>16</v>
      </c>
      <c r="B154" s="144" t="s">
        <v>9</v>
      </c>
      <c r="C154" s="144" t="s">
        <v>15</v>
      </c>
      <c r="D154" s="145">
        <v>44146</v>
      </c>
      <c r="E154" s="257" t="s">
        <v>1043</v>
      </c>
      <c r="F154" s="144" t="s">
        <v>30</v>
      </c>
      <c r="G154" s="144" t="s">
        <v>1044</v>
      </c>
      <c r="H154" s="144" t="s">
        <v>1045</v>
      </c>
      <c r="I154" s="144" t="s">
        <v>18</v>
      </c>
      <c r="J154" s="144" t="s">
        <v>1046</v>
      </c>
      <c r="K154" s="88" t="s">
        <v>1011</v>
      </c>
      <c r="L154" s="105">
        <v>44146</v>
      </c>
      <c r="M154" s="105">
        <v>44287</v>
      </c>
      <c r="N154" s="258">
        <v>44560</v>
      </c>
      <c r="O154" s="772" t="s">
        <v>1047</v>
      </c>
      <c r="P154" s="745"/>
      <c r="Q154" s="261" t="s">
        <v>1048</v>
      </c>
      <c r="R154" s="159" t="s">
        <v>1049</v>
      </c>
      <c r="S154" s="261" t="s">
        <v>1048</v>
      </c>
      <c r="T154" s="72" t="s">
        <v>13</v>
      </c>
      <c r="U154" s="66" t="s">
        <v>25</v>
      </c>
      <c r="V154" s="253" t="s">
        <v>1042</v>
      </c>
      <c r="W154" s="6"/>
      <c r="X154" s="6"/>
      <c r="Y154" s="6"/>
      <c r="Z154" s="6"/>
    </row>
    <row r="155" spans="1:26" ht="127.5" customHeight="1" x14ac:dyDescent="0.25">
      <c r="A155" s="272">
        <v>19</v>
      </c>
      <c r="B155" s="144" t="s">
        <v>9</v>
      </c>
      <c r="C155" s="144" t="s">
        <v>15</v>
      </c>
      <c r="D155" s="145">
        <v>44146</v>
      </c>
      <c r="E155" s="257" t="s">
        <v>1050</v>
      </c>
      <c r="F155" s="144" t="s">
        <v>30</v>
      </c>
      <c r="G155" s="144" t="s">
        <v>1051</v>
      </c>
      <c r="H155" s="144" t="s">
        <v>1052</v>
      </c>
      <c r="I155" s="144" t="s">
        <v>18</v>
      </c>
      <c r="J155" s="273" t="s">
        <v>1053</v>
      </c>
      <c r="K155" s="144" t="s">
        <v>1054</v>
      </c>
      <c r="L155" s="145">
        <v>44146</v>
      </c>
      <c r="M155" s="105">
        <v>44228</v>
      </c>
      <c r="N155" s="258">
        <v>44499</v>
      </c>
      <c r="O155" s="760" t="s">
        <v>1055</v>
      </c>
      <c r="P155" s="745"/>
      <c r="Q155" s="273" t="s">
        <v>1056</v>
      </c>
      <c r="R155" s="144" t="s">
        <v>1057</v>
      </c>
      <c r="S155" s="273" t="s">
        <v>1056</v>
      </c>
      <c r="T155" s="270" t="s">
        <v>13</v>
      </c>
      <c r="U155" s="88" t="s">
        <v>25</v>
      </c>
      <c r="V155" s="274" t="s">
        <v>990</v>
      </c>
      <c r="W155" s="6"/>
      <c r="X155" s="6"/>
      <c r="Y155" s="6"/>
      <c r="Z155" s="6"/>
    </row>
    <row r="156" spans="1:26" ht="127.5" customHeight="1" x14ac:dyDescent="0.25">
      <c r="A156" s="230">
        <v>21</v>
      </c>
      <c r="B156" s="144" t="s">
        <v>9</v>
      </c>
      <c r="C156" s="144" t="s">
        <v>15</v>
      </c>
      <c r="D156" s="145">
        <v>44146</v>
      </c>
      <c r="E156" s="257" t="s">
        <v>1058</v>
      </c>
      <c r="F156" s="144" t="s">
        <v>30</v>
      </c>
      <c r="G156" s="144" t="s">
        <v>1059</v>
      </c>
      <c r="H156" s="144" t="s">
        <v>1060</v>
      </c>
      <c r="I156" s="144" t="s">
        <v>18</v>
      </c>
      <c r="J156" s="144" t="s">
        <v>1061</v>
      </c>
      <c r="K156" s="144" t="s">
        <v>1011</v>
      </c>
      <c r="L156" s="145">
        <v>44146</v>
      </c>
      <c r="M156" s="105">
        <v>44256</v>
      </c>
      <c r="N156" s="258">
        <v>44500</v>
      </c>
      <c r="O156" s="760" t="s">
        <v>1062</v>
      </c>
      <c r="P156" s="745"/>
      <c r="Q156" s="143" t="s">
        <v>1063</v>
      </c>
      <c r="R156" s="159" t="s">
        <v>1064</v>
      </c>
      <c r="S156" s="143" t="s">
        <v>1063</v>
      </c>
      <c r="T156" s="72" t="s">
        <v>13</v>
      </c>
      <c r="U156" s="66" t="s">
        <v>25</v>
      </c>
      <c r="V156" s="253" t="s">
        <v>1065</v>
      </c>
      <c r="W156" s="6"/>
      <c r="X156" s="6"/>
      <c r="Y156" s="6"/>
      <c r="Z156" s="6"/>
    </row>
    <row r="157" spans="1:26" ht="127.5" customHeight="1" x14ac:dyDescent="0.25">
      <c r="A157" s="272">
        <v>22</v>
      </c>
      <c r="B157" s="144" t="s">
        <v>9</v>
      </c>
      <c r="C157" s="144" t="s">
        <v>15</v>
      </c>
      <c r="D157" s="145">
        <v>44146</v>
      </c>
      <c r="E157" s="275" t="s">
        <v>1066</v>
      </c>
      <c r="F157" s="144" t="s">
        <v>30</v>
      </c>
      <c r="G157" s="144" t="s">
        <v>1067</v>
      </c>
      <c r="H157" s="144" t="s">
        <v>1068</v>
      </c>
      <c r="I157" s="144" t="s">
        <v>18</v>
      </c>
      <c r="J157" s="144" t="s">
        <v>1069</v>
      </c>
      <c r="K157" s="144" t="s">
        <v>1011</v>
      </c>
      <c r="L157" s="145">
        <v>44146</v>
      </c>
      <c r="M157" s="105">
        <v>44409</v>
      </c>
      <c r="N157" s="258">
        <v>44560</v>
      </c>
      <c r="O157" s="761" t="s">
        <v>1070</v>
      </c>
      <c r="P157" s="745"/>
      <c r="Q157" s="273" t="s">
        <v>1071</v>
      </c>
      <c r="R157" s="144" t="s">
        <v>1072</v>
      </c>
      <c r="S157" s="273" t="s">
        <v>1071</v>
      </c>
      <c r="T157" s="270" t="s">
        <v>13</v>
      </c>
      <c r="U157" s="88" t="s">
        <v>25</v>
      </c>
      <c r="V157" s="276" t="s">
        <v>1073</v>
      </c>
      <c r="W157" s="6"/>
      <c r="X157" s="6"/>
      <c r="Y157" s="6"/>
      <c r="Z157" s="6"/>
    </row>
    <row r="158" spans="1:26" ht="127.5" customHeight="1" x14ac:dyDescent="0.25">
      <c r="A158" s="277">
        <v>23</v>
      </c>
      <c r="B158" s="273" t="s">
        <v>9</v>
      </c>
      <c r="C158" s="273" t="s">
        <v>15</v>
      </c>
      <c r="D158" s="278">
        <v>44146</v>
      </c>
      <c r="E158" s="275" t="s">
        <v>1074</v>
      </c>
      <c r="F158" s="273" t="s">
        <v>30</v>
      </c>
      <c r="G158" s="273" t="s">
        <v>1075</v>
      </c>
      <c r="H158" s="273" t="s">
        <v>1076</v>
      </c>
      <c r="I158" s="273" t="s">
        <v>18</v>
      </c>
      <c r="J158" s="273" t="s">
        <v>1077</v>
      </c>
      <c r="K158" s="273" t="s">
        <v>1011</v>
      </c>
      <c r="L158" s="278">
        <v>44146</v>
      </c>
      <c r="M158" s="278">
        <v>44301</v>
      </c>
      <c r="N158" s="279">
        <v>44423</v>
      </c>
      <c r="O158" s="760" t="s">
        <v>1078</v>
      </c>
      <c r="P158" s="745"/>
      <c r="Q158" s="280" t="s">
        <v>1079</v>
      </c>
      <c r="R158" s="159" t="s">
        <v>1080</v>
      </c>
      <c r="S158" s="280" t="s">
        <v>1079</v>
      </c>
      <c r="T158" s="281" t="s">
        <v>13</v>
      </c>
      <c r="U158" s="282" t="s">
        <v>25</v>
      </c>
      <c r="V158" s="253" t="s">
        <v>1073</v>
      </c>
      <c r="W158" s="6"/>
      <c r="X158" s="6"/>
      <c r="Y158" s="6"/>
      <c r="Z158" s="6"/>
    </row>
    <row r="159" spans="1:26" ht="127.5" customHeight="1" x14ac:dyDescent="0.25">
      <c r="A159" s="277">
        <v>24</v>
      </c>
      <c r="B159" s="273" t="s">
        <v>9</v>
      </c>
      <c r="C159" s="273" t="s">
        <v>15</v>
      </c>
      <c r="D159" s="278">
        <v>44146</v>
      </c>
      <c r="E159" s="275" t="s">
        <v>1081</v>
      </c>
      <c r="F159" s="273" t="s">
        <v>30</v>
      </c>
      <c r="G159" s="273" t="s">
        <v>1082</v>
      </c>
      <c r="H159" s="273" t="s">
        <v>1083</v>
      </c>
      <c r="I159" s="273" t="s">
        <v>18</v>
      </c>
      <c r="J159" s="273" t="s">
        <v>1084</v>
      </c>
      <c r="K159" s="273" t="s">
        <v>1011</v>
      </c>
      <c r="L159" s="278">
        <v>44146</v>
      </c>
      <c r="M159" s="278">
        <v>44270</v>
      </c>
      <c r="N159" s="279">
        <v>44423</v>
      </c>
      <c r="O159" s="760" t="s">
        <v>1085</v>
      </c>
      <c r="P159" s="745"/>
      <c r="Q159" s="283" t="s">
        <v>1086</v>
      </c>
      <c r="R159" s="159" t="s">
        <v>1087</v>
      </c>
      <c r="S159" s="283" t="s">
        <v>1086</v>
      </c>
      <c r="T159" s="281" t="s">
        <v>13</v>
      </c>
      <c r="U159" s="282" t="s">
        <v>25</v>
      </c>
      <c r="V159" s="253" t="s">
        <v>1073</v>
      </c>
      <c r="W159" s="6"/>
      <c r="X159" s="6"/>
      <c r="Y159" s="6"/>
      <c r="Z159" s="6"/>
    </row>
    <row r="160" spans="1:26" ht="82.5" customHeight="1" x14ac:dyDescent="0.25">
      <c r="A160" s="230">
        <v>26</v>
      </c>
      <c r="B160" s="144" t="s">
        <v>9</v>
      </c>
      <c r="C160" s="144" t="s">
        <v>15</v>
      </c>
      <c r="D160" s="145">
        <v>44146</v>
      </c>
      <c r="E160" s="257" t="s">
        <v>1088</v>
      </c>
      <c r="F160" s="144" t="s">
        <v>30</v>
      </c>
      <c r="G160" s="144" t="s">
        <v>1089</v>
      </c>
      <c r="H160" s="144" t="s">
        <v>1090</v>
      </c>
      <c r="I160" s="144" t="s">
        <v>18</v>
      </c>
      <c r="J160" s="144" t="s">
        <v>1091</v>
      </c>
      <c r="K160" s="144" t="s">
        <v>1011</v>
      </c>
      <c r="L160" s="145">
        <v>44146</v>
      </c>
      <c r="M160" s="105">
        <v>44166</v>
      </c>
      <c r="N160" s="258">
        <v>44227</v>
      </c>
      <c r="O160" s="762" t="s">
        <v>1092</v>
      </c>
      <c r="P160" s="745"/>
      <c r="Q160" s="66" t="s">
        <v>1093</v>
      </c>
      <c r="R160" s="284" t="s">
        <v>1094</v>
      </c>
      <c r="S160" s="66" t="s">
        <v>1093</v>
      </c>
      <c r="T160" s="72" t="s">
        <v>13</v>
      </c>
      <c r="U160" s="66" t="s">
        <v>25</v>
      </c>
      <c r="V160" s="253" t="s">
        <v>1095</v>
      </c>
      <c r="W160" s="6"/>
      <c r="X160" s="6"/>
      <c r="Y160" s="6"/>
      <c r="Z160" s="6"/>
    </row>
    <row r="161" spans="1:26" ht="90" customHeight="1" x14ac:dyDescent="0.25">
      <c r="A161" s="230">
        <v>27</v>
      </c>
      <c r="B161" s="144" t="s">
        <v>9</v>
      </c>
      <c r="C161" s="144" t="s">
        <v>15</v>
      </c>
      <c r="D161" s="145">
        <v>44146</v>
      </c>
      <c r="E161" s="257" t="s">
        <v>1096</v>
      </c>
      <c r="F161" s="144" t="s">
        <v>30</v>
      </c>
      <c r="G161" s="144" t="s">
        <v>1097</v>
      </c>
      <c r="H161" s="144" t="s">
        <v>1098</v>
      </c>
      <c r="I161" s="144" t="s">
        <v>18</v>
      </c>
      <c r="J161" s="144" t="s">
        <v>1099</v>
      </c>
      <c r="K161" s="144" t="s">
        <v>1011</v>
      </c>
      <c r="L161" s="145">
        <v>44146</v>
      </c>
      <c r="M161" s="105">
        <v>43891</v>
      </c>
      <c r="N161" s="258">
        <v>44499</v>
      </c>
      <c r="O161" s="760" t="s">
        <v>1100</v>
      </c>
      <c r="P161" s="745"/>
      <c r="Q161" s="66" t="s">
        <v>1101</v>
      </c>
      <c r="R161" s="285" t="s">
        <v>1102</v>
      </c>
      <c r="S161" s="66" t="s">
        <v>1101</v>
      </c>
      <c r="T161" s="72" t="s">
        <v>13</v>
      </c>
      <c r="U161" s="66" t="s">
        <v>25</v>
      </c>
      <c r="V161" s="253" t="s">
        <v>1103</v>
      </c>
      <c r="W161" s="6"/>
      <c r="X161" s="6"/>
      <c r="Y161" s="6"/>
      <c r="Z161" s="6"/>
    </row>
    <row r="162" spans="1:26" ht="60.75" customHeight="1" x14ac:dyDescent="0.25">
      <c r="A162" s="230">
        <v>30</v>
      </c>
      <c r="B162" s="144" t="s">
        <v>9</v>
      </c>
      <c r="C162" s="144" t="s">
        <v>15</v>
      </c>
      <c r="D162" s="145">
        <v>44146</v>
      </c>
      <c r="E162" s="257" t="s">
        <v>1104</v>
      </c>
      <c r="F162" s="144" t="s">
        <v>30</v>
      </c>
      <c r="G162" s="144" t="s">
        <v>1105</v>
      </c>
      <c r="H162" s="145" t="s">
        <v>1106</v>
      </c>
      <c r="I162" s="144" t="s">
        <v>18</v>
      </c>
      <c r="J162" s="144" t="s">
        <v>1107</v>
      </c>
      <c r="K162" s="144" t="s">
        <v>1011</v>
      </c>
      <c r="L162" s="145">
        <v>44146</v>
      </c>
      <c r="M162" s="105">
        <v>44287</v>
      </c>
      <c r="N162" s="258">
        <v>44469</v>
      </c>
      <c r="O162" s="762" t="s">
        <v>1108</v>
      </c>
      <c r="P162" s="745"/>
      <c r="Q162" s="143" t="s">
        <v>1048</v>
      </c>
      <c r="R162" s="284" t="s">
        <v>1109</v>
      </c>
      <c r="S162" s="261" t="s">
        <v>1110</v>
      </c>
      <c r="T162" s="72" t="s">
        <v>13</v>
      </c>
      <c r="U162" s="66" t="s">
        <v>25</v>
      </c>
      <c r="V162" s="276" t="s">
        <v>1111</v>
      </c>
      <c r="W162" s="6"/>
      <c r="X162" s="6"/>
      <c r="Y162" s="6"/>
      <c r="Z162" s="6"/>
    </row>
    <row r="163" spans="1:26" ht="85.5" customHeight="1" x14ac:dyDescent="0.25">
      <c r="A163" s="230">
        <v>31</v>
      </c>
      <c r="B163" s="144" t="s">
        <v>9</v>
      </c>
      <c r="C163" s="144" t="s">
        <v>15</v>
      </c>
      <c r="D163" s="145">
        <v>44146</v>
      </c>
      <c r="E163" s="257" t="s">
        <v>1112</v>
      </c>
      <c r="F163" s="144" t="s">
        <v>30</v>
      </c>
      <c r="G163" s="144" t="s">
        <v>1113</v>
      </c>
      <c r="H163" s="144" t="s">
        <v>1114</v>
      </c>
      <c r="I163" s="144" t="s">
        <v>18</v>
      </c>
      <c r="J163" s="286" t="s">
        <v>1115</v>
      </c>
      <c r="K163" s="144" t="s">
        <v>1116</v>
      </c>
      <c r="L163" s="145">
        <v>44146</v>
      </c>
      <c r="M163" s="105">
        <v>44242</v>
      </c>
      <c r="N163" s="279">
        <v>44499</v>
      </c>
      <c r="O163" s="762" t="s">
        <v>1117</v>
      </c>
      <c r="P163" s="745"/>
      <c r="Q163" s="287" t="s">
        <v>1118</v>
      </c>
      <c r="R163" s="284" t="s">
        <v>1119</v>
      </c>
      <c r="S163" s="261" t="s">
        <v>1120</v>
      </c>
      <c r="T163" s="72" t="s">
        <v>13</v>
      </c>
      <c r="U163" s="66" t="s">
        <v>25</v>
      </c>
      <c r="V163" s="276" t="s">
        <v>1111</v>
      </c>
      <c r="W163" s="6"/>
      <c r="X163" s="6"/>
      <c r="Y163" s="6"/>
      <c r="Z163" s="6"/>
    </row>
    <row r="164" spans="1:26" ht="79.5" customHeight="1" x14ac:dyDescent="0.25">
      <c r="A164" s="230">
        <v>32</v>
      </c>
      <c r="B164" s="144" t="s">
        <v>9</v>
      </c>
      <c r="C164" s="144" t="s">
        <v>15</v>
      </c>
      <c r="D164" s="145">
        <v>44146</v>
      </c>
      <c r="E164" s="257" t="s">
        <v>1121</v>
      </c>
      <c r="F164" s="144" t="s">
        <v>30</v>
      </c>
      <c r="G164" s="144" t="s">
        <v>1122</v>
      </c>
      <c r="H164" s="144" t="s">
        <v>1123</v>
      </c>
      <c r="I164" s="144" t="s">
        <v>18</v>
      </c>
      <c r="J164" s="273" t="s">
        <v>1124</v>
      </c>
      <c r="K164" s="273" t="s">
        <v>1011</v>
      </c>
      <c r="L164" s="145">
        <v>44146</v>
      </c>
      <c r="M164" s="105">
        <v>44378</v>
      </c>
      <c r="N164" s="258">
        <v>44469</v>
      </c>
      <c r="O164" s="772" t="s">
        <v>1125</v>
      </c>
      <c r="P164" s="745"/>
      <c r="Q164" s="263" t="s">
        <v>1126</v>
      </c>
      <c r="R164" s="284" t="s">
        <v>1127</v>
      </c>
      <c r="S164" s="263" t="s">
        <v>1126</v>
      </c>
      <c r="T164" s="72" t="s">
        <v>13</v>
      </c>
      <c r="U164" s="66" t="s">
        <v>25</v>
      </c>
      <c r="V164" s="276" t="s">
        <v>1111</v>
      </c>
      <c r="W164" s="6"/>
      <c r="X164" s="6"/>
      <c r="Y164" s="6"/>
      <c r="Z164" s="6"/>
    </row>
    <row r="165" spans="1:26" ht="72" customHeight="1" x14ac:dyDescent="0.25">
      <c r="A165" s="230">
        <v>33</v>
      </c>
      <c r="B165" s="144" t="s">
        <v>9</v>
      </c>
      <c r="C165" s="144" t="s">
        <v>15</v>
      </c>
      <c r="D165" s="145">
        <v>44146</v>
      </c>
      <c r="E165" s="257" t="s">
        <v>1128</v>
      </c>
      <c r="F165" s="144" t="s">
        <v>30</v>
      </c>
      <c r="G165" s="144" t="s">
        <v>1129</v>
      </c>
      <c r="H165" s="144" t="s">
        <v>1130</v>
      </c>
      <c r="I165" s="144" t="s">
        <v>18</v>
      </c>
      <c r="J165" s="273" t="s">
        <v>1131</v>
      </c>
      <c r="K165" s="273" t="s">
        <v>1011</v>
      </c>
      <c r="L165" s="145">
        <v>44146</v>
      </c>
      <c r="M165" s="105">
        <v>44242</v>
      </c>
      <c r="N165" s="258">
        <v>44392</v>
      </c>
      <c r="O165" s="865" t="s">
        <v>1132</v>
      </c>
      <c r="P165" s="745"/>
      <c r="Q165" s="263" t="s">
        <v>1126</v>
      </c>
      <c r="R165" s="284" t="s">
        <v>1127</v>
      </c>
      <c r="S165" s="263" t="s">
        <v>1126</v>
      </c>
      <c r="T165" s="72" t="s">
        <v>13</v>
      </c>
      <c r="U165" s="66" t="s">
        <v>25</v>
      </c>
      <c r="V165" s="276" t="s">
        <v>1111</v>
      </c>
      <c r="W165" s="6"/>
      <c r="X165" s="6"/>
      <c r="Y165" s="6"/>
      <c r="Z165" s="6"/>
    </row>
    <row r="166" spans="1:26" ht="77.25" customHeight="1" x14ac:dyDescent="0.25">
      <c r="A166" s="230">
        <v>34</v>
      </c>
      <c r="B166" s="144" t="s">
        <v>9</v>
      </c>
      <c r="C166" s="144" t="s">
        <v>15</v>
      </c>
      <c r="D166" s="145">
        <v>44146</v>
      </c>
      <c r="E166" s="144" t="s">
        <v>1133</v>
      </c>
      <c r="F166" s="144" t="s">
        <v>30</v>
      </c>
      <c r="G166" s="144" t="s">
        <v>1134</v>
      </c>
      <c r="H166" s="144" t="s">
        <v>1135</v>
      </c>
      <c r="I166" s="144" t="s">
        <v>18</v>
      </c>
      <c r="J166" s="144" t="s">
        <v>1136</v>
      </c>
      <c r="K166" s="144" t="s">
        <v>1011</v>
      </c>
      <c r="L166" s="145">
        <v>44146</v>
      </c>
      <c r="M166" s="105">
        <v>44228</v>
      </c>
      <c r="N166" s="258">
        <v>44316</v>
      </c>
      <c r="O166" s="866" t="s">
        <v>1137</v>
      </c>
      <c r="P166" s="745"/>
      <c r="Q166" s="288" t="s">
        <v>1138</v>
      </c>
      <c r="R166" s="165" t="s">
        <v>1139</v>
      </c>
      <c r="S166" s="288" t="s">
        <v>1140</v>
      </c>
      <c r="T166" s="72" t="s">
        <v>26</v>
      </c>
      <c r="U166" s="66" t="s">
        <v>25</v>
      </c>
      <c r="V166" s="276" t="s">
        <v>1141</v>
      </c>
      <c r="W166" s="6"/>
      <c r="X166" s="6"/>
      <c r="Y166" s="6"/>
      <c r="Z166" s="6"/>
    </row>
    <row r="167" spans="1:26" ht="87.75" customHeight="1" x14ac:dyDescent="0.25">
      <c r="A167" s="230">
        <v>35</v>
      </c>
      <c r="B167" s="144" t="s">
        <v>9</v>
      </c>
      <c r="C167" s="144" t="s">
        <v>15</v>
      </c>
      <c r="D167" s="145">
        <v>44146</v>
      </c>
      <c r="E167" s="144" t="s">
        <v>1142</v>
      </c>
      <c r="F167" s="144" t="s">
        <v>30</v>
      </c>
      <c r="G167" s="144" t="s">
        <v>1143</v>
      </c>
      <c r="H167" s="144" t="s">
        <v>1144</v>
      </c>
      <c r="I167" s="144" t="s">
        <v>18</v>
      </c>
      <c r="J167" s="144" t="s">
        <v>1145</v>
      </c>
      <c r="K167" s="144" t="s">
        <v>1011</v>
      </c>
      <c r="L167" s="145">
        <v>44146</v>
      </c>
      <c r="M167" s="105">
        <v>44287</v>
      </c>
      <c r="N167" s="258">
        <v>44560</v>
      </c>
      <c r="O167" s="761" t="s">
        <v>1146</v>
      </c>
      <c r="P167" s="745"/>
      <c r="Q167" s="287" t="s">
        <v>1147</v>
      </c>
      <c r="R167" s="284" t="s">
        <v>1148</v>
      </c>
      <c r="S167" s="287" t="s">
        <v>1147</v>
      </c>
      <c r="T167" s="72" t="s">
        <v>13</v>
      </c>
      <c r="U167" s="66" t="s">
        <v>25</v>
      </c>
      <c r="V167" s="265" t="s">
        <v>1149</v>
      </c>
      <c r="W167" s="6"/>
      <c r="X167" s="6"/>
      <c r="Y167" s="6"/>
      <c r="Z167" s="6"/>
    </row>
    <row r="168" spans="1:26" ht="73.5" customHeight="1" x14ac:dyDescent="0.25">
      <c r="A168" s="230">
        <v>37</v>
      </c>
      <c r="B168" s="144" t="s">
        <v>9</v>
      </c>
      <c r="C168" s="144" t="s">
        <v>15</v>
      </c>
      <c r="D168" s="145">
        <v>44146</v>
      </c>
      <c r="E168" s="257" t="s">
        <v>1150</v>
      </c>
      <c r="F168" s="144" t="s">
        <v>30</v>
      </c>
      <c r="G168" s="144" t="s">
        <v>1151</v>
      </c>
      <c r="H168" s="144" t="s">
        <v>1152</v>
      </c>
      <c r="I168" s="144" t="s">
        <v>18</v>
      </c>
      <c r="J168" s="144" t="s">
        <v>1153</v>
      </c>
      <c r="K168" s="144" t="s">
        <v>1011</v>
      </c>
      <c r="L168" s="145">
        <v>44146</v>
      </c>
      <c r="M168" s="105">
        <v>44607</v>
      </c>
      <c r="N168" s="258">
        <v>44910</v>
      </c>
      <c r="O168" s="761" t="s">
        <v>1154</v>
      </c>
      <c r="P168" s="745"/>
      <c r="Q168" s="143" t="s">
        <v>1155</v>
      </c>
      <c r="R168" s="284" t="s">
        <v>1156</v>
      </c>
      <c r="S168" s="261" t="s">
        <v>1048</v>
      </c>
      <c r="T168" s="72" t="s">
        <v>13</v>
      </c>
      <c r="U168" s="66" t="s">
        <v>25</v>
      </c>
      <c r="V168" s="276" t="s">
        <v>1016</v>
      </c>
      <c r="W168" s="6"/>
      <c r="X168" s="6"/>
      <c r="Y168" s="6"/>
      <c r="Z168" s="6"/>
    </row>
    <row r="169" spans="1:26" ht="75.75" customHeight="1" x14ac:dyDescent="0.25">
      <c r="A169" s="230">
        <v>38</v>
      </c>
      <c r="B169" s="144" t="s">
        <v>9</v>
      </c>
      <c r="C169" s="144" t="s">
        <v>15</v>
      </c>
      <c r="D169" s="145">
        <v>44146</v>
      </c>
      <c r="E169" s="257" t="s">
        <v>1157</v>
      </c>
      <c r="F169" s="144" t="s">
        <v>30</v>
      </c>
      <c r="G169" s="144" t="s">
        <v>1158</v>
      </c>
      <c r="H169" s="144" t="s">
        <v>1159</v>
      </c>
      <c r="I169" s="144" t="s">
        <v>18</v>
      </c>
      <c r="J169" s="273" t="s">
        <v>1131</v>
      </c>
      <c r="K169" s="144" t="s">
        <v>1160</v>
      </c>
      <c r="L169" s="145">
        <v>44146</v>
      </c>
      <c r="M169" s="105">
        <v>44621</v>
      </c>
      <c r="N169" s="258">
        <v>44926</v>
      </c>
      <c r="O169" s="771" t="s">
        <v>1161</v>
      </c>
      <c r="P169" s="745"/>
      <c r="Q169" s="287" t="s">
        <v>1126</v>
      </c>
      <c r="R169" s="159" t="s">
        <v>1162</v>
      </c>
      <c r="S169" s="66" t="s">
        <v>1126</v>
      </c>
      <c r="T169" s="72" t="s">
        <v>13</v>
      </c>
      <c r="U169" s="66" t="s">
        <v>25</v>
      </c>
      <c r="V169" s="253" t="s">
        <v>1163</v>
      </c>
      <c r="W169" s="6"/>
      <c r="X169" s="6"/>
      <c r="Y169" s="6"/>
      <c r="Z169" s="6"/>
    </row>
    <row r="170" spans="1:26" ht="51.75" customHeight="1" x14ac:dyDescent="0.25">
      <c r="A170" s="230">
        <v>39</v>
      </c>
      <c r="B170" s="144" t="s">
        <v>9</v>
      </c>
      <c r="C170" s="144" t="s">
        <v>15</v>
      </c>
      <c r="D170" s="145">
        <v>44146</v>
      </c>
      <c r="E170" s="144" t="s">
        <v>1164</v>
      </c>
      <c r="F170" s="144" t="s">
        <v>30</v>
      </c>
      <c r="G170" s="282" t="s">
        <v>1165</v>
      </c>
      <c r="H170" s="289" t="s">
        <v>1166</v>
      </c>
      <c r="I170" s="290" t="s">
        <v>18</v>
      </c>
      <c r="J170" s="289" t="s">
        <v>1167</v>
      </c>
      <c r="K170" s="291" t="s">
        <v>1011</v>
      </c>
      <c r="L170" s="292">
        <v>44146</v>
      </c>
      <c r="M170" s="292">
        <v>44256</v>
      </c>
      <c r="N170" s="292">
        <v>44561</v>
      </c>
      <c r="O170" s="293" t="s">
        <v>1168</v>
      </c>
      <c r="P170" s="294"/>
      <c r="Q170" s="73" t="s">
        <v>1169</v>
      </c>
      <c r="R170" s="295" t="s">
        <v>1170</v>
      </c>
      <c r="S170" s="73" t="s">
        <v>1169</v>
      </c>
      <c r="T170" s="72" t="s">
        <v>13</v>
      </c>
      <c r="U170" s="73" t="s">
        <v>25</v>
      </c>
      <c r="V170" s="296" t="s">
        <v>1171</v>
      </c>
      <c r="W170" s="6"/>
      <c r="X170" s="6"/>
      <c r="Y170" s="6"/>
      <c r="Z170" s="6"/>
    </row>
    <row r="171" spans="1:26" ht="58.5" customHeight="1" x14ac:dyDescent="0.25">
      <c r="A171" s="230">
        <v>40</v>
      </c>
      <c r="B171" s="144" t="s">
        <v>9</v>
      </c>
      <c r="C171" s="144" t="s">
        <v>15</v>
      </c>
      <c r="D171" s="145">
        <v>44146</v>
      </c>
      <c r="E171" s="257" t="s">
        <v>1172</v>
      </c>
      <c r="F171" s="144" t="s">
        <v>30</v>
      </c>
      <c r="G171" s="144" t="s">
        <v>1165</v>
      </c>
      <c r="H171" s="297"/>
      <c r="I171" s="298"/>
      <c r="J171" s="297"/>
      <c r="K171" s="298"/>
      <c r="L171" s="299"/>
      <c r="M171" s="299"/>
      <c r="N171" s="299"/>
      <c r="O171" s="300"/>
      <c r="P171" s="301"/>
      <c r="Q171" s="61"/>
      <c r="R171" s="302"/>
      <c r="S171" s="61"/>
      <c r="T171" s="60"/>
      <c r="U171" s="61"/>
      <c r="V171" s="61"/>
      <c r="W171" s="6"/>
      <c r="X171" s="6"/>
      <c r="Y171" s="6"/>
      <c r="Z171" s="6"/>
    </row>
    <row r="172" spans="1:26" ht="71.25" customHeight="1" x14ac:dyDescent="0.25">
      <c r="A172" s="230">
        <v>42</v>
      </c>
      <c r="B172" s="144" t="s">
        <v>9</v>
      </c>
      <c r="C172" s="144" t="s">
        <v>15</v>
      </c>
      <c r="D172" s="145">
        <v>44146</v>
      </c>
      <c r="E172" s="257" t="s">
        <v>1173</v>
      </c>
      <c r="F172" s="144" t="s">
        <v>30</v>
      </c>
      <c r="G172" s="144" t="s">
        <v>1174</v>
      </c>
      <c r="H172" s="292" t="s">
        <v>1175</v>
      </c>
      <c r="I172" s="290" t="s">
        <v>18</v>
      </c>
      <c r="J172" s="290" t="s">
        <v>1176</v>
      </c>
      <c r="K172" s="290" t="s">
        <v>1177</v>
      </c>
      <c r="L172" s="292">
        <v>44146</v>
      </c>
      <c r="M172" s="292">
        <v>44206</v>
      </c>
      <c r="N172" s="292">
        <v>44255</v>
      </c>
      <c r="O172" s="303" t="s">
        <v>1178</v>
      </c>
      <c r="P172" s="304"/>
      <c r="Q172" s="73" t="s">
        <v>1179</v>
      </c>
      <c r="R172" s="305" t="s">
        <v>1180</v>
      </c>
      <c r="S172" s="73" t="s">
        <v>1179</v>
      </c>
      <c r="T172" s="72" t="s">
        <v>13</v>
      </c>
      <c r="U172" s="746" t="s">
        <v>25</v>
      </c>
      <c r="V172" s="857" t="s">
        <v>1181</v>
      </c>
      <c r="W172" s="6"/>
      <c r="X172" s="6"/>
      <c r="Y172" s="6"/>
      <c r="Z172" s="6"/>
    </row>
    <row r="173" spans="1:26" ht="55.5" customHeight="1" x14ac:dyDescent="0.25">
      <c r="A173" s="230">
        <v>43</v>
      </c>
      <c r="B173" s="144" t="s">
        <v>9</v>
      </c>
      <c r="C173" s="144" t="s">
        <v>15</v>
      </c>
      <c r="D173" s="145">
        <v>44146</v>
      </c>
      <c r="E173" s="257" t="s">
        <v>1182</v>
      </c>
      <c r="F173" s="144" t="s">
        <v>30</v>
      </c>
      <c r="G173" s="144" t="s">
        <v>1183</v>
      </c>
      <c r="H173" s="299"/>
      <c r="I173" s="298"/>
      <c r="J173" s="298"/>
      <c r="K173" s="298"/>
      <c r="L173" s="299"/>
      <c r="M173" s="299"/>
      <c r="N173" s="299"/>
      <c r="O173" s="230"/>
      <c r="P173" s="306"/>
      <c r="Q173" s="61"/>
      <c r="R173" s="61"/>
      <c r="S173" s="61"/>
      <c r="T173" s="60"/>
      <c r="U173" s="747"/>
      <c r="V173" s="747"/>
      <c r="W173" s="6"/>
      <c r="X173" s="6"/>
      <c r="Y173" s="6"/>
      <c r="Z173" s="6"/>
    </row>
    <row r="174" spans="1:26" ht="52.5" customHeight="1" x14ac:dyDescent="0.25">
      <c r="A174" s="230">
        <v>44</v>
      </c>
      <c r="B174" s="144" t="s">
        <v>9</v>
      </c>
      <c r="C174" s="144" t="s">
        <v>15</v>
      </c>
      <c r="D174" s="145">
        <v>44146</v>
      </c>
      <c r="E174" s="257" t="s">
        <v>1184</v>
      </c>
      <c r="F174" s="144" t="s">
        <v>30</v>
      </c>
      <c r="G174" s="144" t="s">
        <v>1185</v>
      </c>
      <c r="H174" s="307"/>
      <c r="I174" s="308"/>
      <c r="J174" s="308"/>
      <c r="K174" s="308"/>
      <c r="L174" s="307"/>
      <c r="M174" s="307"/>
      <c r="N174" s="307"/>
      <c r="O174" s="309"/>
      <c r="P174" s="310"/>
      <c r="Q174" s="51"/>
      <c r="R174" s="51"/>
      <c r="S174" s="51"/>
      <c r="T174" s="50"/>
      <c r="U174" s="748"/>
      <c r="V174" s="748"/>
      <c r="W174" s="6"/>
      <c r="X174" s="6"/>
      <c r="Y174" s="6"/>
      <c r="Z174" s="6"/>
    </row>
    <row r="175" spans="1:26" ht="51.75" customHeight="1" x14ac:dyDescent="0.25">
      <c r="A175" s="230">
        <v>45</v>
      </c>
      <c r="B175" s="144" t="s">
        <v>9</v>
      </c>
      <c r="C175" s="144" t="s">
        <v>15</v>
      </c>
      <c r="D175" s="145">
        <v>44146</v>
      </c>
      <c r="E175" s="144" t="s">
        <v>1186</v>
      </c>
      <c r="F175" s="144" t="s">
        <v>30</v>
      </c>
      <c r="G175" s="290" t="s">
        <v>1187</v>
      </c>
      <c r="H175" s="290" t="s">
        <v>1188</v>
      </c>
      <c r="I175" s="290" t="s">
        <v>18</v>
      </c>
      <c r="J175" s="290" t="s">
        <v>1189</v>
      </c>
      <c r="K175" s="290" t="s">
        <v>1011</v>
      </c>
      <c r="L175" s="292">
        <v>44146</v>
      </c>
      <c r="M175" s="292">
        <v>44211</v>
      </c>
      <c r="N175" s="292">
        <v>44545</v>
      </c>
      <c r="O175" s="311" t="s">
        <v>1190</v>
      </c>
      <c r="P175" s="312"/>
      <c r="Q175" s="313" t="s">
        <v>1191</v>
      </c>
      <c r="R175" s="314" t="s">
        <v>1192</v>
      </c>
      <c r="S175" s="313" t="s">
        <v>1191</v>
      </c>
      <c r="T175" s="72" t="s">
        <v>13</v>
      </c>
      <c r="U175" s="746" t="s">
        <v>25</v>
      </c>
      <c r="V175" s="861" t="s">
        <v>1181</v>
      </c>
      <c r="W175" s="6"/>
      <c r="X175" s="6"/>
      <c r="Y175" s="6"/>
      <c r="Z175" s="6"/>
    </row>
    <row r="176" spans="1:26" ht="56.25" customHeight="1" x14ac:dyDescent="0.25">
      <c r="A176" s="230">
        <v>46</v>
      </c>
      <c r="B176" s="144" t="s">
        <v>9</v>
      </c>
      <c r="C176" s="144" t="s">
        <v>15</v>
      </c>
      <c r="D176" s="145">
        <v>44146</v>
      </c>
      <c r="E176" s="257" t="s">
        <v>1193</v>
      </c>
      <c r="F176" s="144" t="s">
        <v>30</v>
      </c>
      <c r="G176" s="308"/>
      <c r="H176" s="308"/>
      <c r="I176" s="308"/>
      <c r="J176" s="308"/>
      <c r="K176" s="308"/>
      <c r="L176" s="307"/>
      <c r="M176" s="307"/>
      <c r="N176" s="307"/>
      <c r="O176" s="315"/>
      <c r="P176" s="316"/>
      <c r="Q176" s="51"/>
      <c r="R176" s="317"/>
      <c r="S176" s="51"/>
      <c r="T176" s="50"/>
      <c r="U176" s="748"/>
      <c r="V176" s="748"/>
      <c r="W176" s="6"/>
      <c r="X176" s="6"/>
      <c r="Y176" s="6"/>
      <c r="Z176" s="6"/>
    </row>
    <row r="177" spans="1:26" ht="64.5" customHeight="1" x14ac:dyDescent="0.25">
      <c r="A177" s="230">
        <v>48</v>
      </c>
      <c r="B177" s="144" t="s">
        <v>9</v>
      </c>
      <c r="C177" s="144" t="s">
        <v>15</v>
      </c>
      <c r="D177" s="145">
        <v>44146</v>
      </c>
      <c r="E177" s="257" t="s">
        <v>1194</v>
      </c>
      <c r="F177" s="144" t="s">
        <v>30</v>
      </c>
      <c r="G177" s="290" t="s">
        <v>1195</v>
      </c>
      <c r="H177" s="290" t="s">
        <v>1196</v>
      </c>
      <c r="I177" s="290" t="s">
        <v>18</v>
      </c>
      <c r="J177" s="290" t="s">
        <v>1197</v>
      </c>
      <c r="K177" s="290" t="s">
        <v>1011</v>
      </c>
      <c r="L177" s="292">
        <v>44146</v>
      </c>
      <c r="M177" s="292">
        <v>44287</v>
      </c>
      <c r="N177" s="292">
        <v>44377</v>
      </c>
      <c r="O177" s="226" t="s">
        <v>1198</v>
      </c>
      <c r="P177" s="318"/>
      <c r="Q177" s="313" t="s">
        <v>1199</v>
      </c>
      <c r="R177" s="305" t="s">
        <v>1200</v>
      </c>
      <c r="S177" s="319" t="s">
        <v>1201</v>
      </c>
      <c r="T177" s="72" t="s">
        <v>13</v>
      </c>
      <c r="U177" s="746" t="s">
        <v>25</v>
      </c>
      <c r="V177" s="862" t="s">
        <v>1202</v>
      </c>
      <c r="W177" s="6"/>
      <c r="X177" s="6"/>
      <c r="Y177" s="6"/>
      <c r="Z177" s="6"/>
    </row>
    <row r="178" spans="1:26" ht="68.25" customHeight="1" x14ac:dyDescent="0.25">
      <c r="A178" s="230">
        <v>49</v>
      </c>
      <c r="B178" s="144" t="s">
        <v>9</v>
      </c>
      <c r="C178" s="144" t="s">
        <v>15</v>
      </c>
      <c r="D178" s="145">
        <v>44146</v>
      </c>
      <c r="E178" s="257" t="s">
        <v>1203</v>
      </c>
      <c r="F178" s="144" t="s">
        <v>30</v>
      </c>
      <c r="G178" s="308"/>
      <c r="H178" s="308"/>
      <c r="I178" s="308"/>
      <c r="J178" s="308"/>
      <c r="K178" s="308"/>
      <c r="L178" s="307"/>
      <c r="M178" s="307"/>
      <c r="N178" s="307"/>
      <c r="O178" s="320"/>
      <c r="P178" s="321"/>
      <c r="Q178" s="322"/>
      <c r="R178" s="51"/>
      <c r="S178" s="51"/>
      <c r="T178" s="50"/>
      <c r="U178" s="748"/>
      <c r="V178" s="863"/>
      <c r="W178" s="6"/>
      <c r="X178" s="6"/>
      <c r="Y178" s="6"/>
      <c r="Z178" s="6"/>
    </row>
    <row r="179" spans="1:26" ht="46.5" customHeight="1" x14ac:dyDescent="0.25">
      <c r="A179" s="230">
        <v>50</v>
      </c>
      <c r="B179" s="144" t="s">
        <v>9</v>
      </c>
      <c r="C179" s="144" t="s">
        <v>15</v>
      </c>
      <c r="D179" s="145">
        <v>44146</v>
      </c>
      <c r="E179" s="257" t="s">
        <v>1204</v>
      </c>
      <c r="F179" s="144" t="s">
        <v>30</v>
      </c>
      <c r="G179" s="290" t="s">
        <v>1205</v>
      </c>
      <c r="H179" s="290" t="s">
        <v>1206</v>
      </c>
      <c r="I179" s="290" t="s">
        <v>18</v>
      </c>
      <c r="J179" s="290" t="s">
        <v>1207</v>
      </c>
      <c r="K179" s="290" t="s">
        <v>1011</v>
      </c>
      <c r="L179" s="292">
        <v>44146</v>
      </c>
      <c r="M179" s="292">
        <v>44287</v>
      </c>
      <c r="N179" s="292">
        <v>44347</v>
      </c>
      <c r="O179" s="311" t="s">
        <v>1208</v>
      </c>
      <c r="P179" s="312"/>
      <c r="Q179" s="313" t="s">
        <v>1199</v>
      </c>
      <c r="R179" s="305" t="s">
        <v>1209</v>
      </c>
      <c r="S179" s="319" t="s">
        <v>1201</v>
      </c>
      <c r="T179" s="72" t="s">
        <v>13</v>
      </c>
      <c r="U179" s="746" t="s">
        <v>25</v>
      </c>
      <c r="V179" s="864" t="s">
        <v>1181</v>
      </c>
      <c r="W179" s="6"/>
      <c r="X179" s="6"/>
      <c r="Y179" s="6"/>
      <c r="Z179" s="6"/>
    </row>
    <row r="180" spans="1:26" ht="70.5" customHeight="1" x14ac:dyDescent="0.25">
      <c r="A180" s="230">
        <v>51</v>
      </c>
      <c r="B180" s="144" t="s">
        <v>9</v>
      </c>
      <c r="C180" s="144" t="s">
        <v>15</v>
      </c>
      <c r="D180" s="145">
        <v>44146</v>
      </c>
      <c r="E180" s="257" t="s">
        <v>1210</v>
      </c>
      <c r="F180" s="144" t="s">
        <v>30</v>
      </c>
      <c r="G180" s="298"/>
      <c r="H180" s="298"/>
      <c r="I180" s="298"/>
      <c r="J180" s="298"/>
      <c r="K180" s="308"/>
      <c r="L180" s="307"/>
      <c r="M180" s="307"/>
      <c r="N180" s="307"/>
      <c r="O180" s="315"/>
      <c r="P180" s="316"/>
      <c r="Q180" s="322"/>
      <c r="R180" s="51"/>
      <c r="S180" s="51"/>
      <c r="T180" s="50"/>
      <c r="U180" s="748"/>
      <c r="V180" s="822"/>
      <c r="W180" s="6"/>
      <c r="X180" s="6"/>
      <c r="Y180" s="6"/>
      <c r="Z180" s="6"/>
    </row>
    <row r="181" spans="1:26" ht="45" customHeight="1" x14ac:dyDescent="0.25">
      <c r="A181" s="230">
        <v>52</v>
      </c>
      <c r="B181" s="144" t="s">
        <v>9</v>
      </c>
      <c r="C181" s="144" t="s">
        <v>15</v>
      </c>
      <c r="D181" s="145">
        <v>44146</v>
      </c>
      <c r="E181" s="257" t="s">
        <v>1211</v>
      </c>
      <c r="F181" s="323" t="s">
        <v>30</v>
      </c>
      <c r="G181" s="144" t="s">
        <v>1212</v>
      </c>
      <c r="H181" s="144" t="s">
        <v>1213</v>
      </c>
      <c r="I181" s="144" t="s">
        <v>18</v>
      </c>
      <c r="J181" s="144" t="s">
        <v>1214</v>
      </c>
      <c r="K181" s="144" t="s">
        <v>1215</v>
      </c>
      <c r="L181" s="145">
        <v>44146</v>
      </c>
      <c r="M181" s="105">
        <v>44228</v>
      </c>
      <c r="N181" s="105">
        <v>44561</v>
      </c>
      <c r="O181" s="88" t="s">
        <v>1216</v>
      </c>
      <c r="P181" s="88"/>
      <c r="Q181" s="66" t="s">
        <v>1217</v>
      </c>
      <c r="R181" s="305" t="s">
        <v>1218</v>
      </c>
      <c r="S181" s="66" t="s">
        <v>1217</v>
      </c>
      <c r="T181" s="77" t="s">
        <v>13</v>
      </c>
      <c r="U181" s="66" t="s">
        <v>25</v>
      </c>
      <c r="V181" s="253" t="s">
        <v>1181</v>
      </c>
      <c r="W181" s="6"/>
      <c r="X181" s="6"/>
      <c r="Y181" s="6"/>
      <c r="Z181" s="6"/>
    </row>
    <row r="182" spans="1:26" ht="45" customHeight="1" x14ac:dyDescent="0.25">
      <c r="A182" s="230">
        <v>61</v>
      </c>
      <c r="B182" s="144" t="s">
        <v>9</v>
      </c>
      <c r="C182" s="144" t="s">
        <v>15</v>
      </c>
      <c r="D182" s="145">
        <v>44146</v>
      </c>
      <c r="E182" s="144" t="s">
        <v>1219</v>
      </c>
      <c r="F182" s="144" t="s">
        <v>30</v>
      </c>
      <c r="G182" s="749" t="s">
        <v>1220</v>
      </c>
      <c r="H182" s="749" t="s">
        <v>1221</v>
      </c>
      <c r="I182" s="749" t="s">
        <v>18</v>
      </c>
      <c r="J182" s="749" t="s">
        <v>1222</v>
      </c>
      <c r="K182" s="749" t="s">
        <v>1011</v>
      </c>
      <c r="L182" s="750">
        <v>44146</v>
      </c>
      <c r="M182" s="835">
        <v>44256</v>
      </c>
      <c r="N182" s="835">
        <v>44550</v>
      </c>
      <c r="O182" s="869" t="s">
        <v>1223</v>
      </c>
      <c r="P182" s="66"/>
      <c r="Q182" s="870" t="s">
        <v>1224</v>
      </c>
      <c r="R182" s="749" t="s">
        <v>1225</v>
      </c>
      <c r="S182" s="867" t="s">
        <v>1226</v>
      </c>
      <c r="T182" s="811" t="s">
        <v>13</v>
      </c>
      <c r="U182" s="746" t="s">
        <v>25</v>
      </c>
      <c r="V182" s="857" t="s">
        <v>1181</v>
      </c>
      <c r="W182" s="6"/>
      <c r="X182" s="6"/>
      <c r="Y182" s="6"/>
      <c r="Z182" s="6"/>
    </row>
    <row r="183" spans="1:26" ht="46.5" customHeight="1" x14ac:dyDescent="0.25">
      <c r="A183" s="230">
        <v>62</v>
      </c>
      <c r="B183" s="144" t="s">
        <v>9</v>
      </c>
      <c r="C183" s="144" t="s">
        <v>15</v>
      </c>
      <c r="D183" s="145">
        <v>44146</v>
      </c>
      <c r="E183" s="144" t="s">
        <v>1227</v>
      </c>
      <c r="F183" s="144" t="s">
        <v>30</v>
      </c>
      <c r="G183" s="747"/>
      <c r="H183" s="747"/>
      <c r="I183" s="747"/>
      <c r="J183" s="747"/>
      <c r="K183" s="747"/>
      <c r="L183" s="747"/>
      <c r="M183" s="747"/>
      <c r="N183" s="747"/>
      <c r="O183" s="766"/>
      <c r="P183" s="306"/>
      <c r="Q183" s="747"/>
      <c r="R183" s="747"/>
      <c r="S183" s="747"/>
      <c r="T183" s="747"/>
      <c r="U183" s="747"/>
      <c r="V183" s="747"/>
      <c r="W183" s="6"/>
      <c r="X183" s="6"/>
      <c r="Y183" s="6"/>
      <c r="Z183" s="6"/>
    </row>
    <row r="184" spans="1:26" ht="56.25" customHeight="1" x14ac:dyDescent="0.25">
      <c r="A184" s="230">
        <v>63</v>
      </c>
      <c r="B184" s="144" t="s">
        <v>9</v>
      </c>
      <c r="C184" s="144" t="s">
        <v>15</v>
      </c>
      <c r="D184" s="145">
        <v>44146</v>
      </c>
      <c r="E184" s="144" t="s">
        <v>1228</v>
      </c>
      <c r="F184" s="144" t="s">
        <v>30</v>
      </c>
      <c r="G184" s="748"/>
      <c r="H184" s="748"/>
      <c r="I184" s="748"/>
      <c r="J184" s="748"/>
      <c r="K184" s="748"/>
      <c r="L184" s="748"/>
      <c r="M184" s="748"/>
      <c r="N184" s="748"/>
      <c r="O184" s="767"/>
      <c r="P184" s="310"/>
      <c r="Q184" s="748"/>
      <c r="R184" s="748"/>
      <c r="S184" s="748"/>
      <c r="T184" s="748"/>
      <c r="U184" s="748"/>
      <c r="V184" s="748"/>
      <c r="W184" s="6"/>
      <c r="X184" s="6"/>
      <c r="Y184" s="6"/>
      <c r="Z184" s="6"/>
    </row>
    <row r="185" spans="1:26" ht="45" customHeight="1" x14ac:dyDescent="0.25">
      <c r="A185" s="230">
        <v>64</v>
      </c>
      <c r="B185" s="144" t="s">
        <v>9</v>
      </c>
      <c r="C185" s="144" t="s">
        <v>15</v>
      </c>
      <c r="D185" s="145">
        <v>44146</v>
      </c>
      <c r="E185" s="144" t="s">
        <v>1229</v>
      </c>
      <c r="F185" s="144" t="s">
        <v>30</v>
      </c>
      <c r="G185" s="859" t="s">
        <v>1230</v>
      </c>
      <c r="H185" s="860" t="s">
        <v>1231</v>
      </c>
      <c r="I185" s="749" t="s">
        <v>18</v>
      </c>
      <c r="J185" s="749" t="s">
        <v>1232</v>
      </c>
      <c r="K185" s="749" t="s">
        <v>1011</v>
      </c>
      <c r="L185" s="290">
        <v>44146</v>
      </c>
      <c r="M185" s="290">
        <v>44287</v>
      </c>
      <c r="N185" s="290">
        <v>44742</v>
      </c>
      <c r="O185" s="871" t="s">
        <v>1233</v>
      </c>
      <c r="P185" s="324"/>
      <c r="Q185" s="873" t="s">
        <v>1126</v>
      </c>
      <c r="R185" s="749" t="s">
        <v>1234</v>
      </c>
      <c r="S185" s="873" t="s">
        <v>1126</v>
      </c>
      <c r="T185" s="73" t="s">
        <v>13</v>
      </c>
      <c r="U185" s="73" t="s">
        <v>25</v>
      </c>
      <c r="V185" s="325" t="s">
        <v>1181</v>
      </c>
      <c r="W185" s="6"/>
      <c r="X185" s="6"/>
      <c r="Y185" s="6"/>
      <c r="Z185" s="6"/>
    </row>
    <row r="186" spans="1:26" ht="36.75" customHeight="1" x14ac:dyDescent="0.25">
      <c r="A186" s="230">
        <v>65</v>
      </c>
      <c r="B186" s="144" t="s">
        <v>9</v>
      </c>
      <c r="C186" s="144" t="s">
        <v>15</v>
      </c>
      <c r="D186" s="145">
        <v>44146</v>
      </c>
      <c r="E186" s="144" t="s">
        <v>1235</v>
      </c>
      <c r="F186" s="144" t="s">
        <v>30</v>
      </c>
      <c r="G186" s="747"/>
      <c r="H186" s="747"/>
      <c r="I186" s="747"/>
      <c r="J186" s="747"/>
      <c r="K186" s="747"/>
      <c r="L186" s="144"/>
      <c r="M186" s="144"/>
      <c r="N186" s="144"/>
      <c r="O186" s="872"/>
      <c r="P186" s="241"/>
      <c r="Q186" s="747"/>
      <c r="R186" s="747"/>
      <c r="S186" s="747"/>
      <c r="T186" s="66" t="s">
        <v>13</v>
      </c>
      <c r="U186" s="66"/>
      <c r="V186" s="66"/>
      <c r="W186" s="6"/>
      <c r="X186" s="6"/>
      <c r="Y186" s="6"/>
      <c r="Z186" s="6"/>
    </row>
    <row r="187" spans="1:26" ht="41.25" customHeight="1" x14ac:dyDescent="0.25">
      <c r="A187" s="230">
        <v>66</v>
      </c>
      <c r="B187" s="144" t="s">
        <v>9</v>
      </c>
      <c r="C187" s="144" t="s">
        <v>15</v>
      </c>
      <c r="D187" s="145">
        <v>44146</v>
      </c>
      <c r="E187" s="144" t="s">
        <v>1236</v>
      </c>
      <c r="F187" s="144" t="s">
        <v>30</v>
      </c>
      <c r="G187" s="747"/>
      <c r="H187" s="747"/>
      <c r="I187" s="747"/>
      <c r="J187" s="747"/>
      <c r="K187" s="747"/>
      <c r="L187" s="144"/>
      <c r="M187" s="144"/>
      <c r="N187" s="144"/>
      <c r="O187" s="872"/>
      <c r="P187" s="241"/>
      <c r="Q187" s="747"/>
      <c r="R187" s="747"/>
      <c r="S187" s="747"/>
      <c r="T187" s="66" t="s">
        <v>13</v>
      </c>
      <c r="U187" s="66"/>
      <c r="V187" s="66"/>
      <c r="W187" s="6"/>
      <c r="X187" s="6"/>
      <c r="Y187" s="6"/>
      <c r="Z187" s="6"/>
    </row>
    <row r="188" spans="1:26" ht="50.25" customHeight="1" x14ac:dyDescent="0.25">
      <c r="A188" s="230">
        <v>67</v>
      </c>
      <c r="B188" s="144" t="s">
        <v>9</v>
      </c>
      <c r="C188" s="144" t="s">
        <v>15</v>
      </c>
      <c r="D188" s="145">
        <v>44146</v>
      </c>
      <c r="E188" s="144" t="s">
        <v>1237</v>
      </c>
      <c r="F188" s="144" t="s">
        <v>30</v>
      </c>
      <c r="G188" s="747"/>
      <c r="H188" s="747"/>
      <c r="I188" s="747"/>
      <c r="J188" s="747"/>
      <c r="K188" s="747"/>
      <c r="L188" s="144"/>
      <c r="M188" s="144"/>
      <c r="N188" s="144"/>
      <c r="O188" s="872"/>
      <c r="P188" s="241"/>
      <c r="Q188" s="747"/>
      <c r="R188" s="747"/>
      <c r="S188" s="747"/>
      <c r="T188" s="66" t="s">
        <v>13</v>
      </c>
      <c r="U188" s="66"/>
      <c r="V188" s="66"/>
      <c r="W188" s="6"/>
      <c r="X188" s="6"/>
      <c r="Y188" s="6"/>
      <c r="Z188" s="6"/>
    </row>
    <row r="189" spans="1:26" ht="45" customHeight="1" x14ac:dyDescent="0.25">
      <c r="A189" s="230">
        <v>68</v>
      </c>
      <c r="B189" s="144" t="s">
        <v>9</v>
      </c>
      <c r="C189" s="144" t="s">
        <v>15</v>
      </c>
      <c r="D189" s="145">
        <v>44146</v>
      </c>
      <c r="E189" s="144" t="s">
        <v>1238</v>
      </c>
      <c r="F189" s="144" t="s">
        <v>30</v>
      </c>
      <c r="G189" s="747"/>
      <c r="H189" s="747"/>
      <c r="I189" s="747"/>
      <c r="J189" s="747"/>
      <c r="K189" s="747"/>
      <c r="L189" s="144"/>
      <c r="M189" s="144"/>
      <c r="N189" s="144"/>
      <c r="O189" s="872"/>
      <c r="P189" s="241"/>
      <c r="Q189" s="747"/>
      <c r="R189" s="747"/>
      <c r="S189" s="747"/>
      <c r="T189" s="66" t="s">
        <v>13</v>
      </c>
      <c r="U189" s="66"/>
      <c r="V189" s="66"/>
      <c r="W189" s="6"/>
      <c r="X189" s="6"/>
      <c r="Y189" s="6"/>
      <c r="Z189" s="6"/>
    </row>
    <row r="190" spans="1:26" ht="46.5" customHeight="1" x14ac:dyDescent="0.25">
      <c r="A190" s="230">
        <v>69</v>
      </c>
      <c r="B190" s="144" t="s">
        <v>9</v>
      </c>
      <c r="C190" s="144" t="s">
        <v>15</v>
      </c>
      <c r="D190" s="145">
        <v>44146</v>
      </c>
      <c r="E190" s="144" t="s">
        <v>1239</v>
      </c>
      <c r="F190" s="144" t="s">
        <v>30</v>
      </c>
      <c r="G190" s="747"/>
      <c r="H190" s="747"/>
      <c r="I190" s="747"/>
      <c r="J190" s="747"/>
      <c r="K190" s="747"/>
      <c r="L190" s="298"/>
      <c r="M190" s="298"/>
      <c r="N190" s="298"/>
      <c r="O190" s="872"/>
      <c r="P190" s="326"/>
      <c r="Q190" s="747"/>
      <c r="R190" s="747"/>
      <c r="S190" s="747"/>
      <c r="T190" s="61" t="s">
        <v>13</v>
      </c>
      <c r="U190" s="61"/>
      <c r="V190" s="61"/>
      <c r="W190" s="6"/>
      <c r="X190" s="6"/>
      <c r="Y190" s="6"/>
      <c r="Z190" s="6"/>
    </row>
    <row r="191" spans="1:26" ht="43.5" customHeight="1" x14ac:dyDescent="0.25">
      <c r="A191" s="230">
        <v>70</v>
      </c>
      <c r="B191" s="144" t="s">
        <v>9</v>
      </c>
      <c r="C191" s="144" t="s">
        <v>15</v>
      </c>
      <c r="D191" s="145">
        <v>44146</v>
      </c>
      <c r="E191" s="144" t="s">
        <v>1240</v>
      </c>
      <c r="F191" s="144" t="s">
        <v>30</v>
      </c>
      <c r="G191" s="747"/>
      <c r="H191" s="747"/>
      <c r="I191" s="747"/>
      <c r="J191" s="747"/>
      <c r="K191" s="747"/>
      <c r="L191" s="298"/>
      <c r="M191" s="298"/>
      <c r="N191" s="298"/>
      <c r="O191" s="872"/>
      <c r="P191" s="326"/>
      <c r="Q191" s="747"/>
      <c r="R191" s="747"/>
      <c r="S191" s="747"/>
      <c r="T191" s="61" t="s">
        <v>13</v>
      </c>
      <c r="U191" s="61"/>
      <c r="V191" s="61"/>
      <c r="W191" s="6"/>
      <c r="X191" s="6"/>
      <c r="Y191" s="6"/>
      <c r="Z191" s="6"/>
    </row>
    <row r="192" spans="1:26" ht="43.5" customHeight="1" x14ac:dyDescent="0.25">
      <c r="A192" s="230">
        <v>71</v>
      </c>
      <c r="B192" s="144" t="s">
        <v>9</v>
      </c>
      <c r="C192" s="144" t="s">
        <v>15</v>
      </c>
      <c r="D192" s="145">
        <v>44146</v>
      </c>
      <c r="E192" s="144" t="s">
        <v>1241</v>
      </c>
      <c r="F192" s="144" t="s">
        <v>30</v>
      </c>
      <c r="G192" s="748"/>
      <c r="H192" s="748"/>
      <c r="I192" s="748"/>
      <c r="J192" s="748"/>
      <c r="K192" s="748"/>
      <c r="L192" s="308"/>
      <c r="M192" s="308"/>
      <c r="N192" s="308"/>
      <c r="O192" s="822"/>
      <c r="P192" s="327"/>
      <c r="Q192" s="748"/>
      <c r="R192" s="748"/>
      <c r="S192" s="748"/>
      <c r="T192" s="51" t="s">
        <v>13</v>
      </c>
      <c r="U192" s="51"/>
      <c r="V192" s="51"/>
      <c r="W192" s="6"/>
      <c r="X192" s="6"/>
      <c r="Y192" s="6"/>
      <c r="Z192" s="6"/>
    </row>
    <row r="193" spans="1:26" ht="88.5" customHeight="1" x14ac:dyDescent="0.25">
      <c r="A193" s="230">
        <v>72</v>
      </c>
      <c r="B193" s="144" t="s">
        <v>9</v>
      </c>
      <c r="C193" s="144" t="s">
        <v>15</v>
      </c>
      <c r="D193" s="145">
        <v>44146</v>
      </c>
      <c r="E193" s="144" t="s">
        <v>1242</v>
      </c>
      <c r="F193" s="144" t="s">
        <v>30</v>
      </c>
      <c r="G193" s="292" t="s">
        <v>1243</v>
      </c>
      <c r="H193" s="328" t="s">
        <v>1244</v>
      </c>
      <c r="I193" s="292" t="s">
        <v>18</v>
      </c>
      <c r="J193" s="292" t="s">
        <v>1245</v>
      </c>
      <c r="K193" s="292" t="s">
        <v>1011</v>
      </c>
      <c r="L193" s="292">
        <v>44146</v>
      </c>
      <c r="M193" s="292">
        <v>44317</v>
      </c>
      <c r="N193" s="292">
        <v>44865</v>
      </c>
      <c r="O193" s="329" t="s">
        <v>1246</v>
      </c>
      <c r="P193" s="330"/>
      <c r="Q193" s="73" t="s">
        <v>1247</v>
      </c>
      <c r="R193" s="73" t="s">
        <v>1248</v>
      </c>
      <c r="S193" s="73" t="s">
        <v>1247</v>
      </c>
      <c r="T193" s="72" t="s">
        <v>13</v>
      </c>
      <c r="U193" s="73" t="s">
        <v>25</v>
      </c>
      <c r="V193" s="331" t="s">
        <v>1171</v>
      </c>
      <c r="W193" s="6"/>
      <c r="X193" s="6"/>
      <c r="Y193" s="6"/>
      <c r="Z193" s="6"/>
    </row>
    <row r="194" spans="1:26" ht="80.25" customHeight="1" x14ac:dyDescent="0.25">
      <c r="A194" s="17">
        <v>88</v>
      </c>
      <c r="B194" s="144" t="s">
        <v>9</v>
      </c>
      <c r="C194" s="144" t="s">
        <v>15</v>
      </c>
      <c r="D194" s="145">
        <v>44431</v>
      </c>
      <c r="E194" s="128" t="s">
        <v>1249</v>
      </c>
      <c r="F194" s="144" t="s">
        <v>10</v>
      </c>
      <c r="G194" s="212" t="s">
        <v>1250</v>
      </c>
      <c r="H194" s="145" t="s">
        <v>1251</v>
      </c>
      <c r="I194" s="144" t="s">
        <v>18</v>
      </c>
      <c r="J194" s="144" t="s">
        <v>1252</v>
      </c>
      <c r="K194" s="144" t="s">
        <v>1253</v>
      </c>
      <c r="L194" s="145">
        <v>44431</v>
      </c>
      <c r="M194" s="105">
        <v>44431</v>
      </c>
      <c r="N194" s="258">
        <v>44489</v>
      </c>
      <c r="O194" s="772" t="s">
        <v>1254</v>
      </c>
      <c r="P194" s="745"/>
      <c r="Q194" s="332" t="s">
        <v>1255</v>
      </c>
      <c r="R194" s="159" t="s">
        <v>1256</v>
      </c>
      <c r="S194" s="66" t="s">
        <v>1255</v>
      </c>
      <c r="T194" s="72" t="s">
        <v>13</v>
      </c>
      <c r="U194" s="66" t="s">
        <v>25</v>
      </c>
      <c r="V194" s="333" t="s">
        <v>1181</v>
      </c>
      <c r="W194" s="6"/>
      <c r="X194" s="6"/>
      <c r="Y194" s="6"/>
      <c r="Z194" s="6"/>
    </row>
    <row r="195" spans="1:26" ht="90" customHeight="1" x14ac:dyDescent="0.25">
      <c r="A195" s="306">
        <v>89</v>
      </c>
      <c r="B195" s="290" t="s">
        <v>9</v>
      </c>
      <c r="C195" s="290" t="s">
        <v>15</v>
      </c>
      <c r="D195" s="292">
        <v>44431</v>
      </c>
      <c r="E195" s="334" t="s">
        <v>1257</v>
      </c>
      <c r="F195" s="290" t="s">
        <v>10</v>
      </c>
      <c r="G195" s="239" t="s">
        <v>1258</v>
      </c>
      <c r="H195" s="292" t="s">
        <v>1259</v>
      </c>
      <c r="I195" s="290" t="s">
        <v>10</v>
      </c>
      <c r="J195" s="144" t="s">
        <v>1260</v>
      </c>
      <c r="K195" s="144" t="s">
        <v>1253</v>
      </c>
      <c r="L195" s="145">
        <v>44431</v>
      </c>
      <c r="M195" s="105">
        <v>44431</v>
      </c>
      <c r="N195" s="258">
        <v>44489</v>
      </c>
      <c r="O195" s="858" t="s">
        <v>1261</v>
      </c>
      <c r="P195" s="745"/>
      <c r="Q195" s="143" t="s">
        <v>1262</v>
      </c>
      <c r="R195" s="159" t="s">
        <v>1263</v>
      </c>
      <c r="S195" s="143" t="s">
        <v>1262</v>
      </c>
      <c r="T195" s="66"/>
      <c r="U195" s="66" t="s">
        <v>25</v>
      </c>
      <c r="V195" s="335" t="s">
        <v>1181</v>
      </c>
      <c r="W195" s="6"/>
      <c r="X195" s="6"/>
      <c r="Y195" s="6"/>
      <c r="Z195" s="6"/>
    </row>
    <row r="196" spans="1:26" ht="52.5" customHeight="1" x14ac:dyDescent="0.25">
      <c r="A196" s="35"/>
      <c r="B196" s="336"/>
      <c r="C196" s="336"/>
      <c r="D196" s="336"/>
      <c r="E196" s="336"/>
      <c r="F196" s="336"/>
      <c r="G196" s="336"/>
      <c r="H196" s="145" t="s">
        <v>1264</v>
      </c>
      <c r="I196" s="144" t="s">
        <v>10</v>
      </c>
      <c r="J196" s="337" t="s">
        <v>1265</v>
      </c>
      <c r="K196" s="144" t="s">
        <v>1253</v>
      </c>
      <c r="L196" s="145">
        <v>44431</v>
      </c>
      <c r="M196" s="105">
        <v>44431</v>
      </c>
      <c r="N196" s="258">
        <v>44489</v>
      </c>
      <c r="O196" s="772" t="s">
        <v>1266</v>
      </c>
      <c r="P196" s="745"/>
      <c r="Q196" s="143" t="s">
        <v>1267</v>
      </c>
      <c r="R196" s="159" t="s">
        <v>1268</v>
      </c>
      <c r="S196" s="66" t="s">
        <v>1048</v>
      </c>
      <c r="T196" s="72" t="s">
        <v>13</v>
      </c>
      <c r="U196" s="264" t="s">
        <v>25</v>
      </c>
      <c r="V196" s="338" t="s">
        <v>1171</v>
      </c>
      <c r="W196" s="6"/>
      <c r="X196" s="6"/>
      <c r="Y196" s="6"/>
      <c r="Z196" s="6"/>
    </row>
    <row r="197" spans="1:26" ht="48.75" customHeight="1" x14ac:dyDescent="0.25">
      <c r="A197" s="339"/>
      <c r="B197" s="340"/>
      <c r="C197" s="340"/>
      <c r="D197" s="340"/>
      <c r="E197" s="341"/>
      <c r="F197" s="340"/>
      <c r="G197" s="340"/>
      <c r="H197" s="307" t="s">
        <v>1269</v>
      </c>
      <c r="I197" s="308" t="s">
        <v>10</v>
      </c>
      <c r="J197" s="144" t="s">
        <v>1270</v>
      </c>
      <c r="K197" s="144" t="s">
        <v>1253</v>
      </c>
      <c r="L197" s="145">
        <v>44431</v>
      </c>
      <c r="M197" s="105">
        <v>44431</v>
      </c>
      <c r="N197" s="258">
        <v>44489</v>
      </c>
      <c r="O197" s="769" t="s">
        <v>1002</v>
      </c>
      <c r="P197" s="745"/>
      <c r="Q197" s="342" t="s">
        <v>1271</v>
      </c>
      <c r="R197" s="159" t="s">
        <v>1272</v>
      </c>
      <c r="S197" s="66" t="s">
        <v>1271</v>
      </c>
      <c r="T197" s="66"/>
      <c r="U197" s="66" t="s">
        <v>25</v>
      </c>
      <c r="V197" s="343" t="s">
        <v>1181</v>
      </c>
      <c r="W197" s="6"/>
      <c r="X197" s="6"/>
      <c r="Y197" s="6"/>
      <c r="Z197" s="6"/>
    </row>
    <row r="198" spans="1:26" ht="66.75" customHeight="1" x14ac:dyDescent="0.25">
      <c r="A198" s="66">
        <v>14</v>
      </c>
      <c r="B198" s="78" t="s">
        <v>9</v>
      </c>
      <c r="C198" s="78" t="s">
        <v>43</v>
      </c>
      <c r="D198" s="67">
        <v>44141</v>
      </c>
      <c r="E198" s="69" t="s">
        <v>1273</v>
      </c>
      <c r="F198" s="78" t="s">
        <v>17</v>
      </c>
      <c r="G198" s="71" t="s">
        <v>1274</v>
      </c>
      <c r="H198" s="100" t="s">
        <v>1275</v>
      </c>
      <c r="I198" s="100" t="s">
        <v>11</v>
      </c>
      <c r="J198" s="344" t="s">
        <v>1276</v>
      </c>
      <c r="K198" s="66" t="s">
        <v>1277</v>
      </c>
      <c r="L198" s="231">
        <v>44141</v>
      </c>
      <c r="M198" s="67">
        <v>44228</v>
      </c>
      <c r="N198" s="67">
        <v>44484</v>
      </c>
      <c r="O198" s="868" t="s">
        <v>1278</v>
      </c>
      <c r="P198" s="744"/>
      <c r="Q198" s="744"/>
      <c r="R198" s="745"/>
      <c r="S198" s="345" t="s">
        <v>1279</v>
      </c>
      <c r="T198" s="346" t="s">
        <v>1280</v>
      </c>
      <c r="U198" s="347" t="s">
        <v>1281</v>
      </c>
      <c r="V198" s="66" t="s">
        <v>13</v>
      </c>
      <c r="W198" s="66" t="s">
        <v>25</v>
      </c>
      <c r="X198" s="348" t="s">
        <v>1282</v>
      </c>
      <c r="Y198" s="6"/>
      <c r="Z198" s="6"/>
    </row>
    <row r="199" spans="1:26" ht="56.25" customHeight="1" x14ac:dyDescent="0.25">
      <c r="A199" s="66">
        <v>16</v>
      </c>
      <c r="B199" s="78" t="s">
        <v>9</v>
      </c>
      <c r="C199" s="78" t="s">
        <v>43</v>
      </c>
      <c r="D199" s="67">
        <v>44141</v>
      </c>
      <c r="E199" s="69" t="s">
        <v>1283</v>
      </c>
      <c r="F199" s="78" t="s">
        <v>17</v>
      </c>
      <c r="G199" s="26" t="s">
        <v>1284</v>
      </c>
      <c r="H199" s="100" t="s">
        <v>1285</v>
      </c>
      <c r="I199" s="87" t="s">
        <v>11</v>
      </c>
      <c r="J199" s="87" t="s">
        <v>1286</v>
      </c>
      <c r="K199" s="66" t="s">
        <v>1287</v>
      </c>
      <c r="L199" s="231">
        <v>44141</v>
      </c>
      <c r="M199" s="67">
        <v>44197</v>
      </c>
      <c r="N199" s="67">
        <v>44496</v>
      </c>
      <c r="O199" s="743" t="s">
        <v>1288</v>
      </c>
      <c r="P199" s="744"/>
      <c r="Q199" s="744"/>
      <c r="R199" s="745"/>
      <c r="S199" s="129" t="s">
        <v>1289</v>
      </c>
      <c r="T199" s="346" t="s">
        <v>1290</v>
      </c>
      <c r="U199" s="129" t="s">
        <v>1289</v>
      </c>
      <c r="V199" s="66" t="s">
        <v>13</v>
      </c>
      <c r="W199" s="66" t="s">
        <v>25</v>
      </c>
      <c r="X199" s="348" t="s">
        <v>1291</v>
      </c>
      <c r="Y199" s="6"/>
      <c r="Z199" s="6"/>
    </row>
    <row r="200" spans="1:26" ht="61.5" customHeight="1" x14ac:dyDescent="0.25">
      <c r="A200" s="66">
        <v>20</v>
      </c>
      <c r="B200" s="78" t="s">
        <v>9</v>
      </c>
      <c r="C200" s="78" t="s">
        <v>43</v>
      </c>
      <c r="D200" s="67">
        <v>44141</v>
      </c>
      <c r="E200" s="69" t="s">
        <v>1292</v>
      </c>
      <c r="F200" s="78" t="s">
        <v>24</v>
      </c>
      <c r="G200" s="26" t="s">
        <v>1293</v>
      </c>
      <c r="H200" s="87" t="s">
        <v>1294</v>
      </c>
      <c r="I200" s="87" t="s">
        <v>18</v>
      </c>
      <c r="J200" s="87" t="s">
        <v>1295</v>
      </c>
      <c r="K200" s="66" t="s">
        <v>1296</v>
      </c>
      <c r="L200" s="231">
        <v>44141</v>
      </c>
      <c r="M200" s="67">
        <v>44197</v>
      </c>
      <c r="N200" s="67">
        <v>44500</v>
      </c>
      <c r="O200" s="743" t="s">
        <v>1297</v>
      </c>
      <c r="P200" s="744"/>
      <c r="Q200" s="744"/>
      <c r="R200" s="745"/>
      <c r="S200" s="129" t="s">
        <v>1298</v>
      </c>
      <c r="T200" s="349" t="s">
        <v>1299</v>
      </c>
      <c r="U200" s="129" t="s">
        <v>1298</v>
      </c>
      <c r="V200" s="66" t="s">
        <v>13</v>
      </c>
      <c r="W200" s="118" t="s">
        <v>25</v>
      </c>
      <c r="X200" s="348" t="s">
        <v>1300</v>
      </c>
      <c r="Y200" s="6"/>
      <c r="Z200" s="6"/>
    </row>
    <row r="201" spans="1:26" ht="63" customHeight="1" x14ac:dyDescent="0.25">
      <c r="A201" s="61"/>
      <c r="B201" s="144" t="s">
        <v>9</v>
      </c>
      <c r="C201" s="144" t="s">
        <v>15</v>
      </c>
      <c r="D201" s="145">
        <v>44146</v>
      </c>
      <c r="E201" s="308" t="s">
        <v>1301</v>
      </c>
      <c r="F201" s="308" t="s">
        <v>30</v>
      </c>
      <c r="G201" s="308"/>
      <c r="H201" s="144" t="s">
        <v>1302</v>
      </c>
      <c r="I201" s="144" t="s">
        <v>18</v>
      </c>
      <c r="J201" s="144" t="s">
        <v>1303</v>
      </c>
      <c r="K201" s="88" t="s">
        <v>1011</v>
      </c>
      <c r="L201" s="105">
        <v>44146</v>
      </c>
      <c r="M201" s="105">
        <v>44228</v>
      </c>
      <c r="N201" s="258">
        <v>44287</v>
      </c>
      <c r="O201" s="762" t="s">
        <v>1304</v>
      </c>
      <c r="P201" s="745"/>
      <c r="Q201" s="66" t="s">
        <v>1305</v>
      </c>
      <c r="R201" s="66" t="s">
        <v>1306</v>
      </c>
      <c r="S201" s="66"/>
      <c r="T201" s="72" t="s">
        <v>26</v>
      </c>
      <c r="U201" s="66" t="s">
        <v>25</v>
      </c>
      <c r="V201" s="331" t="s">
        <v>1307</v>
      </c>
      <c r="W201" s="6"/>
      <c r="X201" s="6"/>
      <c r="Y201" s="6"/>
      <c r="Z201" s="6"/>
    </row>
    <row r="202" spans="1:26" ht="39" customHeight="1" x14ac:dyDescent="0.25">
      <c r="A202" s="272">
        <v>58</v>
      </c>
      <c r="B202" s="144" t="s">
        <v>9</v>
      </c>
      <c r="C202" s="144" t="s">
        <v>15</v>
      </c>
      <c r="D202" s="350">
        <v>44146</v>
      </c>
      <c r="E202" s="323" t="s">
        <v>1308</v>
      </c>
      <c r="F202" s="144" t="s">
        <v>30</v>
      </c>
      <c r="G202" s="749" t="s">
        <v>1309</v>
      </c>
      <c r="H202" s="746" t="s">
        <v>1310</v>
      </c>
      <c r="I202" s="749" t="s">
        <v>18</v>
      </c>
      <c r="J202" s="749" t="s">
        <v>1311</v>
      </c>
      <c r="K202" s="749" t="s">
        <v>1011</v>
      </c>
      <c r="L202" s="750">
        <v>44146</v>
      </c>
      <c r="M202" s="105">
        <v>44317</v>
      </c>
      <c r="N202" s="105">
        <v>44484</v>
      </c>
      <c r="O202" s="746" t="s">
        <v>1312</v>
      </c>
      <c r="P202" s="88"/>
      <c r="Q202" s="763" t="s">
        <v>1313</v>
      </c>
      <c r="R202" s="764" t="s">
        <v>1314</v>
      </c>
      <c r="S202" s="763" t="s">
        <v>1313</v>
      </c>
      <c r="T202" s="765" t="s">
        <v>13</v>
      </c>
      <c r="U202" s="752" t="s">
        <v>25</v>
      </c>
      <c r="V202" s="755" t="s">
        <v>1181</v>
      </c>
      <c r="W202" s="6"/>
      <c r="X202" s="6"/>
      <c r="Y202" s="6"/>
      <c r="Z202" s="6"/>
    </row>
    <row r="203" spans="1:26" ht="30.75" customHeight="1" x14ac:dyDescent="0.25">
      <c r="A203" s="230">
        <v>59</v>
      </c>
      <c r="B203" s="144" t="s">
        <v>9</v>
      </c>
      <c r="C203" s="144" t="s">
        <v>15</v>
      </c>
      <c r="D203" s="145">
        <v>44146</v>
      </c>
      <c r="E203" s="354" t="s">
        <v>1315</v>
      </c>
      <c r="F203" s="144" t="s">
        <v>30</v>
      </c>
      <c r="G203" s="747"/>
      <c r="H203" s="747"/>
      <c r="I203" s="747"/>
      <c r="J203" s="747"/>
      <c r="K203" s="747"/>
      <c r="L203" s="747"/>
      <c r="M203" s="105"/>
      <c r="N203" s="105"/>
      <c r="O203" s="747"/>
      <c r="P203" s="88"/>
      <c r="Q203" s="747"/>
      <c r="R203" s="747"/>
      <c r="S203" s="747"/>
      <c r="T203" s="766"/>
      <c r="U203" s="753"/>
      <c r="V203" s="756"/>
      <c r="W203" s="6"/>
      <c r="X203" s="6"/>
      <c r="Y203" s="6"/>
      <c r="Z203" s="6"/>
    </row>
    <row r="204" spans="1:26" ht="54.75" customHeight="1" x14ac:dyDescent="0.25">
      <c r="A204" s="230">
        <v>60</v>
      </c>
      <c r="B204" s="144" t="s">
        <v>9</v>
      </c>
      <c r="C204" s="144" t="s">
        <v>15</v>
      </c>
      <c r="D204" s="145">
        <v>44146</v>
      </c>
      <c r="E204" s="323" t="s">
        <v>1316</v>
      </c>
      <c r="F204" s="144" t="s">
        <v>30</v>
      </c>
      <c r="G204" s="748"/>
      <c r="H204" s="748"/>
      <c r="I204" s="748"/>
      <c r="J204" s="748"/>
      <c r="K204" s="748"/>
      <c r="L204" s="748"/>
      <c r="M204" s="105"/>
      <c r="N204" s="105"/>
      <c r="O204" s="748"/>
      <c r="P204" s="88"/>
      <c r="Q204" s="748"/>
      <c r="R204" s="748"/>
      <c r="S204" s="748"/>
      <c r="T204" s="767"/>
      <c r="U204" s="754"/>
      <c r="V204" s="757"/>
      <c r="W204" s="6"/>
      <c r="X204" s="6"/>
      <c r="Y204" s="6"/>
      <c r="Z204" s="6"/>
    </row>
    <row r="205" spans="1:26" ht="65.25" customHeight="1" x14ac:dyDescent="0.25">
      <c r="A205" s="230">
        <v>14</v>
      </c>
      <c r="B205" s="144" t="s">
        <v>9</v>
      </c>
      <c r="C205" s="144" t="s">
        <v>15</v>
      </c>
      <c r="D205" s="145">
        <v>44146</v>
      </c>
      <c r="E205" s="144" t="s">
        <v>1317</v>
      </c>
      <c r="F205" s="144" t="s">
        <v>30</v>
      </c>
      <c r="G205" s="144" t="s">
        <v>1318</v>
      </c>
      <c r="H205" s="145" t="s">
        <v>1319</v>
      </c>
      <c r="I205" s="144" t="s">
        <v>18</v>
      </c>
      <c r="J205" s="144" t="s">
        <v>1320</v>
      </c>
      <c r="K205" s="88" t="s">
        <v>1011</v>
      </c>
      <c r="L205" s="105">
        <v>44146</v>
      </c>
      <c r="M205" s="105">
        <v>44378</v>
      </c>
      <c r="N205" s="258">
        <v>44531</v>
      </c>
      <c r="O205" s="751" t="s">
        <v>1321</v>
      </c>
      <c r="P205" s="745"/>
      <c r="Q205" s="66" t="s">
        <v>1322</v>
      </c>
      <c r="R205" s="355" t="s">
        <v>1323</v>
      </c>
      <c r="S205" s="17" t="s">
        <v>1322</v>
      </c>
      <c r="T205" s="356" t="s">
        <v>13</v>
      </c>
      <c r="U205" s="66" t="s">
        <v>25</v>
      </c>
      <c r="V205" s="333" t="s">
        <v>1171</v>
      </c>
      <c r="W205" s="6"/>
      <c r="X205" s="6"/>
      <c r="Y205" s="6"/>
      <c r="Z205" s="6"/>
    </row>
    <row r="206" spans="1:26" ht="15.75" customHeight="1" x14ac:dyDescent="0.25">
      <c r="A206" s="758">
        <v>2</v>
      </c>
      <c r="B206" s="758" t="s">
        <v>9</v>
      </c>
      <c r="C206" s="758" t="s">
        <v>37</v>
      </c>
      <c r="D206" s="758">
        <v>44140</v>
      </c>
      <c r="E206" s="758" t="s">
        <v>1324</v>
      </c>
      <c r="F206" s="758" t="s">
        <v>17</v>
      </c>
      <c r="G206" s="758" t="s">
        <v>1325</v>
      </c>
      <c r="H206" s="357" t="s">
        <v>1326</v>
      </c>
      <c r="I206" s="358" t="s">
        <v>18</v>
      </c>
      <c r="J206" s="357" t="s">
        <v>1327</v>
      </c>
      <c r="K206" s="359" t="s">
        <v>1328</v>
      </c>
      <c r="L206" s="360">
        <v>44140</v>
      </c>
      <c r="M206" s="361">
        <v>44211</v>
      </c>
      <c r="N206" s="361">
        <v>44377</v>
      </c>
      <c r="O206" s="759" t="s">
        <v>1329</v>
      </c>
      <c r="P206" s="744"/>
      <c r="Q206" s="744"/>
      <c r="R206" s="745"/>
      <c r="S206" s="362" t="s">
        <v>1330</v>
      </c>
      <c r="T206" s="363" t="s">
        <v>1331</v>
      </c>
      <c r="U206" s="362" t="s">
        <v>1332</v>
      </c>
      <c r="V206" s="26" t="s">
        <v>26</v>
      </c>
      <c r="W206" s="66" t="s">
        <v>25</v>
      </c>
      <c r="X206" s="364" t="s">
        <v>1333</v>
      </c>
      <c r="Y206" s="6"/>
      <c r="Z206" s="6"/>
    </row>
    <row r="207" spans="1:26" ht="15.75" customHeight="1" x14ac:dyDescent="0.25">
      <c r="A207" s="747"/>
      <c r="B207" s="747"/>
      <c r="C207" s="747"/>
      <c r="D207" s="747"/>
      <c r="E207" s="747"/>
      <c r="F207" s="747"/>
      <c r="G207" s="747"/>
      <c r="H207" s="66" t="s">
        <v>1334</v>
      </c>
      <c r="I207" s="66" t="s">
        <v>18</v>
      </c>
      <c r="J207" s="357" t="s">
        <v>1335</v>
      </c>
      <c r="K207" s="359" t="s">
        <v>1328</v>
      </c>
      <c r="L207" s="360">
        <v>44421</v>
      </c>
      <c r="M207" s="361">
        <v>44421</v>
      </c>
      <c r="N207" s="361">
        <v>44484</v>
      </c>
      <c r="O207" s="759" t="s">
        <v>1336</v>
      </c>
      <c r="P207" s="744"/>
      <c r="Q207" s="744"/>
      <c r="R207" s="745"/>
      <c r="S207" s="362" t="s">
        <v>1337</v>
      </c>
      <c r="T207" s="363" t="s">
        <v>1338</v>
      </c>
      <c r="U207" s="362" t="s">
        <v>1339</v>
      </c>
      <c r="V207" s="26" t="s">
        <v>13</v>
      </c>
      <c r="W207" s="365" t="s">
        <v>25</v>
      </c>
      <c r="X207" s="366" t="s">
        <v>1340</v>
      </c>
      <c r="Y207" s="6"/>
      <c r="Z207" s="6"/>
    </row>
    <row r="208" spans="1:26" ht="15.75" customHeight="1" x14ac:dyDescent="0.25">
      <c r="A208" s="747"/>
      <c r="B208" s="747"/>
      <c r="C208" s="747"/>
      <c r="D208" s="747"/>
      <c r="E208" s="747"/>
      <c r="F208" s="747"/>
      <c r="G208" s="747"/>
      <c r="H208" s="87" t="s">
        <v>1341</v>
      </c>
      <c r="I208" s="229" t="s">
        <v>18</v>
      </c>
      <c r="J208" s="66" t="s">
        <v>1342</v>
      </c>
      <c r="K208" s="66" t="s">
        <v>1343</v>
      </c>
      <c r="L208" s="258">
        <v>44022</v>
      </c>
      <c r="M208" s="361">
        <v>44034</v>
      </c>
      <c r="N208" s="361">
        <v>44377</v>
      </c>
      <c r="O208" s="743" t="s">
        <v>1344</v>
      </c>
      <c r="P208" s="744"/>
      <c r="Q208" s="744"/>
      <c r="R208" s="745"/>
      <c r="S208" s="129" t="s">
        <v>1345</v>
      </c>
      <c r="T208" s="363" t="s">
        <v>1346</v>
      </c>
      <c r="U208" s="362" t="s">
        <v>1332</v>
      </c>
      <c r="V208" s="26" t="s">
        <v>13</v>
      </c>
      <c r="W208" s="282" t="s">
        <v>25</v>
      </c>
      <c r="X208" s="242" t="s">
        <v>1347</v>
      </c>
      <c r="Y208" s="6"/>
      <c r="Z208" s="6"/>
    </row>
    <row r="209" spans="1:26" ht="15.75" customHeight="1" x14ac:dyDescent="0.25">
      <c r="A209" s="747"/>
      <c r="B209" s="747"/>
      <c r="C209" s="747"/>
      <c r="D209" s="747"/>
      <c r="E209" s="747"/>
      <c r="F209" s="747"/>
      <c r="G209" s="747"/>
      <c r="H209" s="367" t="s">
        <v>1348</v>
      </c>
      <c r="I209" s="229" t="s">
        <v>18</v>
      </c>
      <c r="J209" s="66" t="s">
        <v>1349</v>
      </c>
      <c r="K209" s="66" t="s">
        <v>1343</v>
      </c>
      <c r="L209" s="258">
        <v>44022</v>
      </c>
      <c r="M209" s="361">
        <v>44399</v>
      </c>
      <c r="N209" s="361">
        <v>44377</v>
      </c>
      <c r="O209" s="759" t="s">
        <v>1350</v>
      </c>
      <c r="P209" s="744"/>
      <c r="Q209" s="744"/>
      <c r="R209" s="745"/>
      <c r="S209" s="129" t="s">
        <v>1351</v>
      </c>
      <c r="T209" s="363" t="s">
        <v>1352</v>
      </c>
      <c r="U209" s="362" t="s">
        <v>1332</v>
      </c>
      <c r="V209" s="26" t="s">
        <v>26</v>
      </c>
      <c r="W209" s="66" t="s">
        <v>25</v>
      </c>
      <c r="X209" s="368" t="s">
        <v>1353</v>
      </c>
      <c r="Y209" s="6"/>
      <c r="Z209" s="6"/>
    </row>
    <row r="210" spans="1:26" ht="15.75" customHeight="1" x14ac:dyDescent="0.25">
      <c r="A210" s="748"/>
      <c r="B210" s="748"/>
      <c r="C210" s="748"/>
      <c r="D210" s="748"/>
      <c r="E210" s="748"/>
      <c r="F210" s="748"/>
      <c r="G210" s="748"/>
      <c r="H210" s="66" t="s">
        <v>1354</v>
      </c>
      <c r="I210" s="304" t="s">
        <v>18</v>
      </c>
      <c r="J210" s="73" t="s">
        <v>1355</v>
      </c>
      <c r="K210" s="73" t="s">
        <v>1343</v>
      </c>
      <c r="L210" s="369">
        <v>44423</v>
      </c>
      <c r="M210" s="361">
        <v>44423</v>
      </c>
      <c r="N210" s="361">
        <v>44484</v>
      </c>
      <c r="O210" s="759" t="s">
        <v>1356</v>
      </c>
      <c r="P210" s="744"/>
      <c r="Q210" s="744"/>
      <c r="R210" s="745"/>
      <c r="S210" s="129" t="s">
        <v>1357</v>
      </c>
      <c r="T210" s="363" t="s">
        <v>1358</v>
      </c>
      <c r="U210" s="362" t="s">
        <v>1332</v>
      </c>
      <c r="V210" s="26" t="s">
        <v>13</v>
      </c>
      <c r="W210" s="370" t="s">
        <v>25</v>
      </c>
      <c r="X210" s="371" t="s">
        <v>1359</v>
      </c>
      <c r="Y210" s="6"/>
      <c r="Z210" s="6"/>
    </row>
    <row r="211" spans="1:26" ht="63" customHeight="1" x14ac:dyDescent="0.25">
      <c r="A211" s="359">
        <v>10</v>
      </c>
      <c r="B211" s="359" t="s">
        <v>9</v>
      </c>
      <c r="C211" s="359" t="s">
        <v>41</v>
      </c>
      <c r="D211" s="372">
        <v>44140</v>
      </c>
      <c r="E211" s="357" t="s">
        <v>1360</v>
      </c>
      <c r="F211" s="359" t="s">
        <v>17</v>
      </c>
      <c r="G211" s="357" t="s">
        <v>1361</v>
      </c>
      <c r="H211" s="373" t="s">
        <v>1362</v>
      </c>
      <c r="I211" s="357" t="s">
        <v>11</v>
      </c>
      <c r="J211" s="357" t="s">
        <v>1363</v>
      </c>
      <c r="K211" s="373" t="s">
        <v>1364</v>
      </c>
      <c r="L211" s="374">
        <v>44146</v>
      </c>
      <c r="M211" s="375">
        <v>44207</v>
      </c>
      <c r="N211" s="375">
        <v>44377</v>
      </c>
      <c r="O211" s="743" t="s">
        <v>1365</v>
      </c>
      <c r="P211" s="744"/>
      <c r="Q211" s="744"/>
      <c r="R211" s="745"/>
      <c r="S211" s="376" t="s">
        <v>1366</v>
      </c>
      <c r="T211" s="129" t="s">
        <v>1367</v>
      </c>
      <c r="U211" s="129" t="s">
        <v>1368</v>
      </c>
      <c r="V211" s="377" t="s">
        <v>26</v>
      </c>
      <c r="W211" s="78" t="s">
        <v>25</v>
      </c>
      <c r="X211" s="129" t="s">
        <v>1353</v>
      </c>
      <c r="Y211" s="6"/>
      <c r="Z211" s="6"/>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157"/>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157"/>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157"/>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157"/>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157"/>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157"/>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157"/>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157"/>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157"/>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157"/>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157"/>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157"/>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157"/>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157"/>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157"/>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157"/>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157"/>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157"/>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157"/>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157"/>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157"/>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157"/>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157"/>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157"/>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157"/>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157"/>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157"/>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157"/>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157"/>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157"/>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157"/>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157"/>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157"/>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157"/>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157"/>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157"/>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157"/>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157"/>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157"/>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157"/>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157"/>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157"/>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157"/>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157"/>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157"/>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157"/>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157"/>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157"/>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157"/>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157"/>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157"/>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157"/>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157"/>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157"/>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157"/>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157"/>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157"/>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157"/>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157"/>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157"/>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157"/>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157"/>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157"/>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157"/>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157"/>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157"/>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157"/>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157"/>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157"/>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157"/>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157"/>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157"/>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157"/>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157"/>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157"/>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157"/>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157"/>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157"/>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157"/>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157"/>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157"/>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157"/>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157"/>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157"/>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157"/>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157"/>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157"/>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157"/>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157"/>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157"/>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157"/>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157"/>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157"/>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157"/>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157"/>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157"/>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157"/>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157"/>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157"/>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157"/>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157"/>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157"/>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157"/>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157"/>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157"/>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157"/>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157"/>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157"/>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157"/>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157"/>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157"/>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157"/>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157"/>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157"/>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157"/>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157"/>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157"/>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157"/>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157"/>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157"/>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157"/>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157"/>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157"/>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157"/>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157"/>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157"/>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157"/>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sheetData>
  <mergeCells count="309">
    <mergeCell ref="U172:U174"/>
    <mergeCell ref="V172:V174"/>
    <mergeCell ref="U175:U176"/>
    <mergeCell ref="V175:V176"/>
    <mergeCell ref="V177:V178"/>
    <mergeCell ref="M182:M184"/>
    <mergeCell ref="N182:N184"/>
    <mergeCell ref="T182:T184"/>
    <mergeCell ref="U182:U184"/>
    <mergeCell ref="U177:U178"/>
    <mergeCell ref="U179:U180"/>
    <mergeCell ref="V179:V180"/>
    <mergeCell ref="R182:R184"/>
    <mergeCell ref="S182:S184"/>
    <mergeCell ref="O182:O184"/>
    <mergeCell ref="Q182:Q184"/>
    <mergeCell ref="G182:G184"/>
    <mergeCell ref="H182:H184"/>
    <mergeCell ref="I182:I184"/>
    <mergeCell ref="J182:J184"/>
    <mergeCell ref="V182:V184"/>
    <mergeCell ref="O195:P195"/>
    <mergeCell ref="O196:P196"/>
    <mergeCell ref="K182:K184"/>
    <mergeCell ref="L182:L184"/>
    <mergeCell ref="G185:G192"/>
    <mergeCell ref="H185:H192"/>
    <mergeCell ref="I185:I192"/>
    <mergeCell ref="J185:J192"/>
    <mergeCell ref="K185:K192"/>
    <mergeCell ref="O185:O192"/>
    <mergeCell ref="Q185:Q192"/>
    <mergeCell ref="R185:R192"/>
    <mergeCell ref="S185:S192"/>
    <mergeCell ref="O194:P194"/>
    <mergeCell ref="A17:C20"/>
    <mergeCell ref="D17:T20"/>
    <mergeCell ref="A22:G22"/>
    <mergeCell ref="H22:N22"/>
    <mergeCell ref="O22:P22"/>
    <mergeCell ref="Q22:U22"/>
    <mergeCell ref="A25:A29"/>
    <mergeCell ref="A37:A38"/>
    <mergeCell ref="A39:A41"/>
    <mergeCell ref="B39:B41"/>
    <mergeCell ref="C39:C41"/>
    <mergeCell ref="D39:D41"/>
    <mergeCell ref="E39:E41"/>
    <mergeCell ref="F39:F41"/>
    <mergeCell ref="G39:G41"/>
    <mergeCell ref="D25:D29"/>
    <mergeCell ref="E25:E29"/>
    <mergeCell ref="D30:D34"/>
    <mergeCell ref="E30:E34"/>
    <mergeCell ref="D37:D38"/>
    <mergeCell ref="E37:E38"/>
    <mergeCell ref="F25:F29"/>
    <mergeCell ref="G25:G29"/>
    <mergeCell ref="F30:F34"/>
    <mergeCell ref="A42:A44"/>
    <mergeCell ref="B42:B44"/>
    <mergeCell ref="C42:C44"/>
    <mergeCell ref="D42:D44"/>
    <mergeCell ref="E42:E44"/>
    <mergeCell ref="F42:F44"/>
    <mergeCell ref="G42:G44"/>
    <mergeCell ref="B25:B29"/>
    <mergeCell ref="C25:C29"/>
    <mergeCell ref="A30:A34"/>
    <mergeCell ref="B30:B34"/>
    <mergeCell ref="C30:C34"/>
    <mergeCell ref="B37:B38"/>
    <mergeCell ref="C37:C38"/>
    <mergeCell ref="G30:G34"/>
    <mergeCell ref="F37:F38"/>
    <mergeCell ref="G37:G38"/>
    <mergeCell ref="A64:A65"/>
    <mergeCell ref="B64:B65"/>
    <mergeCell ref="C64:C65"/>
    <mergeCell ref="D64:D65"/>
    <mergeCell ref="E64:E65"/>
    <mergeCell ref="F64:F65"/>
    <mergeCell ref="G64:G65"/>
    <mergeCell ref="O68:R68"/>
    <mergeCell ref="O69:R69"/>
    <mergeCell ref="C66:C83"/>
    <mergeCell ref="D66:D83"/>
    <mergeCell ref="E66:E83"/>
    <mergeCell ref="F66:F83"/>
    <mergeCell ref="G66:G83"/>
    <mergeCell ref="O70:R70"/>
    <mergeCell ref="O71:R71"/>
    <mergeCell ref="O72:R72"/>
    <mergeCell ref="O73:R73"/>
    <mergeCell ref="O74:R74"/>
    <mergeCell ref="O75:R75"/>
    <mergeCell ref="O76:R76"/>
    <mergeCell ref="O77:R77"/>
    <mergeCell ref="O78:R78"/>
    <mergeCell ref="O79:R79"/>
    <mergeCell ref="O80:R80"/>
    <mergeCell ref="O81:R83"/>
    <mergeCell ref="O86:R86"/>
    <mergeCell ref="O87:R87"/>
    <mergeCell ref="O88:R88"/>
    <mergeCell ref="O89:R89"/>
    <mergeCell ref="O90:R90"/>
    <mergeCell ref="O91:R91"/>
    <mergeCell ref="O92:R92"/>
    <mergeCell ref="O93:R93"/>
    <mergeCell ref="O94:R94"/>
    <mergeCell ref="O95:R95"/>
    <mergeCell ref="O96:R96"/>
    <mergeCell ref="O97:R97"/>
    <mergeCell ref="O98:R98"/>
    <mergeCell ref="O99:R99"/>
    <mergeCell ref="O100:R100"/>
    <mergeCell ref="O115:R115"/>
    <mergeCell ref="O116:R116"/>
    <mergeCell ref="O117:R117"/>
    <mergeCell ref="O118:R118"/>
    <mergeCell ref="O101:R101"/>
    <mergeCell ref="O102:R102"/>
    <mergeCell ref="O103:R103"/>
    <mergeCell ref="O104:R104"/>
    <mergeCell ref="O105:R105"/>
    <mergeCell ref="O106:R106"/>
    <mergeCell ref="O107:R107"/>
    <mergeCell ref="O108:R108"/>
    <mergeCell ref="O109:R109"/>
    <mergeCell ref="B134:B135"/>
    <mergeCell ref="C134:C135"/>
    <mergeCell ref="D134:D135"/>
    <mergeCell ref="E134:E135"/>
    <mergeCell ref="F134:F135"/>
    <mergeCell ref="O119:R119"/>
    <mergeCell ref="S119:S120"/>
    <mergeCell ref="B104:B106"/>
    <mergeCell ref="C104:C106"/>
    <mergeCell ref="C107:C108"/>
    <mergeCell ref="D107:D108"/>
    <mergeCell ref="D111:D114"/>
    <mergeCell ref="B107:B108"/>
    <mergeCell ref="B116:B122"/>
    <mergeCell ref="C116:C122"/>
    <mergeCell ref="D116:D122"/>
    <mergeCell ref="O120:R120"/>
    <mergeCell ref="O121:R121"/>
    <mergeCell ref="O122:R122"/>
    <mergeCell ref="O110:R110"/>
    <mergeCell ref="O111:R111"/>
    <mergeCell ref="O112:R112"/>
    <mergeCell ref="O113:R113"/>
    <mergeCell ref="O114:R114"/>
    <mergeCell ref="G134:G135"/>
    <mergeCell ref="A134:A135"/>
    <mergeCell ref="B138:B139"/>
    <mergeCell ref="C138:C139"/>
    <mergeCell ref="D138:D139"/>
    <mergeCell ref="E138:E139"/>
    <mergeCell ref="F138:F139"/>
    <mergeCell ref="G138:G139"/>
    <mergeCell ref="J147:J148"/>
    <mergeCell ref="A140:A141"/>
    <mergeCell ref="A145:A146"/>
    <mergeCell ref="B145:B146"/>
    <mergeCell ref="C145:C146"/>
    <mergeCell ref="D145:D146"/>
    <mergeCell ref="E145:E146"/>
    <mergeCell ref="F145:F146"/>
    <mergeCell ref="G145:G146"/>
    <mergeCell ref="A138:A139"/>
    <mergeCell ref="B140:B141"/>
    <mergeCell ref="C140:C141"/>
    <mergeCell ref="D140:D141"/>
    <mergeCell ref="E140:E141"/>
    <mergeCell ref="F140:F141"/>
    <mergeCell ref="G140:G141"/>
    <mergeCell ref="K147:K148"/>
    <mergeCell ref="H145:H146"/>
    <mergeCell ref="I145:I146"/>
    <mergeCell ref="J145:J146"/>
    <mergeCell ref="K145:K146"/>
    <mergeCell ref="L145:L146"/>
    <mergeCell ref="M145:M146"/>
    <mergeCell ref="N145:N146"/>
    <mergeCell ref="A48:A54"/>
    <mergeCell ref="B48:B54"/>
    <mergeCell ref="C48:C54"/>
    <mergeCell ref="D48:D54"/>
    <mergeCell ref="E48:E54"/>
    <mergeCell ref="F48:F54"/>
    <mergeCell ref="G48:G54"/>
    <mergeCell ref="A55:A57"/>
    <mergeCell ref="B55:B57"/>
    <mergeCell ref="C55:C57"/>
    <mergeCell ref="D55:D57"/>
    <mergeCell ref="E55:E57"/>
    <mergeCell ref="F55:F57"/>
    <mergeCell ref="G55:G57"/>
    <mergeCell ref="A66:A83"/>
    <mergeCell ref="B66:B83"/>
    <mergeCell ref="G102:G103"/>
    <mergeCell ref="G104:G106"/>
    <mergeCell ref="G107:G108"/>
    <mergeCell ref="G111:G114"/>
    <mergeCell ref="F116:F122"/>
    <mergeCell ref="G116:G122"/>
    <mergeCell ref="G124:G125"/>
    <mergeCell ref="A102:A103"/>
    <mergeCell ref="B102:B103"/>
    <mergeCell ref="D102:D103"/>
    <mergeCell ref="E102:E103"/>
    <mergeCell ref="F102:F103"/>
    <mergeCell ref="A104:A106"/>
    <mergeCell ref="D104:D106"/>
    <mergeCell ref="B111:B114"/>
    <mergeCell ref="C111:C114"/>
    <mergeCell ref="E112:E114"/>
    <mergeCell ref="F112:F114"/>
    <mergeCell ref="B124:B125"/>
    <mergeCell ref="C124:C125"/>
    <mergeCell ref="D124:D125"/>
    <mergeCell ref="A124:A125"/>
    <mergeCell ref="A107:A108"/>
    <mergeCell ref="A111:A114"/>
    <mergeCell ref="O123:R123"/>
    <mergeCell ref="O124:R124"/>
    <mergeCell ref="O125:R125"/>
    <mergeCell ref="O126:R126"/>
    <mergeCell ref="O127:R127"/>
    <mergeCell ref="O128:R128"/>
    <mergeCell ref="O129:R129"/>
    <mergeCell ref="O130:R130"/>
    <mergeCell ref="O131:R131"/>
    <mergeCell ref="O133:R133"/>
    <mergeCell ref="O134:R134"/>
    <mergeCell ref="O135:R135"/>
    <mergeCell ref="O136:R136"/>
    <mergeCell ref="O137:R137"/>
    <mergeCell ref="O138:R138"/>
    <mergeCell ref="O139:R139"/>
    <mergeCell ref="O140:R140"/>
    <mergeCell ref="O141:R141"/>
    <mergeCell ref="V145:V146"/>
    <mergeCell ref="W145:W146"/>
    <mergeCell ref="X145:X146"/>
    <mergeCell ref="O142:R142"/>
    <mergeCell ref="O143:R143"/>
    <mergeCell ref="O144:R144"/>
    <mergeCell ref="O145:R146"/>
    <mergeCell ref="S145:S146"/>
    <mergeCell ref="T145:T146"/>
    <mergeCell ref="U145:U146"/>
    <mergeCell ref="O147:R147"/>
    <mergeCell ref="O148:R148"/>
    <mergeCell ref="O149:P149"/>
    <mergeCell ref="O150:P150"/>
    <mergeCell ref="O151:P151"/>
    <mergeCell ref="O152:P152"/>
    <mergeCell ref="O153:P153"/>
    <mergeCell ref="O154:P154"/>
    <mergeCell ref="O155:P155"/>
    <mergeCell ref="O156:P156"/>
    <mergeCell ref="O157:P157"/>
    <mergeCell ref="O158:P158"/>
    <mergeCell ref="O159:P159"/>
    <mergeCell ref="O160:P160"/>
    <mergeCell ref="Q202:Q204"/>
    <mergeCell ref="R202:R204"/>
    <mergeCell ref="S202:S204"/>
    <mergeCell ref="T202:T204"/>
    <mergeCell ref="O161:P161"/>
    <mergeCell ref="O162:P162"/>
    <mergeCell ref="O163:P163"/>
    <mergeCell ref="O164:P164"/>
    <mergeCell ref="O165:P165"/>
    <mergeCell ref="O166:P166"/>
    <mergeCell ref="O167:P167"/>
    <mergeCell ref="O168:P168"/>
    <mergeCell ref="O169:P169"/>
    <mergeCell ref="O197:P197"/>
    <mergeCell ref="O198:R198"/>
    <mergeCell ref="O199:R199"/>
    <mergeCell ref="O200:R200"/>
    <mergeCell ref="O201:P201"/>
    <mergeCell ref="V202:V204"/>
    <mergeCell ref="G202:G204"/>
    <mergeCell ref="A206:A210"/>
    <mergeCell ref="B206:B210"/>
    <mergeCell ref="C206:C210"/>
    <mergeCell ref="D206:D210"/>
    <mergeCell ref="E206:E210"/>
    <mergeCell ref="F206:F210"/>
    <mergeCell ref="G206:G210"/>
    <mergeCell ref="O206:R206"/>
    <mergeCell ref="O207:R207"/>
    <mergeCell ref="O208:R208"/>
    <mergeCell ref="O209:R209"/>
    <mergeCell ref="O210:R210"/>
    <mergeCell ref="O211:R211"/>
    <mergeCell ref="H202:H204"/>
    <mergeCell ref="I202:I204"/>
    <mergeCell ref="J202:J204"/>
    <mergeCell ref="K202:K204"/>
    <mergeCell ref="L202:L204"/>
    <mergeCell ref="O202:O204"/>
    <mergeCell ref="O205:P205"/>
    <mergeCell ref="U202:U204"/>
  </mergeCells>
  <conditionalFormatting sqref="T24:T58 W136:W137">
    <cfRule type="containsText" dxfId="284" priority="1" stopIfTrue="1" operator="containsText" text="Cerrada">
      <formula>NOT(ISERROR(SEARCH(("Cerrada"),(T24))))</formula>
    </cfRule>
  </conditionalFormatting>
  <conditionalFormatting sqref="T24:T58 W136:W137">
    <cfRule type="containsText" dxfId="283" priority="2" stopIfTrue="1" operator="containsText" text="En ejecución">
      <formula>NOT(ISERROR(SEARCH(("En ejecución"),(T24))))</formula>
    </cfRule>
  </conditionalFormatting>
  <conditionalFormatting sqref="T24:T58 W136:W137">
    <cfRule type="containsText" dxfId="282" priority="3" stopIfTrue="1" operator="containsText" text="Vencida">
      <formula>NOT(ISERROR(SEARCH(("Vencida"),(T24))))</formula>
    </cfRule>
  </conditionalFormatting>
  <conditionalFormatting sqref="W86:W88">
    <cfRule type="containsText" dxfId="281" priority="4" stopIfTrue="1" operator="containsText" text="Cerrada">
      <formula>NOT(ISERROR(SEARCH(("Cerrada"),(W86))))</formula>
    </cfRule>
  </conditionalFormatting>
  <conditionalFormatting sqref="W86:W88">
    <cfRule type="containsText" dxfId="280" priority="5" stopIfTrue="1" operator="containsText" text="En ejecución">
      <formula>NOT(ISERROR(SEARCH(("En ejecución"),(W86))))</formula>
    </cfRule>
  </conditionalFormatting>
  <conditionalFormatting sqref="W86:W88">
    <cfRule type="containsText" dxfId="279" priority="6" stopIfTrue="1" operator="containsText" text="Vencida">
      <formula>NOT(ISERROR(SEARCH(("Vencida"),(W86))))</formula>
    </cfRule>
  </conditionalFormatting>
  <conditionalFormatting sqref="W90:W91">
    <cfRule type="containsText" dxfId="278" priority="7" stopIfTrue="1" operator="containsText" text="Cerrada">
      <formula>NOT(ISERROR(SEARCH(("Cerrada"),(W90))))</formula>
    </cfRule>
  </conditionalFormatting>
  <conditionalFormatting sqref="W90:W91">
    <cfRule type="containsText" dxfId="277" priority="8" stopIfTrue="1" operator="containsText" text="En ejecución">
      <formula>NOT(ISERROR(SEARCH(("En ejecución"),(W90))))</formula>
    </cfRule>
  </conditionalFormatting>
  <conditionalFormatting sqref="W90:W91">
    <cfRule type="containsText" dxfId="276" priority="9" stopIfTrue="1" operator="containsText" text="Vencida">
      <formula>NOT(ISERROR(SEARCH(("Vencida"),(W90))))</formula>
    </cfRule>
  </conditionalFormatting>
  <conditionalFormatting sqref="W96:W97">
    <cfRule type="containsText" dxfId="275" priority="10" stopIfTrue="1" operator="containsText" text="Cerrada">
      <formula>NOT(ISERROR(SEARCH(("Cerrada"),(W96))))</formula>
    </cfRule>
  </conditionalFormatting>
  <conditionalFormatting sqref="W96:W97">
    <cfRule type="containsText" dxfId="274" priority="11" stopIfTrue="1" operator="containsText" text="En ejecución">
      <formula>NOT(ISERROR(SEARCH(("En ejecución"),(W96))))</formula>
    </cfRule>
  </conditionalFormatting>
  <conditionalFormatting sqref="W96:W97">
    <cfRule type="containsText" dxfId="273" priority="12" stopIfTrue="1" operator="containsText" text="Vencida">
      <formula>NOT(ISERROR(SEARCH(("Vencida"),(W96))))</formula>
    </cfRule>
  </conditionalFormatting>
  <conditionalFormatting sqref="W98">
    <cfRule type="containsText" dxfId="272" priority="13" stopIfTrue="1" operator="containsText" text="Cerrada">
      <formula>NOT(ISERROR(SEARCH(("Cerrada"),(W98))))</formula>
    </cfRule>
  </conditionalFormatting>
  <conditionalFormatting sqref="W98">
    <cfRule type="containsText" dxfId="271" priority="14" stopIfTrue="1" operator="containsText" text="En ejecución">
      <formula>NOT(ISERROR(SEARCH(("En ejecución"),(W98))))</formula>
    </cfRule>
  </conditionalFormatting>
  <conditionalFormatting sqref="W98">
    <cfRule type="containsText" dxfId="270" priority="15" stopIfTrue="1" operator="containsText" text="Vencida">
      <formula>NOT(ISERROR(SEARCH(("Vencida"),(W98))))</formula>
    </cfRule>
  </conditionalFormatting>
  <conditionalFormatting sqref="W133">
    <cfRule type="containsText" dxfId="269" priority="16" stopIfTrue="1" operator="containsText" text="Cerrada">
      <formula>NOT(ISERROR(SEARCH(("Cerrada"),(W133))))</formula>
    </cfRule>
  </conditionalFormatting>
  <conditionalFormatting sqref="W133">
    <cfRule type="containsText" dxfId="268" priority="17" stopIfTrue="1" operator="containsText" text="En ejecución">
      <formula>NOT(ISERROR(SEARCH(("En ejecución"),(W133))))</formula>
    </cfRule>
  </conditionalFormatting>
  <conditionalFormatting sqref="W133">
    <cfRule type="containsText" dxfId="267" priority="18" stopIfTrue="1" operator="containsText" text="Vencida">
      <formula>NOT(ISERROR(SEARCH(("Vencida"),(W133))))</formula>
    </cfRule>
  </conditionalFormatting>
  <conditionalFormatting sqref="W133">
    <cfRule type="containsText" dxfId="266" priority="19" stopIfTrue="1" operator="containsText" text="Cerrada">
      <formula>NOT(ISERROR(SEARCH(("Cerrada"),(W133))))</formula>
    </cfRule>
  </conditionalFormatting>
  <conditionalFormatting sqref="W133">
    <cfRule type="containsText" dxfId="265" priority="20" stopIfTrue="1" operator="containsText" text="En ejecución">
      <formula>NOT(ISERROR(SEARCH(("En ejecución"),(W133))))</formula>
    </cfRule>
  </conditionalFormatting>
  <conditionalFormatting sqref="W133">
    <cfRule type="containsText" dxfId="264" priority="21" stopIfTrue="1" operator="containsText" text="Vencida">
      <formula>NOT(ISERROR(SEARCH(("Vencida"),(W133))))</formula>
    </cfRule>
  </conditionalFormatting>
  <conditionalFormatting sqref="W134:W135">
    <cfRule type="containsText" dxfId="263" priority="22" stopIfTrue="1" operator="containsText" text="Cerrada">
      <formula>NOT(ISERROR(SEARCH(("Cerrada"),(W134))))</formula>
    </cfRule>
  </conditionalFormatting>
  <conditionalFormatting sqref="W134:W135">
    <cfRule type="containsText" dxfId="262" priority="23" stopIfTrue="1" operator="containsText" text="En ejecución">
      <formula>NOT(ISERROR(SEARCH(("En ejecución"),(W134))))</formula>
    </cfRule>
  </conditionalFormatting>
  <conditionalFormatting sqref="W134:W135">
    <cfRule type="containsText" dxfId="261" priority="24" stopIfTrue="1" operator="containsText" text="Vencida">
      <formula>NOT(ISERROR(SEARCH(("Vencida"),(W134))))</formula>
    </cfRule>
  </conditionalFormatting>
  <conditionalFormatting sqref="W136">
    <cfRule type="containsText" dxfId="260" priority="25" stopIfTrue="1" operator="containsText" text="Cerrada">
      <formula>NOT(ISERROR(SEARCH(("Cerrada"),(W136))))</formula>
    </cfRule>
  </conditionalFormatting>
  <conditionalFormatting sqref="W136">
    <cfRule type="containsText" dxfId="259" priority="26" stopIfTrue="1" operator="containsText" text="En ejecución">
      <formula>NOT(ISERROR(SEARCH(("En ejecución"),(W136))))</formula>
    </cfRule>
  </conditionalFormatting>
  <conditionalFormatting sqref="W136">
    <cfRule type="containsText" dxfId="258" priority="27" stopIfTrue="1" operator="containsText" text="Vencida">
      <formula>NOT(ISERROR(SEARCH(("Vencida"),(W136))))</formula>
    </cfRule>
  </conditionalFormatting>
  <conditionalFormatting sqref="W137">
    <cfRule type="containsText" dxfId="257" priority="28" stopIfTrue="1" operator="containsText" text="Cerrada">
      <formula>NOT(ISERROR(SEARCH(("Cerrada"),(W137))))</formula>
    </cfRule>
  </conditionalFormatting>
  <conditionalFormatting sqref="W137">
    <cfRule type="containsText" dxfId="256" priority="29" stopIfTrue="1" operator="containsText" text="En ejecución">
      <formula>NOT(ISERROR(SEARCH(("En ejecución"),(W137))))</formula>
    </cfRule>
  </conditionalFormatting>
  <conditionalFormatting sqref="W137">
    <cfRule type="containsText" dxfId="255" priority="30" stopIfTrue="1" operator="containsText" text="Vencida">
      <formula>NOT(ISERROR(SEARCH(("Vencida"),(W137))))</formula>
    </cfRule>
  </conditionalFormatting>
  <conditionalFormatting sqref="W138">
    <cfRule type="containsText" dxfId="254" priority="31" stopIfTrue="1" operator="containsText" text="Cerrada">
      <formula>NOT(ISERROR(SEARCH(("Cerrada"),(W138))))</formula>
    </cfRule>
  </conditionalFormatting>
  <conditionalFormatting sqref="W138">
    <cfRule type="containsText" dxfId="253" priority="32" stopIfTrue="1" operator="containsText" text="En ejecución">
      <formula>NOT(ISERROR(SEARCH(("En ejecución"),(W138))))</formula>
    </cfRule>
  </conditionalFormatting>
  <conditionalFormatting sqref="W138">
    <cfRule type="containsText" dxfId="252" priority="33" stopIfTrue="1" operator="containsText" text="Vencida">
      <formula>NOT(ISERROR(SEARCH(("Vencida"),(W138))))</formula>
    </cfRule>
  </conditionalFormatting>
  <conditionalFormatting sqref="W139">
    <cfRule type="containsText" dxfId="251" priority="34" stopIfTrue="1" operator="containsText" text="Cerrada">
      <formula>NOT(ISERROR(SEARCH(("Cerrada"),(W139))))</formula>
    </cfRule>
  </conditionalFormatting>
  <conditionalFormatting sqref="W139">
    <cfRule type="containsText" dxfId="250" priority="35" stopIfTrue="1" operator="containsText" text="En ejecución">
      <formula>NOT(ISERROR(SEARCH(("En ejecución"),(W139))))</formula>
    </cfRule>
  </conditionalFormatting>
  <conditionalFormatting sqref="W139">
    <cfRule type="containsText" dxfId="249" priority="36" stopIfTrue="1" operator="containsText" text="Vencida">
      <formula>NOT(ISERROR(SEARCH(("Vencida"),(W139))))</formula>
    </cfRule>
  </conditionalFormatting>
  <conditionalFormatting sqref="W140:W141">
    <cfRule type="containsText" dxfId="248" priority="37" stopIfTrue="1" operator="containsText" text="Cerrada">
      <formula>NOT(ISERROR(SEARCH(("Cerrada"),(W140))))</formula>
    </cfRule>
  </conditionalFormatting>
  <conditionalFormatting sqref="W140:W141">
    <cfRule type="containsText" dxfId="247" priority="38" stopIfTrue="1" operator="containsText" text="En ejecución">
      <formula>NOT(ISERROR(SEARCH(("En ejecución"),(W140))))</formula>
    </cfRule>
  </conditionalFormatting>
  <conditionalFormatting sqref="W140:W141">
    <cfRule type="containsText" dxfId="246" priority="39" stopIfTrue="1" operator="containsText" text="Vencida">
      <formula>NOT(ISERROR(SEARCH(("Vencida"),(W140))))</formula>
    </cfRule>
  </conditionalFormatting>
  <conditionalFormatting sqref="W142">
    <cfRule type="containsText" dxfId="245" priority="40" stopIfTrue="1" operator="containsText" text="Cerrada">
      <formula>NOT(ISERROR(SEARCH(("Cerrada"),(W142))))</formula>
    </cfRule>
  </conditionalFormatting>
  <conditionalFormatting sqref="W142">
    <cfRule type="containsText" dxfId="244" priority="41" stopIfTrue="1" operator="containsText" text="En ejecución">
      <formula>NOT(ISERROR(SEARCH(("En ejecución"),(W142))))</formula>
    </cfRule>
  </conditionalFormatting>
  <conditionalFormatting sqref="W142">
    <cfRule type="containsText" dxfId="243" priority="42" stopIfTrue="1" operator="containsText" text="Vencida">
      <formula>NOT(ISERROR(SEARCH(("Vencida"),(W142))))</formula>
    </cfRule>
  </conditionalFormatting>
  <conditionalFormatting sqref="W143">
    <cfRule type="containsText" dxfId="242" priority="43" stopIfTrue="1" operator="containsText" text="Cerrada">
      <formula>NOT(ISERROR(SEARCH(("Cerrada"),(W143))))</formula>
    </cfRule>
  </conditionalFormatting>
  <conditionalFormatting sqref="W143">
    <cfRule type="containsText" dxfId="241" priority="44" stopIfTrue="1" operator="containsText" text="En ejecución">
      <formula>NOT(ISERROR(SEARCH(("En ejecución"),(W143))))</formula>
    </cfRule>
  </conditionalFormatting>
  <conditionalFormatting sqref="W143">
    <cfRule type="containsText" dxfId="240" priority="45" stopIfTrue="1" operator="containsText" text="Vencida">
      <formula>NOT(ISERROR(SEARCH(("Vencida"),(W143))))</formula>
    </cfRule>
  </conditionalFormatting>
  <conditionalFormatting sqref="W144">
    <cfRule type="containsText" dxfId="239" priority="46" stopIfTrue="1" operator="containsText" text="Cerrada">
      <formula>NOT(ISERROR(SEARCH(("Cerrada"),(W144))))</formula>
    </cfRule>
  </conditionalFormatting>
  <conditionalFormatting sqref="W144">
    <cfRule type="containsText" dxfId="238" priority="47" stopIfTrue="1" operator="containsText" text="En ejecución">
      <formula>NOT(ISERROR(SEARCH(("En ejecución"),(W144))))</formula>
    </cfRule>
  </conditionalFormatting>
  <conditionalFormatting sqref="W144">
    <cfRule type="containsText" dxfId="237" priority="48" stopIfTrue="1" operator="containsText" text="Vencida">
      <formula>NOT(ISERROR(SEARCH(("Vencida"),(W144))))</formula>
    </cfRule>
  </conditionalFormatting>
  <conditionalFormatting sqref="W144">
    <cfRule type="containsText" dxfId="236" priority="49" stopIfTrue="1" operator="containsText" text="Cerrada">
      <formula>NOT(ISERROR(SEARCH(("Cerrada"),(W144))))</formula>
    </cfRule>
  </conditionalFormatting>
  <conditionalFormatting sqref="W144">
    <cfRule type="containsText" dxfId="235" priority="50" stopIfTrue="1" operator="containsText" text="En ejecución">
      <formula>NOT(ISERROR(SEARCH(("En ejecución"),(W144))))</formula>
    </cfRule>
  </conditionalFormatting>
  <conditionalFormatting sqref="W144">
    <cfRule type="containsText" dxfId="234" priority="51" stopIfTrue="1" operator="containsText" text="Vencida">
      <formula>NOT(ISERROR(SEARCH(("Vencida"),(W144))))</formula>
    </cfRule>
  </conditionalFormatting>
  <conditionalFormatting sqref="W145 W147">
    <cfRule type="containsText" dxfId="233" priority="52" stopIfTrue="1" operator="containsText" text="Cerrada">
      <formula>NOT(ISERROR(SEARCH(("Cerrada"),(W145))))</formula>
    </cfRule>
  </conditionalFormatting>
  <conditionalFormatting sqref="W145 W147">
    <cfRule type="containsText" dxfId="232" priority="53" stopIfTrue="1" operator="containsText" text="En ejecución">
      <formula>NOT(ISERROR(SEARCH(("En ejecución"),(W145))))</formula>
    </cfRule>
  </conditionalFormatting>
  <conditionalFormatting sqref="W145 W147">
    <cfRule type="containsText" dxfId="231" priority="54" stopIfTrue="1" operator="containsText" text="Vencida">
      <formula>NOT(ISERROR(SEARCH(("Vencida"),(W145))))</formula>
    </cfRule>
  </conditionalFormatting>
  <conditionalFormatting sqref="W145 W147">
    <cfRule type="containsText" dxfId="230" priority="55" stopIfTrue="1" operator="containsText" text="Cerrada">
      <formula>NOT(ISERROR(SEARCH(("Cerrada"),(W145))))</formula>
    </cfRule>
  </conditionalFormatting>
  <conditionalFormatting sqref="W145 W147">
    <cfRule type="containsText" dxfId="229" priority="56" stopIfTrue="1" operator="containsText" text="En ejecución">
      <formula>NOT(ISERROR(SEARCH(("En ejecución"),(W145))))</formula>
    </cfRule>
  </conditionalFormatting>
  <conditionalFormatting sqref="W145 W147">
    <cfRule type="containsText" dxfId="228" priority="57" stopIfTrue="1" operator="containsText" text="Vencida">
      <formula>NOT(ISERROR(SEARCH(("Vencida"),(W145))))</formula>
    </cfRule>
  </conditionalFormatting>
  <conditionalFormatting sqref="W148">
    <cfRule type="containsText" dxfId="227" priority="58" stopIfTrue="1" operator="containsText" text="Cerrada">
      <formula>NOT(ISERROR(SEARCH(("Cerrada"),(W148))))</formula>
    </cfRule>
  </conditionalFormatting>
  <conditionalFormatting sqref="W148">
    <cfRule type="containsText" dxfId="226" priority="59" stopIfTrue="1" operator="containsText" text="En ejecución">
      <formula>NOT(ISERROR(SEARCH(("En ejecución"),(W148))))</formula>
    </cfRule>
  </conditionalFormatting>
  <conditionalFormatting sqref="W148">
    <cfRule type="containsText" dxfId="225" priority="60" stopIfTrue="1" operator="containsText" text="Vencida">
      <formula>NOT(ISERROR(SEARCH(("Vencida"),(W148))))</formula>
    </cfRule>
  </conditionalFormatting>
  <conditionalFormatting sqref="W148">
    <cfRule type="containsText" dxfId="224" priority="61" stopIfTrue="1" operator="containsText" text="Cerrada">
      <formula>NOT(ISERROR(SEARCH(("Cerrada"),(W148))))</formula>
    </cfRule>
  </conditionalFormatting>
  <conditionalFormatting sqref="W148">
    <cfRule type="containsText" dxfId="223" priority="62" stopIfTrue="1" operator="containsText" text="En ejecución">
      <formula>NOT(ISERROR(SEARCH(("En ejecución"),(W148))))</formula>
    </cfRule>
  </conditionalFormatting>
  <conditionalFormatting sqref="W148">
    <cfRule type="containsText" dxfId="222" priority="63" stopIfTrue="1" operator="containsText" text="Vencida">
      <formula>NOT(ISERROR(SEARCH(("Vencida"),(W148))))</formula>
    </cfRule>
  </conditionalFormatting>
  <conditionalFormatting sqref="U149">
    <cfRule type="containsText" dxfId="221" priority="64" stopIfTrue="1" operator="containsText" text="Cerrada">
      <formula>NOT(ISERROR(SEARCH(("Cerrada"),(U149))))</formula>
    </cfRule>
  </conditionalFormatting>
  <conditionalFormatting sqref="U149">
    <cfRule type="containsText" dxfId="220" priority="65" stopIfTrue="1" operator="containsText" text="En ejecución">
      <formula>NOT(ISERROR(SEARCH(("En ejecución"),(U149))))</formula>
    </cfRule>
  </conditionalFormatting>
  <conditionalFormatting sqref="U149">
    <cfRule type="containsText" dxfId="219" priority="66" stopIfTrue="1" operator="containsText" text="Vencida">
      <formula>NOT(ISERROR(SEARCH(("Vencida"),(U149))))</formula>
    </cfRule>
  </conditionalFormatting>
  <conditionalFormatting sqref="U150:U151">
    <cfRule type="containsText" dxfId="218" priority="67" stopIfTrue="1" operator="containsText" text="Cerrada">
      <formula>NOT(ISERROR(SEARCH(("Cerrada"),(U150))))</formula>
    </cfRule>
  </conditionalFormatting>
  <conditionalFormatting sqref="U150:U151">
    <cfRule type="containsText" dxfId="217" priority="68" stopIfTrue="1" operator="containsText" text="En ejecución">
      <formula>NOT(ISERROR(SEARCH(("En ejecución"),(U150))))</formula>
    </cfRule>
  </conditionalFormatting>
  <conditionalFormatting sqref="U150:U151">
    <cfRule type="containsText" dxfId="216" priority="69" stopIfTrue="1" operator="containsText" text="Vencida">
      <formula>NOT(ISERROR(SEARCH(("Vencida"),(U150))))</formula>
    </cfRule>
  </conditionalFormatting>
  <conditionalFormatting sqref="U152">
    <cfRule type="containsText" dxfId="215" priority="70" stopIfTrue="1" operator="containsText" text="Cerrada">
      <formula>NOT(ISERROR(SEARCH(("Cerrada"),(U152))))</formula>
    </cfRule>
  </conditionalFormatting>
  <conditionalFormatting sqref="U152">
    <cfRule type="containsText" dxfId="214" priority="71" stopIfTrue="1" operator="containsText" text="En ejecución">
      <formula>NOT(ISERROR(SEARCH(("En ejecución"),(U152))))</formula>
    </cfRule>
  </conditionalFormatting>
  <conditionalFormatting sqref="U152">
    <cfRule type="containsText" dxfId="213" priority="72" stopIfTrue="1" operator="containsText" text="Vencida">
      <formula>NOT(ISERROR(SEARCH(("Vencida"),(U152))))</formula>
    </cfRule>
  </conditionalFormatting>
  <conditionalFormatting sqref="U153:U154">
    <cfRule type="containsText" dxfId="212" priority="73" stopIfTrue="1" operator="containsText" text="Cerrada">
      <formula>NOT(ISERROR(SEARCH(("Cerrada"),(U153))))</formula>
    </cfRule>
  </conditionalFormatting>
  <conditionalFormatting sqref="U153:U154">
    <cfRule type="containsText" dxfId="211" priority="74" stopIfTrue="1" operator="containsText" text="En ejecución">
      <formula>NOT(ISERROR(SEARCH(("En ejecución"),(U153))))</formula>
    </cfRule>
  </conditionalFormatting>
  <conditionalFormatting sqref="U153:U154">
    <cfRule type="containsText" dxfId="210" priority="75" stopIfTrue="1" operator="containsText" text="Vencida">
      <formula>NOT(ISERROR(SEARCH(("Vencida"),(U153))))</formula>
    </cfRule>
  </conditionalFormatting>
  <conditionalFormatting sqref="U155">
    <cfRule type="containsText" dxfId="209" priority="76" stopIfTrue="1" operator="containsText" text="Cerrada">
      <formula>NOT(ISERROR(SEARCH(("Cerrada"),(U155))))</formula>
    </cfRule>
  </conditionalFormatting>
  <conditionalFormatting sqref="U155">
    <cfRule type="containsText" dxfId="208" priority="77" stopIfTrue="1" operator="containsText" text="En ejecución">
      <formula>NOT(ISERROR(SEARCH(("En ejecución"),(U155))))</formula>
    </cfRule>
  </conditionalFormatting>
  <conditionalFormatting sqref="U155">
    <cfRule type="containsText" dxfId="207" priority="78" stopIfTrue="1" operator="containsText" text="Vencida">
      <formula>NOT(ISERROR(SEARCH(("Vencida"),(U155))))</formula>
    </cfRule>
  </conditionalFormatting>
  <conditionalFormatting sqref="U156:U159">
    <cfRule type="containsText" dxfId="206" priority="79" stopIfTrue="1" operator="containsText" text="Cerrada">
      <formula>NOT(ISERROR(SEARCH(("Cerrada"),(U156))))</formula>
    </cfRule>
  </conditionalFormatting>
  <conditionalFormatting sqref="U156:U159">
    <cfRule type="containsText" dxfId="205" priority="80" stopIfTrue="1" operator="containsText" text="En ejecución">
      <formula>NOT(ISERROR(SEARCH(("En ejecución"),(U156))))</formula>
    </cfRule>
  </conditionalFormatting>
  <conditionalFormatting sqref="U156:U159">
    <cfRule type="containsText" dxfId="204" priority="81" stopIfTrue="1" operator="containsText" text="Vencida">
      <formula>NOT(ISERROR(SEARCH(("Vencida"),(U156))))</formula>
    </cfRule>
  </conditionalFormatting>
  <conditionalFormatting sqref="U160:U161">
    <cfRule type="containsText" dxfId="203" priority="82" stopIfTrue="1" operator="containsText" text="Cerrada">
      <formula>NOT(ISERROR(SEARCH(("Cerrada"),(U160))))</formula>
    </cfRule>
  </conditionalFormatting>
  <conditionalFormatting sqref="U160:U161">
    <cfRule type="containsText" dxfId="202" priority="83" stopIfTrue="1" operator="containsText" text="En ejecución">
      <formula>NOT(ISERROR(SEARCH(("En ejecución"),(U160))))</formula>
    </cfRule>
  </conditionalFormatting>
  <conditionalFormatting sqref="U160:U161">
    <cfRule type="containsText" dxfId="201" priority="84" stopIfTrue="1" operator="containsText" text="Vencida">
      <formula>NOT(ISERROR(SEARCH(("Vencida"),(U160))))</formula>
    </cfRule>
  </conditionalFormatting>
  <conditionalFormatting sqref="U162:U166">
    <cfRule type="containsText" dxfId="200" priority="85" stopIfTrue="1" operator="containsText" text="Cerrada">
      <formula>NOT(ISERROR(SEARCH(("Cerrada"),(U162))))</formula>
    </cfRule>
  </conditionalFormatting>
  <conditionalFormatting sqref="U162:U166">
    <cfRule type="containsText" dxfId="199" priority="86" stopIfTrue="1" operator="containsText" text="En ejecución">
      <formula>NOT(ISERROR(SEARCH(("En ejecución"),(U162))))</formula>
    </cfRule>
  </conditionalFormatting>
  <conditionalFormatting sqref="U162:U166">
    <cfRule type="containsText" dxfId="198" priority="87" stopIfTrue="1" operator="containsText" text="Vencida">
      <formula>NOT(ISERROR(SEARCH(("Vencida"),(U162))))</formula>
    </cfRule>
  </conditionalFormatting>
  <conditionalFormatting sqref="U167">
    <cfRule type="containsText" dxfId="197" priority="88" stopIfTrue="1" operator="containsText" text="Cerrada">
      <formula>NOT(ISERROR(SEARCH(("Cerrada"),(U167))))</formula>
    </cfRule>
  </conditionalFormatting>
  <conditionalFormatting sqref="U167">
    <cfRule type="containsText" dxfId="196" priority="89" stopIfTrue="1" operator="containsText" text="En ejecución">
      <formula>NOT(ISERROR(SEARCH(("En ejecución"),(U167))))</formula>
    </cfRule>
  </conditionalFormatting>
  <conditionalFormatting sqref="U167">
    <cfRule type="containsText" dxfId="195" priority="90" stopIfTrue="1" operator="containsText" text="Vencida">
      <formula>NOT(ISERROR(SEARCH(("Vencida"),(U167))))</formula>
    </cfRule>
  </conditionalFormatting>
  <conditionalFormatting sqref="U168:U169">
    <cfRule type="containsText" dxfId="194" priority="91" stopIfTrue="1" operator="containsText" text="Cerrada">
      <formula>NOT(ISERROR(SEARCH(("Cerrada"),(U168))))</formula>
    </cfRule>
  </conditionalFormatting>
  <conditionalFormatting sqref="U168:U169">
    <cfRule type="containsText" dxfId="193" priority="92" stopIfTrue="1" operator="containsText" text="En ejecución">
      <formula>NOT(ISERROR(SEARCH(("En ejecución"),(U168))))</formula>
    </cfRule>
  </conditionalFormatting>
  <conditionalFormatting sqref="U168:U169">
    <cfRule type="containsText" dxfId="192" priority="93" stopIfTrue="1" operator="containsText" text="Vencida">
      <formula>NOT(ISERROR(SEARCH(("Vencida"),(U168))))</formula>
    </cfRule>
  </conditionalFormatting>
  <conditionalFormatting sqref="U170">
    <cfRule type="containsText" dxfId="191" priority="94" stopIfTrue="1" operator="containsText" text="Cerrada">
      <formula>NOT(ISERROR(SEARCH(("Cerrada"),(U170))))</formula>
    </cfRule>
  </conditionalFormatting>
  <conditionalFormatting sqref="U170">
    <cfRule type="containsText" dxfId="190" priority="95" stopIfTrue="1" operator="containsText" text="En ejecución">
      <formula>NOT(ISERROR(SEARCH(("En ejecución"),(U170))))</formula>
    </cfRule>
  </conditionalFormatting>
  <conditionalFormatting sqref="U170">
    <cfRule type="containsText" dxfId="189" priority="96" stopIfTrue="1" operator="containsText" text="Vencida">
      <formula>NOT(ISERROR(SEARCH(("Vencida"),(U170))))</formula>
    </cfRule>
  </conditionalFormatting>
  <conditionalFormatting sqref="U172 U175">
    <cfRule type="containsText" dxfId="188" priority="97" stopIfTrue="1" operator="containsText" text="Cerrada">
      <formula>NOT(ISERROR(SEARCH(("Cerrada"),(U172))))</formula>
    </cfRule>
  </conditionalFormatting>
  <conditionalFormatting sqref="U172 U175">
    <cfRule type="containsText" dxfId="187" priority="98" stopIfTrue="1" operator="containsText" text="En ejecución">
      <formula>NOT(ISERROR(SEARCH(("En ejecución"),(U172))))</formula>
    </cfRule>
  </conditionalFormatting>
  <conditionalFormatting sqref="U172 U175">
    <cfRule type="containsText" dxfId="186" priority="99" stopIfTrue="1" operator="containsText" text="Vencida">
      <formula>NOT(ISERROR(SEARCH(("Vencida"),(U172))))</formula>
    </cfRule>
  </conditionalFormatting>
  <conditionalFormatting sqref="U177">
    <cfRule type="containsText" dxfId="185" priority="100" stopIfTrue="1" operator="containsText" text="Cerrada">
      <formula>NOT(ISERROR(SEARCH(("Cerrada"),(U177))))</formula>
    </cfRule>
  </conditionalFormatting>
  <conditionalFormatting sqref="U177">
    <cfRule type="containsText" dxfId="184" priority="101" stopIfTrue="1" operator="containsText" text="En ejecución">
      <formula>NOT(ISERROR(SEARCH(("En ejecución"),(U177))))</formula>
    </cfRule>
  </conditionalFormatting>
  <conditionalFormatting sqref="U177">
    <cfRule type="containsText" dxfId="183" priority="102" stopIfTrue="1" operator="containsText" text="Vencida">
      <formula>NOT(ISERROR(SEARCH(("Vencida"),(U177))))</formula>
    </cfRule>
  </conditionalFormatting>
  <conditionalFormatting sqref="U179">
    <cfRule type="containsText" dxfId="182" priority="103" stopIfTrue="1" operator="containsText" text="Cerrada">
      <formula>NOT(ISERROR(SEARCH(("Cerrada"),(U179))))</formula>
    </cfRule>
  </conditionalFormatting>
  <conditionalFormatting sqref="U179">
    <cfRule type="containsText" dxfId="181" priority="104" stopIfTrue="1" operator="containsText" text="En ejecución">
      <formula>NOT(ISERROR(SEARCH(("En ejecución"),(U179))))</formula>
    </cfRule>
  </conditionalFormatting>
  <conditionalFormatting sqref="U179">
    <cfRule type="containsText" dxfId="180" priority="105" stopIfTrue="1" operator="containsText" text="Vencida">
      <formula>NOT(ISERROR(SEARCH(("Vencida"),(U179))))</formula>
    </cfRule>
  </conditionalFormatting>
  <conditionalFormatting sqref="U181">
    <cfRule type="containsText" dxfId="179" priority="106" stopIfTrue="1" operator="containsText" text="Cerrada">
      <formula>NOT(ISERROR(SEARCH(("Cerrada"),(U181))))</formula>
    </cfRule>
  </conditionalFormatting>
  <conditionalFormatting sqref="U181">
    <cfRule type="containsText" dxfId="178" priority="107" stopIfTrue="1" operator="containsText" text="En ejecución">
      <formula>NOT(ISERROR(SEARCH(("En ejecución"),(U181))))</formula>
    </cfRule>
  </conditionalFormatting>
  <conditionalFormatting sqref="U181">
    <cfRule type="containsText" dxfId="177" priority="108" stopIfTrue="1" operator="containsText" text="Vencida">
      <formula>NOT(ISERROR(SEARCH(("Vencida"),(U181))))</formula>
    </cfRule>
  </conditionalFormatting>
  <conditionalFormatting sqref="U182">
    <cfRule type="containsText" dxfId="176" priority="109" stopIfTrue="1" operator="containsText" text="Cerrada">
      <formula>NOT(ISERROR(SEARCH(("Cerrada"),(U182))))</formula>
    </cfRule>
  </conditionalFormatting>
  <conditionalFormatting sqref="U182">
    <cfRule type="containsText" dxfId="175" priority="110" stopIfTrue="1" operator="containsText" text="En ejecución">
      <formula>NOT(ISERROR(SEARCH(("En ejecución"),(U182))))</formula>
    </cfRule>
  </conditionalFormatting>
  <conditionalFormatting sqref="U182">
    <cfRule type="containsText" dxfId="174" priority="111" stopIfTrue="1" operator="containsText" text="Vencida">
      <formula>NOT(ISERROR(SEARCH(("Vencida"),(U182))))</formula>
    </cfRule>
  </conditionalFormatting>
  <conditionalFormatting sqref="U185">
    <cfRule type="containsText" dxfId="173" priority="112" stopIfTrue="1" operator="containsText" text="Cerrada">
      <formula>NOT(ISERROR(SEARCH(("Cerrada"),(U185))))</formula>
    </cfRule>
  </conditionalFormatting>
  <conditionalFormatting sqref="U185">
    <cfRule type="containsText" dxfId="172" priority="113" stopIfTrue="1" operator="containsText" text="En ejecución">
      <formula>NOT(ISERROR(SEARCH(("En ejecución"),(U185))))</formula>
    </cfRule>
  </conditionalFormatting>
  <conditionalFormatting sqref="U185">
    <cfRule type="containsText" dxfId="171" priority="114" stopIfTrue="1" operator="containsText" text="Vencida">
      <formula>NOT(ISERROR(SEARCH(("Vencida"),(U185))))</formula>
    </cfRule>
  </conditionalFormatting>
  <conditionalFormatting sqref="U193">
    <cfRule type="containsText" dxfId="170" priority="115" stopIfTrue="1" operator="containsText" text="Cerrada">
      <formula>NOT(ISERROR(SEARCH(("Cerrada"),(U193))))</formula>
    </cfRule>
  </conditionalFormatting>
  <conditionalFormatting sqref="U193">
    <cfRule type="containsText" dxfId="169" priority="116" stopIfTrue="1" operator="containsText" text="En ejecución">
      <formula>NOT(ISERROR(SEARCH(("En ejecución"),(U193))))</formula>
    </cfRule>
  </conditionalFormatting>
  <conditionalFormatting sqref="U193">
    <cfRule type="containsText" dxfId="168" priority="117" stopIfTrue="1" operator="containsText" text="Vencida">
      <formula>NOT(ISERROR(SEARCH(("Vencida"),(U193))))</formula>
    </cfRule>
  </conditionalFormatting>
  <conditionalFormatting sqref="U194">
    <cfRule type="containsText" dxfId="167" priority="118" stopIfTrue="1" operator="containsText" text="Cerrada">
      <formula>NOT(ISERROR(SEARCH(("Cerrada"),(U194))))</formula>
    </cfRule>
  </conditionalFormatting>
  <conditionalFormatting sqref="U194">
    <cfRule type="containsText" dxfId="166" priority="119" stopIfTrue="1" operator="containsText" text="En ejecución">
      <formula>NOT(ISERROR(SEARCH(("En ejecución"),(U194))))</formula>
    </cfRule>
  </conditionalFormatting>
  <conditionalFormatting sqref="U194">
    <cfRule type="containsText" dxfId="165" priority="120" stopIfTrue="1" operator="containsText" text="Vencida">
      <formula>NOT(ISERROR(SEARCH(("Vencida"),(U194))))</formula>
    </cfRule>
  </conditionalFormatting>
  <conditionalFormatting sqref="U197">
    <cfRule type="containsText" dxfId="164" priority="121" stopIfTrue="1" operator="containsText" text="Cerrada">
      <formula>NOT(ISERROR(SEARCH(("Cerrada"),(U197))))</formula>
    </cfRule>
  </conditionalFormatting>
  <conditionalFormatting sqref="U197">
    <cfRule type="containsText" dxfId="163" priority="122" stopIfTrue="1" operator="containsText" text="En ejecución">
      <formula>NOT(ISERROR(SEARCH(("En ejecución"),(U197))))</formula>
    </cfRule>
  </conditionalFormatting>
  <conditionalFormatting sqref="U197">
    <cfRule type="containsText" dxfId="162" priority="123" stopIfTrue="1" operator="containsText" text="Vencida">
      <formula>NOT(ISERROR(SEARCH(("Vencida"),(U197))))</formula>
    </cfRule>
  </conditionalFormatting>
  <conditionalFormatting sqref="U196">
    <cfRule type="containsText" dxfId="161" priority="124" stopIfTrue="1" operator="containsText" text="Cerrada">
      <formula>NOT(ISERROR(SEARCH(("Cerrada"),(U196))))</formula>
    </cfRule>
  </conditionalFormatting>
  <conditionalFormatting sqref="U196">
    <cfRule type="containsText" dxfId="160" priority="125" stopIfTrue="1" operator="containsText" text="En ejecución">
      <formula>NOT(ISERROR(SEARCH(("En ejecución"),(U196))))</formula>
    </cfRule>
  </conditionalFormatting>
  <conditionalFormatting sqref="U196">
    <cfRule type="containsText" dxfId="159" priority="126" stopIfTrue="1" operator="containsText" text="Vencida">
      <formula>NOT(ISERROR(SEARCH(("Vencida"),(U196))))</formula>
    </cfRule>
  </conditionalFormatting>
  <conditionalFormatting sqref="U195">
    <cfRule type="containsText" dxfId="158" priority="127" stopIfTrue="1" operator="containsText" text="Cerrada">
      <formula>NOT(ISERROR(SEARCH(("Cerrada"),(U195))))</formula>
    </cfRule>
  </conditionalFormatting>
  <conditionalFormatting sqref="U195">
    <cfRule type="containsText" dxfId="157" priority="128" stopIfTrue="1" operator="containsText" text="En ejecución">
      <formula>NOT(ISERROR(SEARCH(("En ejecución"),(U195))))</formula>
    </cfRule>
  </conditionalFormatting>
  <conditionalFormatting sqref="U195">
    <cfRule type="containsText" dxfId="156" priority="129" stopIfTrue="1" operator="containsText" text="Vencida">
      <formula>NOT(ISERROR(SEARCH(("Vencida"),(U195))))</formula>
    </cfRule>
  </conditionalFormatting>
  <conditionalFormatting sqref="W206:W210">
    <cfRule type="containsText" dxfId="155" priority="130" stopIfTrue="1" operator="containsText" text="Cerrada">
      <formula>NOT(ISERROR(SEARCH(("Cerrada"),(W206))))</formula>
    </cfRule>
  </conditionalFormatting>
  <conditionalFormatting sqref="W198">
    <cfRule type="containsText" dxfId="154" priority="131" stopIfTrue="1" operator="containsText" text="Cerrada">
      <formula>NOT(ISERROR(SEARCH(("Cerrada"),(W198))))</formula>
    </cfRule>
  </conditionalFormatting>
  <conditionalFormatting sqref="W198">
    <cfRule type="containsText" dxfId="153" priority="132" stopIfTrue="1" operator="containsText" text="En ejecución">
      <formula>NOT(ISERROR(SEARCH(("En ejecución"),(W198))))</formula>
    </cfRule>
  </conditionalFormatting>
  <conditionalFormatting sqref="W198">
    <cfRule type="containsText" dxfId="152" priority="133" stopIfTrue="1" operator="containsText" text="Vencida">
      <formula>NOT(ISERROR(SEARCH(("Vencida"),(W198))))</formula>
    </cfRule>
  </conditionalFormatting>
  <conditionalFormatting sqref="W199">
    <cfRule type="containsText" dxfId="151" priority="134" stopIfTrue="1" operator="containsText" text="Cerrada">
      <formula>NOT(ISERROR(SEARCH(("Cerrada"),(W199))))</formula>
    </cfRule>
  </conditionalFormatting>
  <conditionalFormatting sqref="W199">
    <cfRule type="containsText" dxfId="150" priority="135" stopIfTrue="1" operator="containsText" text="En ejecución">
      <formula>NOT(ISERROR(SEARCH(("En ejecución"),(W199))))</formula>
    </cfRule>
  </conditionalFormatting>
  <conditionalFormatting sqref="W199">
    <cfRule type="containsText" dxfId="149" priority="136" stopIfTrue="1" operator="containsText" text="Vencida">
      <formula>NOT(ISERROR(SEARCH(("Vencida"),(W199))))</formula>
    </cfRule>
  </conditionalFormatting>
  <conditionalFormatting sqref="W200">
    <cfRule type="containsText" dxfId="148" priority="137" stopIfTrue="1" operator="containsText" text="Cerrada">
      <formula>NOT(ISERROR(SEARCH(("Cerrada"),(W200))))</formula>
    </cfRule>
  </conditionalFormatting>
  <conditionalFormatting sqref="W200">
    <cfRule type="containsText" dxfId="147" priority="138" stopIfTrue="1" operator="containsText" text="En ejecución">
      <formula>NOT(ISERROR(SEARCH(("En ejecución"),(W200))))</formula>
    </cfRule>
  </conditionalFormatting>
  <conditionalFormatting sqref="W200">
    <cfRule type="containsText" dxfId="146" priority="139" stopIfTrue="1" operator="containsText" text="Vencida">
      <formula>NOT(ISERROR(SEARCH(("Vencida"),(W200))))</formula>
    </cfRule>
  </conditionalFormatting>
  <conditionalFormatting sqref="U201">
    <cfRule type="containsText" dxfId="145" priority="140" stopIfTrue="1" operator="containsText" text="Cerrada">
      <formula>NOT(ISERROR(SEARCH(("Cerrada"),(U201))))</formula>
    </cfRule>
  </conditionalFormatting>
  <conditionalFormatting sqref="U201">
    <cfRule type="containsText" dxfId="144" priority="141" stopIfTrue="1" operator="containsText" text="En ejecución">
      <formula>NOT(ISERROR(SEARCH(("En ejecución"),(U201))))</formula>
    </cfRule>
  </conditionalFormatting>
  <conditionalFormatting sqref="U201">
    <cfRule type="containsText" dxfId="143" priority="142" stopIfTrue="1" operator="containsText" text="Vencida">
      <formula>NOT(ISERROR(SEARCH(("Vencida"),(U201))))</formula>
    </cfRule>
  </conditionalFormatting>
  <conditionalFormatting sqref="U202">
    <cfRule type="containsText" dxfId="142" priority="143" stopIfTrue="1" operator="containsText" text="Cerrada">
      <formula>NOT(ISERROR(SEARCH(("Cerrada"),(U202))))</formula>
    </cfRule>
  </conditionalFormatting>
  <conditionalFormatting sqref="U202">
    <cfRule type="containsText" dxfId="141" priority="144" stopIfTrue="1" operator="containsText" text="En ejecución">
      <formula>NOT(ISERROR(SEARCH(("En ejecución"),(U202))))</formula>
    </cfRule>
  </conditionalFormatting>
  <conditionalFormatting sqref="U202">
    <cfRule type="containsText" dxfId="140" priority="145" stopIfTrue="1" operator="containsText" text="Vencida">
      <formula>NOT(ISERROR(SEARCH(("Vencida"),(U202))))</formula>
    </cfRule>
  </conditionalFormatting>
  <conditionalFormatting sqref="U205">
    <cfRule type="containsText" dxfId="139" priority="146" stopIfTrue="1" operator="containsText" text="Cerrada">
      <formula>NOT(ISERROR(SEARCH(("Cerrada"),(U205))))</formula>
    </cfRule>
  </conditionalFormatting>
  <conditionalFormatting sqref="U205">
    <cfRule type="containsText" dxfId="138" priority="147" stopIfTrue="1" operator="containsText" text="En ejecución">
      <formula>NOT(ISERROR(SEARCH(("En ejecución"),(U205))))</formula>
    </cfRule>
  </conditionalFormatting>
  <conditionalFormatting sqref="U205">
    <cfRule type="containsText" dxfId="137" priority="148" stopIfTrue="1" operator="containsText" text="Vencida">
      <formula>NOT(ISERROR(SEARCH(("Vencida"),(U205))))</formula>
    </cfRule>
  </conditionalFormatting>
  <conditionalFormatting sqref="W206:W210">
    <cfRule type="containsText" dxfId="136" priority="149" stopIfTrue="1" operator="containsText" text="En ejecución">
      <formula>NOT(ISERROR(SEARCH(("En ejecución"),(W206))))</formula>
    </cfRule>
  </conditionalFormatting>
  <conditionalFormatting sqref="W206:W210">
    <cfRule type="containsText" dxfId="135" priority="150" stopIfTrue="1" operator="containsText" text="Vencida">
      <formula>NOT(ISERROR(SEARCH(("Vencida"),(W206))))</formula>
    </cfRule>
  </conditionalFormatting>
  <conditionalFormatting sqref="W206:W210">
    <cfRule type="containsText" dxfId="134" priority="151" stopIfTrue="1" operator="containsText" text="Cerrada">
      <formula>NOT(ISERROR(SEARCH(("Cerrada"),(W206))))</formula>
    </cfRule>
  </conditionalFormatting>
  <conditionalFormatting sqref="W206:W210">
    <cfRule type="containsText" dxfId="133" priority="152" stopIfTrue="1" operator="containsText" text="En ejecución">
      <formula>NOT(ISERROR(SEARCH(("En ejecución"),(W206))))</formula>
    </cfRule>
  </conditionalFormatting>
  <conditionalFormatting sqref="W206:W210">
    <cfRule type="containsText" dxfId="132" priority="153" stopIfTrue="1" operator="containsText" text="Vencida">
      <formula>NOT(ISERROR(SEARCH(("Vencida"),(W206))))</formula>
    </cfRule>
  </conditionalFormatting>
  <conditionalFormatting sqref="W211">
    <cfRule type="containsText" dxfId="131" priority="154" stopIfTrue="1" operator="containsText" text="Cerrada">
      <formula>NOT(ISERROR(SEARCH(("Cerrada"),(W211))))</formula>
    </cfRule>
  </conditionalFormatting>
  <conditionalFormatting sqref="W211">
    <cfRule type="containsText" dxfId="130" priority="155" stopIfTrue="1" operator="containsText" text="En ejecución">
      <formula>NOT(ISERROR(SEARCH(("En ejecución"),(W211))))</formula>
    </cfRule>
  </conditionalFormatting>
  <conditionalFormatting sqref="W211">
    <cfRule type="containsText" dxfId="129" priority="156" stopIfTrue="1" operator="containsText" text="Vencida">
      <formula>NOT(ISERROR(SEARCH(("Vencida"),(W211))))</formula>
    </cfRule>
  </conditionalFormatting>
  <conditionalFormatting sqref="W211">
    <cfRule type="containsText" dxfId="128" priority="157" stopIfTrue="1" operator="containsText" text="Cerrada">
      <formula>NOT(ISERROR(SEARCH(("Cerrada"),(W211))))</formula>
    </cfRule>
  </conditionalFormatting>
  <conditionalFormatting sqref="W211">
    <cfRule type="containsText" dxfId="127" priority="158" stopIfTrue="1" operator="containsText" text="En ejecución">
      <formula>NOT(ISERROR(SEARCH(("En ejecución"),(W211))))</formula>
    </cfRule>
  </conditionalFormatting>
  <conditionalFormatting sqref="W211">
    <cfRule type="containsText" dxfId="126" priority="159" stopIfTrue="1" operator="containsText" text="Vencida">
      <formula>NOT(ISERROR(SEARCH(("Vencida"),(W211))))</formula>
    </cfRule>
  </conditionalFormatting>
  <dataValidations count="12">
    <dataValidation type="list" allowBlank="1" showErrorMessage="1" sqref="T52:T54" xr:uid="{00000000-0002-0000-0000-000000000000}">
      <formula1>$I$2:$I$5</formula1>
    </dataValidation>
    <dataValidation type="list" allowBlank="1" showInputMessage="1" showErrorMessage="1" prompt=" - " sqref="C134" xr:uid="{00000000-0002-0000-0000-000001000000}">
      <formula1>$D$2:$D$16</formula1>
    </dataValidation>
    <dataValidation type="list" allowBlank="1" showErrorMessage="1" sqref="B48 B55 B58:B60 B84 B86:B95 B98 B100 B128:B131 B133 B136:B138 B140 B142:B143 B145 B147:B195 B198:B206 B211" xr:uid="{00000000-0002-0000-0000-000002000000}">
      <formula1>$F$2:$F$6</formula1>
    </dataValidation>
    <dataValidation type="list" allowBlank="1" showErrorMessage="1" sqref="I48:I60 I84 I86:I95 I98:I131 I133 I138:I140 I142:I143 I198:I200 I206:I211" xr:uid="{00000000-0002-0000-0000-000003000000}">
      <formula1>$H$2:$H$3</formula1>
    </dataValidation>
    <dataValidation type="list" allowBlank="1" showInputMessage="1" showErrorMessage="1" prompt=" - " sqref="F25 F30 F35:F37 F39 F42 F97" xr:uid="{00000000-0002-0000-0000-000004000000}">
      <formula1>$G$2:$G$5</formula1>
    </dataValidation>
    <dataValidation type="list" allowBlank="1" showErrorMessage="1" sqref="T24:T51 T55:T67 W68:W83 T84 W86:W131 W133:W145 W147:W148 U149:U170 U172 U175 U177 U179 U181:U182 U185 U193:U197 W198:W200 U201:U202 U205 W206:W211" xr:uid="{00000000-0002-0000-0000-000005000000}">
      <formula1>$I$2:$I$4</formula1>
    </dataValidation>
    <dataValidation type="list" allowBlank="1" showErrorMessage="1" sqref="C48 C55 C58:C60 C84 C86:C95 C98 C100 C128:C131 C133 C136:C137 C142:C143 C145 C147:C148 C198:C200 C206 C211" xr:uid="{00000000-0002-0000-0000-000006000000}">
      <formula1>$D$2:$D$13</formula1>
    </dataValidation>
    <dataValidation type="list" allowBlank="1" showErrorMessage="1" sqref="I149:I170 I172 I175 I177 I179 I181:I182 I185 I193:I197 I201:I202 I205" xr:uid="{00000000-0002-0000-0000-000007000000}">
      <formula1>$G$2:$G$3</formula1>
    </dataValidation>
    <dataValidation type="list" allowBlank="1" showErrorMessage="1" sqref="S24:S67 V68:V83 S84 V86:V131 V133:V144 T149:T170 T172 T175 T177 T179 T181:T182 T185:T194 T196 V198:V200 T201:T202 T205 V206:V211" xr:uid="{00000000-0002-0000-0000-000008000000}">
      <formula1>$J$2:$J$4</formula1>
    </dataValidation>
    <dataValidation type="list" allowBlank="1" showInputMessage="1" showErrorMessage="1" prompt=" - " sqref="B25 B30 B35:B37 B39 B42 B97" xr:uid="{00000000-0002-0000-0000-000009000000}">
      <formula1>$F$2:$F$11</formula1>
    </dataValidation>
    <dataValidation type="list" allowBlank="1" showErrorMessage="1" sqref="F48 F55 F58:F60 F84 F86:F95 F98 F100 F102 F104:F112 F115:F116 F123:F125 F128:F131 F133 F138 F140 F142:F143 F149:F195 F198:F200 F202:F206 F211" xr:uid="{00000000-0002-0000-0000-00000A000000}">
      <formula1>$G$2:$G$5</formula1>
    </dataValidation>
    <dataValidation type="list" allowBlank="1" showInputMessage="1" showErrorMessage="1" prompt=" - " sqref="C25 C30 C35:C37 C39 C42 C97" xr:uid="{00000000-0002-0000-0000-00000B000000}">
      <formula1>$D$2:$D$15</formula1>
    </dataValidation>
  </dataValidations>
  <hyperlinks>
    <hyperlink ref="R49" r:id="rId1" xr:uid="{00000000-0004-0000-0000-000000000000}"/>
    <hyperlink ref="R55" r:id="rId2" xr:uid="{00000000-0004-0000-0000-000001000000}"/>
    <hyperlink ref="R56" r:id="rId3" xr:uid="{00000000-0004-0000-0000-000002000000}"/>
    <hyperlink ref="R60" r:id="rId4" xr:uid="{00000000-0004-0000-0000-000003000000}"/>
    <hyperlink ref="R62" r:id="rId5" location="overlay-context=_x000a__x000a_24/12/2018:  radicado No. 00106-817-001434 del 29 de noviembre de 2018. " xr:uid="{00000000-0004-0000-0000-000004000000}"/>
    <hyperlink ref="J63" r:id="rId6" location="overlay-context=" xr:uid="{00000000-0004-0000-0000-000005000000}"/>
    <hyperlink ref="J64" r:id="rId7" location="overlay-context=" xr:uid="{00000000-0004-0000-0000-000006000000}"/>
    <hyperlink ref="U74" r:id="rId8" location="overlay-context=_x000a__x000a_19/07/2018:" xr:uid="{00000000-0004-0000-0000-000007000000}"/>
    <hyperlink ref="U78" r:id="rId9" xr:uid="{00000000-0004-0000-0000-000008000000}"/>
    <hyperlink ref="U79" r:id="rId10" xr:uid="{00000000-0004-0000-0000-000009000000}"/>
    <hyperlink ref="U89" r:id="rId11" xr:uid="{00000000-0004-0000-0000-00000A000000}"/>
    <hyperlink ref="U94" r:id="rId12" xr:uid="{00000000-0004-0000-0000-00000B000000}"/>
    <hyperlink ref="S95" r:id="rId13" xr:uid="{00000000-0004-0000-0000-00000C000000}"/>
    <hyperlink ref="U95" r:id="rId14" xr:uid="{00000000-0004-0000-0000-00000D000000}"/>
    <hyperlink ref="S98" r:id="rId15" xr:uid="{00000000-0004-0000-0000-00000E000000}"/>
    <hyperlink ref="U98" r:id="rId16" xr:uid="{00000000-0004-0000-0000-00000F000000}"/>
    <hyperlink ref="U101" r:id="rId17" location="gid=292185415_x000a_" xr:uid="{00000000-0004-0000-0000-000010000000}"/>
    <hyperlink ref="S102" r:id="rId18" xr:uid="{00000000-0004-0000-0000-000011000000}"/>
    <hyperlink ref="U102" r:id="rId19" xr:uid="{00000000-0004-0000-0000-000012000000}"/>
    <hyperlink ref="S103" r:id="rId20" location="gid=292185415" xr:uid="{00000000-0004-0000-0000-000013000000}"/>
    <hyperlink ref="U103" r:id="rId21" location="gid=292185415_x000a_" xr:uid="{00000000-0004-0000-0000-000014000000}"/>
    <hyperlink ref="U104" r:id="rId22" xr:uid="{00000000-0004-0000-0000-000015000000}"/>
    <hyperlink ref="U105" r:id="rId23" xr:uid="{00000000-0004-0000-0000-000016000000}"/>
    <hyperlink ref="U106" r:id="rId24" xr:uid="{00000000-0004-0000-0000-000017000000}"/>
    <hyperlink ref="U114" r:id="rId25" location="gid=0" xr:uid="{00000000-0004-0000-0000-000018000000}"/>
    <hyperlink ref="U116" r:id="rId26" location="gid=1828784513_x000a_" xr:uid="{00000000-0004-0000-0000-000019000000}"/>
    <hyperlink ref="U123" r:id="rId27" xr:uid="{00000000-0004-0000-0000-00001A000000}"/>
    <hyperlink ref="U127" r:id="rId28" location="overlay-context=_x000a_" xr:uid="{00000000-0004-0000-0000-00001B000000}"/>
    <hyperlink ref="U130" r:id="rId29" location="search/autoreporte/WhctKJVRNJdDGPhSjSjkwHLGPlwPdgbXrvSQdbLBMJBxLXBfNXTKjWGFjcdBTqvxxftBKqL" xr:uid="{00000000-0004-0000-0000-00001C000000}"/>
    <hyperlink ref="U131" r:id="rId30" xr:uid="{00000000-0004-0000-0000-00001D000000}"/>
    <hyperlink ref="U144" r:id="rId31" xr:uid="{00000000-0004-0000-0000-00001E000000}"/>
    <hyperlink ref="S145" r:id="rId32" xr:uid="{00000000-0004-0000-0000-00001F000000}"/>
    <hyperlink ref="U145" r:id="rId33" xr:uid="{00000000-0004-0000-0000-000020000000}"/>
    <hyperlink ref="U147" r:id="rId34" xr:uid="{00000000-0004-0000-0000-000021000000}"/>
    <hyperlink ref="S148" r:id="rId35" xr:uid="{00000000-0004-0000-0000-000022000000}"/>
    <hyperlink ref="U148" r:id="rId36" xr:uid="{00000000-0004-0000-0000-000023000000}"/>
    <hyperlink ref="Q149" r:id="rId37" xr:uid="{00000000-0004-0000-0000-000024000000}"/>
    <hyperlink ref="S149" r:id="rId38" xr:uid="{00000000-0004-0000-0000-000025000000}"/>
    <hyperlink ref="S150" r:id="rId39" location="overlay-context=content/gt-12-proceso-de-gesti%25C3%25B3n-tecnol%25C3%25B3gica%3Fq%3Dcontent/gt-12-proceso-de-gesti%25C3%25B3n-tecnol%25C3%25B3gica" xr:uid="{00000000-0004-0000-0000-000026000000}"/>
    <hyperlink ref="Q151" r:id="rId40" location="overlay-context=content/gt-12-proceso-de-gesti%25C3%25B3n-tecnol%25C3%25B3gica%3Fq%3Dcontent/gt-12-proceso-de-gesti%25C3%25B3n-tecnol%25C3%25B3gica" xr:uid="{00000000-0004-0000-0000-000027000000}"/>
    <hyperlink ref="S151" r:id="rId41" location="overlay-context=content/gt-12-proceso-de-gesti%25C3%25B3n-tecnol%25C3%25B3gica%3Fq%3Dcontent/gt-12-proceso-de-gesti%25C3%25B3n-tecnol%25C3%25B3gica" xr:uid="{00000000-0004-0000-0000-000028000000}"/>
    <hyperlink ref="Q152" r:id="rId42" location="overlay-context=" xr:uid="{00000000-0004-0000-0000-000029000000}"/>
    <hyperlink ref="Q153" r:id="rId43" location="overlay-context=" xr:uid="{00000000-0004-0000-0000-00002A000000}"/>
    <hyperlink ref="S153" r:id="rId44" location="overlay-context=" xr:uid="{00000000-0004-0000-0000-00002B000000}"/>
    <hyperlink ref="Q154" r:id="rId45" location="overlay-context=" xr:uid="{00000000-0004-0000-0000-00002C000000}"/>
    <hyperlink ref="S154" r:id="rId46" location="overlay-context=" xr:uid="{00000000-0004-0000-0000-00002D000000}"/>
    <hyperlink ref="Q156" r:id="rId47" location="overlay-context=_x000a_MN-GT-12-16 Manual Administración y Gestión Cuentas Correo" xr:uid="{00000000-0004-0000-0000-00002E000000}"/>
    <hyperlink ref="S156" r:id="rId48" location="overlay-context=_x000a_MN-GT-12-16 Manual Administración y Gestión Cuentas Correo" xr:uid="{00000000-0004-0000-0000-00002F000000}"/>
    <hyperlink ref="Q159" r:id="rId49" xr:uid="{00000000-0004-0000-0000-000030000000}"/>
    <hyperlink ref="S159" r:id="rId50" xr:uid="{00000000-0004-0000-0000-000031000000}"/>
    <hyperlink ref="Q162" r:id="rId51" location="overlay-context=" xr:uid="{00000000-0004-0000-0000-000032000000}"/>
    <hyperlink ref="S162" r:id="rId52" location="overlay-context=content/gt-12-proceso-de-gesti%25C3%25B3n-tecnol%25C3%25B3gica%3Fq%3Dcontent/gt-12-proceso-de-gesti%25C3%25B3n-tecnol%25C3%25B3gica" xr:uid="{00000000-0004-0000-0000-000033000000}"/>
    <hyperlink ref="S163" r:id="rId53" location="overlay-context=content/gt-12-proceso-de-gesti%25C3%25B3n-tecnol%25C3%25B3gica%3Fq%3Dcontent/gt-12-proceso-de-gesti%25C3%25B3n-tecnol%25C3%25B3gica" xr:uid="{00000000-0004-0000-0000-000034000000}"/>
    <hyperlink ref="Q166" r:id="rId54" xr:uid="{00000000-0004-0000-0000-000035000000}"/>
    <hyperlink ref="S166" r:id="rId55" xr:uid="{00000000-0004-0000-0000-000036000000}"/>
    <hyperlink ref="Q168" r:id="rId56" xr:uid="{00000000-0004-0000-0000-000037000000}"/>
    <hyperlink ref="S168" r:id="rId57" location="overlay-context=" xr:uid="{00000000-0004-0000-0000-000038000000}"/>
    <hyperlink ref="S177" r:id="rId58" xr:uid="{00000000-0004-0000-0000-000039000000}"/>
    <hyperlink ref="S179" r:id="rId59" xr:uid="{00000000-0004-0000-0000-00003A000000}"/>
    <hyperlink ref="Q182" r:id="rId60" xr:uid="{00000000-0004-0000-0000-00003B000000}"/>
    <hyperlink ref="S182" r:id="rId61" xr:uid="{00000000-0004-0000-0000-00003C000000}"/>
    <hyperlink ref="Q194" r:id="rId62" location=":~:text=PRO%2DGT%2D12,servicio%20del%20IDEP" xr:uid="{00000000-0004-0000-0000-00003D000000}"/>
    <hyperlink ref="Q195" r:id="rId63" location="overlay-context=content/gt-12-proceso-de-gesti%25C3%25B3n-tecnol%25C3%25B3gica%3Fq%3Dcontent/gt-12-proceso-de-gesti%25C3%25B3n-tecnol%25C3%25B3gica" xr:uid="{00000000-0004-0000-0000-00003E000000}"/>
    <hyperlink ref="S195" r:id="rId64" location="overlay-context=content/gt-12-proceso-de-gesti%25C3%25B3n-tecnol%25C3%25B3gica%3Fq%3Dcontent/gt-12-proceso-de-gesti%25C3%25B3n-tecnol%25C3%25B3gica" xr:uid="{00000000-0004-0000-0000-00003F000000}"/>
    <hyperlink ref="Q196" r:id="rId65" location="overlay-context=content/gt-12-proceso-de-gesti%25C3%25B3n-tecnol%25C3%25B3gica%3Fq%3Dcontent/gt-12-proceso-de-gesti%25C3%25B3n-tecnol%25C3%25B3gica" xr:uid="{00000000-0004-0000-0000-000040000000}"/>
    <hyperlink ref="O198" r:id="rId66" location="overlay-context=" xr:uid="{00000000-0004-0000-0000-000041000000}"/>
    <hyperlink ref="S198" r:id="rId67" xr:uid="{00000000-0004-0000-0000-000042000000}"/>
    <hyperlink ref="U198" r:id="rId68" location="overlay-context=content/gth-13-proceso-de-gesti%25C3%25B3n-de-talento-humano%3Fq%3Dcontent/gth-13-proceso-de-gesti%25C3%25B3n-de-talento-humano" xr:uid="{00000000-0004-0000-0000-000043000000}"/>
    <hyperlink ref="Q202" r:id="rId69" xr:uid="{00000000-0004-0000-0000-000044000000}"/>
    <hyperlink ref="S202" r:id="rId70" xr:uid="{00000000-0004-0000-0000-000045000000}"/>
    <hyperlink ref="O206" r:id="rId71" xr:uid="{00000000-0004-0000-0000-000046000000}"/>
    <hyperlink ref="S206" r:id="rId72" xr:uid="{00000000-0004-0000-0000-000047000000}"/>
    <hyperlink ref="O207" r:id="rId73" xr:uid="{00000000-0004-0000-0000-000048000000}"/>
    <hyperlink ref="S207" r:id="rId74" xr:uid="{00000000-0004-0000-0000-000049000000}"/>
    <hyperlink ref="O209" r:id="rId75" xr:uid="{00000000-0004-0000-0000-00004A000000}"/>
    <hyperlink ref="O210" r:id="rId76" xr:uid="{00000000-0004-0000-0000-00004B000000}"/>
    <hyperlink ref="S211" r:id="rId77" location="overlay-context=" xr:uid="{00000000-0004-0000-0000-00004C000000}"/>
  </hyperlinks>
  <pageMargins left="0.7" right="0.7" top="0.75" bottom="0.75" header="0" footer="0"/>
  <pageSetup orientation="portrait"/>
  <drawing r:id="rId78"/>
  <legacyDrawing r:id="rId7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s>
  <sheetData>
    <row r="1" spans="1:8" ht="25.5" x14ac:dyDescent="0.25">
      <c r="A1" s="737" t="s">
        <v>1998</v>
      </c>
      <c r="B1" s="738" t="s">
        <v>0</v>
      </c>
      <c r="C1" s="738" t="s">
        <v>1</v>
      </c>
      <c r="D1" s="5" t="s">
        <v>5</v>
      </c>
      <c r="E1" s="5" t="s">
        <v>1999</v>
      </c>
      <c r="F1" s="5" t="s">
        <v>2000</v>
      </c>
      <c r="G1" s="5" t="s">
        <v>4</v>
      </c>
      <c r="H1" s="5" t="s">
        <v>2</v>
      </c>
    </row>
    <row r="2" spans="1:8" x14ac:dyDescent="0.25">
      <c r="A2" s="739" t="s">
        <v>1606</v>
      </c>
      <c r="B2" s="740" t="s">
        <v>7</v>
      </c>
      <c r="C2" s="740" t="s">
        <v>8</v>
      </c>
      <c r="D2" s="740" t="s">
        <v>2001</v>
      </c>
      <c r="E2" s="740" t="s">
        <v>17</v>
      </c>
      <c r="F2" s="739" t="s">
        <v>2002</v>
      </c>
      <c r="G2" s="740" t="s">
        <v>2003</v>
      </c>
      <c r="H2" s="740" t="s">
        <v>9</v>
      </c>
    </row>
    <row r="3" spans="1:8" x14ac:dyDescent="0.25">
      <c r="A3" s="739" t="s">
        <v>1607</v>
      </c>
      <c r="B3" s="740" t="s">
        <v>14</v>
      </c>
      <c r="C3" s="740" t="s">
        <v>15</v>
      </c>
      <c r="D3" s="740" t="s">
        <v>2004</v>
      </c>
      <c r="E3" s="740" t="s">
        <v>30</v>
      </c>
      <c r="F3" s="739" t="s">
        <v>2005</v>
      </c>
      <c r="G3" s="740" t="s">
        <v>2006</v>
      </c>
      <c r="H3" s="740" t="s">
        <v>2007</v>
      </c>
    </row>
    <row r="4" spans="1:8" x14ac:dyDescent="0.25">
      <c r="A4" s="739" t="s">
        <v>1608</v>
      </c>
      <c r="B4" s="740" t="s">
        <v>21</v>
      </c>
      <c r="C4" s="740" t="s">
        <v>1668</v>
      </c>
      <c r="D4" s="740" t="s">
        <v>25</v>
      </c>
      <c r="E4" s="740"/>
      <c r="F4" s="739" t="s">
        <v>2008</v>
      </c>
      <c r="G4" s="740" t="s">
        <v>11</v>
      </c>
      <c r="H4" s="740" t="s">
        <v>2009</v>
      </c>
    </row>
    <row r="5" spans="1:8" x14ac:dyDescent="0.25">
      <c r="A5" s="739" t="s">
        <v>1609</v>
      </c>
      <c r="B5" s="740" t="s">
        <v>27</v>
      </c>
      <c r="C5" s="740" t="s">
        <v>2010</v>
      </c>
      <c r="D5" s="740" t="s">
        <v>2011</v>
      </c>
      <c r="E5" s="740"/>
      <c r="F5" s="739" t="s">
        <v>2012</v>
      </c>
      <c r="G5" s="740" t="s">
        <v>2013</v>
      </c>
      <c r="H5" s="740" t="s">
        <v>2014</v>
      </c>
    </row>
    <row r="6" spans="1:8" x14ac:dyDescent="0.25">
      <c r="A6" s="739" t="s">
        <v>1610</v>
      </c>
      <c r="B6" s="740" t="s">
        <v>31</v>
      </c>
      <c r="C6" s="740" t="s">
        <v>2015</v>
      </c>
      <c r="D6" s="740"/>
      <c r="E6" s="740"/>
      <c r="F6" s="739" t="s">
        <v>2016</v>
      </c>
      <c r="H6" s="740" t="s">
        <v>2017</v>
      </c>
    </row>
    <row r="7" spans="1:8" x14ac:dyDescent="0.25">
      <c r="A7" s="739" t="s">
        <v>1611</v>
      </c>
      <c r="B7" s="740" t="s">
        <v>34</v>
      </c>
      <c r="C7" s="740" t="s">
        <v>37</v>
      </c>
      <c r="D7" s="740"/>
      <c r="E7" s="740"/>
      <c r="F7" s="739" t="s">
        <v>2018</v>
      </c>
      <c r="H7" s="740" t="s">
        <v>2019</v>
      </c>
    </row>
    <row r="8" spans="1:8" x14ac:dyDescent="0.25">
      <c r="A8" s="739" t="s">
        <v>1612</v>
      </c>
      <c r="B8" s="740" t="s">
        <v>36</v>
      </c>
      <c r="C8" s="740" t="s">
        <v>39</v>
      </c>
      <c r="D8" s="740"/>
      <c r="E8" s="740"/>
      <c r="F8" s="739" t="s">
        <v>2020</v>
      </c>
      <c r="H8" s="740" t="s">
        <v>2021</v>
      </c>
    </row>
    <row r="9" spans="1:8" x14ac:dyDescent="0.25">
      <c r="A9" s="739" t="s">
        <v>1613</v>
      </c>
      <c r="B9" s="740" t="s">
        <v>38</v>
      </c>
      <c r="C9" s="740" t="s">
        <v>41</v>
      </c>
      <c r="D9" s="740"/>
      <c r="E9" s="740"/>
      <c r="F9" s="739"/>
      <c r="H9" s="740" t="s">
        <v>2022</v>
      </c>
    </row>
    <row r="10" spans="1:8" x14ac:dyDescent="0.25">
      <c r="A10" s="739" t="s">
        <v>1614</v>
      </c>
      <c r="B10" s="740" t="s">
        <v>40</v>
      </c>
      <c r="C10" s="740" t="s">
        <v>2023</v>
      </c>
      <c r="D10" s="740"/>
      <c r="E10" s="740"/>
      <c r="F10" s="739"/>
      <c r="H10" s="740" t="s">
        <v>2024</v>
      </c>
    </row>
    <row r="11" spans="1:8" x14ac:dyDescent="0.25">
      <c r="A11" s="739" t="s">
        <v>1615</v>
      </c>
      <c r="B11" s="740" t="s">
        <v>42</v>
      </c>
      <c r="C11" s="740" t="s">
        <v>2025</v>
      </c>
      <c r="D11" s="741"/>
      <c r="E11" s="741"/>
      <c r="F11" s="742"/>
      <c r="H11" s="740" t="s">
        <v>2026</v>
      </c>
    </row>
    <row r="12" spans="1:8" x14ac:dyDescent="0.25">
      <c r="A12" s="739" t="s">
        <v>1616</v>
      </c>
      <c r="B12" s="740" t="s">
        <v>44</v>
      </c>
      <c r="C12" s="740" t="s">
        <v>2027</v>
      </c>
      <c r="D12" s="741"/>
      <c r="E12" s="741"/>
      <c r="F12" s="742"/>
    </row>
    <row r="13" spans="1:8" x14ac:dyDescent="0.25">
      <c r="A13" s="739" t="s">
        <v>1617</v>
      </c>
      <c r="B13" s="740" t="s">
        <v>46</v>
      </c>
      <c r="C13" s="740" t="s">
        <v>2028</v>
      </c>
      <c r="D13" s="741"/>
      <c r="E13" s="741"/>
      <c r="F13" s="742"/>
    </row>
    <row r="14" spans="1:8" x14ac:dyDescent="0.25">
      <c r="A14" s="739" t="s">
        <v>1618</v>
      </c>
      <c r="B14" s="740" t="s">
        <v>48</v>
      </c>
      <c r="C14" s="740" t="s">
        <v>2029</v>
      </c>
      <c r="D14" s="741"/>
      <c r="E14" s="741"/>
      <c r="F14" s="742"/>
    </row>
    <row r="15" spans="1:8" x14ac:dyDescent="0.25">
      <c r="A15" s="739" t="s">
        <v>1619</v>
      </c>
      <c r="B15" s="740" t="s">
        <v>49</v>
      </c>
      <c r="C15" s="740" t="s">
        <v>47</v>
      </c>
      <c r="D15" s="6"/>
      <c r="E15" s="741"/>
      <c r="F15" s="742"/>
    </row>
    <row r="16" spans="1:8" x14ac:dyDescent="0.25">
      <c r="A16" s="6"/>
      <c r="B16" s="6"/>
      <c r="C16" s="6"/>
      <c r="D16" s="6"/>
      <c r="E16" s="741"/>
      <c r="F16" s="742"/>
    </row>
    <row r="17" spans="1:6" x14ac:dyDescent="0.25">
      <c r="A17" s="6"/>
      <c r="B17" s="6"/>
      <c r="C17" s="6"/>
      <c r="D17" s="6"/>
      <c r="E17" s="741"/>
      <c r="F17" s="742"/>
    </row>
    <row r="18" spans="1:6" x14ac:dyDescent="0.25">
      <c r="A18" s="6"/>
      <c r="B18" s="6"/>
      <c r="C18" s="6"/>
      <c r="D18" s="6"/>
      <c r="E18" s="6"/>
      <c r="F18" s="6"/>
    </row>
    <row r="19" spans="1:6" x14ac:dyDescent="0.25">
      <c r="A19" s="6"/>
      <c r="B19" s="6"/>
      <c r="C19" s="6"/>
      <c r="D19" s="6"/>
      <c r="E19" s="6"/>
      <c r="F19" s="6"/>
    </row>
    <row r="20" spans="1:6" x14ac:dyDescent="0.25">
      <c r="A20" s="6"/>
      <c r="B20" s="6"/>
      <c r="C20" s="6"/>
      <c r="D20" s="6"/>
      <c r="E20" s="6"/>
      <c r="F20" s="6"/>
    </row>
    <row r="21" spans="1:6" ht="15.75" customHeight="1" x14ac:dyDescent="0.25">
      <c r="A21" s="6"/>
      <c r="B21" s="6"/>
      <c r="C21" s="6"/>
      <c r="D21" s="6"/>
      <c r="E21" s="6"/>
      <c r="F21" s="6"/>
    </row>
    <row r="22" spans="1:6" ht="15.75" customHeight="1" x14ac:dyDescent="0.25">
      <c r="A22" s="6"/>
      <c r="B22" s="6"/>
      <c r="C22" s="6"/>
      <c r="D22" s="6"/>
      <c r="E22" s="6"/>
      <c r="F22" s="6"/>
    </row>
    <row r="23" spans="1:6" ht="15.75" customHeight="1" x14ac:dyDescent="0.25">
      <c r="A23" s="6"/>
      <c r="B23" s="6"/>
      <c r="C23" s="6"/>
      <c r="D23" s="6"/>
      <c r="E23" s="6"/>
      <c r="F23" s="6"/>
    </row>
    <row r="24" spans="1:6" ht="15.75" customHeight="1" x14ac:dyDescent="0.25">
      <c r="A24" s="6"/>
      <c r="B24" s="6"/>
      <c r="C24" s="6"/>
      <c r="D24" s="6"/>
      <c r="E24" s="6"/>
      <c r="F24" s="6"/>
    </row>
    <row r="25" spans="1:6" ht="15.75" customHeight="1" x14ac:dyDescent="0.25">
      <c r="A25" s="6"/>
      <c r="B25" s="6"/>
      <c r="C25" s="6"/>
      <c r="D25" s="6"/>
      <c r="E25" s="6"/>
      <c r="F25" s="6"/>
    </row>
    <row r="26" spans="1:6" ht="15.75" customHeight="1" x14ac:dyDescent="0.25">
      <c r="A26" s="6"/>
      <c r="B26" s="6"/>
      <c r="C26" s="6"/>
      <c r="D26" s="6"/>
      <c r="E26" s="6"/>
      <c r="F26" s="6"/>
    </row>
    <row r="27" spans="1:6" ht="15.75" customHeight="1" x14ac:dyDescent="0.25">
      <c r="A27" s="6"/>
      <c r="B27" s="6"/>
      <c r="C27" s="6"/>
      <c r="D27" s="6"/>
      <c r="E27" s="6"/>
      <c r="F27" s="6"/>
    </row>
    <row r="28" spans="1:6" ht="15.75" customHeight="1" x14ac:dyDescent="0.25">
      <c r="A28" s="6"/>
      <c r="B28" s="6"/>
      <c r="C28" s="6"/>
      <c r="D28" s="6"/>
      <c r="E28" s="6"/>
      <c r="F28" s="6"/>
    </row>
    <row r="29" spans="1:6" ht="15.75" customHeight="1" x14ac:dyDescent="0.25">
      <c r="A29" s="6"/>
      <c r="B29" s="6"/>
      <c r="C29" s="6"/>
      <c r="D29" s="6"/>
      <c r="E29" s="6"/>
      <c r="F29" s="6"/>
    </row>
    <row r="30" spans="1:6" ht="15.75" customHeight="1" x14ac:dyDescent="0.25">
      <c r="A30" s="6"/>
      <c r="B30" s="6"/>
      <c r="C30" s="6"/>
      <c r="D30" s="6"/>
      <c r="E30" s="6"/>
      <c r="F30" s="6"/>
    </row>
    <row r="31" spans="1:6" ht="15.75" customHeight="1" x14ac:dyDescent="0.25">
      <c r="A31" s="6"/>
      <c r="B31" s="6"/>
      <c r="C31" s="6"/>
      <c r="D31" s="6"/>
      <c r="E31" s="6"/>
      <c r="F31" s="6"/>
    </row>
    <row r="32" spans="1:6" ht="15.75" customHeight="1" x14ac:dyDescent="0.25">
      <c r="A32" s="6"/>
      <c r="B32" s="6"/>
      <c r="C32" s="6"/>
      <c r="D32" s="6"/>
      <c r="E32" s="6"/>
      <c r="F32" s="6"/>
    </row>
    <row r="33" spans="1:6" ht="15.75" customHeight="1" x14ac:dyDescent="0.25">
      <c r="A33" s="6"/>
      <c r="B33" s="6"/>
      <c r="C33" s="6"/>
      <c r="D33" s="6"/>
      <c r="E33" s="6"/>
      <c r="F33" s="6"/>
    </row>
    <row r="34" spans="1:6" ht="15.75" customHeight="1" x14ac:dyDescent="0.25">
      <c r="A34" s="6"/>
      <c r="B34" s="6"/>
      <c r="C34" s="6"/>
      <c r="D34" s="6"/>
      <c r="E34" s="6"/>
      <c r="F34" s="6"/>
    </row>
    <row r="35" spans="1:6" ht="15.75" customHeight="1" x14ac:dyDescent="0.25">
      <c r="A35" s="6"/>
      <c r="B35" s="6"/>
      <c r="C35" s="6"/>
      <c r="D35" s="6"/>
      <c r="E35" s="6"/>
      <c r="F35" s="6"/>
    </row>
    <row r="36" spans="1:6" ht="15.75" customHeight="1" x14ac:dyDescent="0.25">
      <c r="A36" s="6"/>
      <c r="B36" s="6"/>
      <c r="C36" s="6"/>
      <c r="D36" s="6"/>
      <c r="E36" s="6"/>
      <c r="F36" s="6"/>
    </row>
    <row r="37" spans="1:6" ht="15.75" customHeight="1" x14ac:dyDescent="0.25">
      <c r="A37" s="6"/>
      <c r="B37" s="6"/>
      <c r="C37" s="6"/>
      <c r="D37" s="6"/>
      <c r="E37" s="6"/>
      <c r="F37" s="6"/>
    </row>
    <row r="38" spans="1:6" ht="15.75" customHeight="1" x14ac:dyDescent="0.25">
      <c r="A38" s="6"/>
      <c r="B38" s="6"/>
      <c r="C38" s="6"/>
      <c r="D38" s="6"/>
      <c r="E38" s="6"/>
      <c r="F38" s="6"/>
    </row>
    <row r="39" spans="1:6" ht="15.75" customHeight="1" x14ac:dyDescent="0.25">
      <c r="A39" s="6"/>
      <c r="B39" s="6"/>
      <c r="C39" s="6"/>
      <c r="D39" s="6"/>
      <c r="E39" s="6"/>
      <c r="F39" s="6"/>
    </row>
    <row r="40" spans="1:6" ht="15.75" customHeight="1" x14ac:dyDescent="0.25">
      <c r="A40" s="6"/>
      <c r="B40" s="6"/>
      <c r="C40" s="6"/>
      <c r="D40" s="6"/>
      <c r="E40" s="6"/>
      <c r="F40" s="6"/>
    </row>
    <row r="41" spans="1:6" ht="15.75" customHeight="1" x14ac:dyDescent="0.25">
      <c r="A41" s="6"/>
      <c r="B41" s="6"/>
      <c r="C41" s="6"/>
      <c r="D41" s="6"/>
      <c r="E41" s="6"/>
      <c r="F41" s="6"/>
    </row>
    <row r="42" spans="1:6" ht="15.75" customHeight="1" x14ac:dyDescent="0.25">
      <c r="A42" s="6"/>
      <c r="B42" s="6"/>
      <c r="C42" s="6"/>
      <c r="D42" s="6"/>
      <c r="E42" s="6"/>
      <c r="F42" s="6"/>
    </row>
    <row r="43" spans="1:6" ht="15.75" customHeight="1" x14ac:dyDescent="0.25">
      <c r="A43" s="6"/>
      <c r="B43" s="6"/>
      <c r="C43" s="6"/>
      <c r="D43" s="6"/>
      <c r="E43" s="6"/>
      <c r="F43" s="6"/>
    </row>
    <row r="44" spans="1:6" ht="15.75" customHeight="1" x14ac:dyDescent="0.25">
      <c r="A44" s="6"/>
      <c r="B44" s="6"/>
      <c r="C44" s="6"/>
      <c r="D44" s="6"/>
      <c r="E44" s="6"/>
      <c r="F44" s="6"/>
    </row>
    <row r="45" spans="1:6" ht="15.75" customHeight="1" x14ac:dyDescent="0.25">
      <c r="A45" s="6"/>
      <c r="B45" s="6"/>
      <c r="C45" s="6"/>
      <c r="D45" s="6"/>
      <c r="E45" s="6"/>
      <c r="F45" s="6"/>
    </row>
    <row r="46" spans="1:6" ht="15.75" customHeight="1" x14ac:dyDescent="0.25">
      <c r="A46" s="6"/>
      <c r="B46" s="6"/>
      <c r="C46" s="6"/>
      <c r="D46" s="6"/>
      <c r="E46" s="6"/>
      <c r="F46" s="6"/>
    </row>
    <row r="47" spans="1:6" ht="15.75" customHeight="1" x14ac:dyDescent="0.25">
      <c r="A47" s="6"/>
      <c r="B47" s="6"/>
      <c r="C47" s="6"/>
      <c r="D47" s="6"/>
      <c r="E47" s="6"/>
      <c r="F47" s="6"/>
    </row>
    <row r="48" spans="1:6" ht="15.75" customHeight="1" x14ac:dyDescent="0.25">
      <c r="A48" s="6"/>
      <c r="B48" s="6"/>
      <c r="C48" s="6"/>
      <c r="D48" s="6"/>
      <c r="E48" s="6"/>
      <c r="F48" s="6"/>
    </row>
    <row r="49" spans="1:6" ht="15.75" customHeight="1" x14ac:dyDescent="0.25">
      <c r="A49" s="6"/>
      <c r="B49" s="6"/>
      <c r="C49" s="6"/>
      <c r="D49" s="6"/>
      <c r="E49" s="6"/>
      <c r="F49" s="6"/>
    </row>
    <row r="50" spans="1:6" ht="15.75" customHeight="1" x14ac:dyDescent="0.25">
      <c r="A50" s="6"/>
      <c r="B50" s="6"/>
      <c r="C50" s="6"/>
      <c r="D50" s="6"/>
      <c r="E50" s="6"/>
      <c r="F50" s="6"/>
    </row>
    <row r="51" spans="1:6" ht="15.75" customHeight="1" x14ac:dyDescent="0.25">
      <c r="A51" s="6"/>
      <c r="B51" s="6"/>
      <c r="C51" s="6"/>
      <c r="D51" s="6"/>
      <c r="E51" s="6"/>
      <c r="F51" s="6"/>
    </row>
    <row r="52" spans="1:6" ht="15.75" customHeight="1" x14ac:dyDescent="0.25">
      <c r="A52" s="6"/>
      <c r="B52" s="6"/>
      <c r="C52" s="6"/>
      <c r="D52" s="6"/>
      <c r="E52" s="6"/>
      <c r="F52" s="6"/>
    </row>
    <row r="53" spans="1:6" ht="15.75" customHeight="1" x14ac:dyDescent="0.25">
      <c r="A53" s="6"/>
      <c r="B53" s="6"/>
      <c r="C53" s="6"/>
      <c r="D53" s="6"/>
      <c r="E53" s="6"/>
      <c r="F53" s="6"/>
    </row>
    <row r="54" spans="1:6" ht="15.75" customHeight="1" x14ac:dyDescent="0.25">
      <c r="A54" s="6"/>
      <c r="B54" s="6"/>
      <c r="C54" s="6"/>
      <c r="D54" s="6"/>
      <c r="E54" s="6"/>
      <c r="F54" s="6"/>
    </row>
    <row r="55" spans="1:6" ht="15.75" customHeight="1" x14ac:dyDescent="0.25">
      <c r="A55" s="6"/>
      <c r="B55" s="6"/>
      <c r="C55" s="6"/>
      <c r="D55" s="6"/>
      <c r="E55" s="6"/>
      <c r="F55" s="6"/>
    </row>
    <row r="56" spans="1:6" ht="15.75" customHeight="1" x14ac:dyDescent="0.25">
      <c r="A56" s="6"/>
      <c r="B56" s="6"/>
      <c r="C56" s="6"/>
      <c r="D56" s="6"/>
      <c r="E56" s="6"/>
      <c r="F56" s="6"/>
    </row>
    <row r="57" spans="1:6" ht="15.75" customHeight="1" x14ac:dyDescent="0.25">
      <c r="A57" s="6"/>
      <c r="B57" s="6"/>
      <c r="C57" s="6"/>
      <c r="D57" s="6"/>
      <c r="E57" s="6"/>
      <c r="F57" s="6"/>
    </row>
    <row r="58" spans="1:6" ht="15.75" customHeight="1" x14ac:dyDescent="0.25">
      <c r="A58" s="6"/>
      <c r="B58" s="6"/>
      <c r="C58" s="6"/>
      <c r="D58" s="6"/>
      <c r="E58" s="6"/>
      <c r="F58" s="6"/>
    </row>
    <row r="59" spans="1:6" ht="15.75" customHeight="1" x14ac:dyDescent="0.25">
      <c r="A59" s="6"/>
      <c r="B59" s="6"/>
      <c r="C59" s="6"/>
      <c r="D59" s="6"/>
      <c r="E59" s="6"/>
      <c r="F59" s="6"/>
    </row>
    <row r="60" spans="1:6" ht="15.75" customHeight="1" x14ac:dyDescent="0.25">
      <c r="A60" s="6"/>
      <c r="B60" s="6"/>
      <c r="C60" s="6"/>
      <c r="D60" s="6"/>
      <c r="E60" s="6"/>
      <c r="F60" s="6"/>
    </row>
    <row r="61" spans="1:6" ht="15.75" customHeight="1" x14ac:dyDescent="0.25">
      <c r="A61" s="6"/>
      <c r="B61" s="6"/>
      <c r="C61" s="6"/>
      <c r="D61" s="6"/>
      <c r="E61" s="6"/>
      <c r="F61" s="6"/>
    </row>
    <row r="62" spans="1:6" ht="15.75" customHeight="1" x14ac:dyDescent="0.25">
      <c r="A62" s="6"/>
      <c r="B62" s="6"/>
      <c r="C62" s="6"/>
      <c r="D62" s="6"/>
      <c r="E62" s="6"/>
      <c r="F62" s="6"/>
    </row>
    <row r="63" spans="1:6" ht="15.75" customHeight="1" x14ac:dyDescent="0.25">
      <c r="A63" s="6"/>
      <c r="B63" s="6"/>
      <c r="C63" s="6"/>
      <c r="D63" s="6"/>
      <c r="E63" s="6"/>
      <c r="F63" s="6"/>
    </row>
    <row r="64" spans="1:6" ht="15.75" customHeight="1" x14ac:dyDescent="0.25">
      <c r="A64" s="6"/>
      <c r="B64" s="6"/>
      <c r="C64" s="6"/>
      <c r="D64" s="6"/>
      <c r="E64" s="6"/>
      <c r="F64" s="6"/>
    </row>
    <row r="65" spans="1:6" ht="15.75" customHeight="1" x14ac:dyDescent="0.25">
      <c r="A65" s="6"/>
      <c r="B65" s="6"/>
      <c r="C65" s="6"/>
      <c r="D65" s="6"/>
      <c r="E65" s="6"/>
      <c r="F65" s="6"/>
    </row>
    <row r="66" spans="1:6" ht="15.75" customHeight="1" x14ac:dyDescent="0.25">
      <c r="A66" s="6"/>
      <c r="B66" s="6"/>
      <c r="C66" s="6"/>
      <c r="D66" s="6"/>
      <c r="E66" s="6"/>
      <c r="F66" s="6"/>
    </row>
    <row r="67" spans="1:6" ht="15.75" customHeight="1" x14ac:dyDescent="0.25">
      <c r="A67" s="6"/>
      <c r="B67" s="6"/>
      <c r="C67" s="6"/>
      <c r="D67" s="6"/>
      <c r="E67" s="6"/>
      <c r="F67" s="6"/>
    </row>
    <row r="68" spans="1:6" ht="15.75" customHeight="1" x14ac:dyDescent="0.25">
      <c r="A68" s="6"/>
      <c r="B68" s="6"/>
      <c r="C68" s="6"/>
      <c r="D68" s="6"/>
      <c r="E68" s="6"/>
      <c r="F68" s="6"/>
    </row>
    <row r="69" spans="1:6" ht="15.75" customHeight="1" x14ac:dyDescent="0.25">
      <c r="A69" s="6"/>
      <c r="B69" s="6"/>
      <c r="C69" s="6"/>
      <c r="D69" s="6"/>
      <c r="E69" s="6"/>
      <c r="F69" s="6"/>
    </row>
    <row r="70" spans="1:6" ht="15.75" customHeight="1" x14ac:dyDescent="0.25">
      <c r="A70" s="6"/>
      <c r="B70" s="6"/>
      <c r="C70" s="6"/>
      <c r="D70" s="6"/>
      <c r="E70" s="6"/>
      <c r="F70" s="6"/>
    </row>
    <row r="71" spans="1:6" ht="15.75" customHeight="1" x14ac:dyDescent="0.25">
      <c r="A71" s="6"/>
      <c r="B71" s="6"/>
      <c r="C71" s="6"/>
      <c r="D71" s="6"/>
      <c r="E71" s="6"/>
      <c r="F71" s="6"/>
    </row>
    <row r="72" spans="1:6" ht="15.75" customHeight="1" x14ac:dyDescent="0.25">
      <c r="A72" s="6"/>
      <c r="B72" s="6"/>
      <c r="C72" s="6"/>
      <c r="D72" s="6"/>
      <c r="E72" s="6"/>
      <c r="F72" s="6"/>
    </row>
    <row r="73" spans="1:6" ht="15.75" customHeight="1" x14ac:dyDescent="0.25">
      <c r="A73" s="6"/>
      <c r="B73" s="6"/>
      <c r="C73" s="6"/>
      <c r="D73" s="6"/>
      <c r="E73" s="6"/>
      <c r="F73" s="6"/>
    </row>
    <row r="74" spans="1:6" ht="15.75" customHeight="1" x14ac:dyDescent="0.25">
      <c r="A74" s="6"/>
      <c r="B74" s="6"/>
      <c r="C74" s="6"/>
      <c r="D74" s="6"/>
      <c r="E74" s="6"/>
      <c r="F74" s="6"/>
    </row>
    <row r="75" spans="1:6" ht="15.75" customHeight="1" x14ac:dyDescent="0.25">
      <c r="A75" s="6"/>
      <c r="B75" s="6"/>
      <c r="C75" s="6"/>
      <c r="D75" s="6"/>
      <c r="E75" s="6"/>
      <c r="F75" s="6"/>
    </row>
    <row r="76" spans="1:6" ht="15.75" customHeight="1" x14ac:dyDescent="0.25">
      <c r="A76" s="6"/>
      <c r="B76" s="6"/>
      <c r="C76" s="6"/>
      <c r="D76" s="6"/>
      <c r="E76" s="6"/>
      <c r="F76" s="6"/>
    </row>
    <row r="77" spans="1:6" ht="15.75" customHeight="1" x14ac:dyDescent="0.25">
      <c r="A77" s="6"/>
      <c r="B77" s="6"/>
      <c r="C77" s="6"/>
      <c r="D77" s="6"/>
      <c r="E77" s="6"/>
      <c r="F77" s="6"/>
    </row>
    <row r="78" spans="1:6" ht="15.75" customHeight="1" x14ac:dyDescent="0.25">
      <c r="A78" s="6"/>
      <c r="B78" s="6"/>
      <c r="C78" s="6"/>
      <c r="D78" s="6"/>
      <c r="E78" s="6"/>
      <c r="F78" s="6"/>
    </row>
    <row r="79" spans="1:6" ht="15.75" customHeight="1" x14ac:dyDescent="0.25">
      <c r="A79" s="6"/>
      <c r="B79" s="6"/>
      <c r="C79" s="6"/>
      <c r="D79" s="6"/>
      <c r="E79" s="6"/>
      <c r="F79" s="6"/>
    </row>
    <row r="80" spans="1:6" ht="15.75" customHeight="1" x14ac:dyDescent="0.25">
      <c r="A80" s="6"/>
      <c r="B80" s="6"/>
      <c r="C80" s="6"/>
      <c r="D80" s="6"/>
      <c r="E80" s="6"/>
      <c r="F80" s="6"/>
    </row>
    <row r="81" spans="1:6" ht="15.75" customHeight="1" x14ac:dyDescent="0.25">
      <c r="A81" s="6"/>
      <c r="B81" s="6"/>
      <c r="C81" s="6"/>
      <c r="D81" s="6"/>
      <c r="E81" s="6"/>
      <c r="F81" s="6"/>
    </row>
    <row r="82" spans="1:6" ht="15.75" customHeight="1" x14ac:dyDescent="0.25">
      <c r="A82" s="6"/>
      <c r="B82" s="6"/>
      <c r="C82" s="6"/>
      <c r="D82" s="6"/>
      <c r="E82" s="6"/>
      <c r="F82" s="6"/>
    </row>
    <row r="83" spans="1:6" ht="15.75" customHeight="1" x14ac:dyDescent="0.25">
      <c r="A83" s="6"/>
      <c r="B83" s="6"/>
      <c r="C83" s="6"/>
      <c r="D83" s="6"/>
      <c r="E83" s="6"/>
      <c r="F83" s="6"/>
    </row>
    <row r="84" spans="1:6" ht="15.75" customHeight="1" x14ac:dyDescent="0.25">
      <c r="A84" s="6"/>
      <c r="B84" s="6"/>
      <c r="C84" s="6"/>
      <c r="D84" s="6"/>
      <c r="E84" s="6"/>
      <c r="F84" s="6"/>
    </row>
    <row r="85" spans="1:6" ht="15.75" customHeight="1" x14ac:dyDescent="0.25">
      <c r="A85" s="6"/>
      <c r="B85" s="6"/>
      <c r="C85" s="6"/>
      <c r="D85" s="6"/>
      <c r="E85" s="6"/>
      <c r="F85" s="6"/>
    </row>
    <row r="86" spans="1:6" ht="15.75" customHeight="1" x14ac:dyDescent="0.25">
      <c r="A86" s="6"/>
      <c r="B86" s="6"/>
      <c r="C86" s="6"/>
      <c r="D86" s="6"/>
      <c r="E86" s="6"/>
      <c r="F86" s="6"/>
    </row>
    <row r="87" spans="1:6" ht="15.75" customHeight="1" x14ac:dyDescent="0.25">
      <c r="A87" s="6"/>
      <c r="B87" s="6"/>
      <c r="C87" s="6"/>
      <c r="D87" s="6"/>
      <c r="E87" s="6"/>
      <c r="F87" s="6"/>
    </row>
    <row r="88" spans="1:6" ht="15.75" customHeight="1" x14ac:dyDescent="0.25">
      <c r="A88" s="6"/>
      <c r="B88" s="6"/>
      <c r="C88" s="6"/>
      <c r="D88" s="6"/>
      <c r="E88" s="6"/>
      <c r="F88" s="6"/>
    </row>
    <row r="89" spans="1:6" ht="15.75" customHeight="1" x14ac:dyDescent="0.25">
      <c r="A89" s="6"/>
      <c r="B89" s="6"/>
      <c r="C89" s="6"/>
      <c r="D89" s="6"/>
      <c r="E89" s="6"/>
      <c r="F89" s="6"/>
    </row>
    <row r="90" spans="1:6" ht="15.75" customHeight="1" x14ac:dyDescent="0.25">
      <c r="A90" s="6"/>
      <c r="B90" s="6"/>
      <c r="C90" s="6"/>
      <c r="D90" s="6"/>
      <c r="E90" s="6"/>
      <c r="F90" s="6"/>
    </row>
    <row r="91" spans="1:6" ht="15.75" customHeight="1" x14ac:dyDescent="0.25">
      <c r="A91" s="6"/>
      <c r="B91" s="6"/>
      <c r="C91" s="6"/>
      <c r="D91" s="6"/>
      <c r="E91" s="6"/>
      <c r="F91" s="6"/>
    </row>
    <row r="92" spans="1:6" ht="15.75" customHeight="1" x14ac:dyDescent="0.25">
      <c r="A92" s="6"/>
      <c r="B92" s="6"/>
      <c r="C92" s="6"/>
      <c r="D92" s="6"/>
      <c r="E92" s="6"/>
      <c r="F92" s="6"/>
    </row>
    <row r="93" spans="1:6" ht="15.75" customHeight="1" x14ac:dyDescent="0.25">
      <c r="A93" s="6"/>
      <c r="B93" s="6"/>
      <c r="C93" s="6"/>
      <c r="D93" s="6"/>
      <c r="E93" s="6"/>
      <c r="F93" s="6"/>
    </row>
    <row r="94" spans="1:6" ht="15.75" customHeight="1" x14ac:dyDescent="0.25">
      <c r="A94" s="6"/>
      <c r="B94" s="6"/>
      <c r="C94" s="6"/>
      <c r="D94" s="6"/>
      <c r="E94" s="6"/>
      <c r="F94" s="6"/>
    </row>
    <row r="95" spans="1:6" ht="15.75" customHeight="1" x14ac:dyDescent="0.25">
      <c r="A95" s="6"/>
      <c r="B95" s="6"/>
      <c r="C95" s="6"/>
      <c r="D95" s="6"/>
      <c r="E95" s="6"/>
      <c r="F95" s="6"/>
    </row>
    <row r="96" spans="1:6" ht="15.75" customHeight="1" x14ac:dyDescent="0.25">
      <c r="A96" s="6"/>
      <c r="B96" s="6"/>
      <c r="C96" s="6"/>
      <c r="D96" s="6"/>
      <c r="E96" s="6"/>
      <c r="F96" s="6"/>
    </row>
    <row r="97" spans="1:6" ht="15.75" customHeight="1" x14ac:dyDescent="0.25">
      <c r="A97" s="6"/>
      <c r="B97" s="6"/>
      <c r="C97" s="6"/>
      <c r="D97" s="6"/>
      <c r="E97" s="6"/>
      <c r="F97" s="6"/>
    </row>
    <row r="98" spans="1:6" ht="15.75" customHeight="1" x14ac:dyDescent="0.25">
      <c r="A98" s="6"/>
      <c r="B98" s="6"/>
      <c r="C98" s="6"/>
      <c r="D98" s="6"/>
      <c r="E98" s="6"/>
      <c r="F98" s="6"/>
    </row>
    <row r="99" spans="1:6" ht="15.75" customHeight="1" x14ac:dyDescent="0.25">
      <c r="A99" s="6"/>
      <c r="B99" s="6"/>
      <c r="C99" s="6"/>
      <c r="D99" s="6"/>
      <c r="E99" s="6"/>
      <c r="F99" s="6"/>
    </row>
    <row r="100" spans="1:6" ht="15.75" customHeight="1" x14ac:dyDescent="0.25">
      <c r="A100" s="6"/>
      <c r="B100" s="6"/>
      <c r="C100" s="6"/>
      <c r="D100" s="6"/>
      <c r="E100" s="6"/>
      <c r="F100" s="6"/>
    </row>
    <row r="101" spans="1:6" ht="15.75" customHeight="1" x14ac:dyDescent="0.25">
      <c r="A101" s="6"/>
      <c r="B101" s="6"/>
      <c r="C101" s="6"/>
      <c r="D101" s="6"/>
      <c r="E101" s="6"/>
      <c r="F101" s="6"/>
    </row>
    <row r="102" spans="1:6" ht="15.75" customHeight="1" x14ac:dyDescent="0.25">
      <c r="A102" s="6"/>
      <c r="B102" s="6"/>
      <c r="C102" s="6"/>
      <c r="D102" s="6"/>
      <c r="E102" s="6"/>
      <c r="F102" s="6"/>
    </row>
    <row r="103" spans="1:6" ht="15.75" customHeight="1" x14ac:dyDescent="0.25">
      <c r="A103" s="6"/>
      <c r="B103" s="6"/>
      <c r="C103" s="6"/>
      <c r="D103" s="6"/>
      <c r="E103" s="6"/>
      <c r="F103" s="6"/>
    </row>
    <row r="104" spans="1:6" ht="15.75" customHeight="1" x14ac:dyDescent="0.25">
      <c r="A104" s="6"/>
      <c r="B104" s="6"/>
      <c r="C104" s="6"/>
      <c r="D104" s="6"/>
      <c r="E104" s="6"/>
      <c r="F104" s="6"/>
    </row>
    <row r="105" spans="1:6" ht="15.75" customHeight="1" x14ac:dyDescent="0.25">
      <c r="A105" s="6"/>
      <c r="B105" s="6"/>
      <c r="C105" s="6"/>
      <c r="D105" s="6"/>
      <c r="E105" s="6"/>
      <c r="F105" s="6"/>
    </row>
    <row r="106" spans="1:6" ht="15.75" customHeight="1" x14ac:dyDescent="0.25">
      <c r="A106" s="6"/>
      <c r="B106" s="6"/>
      <c r="C106" s="6"/>
      <c r="D106" s="6"/>
      <c r="E106" s="6"/>
      <c r="F106" s="6"/>
    </row>
    <row r="107" spans="1:6" ht="15.75" customHeight="1" x14ac:dyDescent="0.25">
      <c r="A107" s="6"/>
      <c r="B107" s="6"/>
      <c r="C107" s="6"/>
      <c r="D107" s="6"/>
      <c r="E107" s="6"/>
      <c r="F107" s="6"/>
    </row>
    <row r="108" spans="1:6" ht="15.75" customHeight="1" x14ac:dyDescent="0.25">
      <c r="A108" s="6"/>
      <c r="B108" s="6"/>
      <c r="C108" s="6"/>
      <c r="D108" s="6"/>
      <c r="E108" s="6"/>
      <c r="F108" s="6"/>
    </row>
    <row r="109" spans="1:6" ht="15.75" customHeight="1" x14ac:dyDescent="0.25">
      <c r="A109" s="6"/>
      <c r="B109" s="6"/>
      <c r="C109" s="6"/>
      <c r="D109" s="6"/>
      <c r="E109" s="6"/>
      <c r="F109" s="6"/>
    </row>
    <row r="110" spans="1:6" ht="15.75" customHeight="1" x14ac:dyDescent="0.25">
      <c r="A110" s="6"/>
      <c r="B110" s="6"/>
      <c r="C110" s="6"/>
      <c r="D110" s="6"/>
      <c r="E110" s="6"/>
      <c r="F110" s="6"/>
    </row>
    <row r="111" spans="1:6" ht="15.75" customHeight="1" x14ac:dyDescent="0.25">
      <c r="A111" s="6"/>
      <c r="B111" s="6"/>
      <c r="C111" s="6"/>
      <c r="D111" s="6"/>
      <c r="E111" s="6"/>
      <c r="F111" s="6"/>
    </row>
    <row r="112" spans="1:6" ht="15.75" customHeight="1" x14ac:dyDescent="0.25">
      <c r="A112" s="6"/>
      <c r="B112" s="6"/>
      <c r="C112" s="6"/>
      <c r="D112" s="6"/>
      <c r="E112" s="6"/>
      <c r="F112" s="6"/>
    </row>
    <row r="113" spans="1:6" ht="15.75" customHeight="1" x14ac:dyDescent="0.25">
      <c r="A113" s="6"/>
      <c r="B113" s="6"/>
      <c r="C113" s="6"/>
      <c r="D113" s="6"/>
      <c r="E113" s="6"/>
      <c r="F113" s="6"/>
    </row>
    <row r="114" spans="1:6" ht="15.75" customHeight="1" x14ac:dyDescent="0.25">
      <c r="A114" s="6"/>
      <c r="B114" s="6"/>
      <c r="C114" s="6"/>
      <c r="D114" s="6"/>
      <c r="E114" s="6"/>
      <c r="F114" s="6"/>
    </row>
    <row r="115" spans="1:6" ht="15.75" customHeight="1" x14ac:dyDescent="0.25">
      <c r="A115" s="6"/>
      <c r="B115" s="6"/>
      <c r="C115" s="6"/>
      <c r="D115" s="6"/>
      <c r="E115" s="6"/>
      <c r="F115" s="6"/>
    </row>
    <row r="116" spans="1:6" ht="15.75" customHeight="1" x14ac:dyDescent="0.25">
      <c r="A116" s="6"/>
      <c r="B116" s="6"/>
      <c r="C116" s="6"/>
      <c r="D116" s="6"/>
      <c r="E116" s="6"/>
      <c r="F116" s="6"/>
    </row>
    <row r="117" spans="1:6" ht="15.75" customHeight="1" x14ac:dyDescent="0.25">
      <c r="A117" s="6"/>
      <c r="B117" s="6"/>
      <c r="C117" s="6"/>
      <c r="D117" s="6"/>
      <c r="E117" s="6"/>
      <c r="F117" s="6"/>
    </row>
    <row r="118" spans="1:6" ht="15.75" customHeight="1" x14ac:dyDescent="0.25">
      <c r="A118" s="6"/>
      <c r="B118" s="6"/>
      <c r="C118" s="6"/>
      <c r="D118" s="6"/>
      <c r="E118" s="6"/>
      <c r="F118" s="6"/>
    </row>
    <row r="119" spans="1:6" ht="15.75" customHeight="1" x14ac:dyDescent="0.25">
      <c r="A119" s="6"/>
      <c r="B119" s="6"/>
      <c r="C119" s="6"/>
      <c r="D119" s="6"/>
      <c r="E119" s="6"/>
      <c r="F119" s="6"/>
    </row>
    <row r="120" spans="1:6" ht="15.75" customHeight="1" x14ac:dyDescent="0.25">
      <c r="A120" s="6"/>
      <c r="B120" s="6"/>
      <c r="C120" s="6"/>
      <c r="D120" s="6"/>
      <c r="E120" s="6"/>
      <c r="F120" s="6"/>
    </row>
    <row r="121" spans="1:6" ht="15.75" customHeight="1" x14ac:dyDescent="0.25">
      <c r="D121" s="6"/>
    </row>
    <row r="122" spans="1:6" ht="15.75" customHeight="1" x14ac:dyDescent="0.25">
      <c r="D122" s="6"/>
    </row>
    <row r="123" spans="1:6" ht="15.75" customHeight="1" x14ac:dyDescent="0.25">
      <c r="D123" s="6"/>
    </row>
    <row r="124" spans="1:6" ht="15.75" customHeight="1" x14ac:dyDescent="0.25">
      <c r="D124" s="6"/>
    </row>
    <row r="125" spans="1:6" ht="15.75" customHeight="1" x14ac:dyDescent="0.25">
      <c r="D125" s="6"/>
    </row>
    <row r="126" spans="1:6" ht="15.75" customHeight="1" x14ac:dyDescent="0.25">
      <c r="D126" s="6"/>
    </row>
    <row r="127" spans="1:6" ht="15.75" customHeight="1" x14ac:dyDescent="0.25">
      <c r="D127" s="6"/>
    </row>
    <row r="128" spans="1:6" ht="15.75" customHeight="1" x14ac:dyDescent="0.25">
      <c r="D128" s="6"/>
    </row>
    <row r="129" spans="4:4" ht="15.75" customHeight="1" x14ac:dyDescent="0.25">
      <c r="D129" s="6"/>
    </row>
    <row r="130" spans="4:4" ht="15.75" customHeight="1" x14ac:dyDescent="0.25">
      <c r="D130" s="6"/>
    </row>
    <row r="131" spans="4:4" ht="15.75" customHeight="1" x14ac:dyDescent="0.25">
      <c r="D131" s="6"/>
    </row>
    <row r="132" spans="4:4" ht="15.75" customHeight="1" x14ac:dyDescent="0.25">
      <c r="D132" s="6"/>
    </row>
    <row r="133" spans="4:4" ht="15.75" customHeight="1" x14ac:dyDescent="0.25">
      <c r="D133" s="6"/>
    </row>
    <row r="134" spans="4:4" ht="15.75" customHeight="1" x14ac:dyDescent="0.25">
      <c r="D134" s="6"/>
    </row>
    <row r="135" spans="4:4" ht="15.75" customHeight="1" x14ac:dyDescent="0.25">
      <c r="D135" s="6"/>
    </row>
    <row r="136" spans="4:4" ht="15.75" customHeight="1" x14ac:dyDescent="0.25">
      <c r="D136" s="6"/>
    </row>
    <row r="137" spans="4:4" ht="15.75" customHeight="1" x14ac:dyDescent="0.25">
      <c r="D137" s="6"/>
    </row>
    <row r="138" spans="4:4" ht="15.75" customHeight="1" x14ac:dyDescent="0.25">
      <c r="D138" s="6"/>
    </row>
    <row r="139" spans="4:4" ht="15.75" customHeight="1" x14ac:dyDescent="0.25">
      <c r="D139" s="6"/>
    </row>
    <row r="140" spans="4:4" ht="15.75" customHeight="1" x14ac:dyDescent="0.25">
      <c r="D140" s="6"/>
    </row>
    <row r="141" spans="4:4" ht="15.75" customHeight="1" x14ac:dyDescent="0.25">
      <c r="D141" s="6"/>
    </row>
    <row r="142" spans="4:4" ht="15.75" customHeight="1" x14ac:dyDescent="0.25">
      <c r="D142" s="6"/>
    </row>
    <row r="143" spans="4:4" ht="15.75" customHeight="1" x14ac:dyDescent="0.25">
      <c r="D143" s="6"/>
    </row>
    <row r="144" spans="4:4" ht="15.75" customHeight="1" x14ac:dyDescent="0.25">
      <c r="D144" s="6"/>
    </row>
    <row r="145" spans="4:4" ht="15.75" customHeight="1" x14ac:dyDescent="0.25">
      <c r="D145" s="6"/>
    </row>
    <row r="146" spans="4:4" ht="15.75" customHeight="1" x14ac:dyDescent="0.25">
      <c r="D146" s="6"/>
    </row>
    <row r="147" spans="4:4" ht="15.75" customHeight="1" x14ac:dyDescent="0.25">
      <c r="D147" s="6"/>
    </row>
    <row r="148" spans="4:4" ht="15.75" customHeight="1" x14ac:dyDescent="0.25">
      <c r="D148" s="6"/>
    </row>
    <row r="149" spans="4:4" ht="15.75" customHeight="1" x14ac:dyDescent="0.25">
      <c r="D149" s="6"/>
    </row>
    <row r="150" spans="4:4" ht="15.75" customHeight="1" x14ac:dyDescent="0.25">
      <c r="D150" s="6"/>
    </row>
    <row r="151" spans="4:4" ht="15.75" customHeight="1" x14ac:dyDescent="0.25">
      <c r="D151" s="6"/>
    </row>
    <row r="152" spans="4:4" ht="15.75" customHeight="1" x14ac:dyDescent="0.25">
      <c r="D152" s="6"/>
    </row>
    <row r="153" spans="4:4" ht="15.75" customHeight="1" x14ac:dyDescent="0.25">
      <c r="D153" s="6"/>
    </row>
    <row r="154" spans="4:4" ht="15.75" customHeight="1" x14ac:dyDescent="0.25">
      <c r="D154" s="6"/>
    </row>
    <row r="155" spans="4:4" ht="15.75" customHeight="1" x14ac:dyDescent="0.25">
      <c r="D155" s="6"/>
    </row>
    <row r="156" spans="4:4" ht="15.75" customHeight="1" x14ac:dyDescent="0.25">
      <c r="D156" s="6"/>
    </row>
    <row r="157" spans="4:4" ht="15.75" customHeight="1" x14ac:dyDescent="0.25">
      <c r="D157" s="6"/>
    </row>
    <row r="158" spans="4:4" ht="15.75" customHeight="1" x14ac:dyDescent="0.25">
      <c r="D158" s="6"/>
    </row>
    <row r="159" spans="4:4" ht="15.75" customHeight="1" x14ac:dyDescent="0.25">
      <c r="D159" s="6"/>
    </row>
    <row r="160" spans="4:4" ht="15.75" customHeight="1" x14ac:dyDescent="0.25">
      <c r="D160" s="6"/>
    </row>
    <row r="161" spans="4:4" ht="15.75" customHeight="1" x14ac:dyDescent="0.25">
      <c r="D161" s="6"/>
    </row>
    <row r="162" spans="4:4" ht="15.75" customHeight="1" x14ac:dyDescent="0.25">
      <c r="D162" s="6"/>
    </row>
    <row r="163" spans="4:4" ht="15.75" customHeight="1" x14ac:dyDescent="0.25">
      <c r="D163" s="6"/>
    </row>
    <row r="164" spans="4:4" ht="15.75" customHeight="1" x14ac:dyDescent="0.25">
      <c r="D164" s="6"/>
    </row>
    <row r="165" spans="4:4" ht="15.75" customHeight="1" x14ac:dyDescent="0.25">
      <c r="D165" s="6"/>
    </row>
    <row r="166" spans="4:4" ht="15.75" customHeight="1" x14ac:dyDescent="0.25">
      <c r="D166" s="6"/>
    </row>
    <row r="167" spans="4:4" ht="15.75" customHeight="1" x14ac:dyDescent="0.25">
      <c r="D167" s="6"/>
    </row>
    <row r="168" spans="4:4" ht="15.75" customHeight="1" x14ac:dyDescent="0.25">
      <c r="D168" s="6"/>
    </row>
    <row r="169" spans="4:4" ht="15.75" customHeight="1" x14ac:dyDescent="0.25">
      <c r="D169" s="6"/>
    </row>
    <row r="170" spans="4:4" ht="15.75" customHeight="1" x14ac:dyDescent="0.25">
      <c r="D170" s="6"/>
    </row>
    <row r="171" spans="4:4" ht="15.75" customHeight="1" x14ac:dyDescent="0.25">
      <c r="D171" s="6"/>
    </row>
    <row r="172" spans="4:4" ht="15.75" customHeight="1" x14ac:dyDescent="0.25">
      <c r="D172" s="6"/>
    </row>
    <row r="173" spans="4:4" ht="15.75" customHeight="1" x14ac:dyDescent="0.25">
      <c r="D173" s="6"/>
    </row>
    <row r="174" spans="4:4" ht="15.75" customHeight="1" x14ac:dyDescent="0.25">
      <c r="D174" s="6"/>
    </row>
    <row r="175" spans="4:4" ht="15.75" customHeight="1" x14ac:dyDescent="0.25">
      <c r="D175" s="6"/>
    </row>
    <row r="176" spans="4:4" ht="15.75" customHeight="1" x14ac:dyDescent="0.25">
      <c r="D176" s="6"/>
    </row>
    <row r="177" spans="4:4" ht="15.75" customHeight="1" x14ac:dyDescent="0.25">
      <c r="D177" s="6"/>
    </row>
    <row r="178" spans="4:4" ht="15.75" customHeight="1" x14ac:dyDescent="0.25">
      <c r="D178" s="6"/>
    </row>
    <row r="179" spans="4:4" ht="15.75" customHeight="1" x14ac:dyDescent="0.25">
      <c r="D179" s="6"/>
    </row>
    <row r="180" spans="4:4" ht="15.75" customHeight="1" x14ac:dyDescent="0.25">
      <c r="D180" s="6"/>
    </row>
    <row r="181" spans="4:4" ht="15.75" customHeight="1" x14ac:dyDescent="0.25">
      <c r="D181" s="6"/>
    </row>
    <row r="182" spans="4:4" ht="15.75" customHeight="1" x14ac:dyDescent="0.25">
      <c r="D182" s="6"/>
    </row>
    <row r="183" spans="4:4" ht="15.75" customHeight="1" x14ac:dyDescent="0.25">
      <c r="D183" s="6"/>
    </row>
    <row r="184" spans="4:4" ht="15.75" customHeight="1" x14ac:dyDescent="0.25">
      <c r="D184" s="6"/>
    </row>
    <row r="185" spans="4:4" ht="15.75" customHeight="1" x14ac:dyDescent="0.25">
      <c r="D185" s="6"/>
    </row>
    <row r="186" spans="4:4" ht="15.75" customHeight="1" x14ac:dyDescent="0.25">
      <c r="D186" s="6"/>
    </row>
    <row r="187" spans="4:4" ht="15.75" customHeight="1" x14ac:dyDescent="0.25">
      <c r="D187" s="6"/>
    </row>
    <row r="188" spans="4:4" ht="15.75" customHeight="1" x14ac:dyDescent="0.25">
      <c r="D188" s="6"/>
    </row>
    <row r="189" spans="4:4" ht="15.75" customHeight="1" x14ac:dyDescent="0.25">
      <c r="D189" s="6"/>
    </row>
    <row r="190" spans="4:4" ht="15.75" customHeight="1" x14ac:dyDescent="0.25">
      <c r="D190" s="6"/>
    </row>
    <row r="191" spans="4:4" ht="15.75" customHeight="1" x14ac:dyDescent="0.25">
      <c r="D191" s="6"/>
    </row>
    <row r="192" spans="4:4" ht="15.75" customHeight="1" x14ac:dyDescent="0.25">
      <c r="D192" s="6"/>
    </row>
    <row r="193" spans="4:4" ht="15.75" customHeight="1" x14ac:dyDescent="0.25">
      <c r="D193" s="6"/>
    </row>
    <row r="194" spans="4:4" ht="15.75" customHeight="1" x14ac:dyDescent="0.25">
      <c r="D194" s="6"/>
    </row>
    <row r="195" spans="4:4" ht="15.75" customHeight="1" x14ac:dyDescent="0.25">
      <c r="D195" s="6"/>
    </row>
    <row r="196" spans="4:4" ht="15.75" customHeight="1" x14ac:dyDescent="0.25">
      <c r="D196" s="6"/>
    </row>
    <row r="197" spans="4:4" ht="15.75" customHeight="1" x14ac:dyDescent="0.25">
      <c r="D197" s="6"/>
    </row>
    <row r="198" spans="4:4" ht="15.75" customHeight="1" x14ac:dyDescent="0.25">
      <c r="D198" s="6"/>
    </row>
    <row r="199" spans="4:4" ht="15.75" customHeight="1" x14ac:dyDescent="0.25">
      <c r="D199" s="6"/>
    </row>
    <row r="200" spans="4:4" ht="15.75" customHeight="1" x14ac:dyDescent="0.25">
      <c r="D200" s="6"/>
    </row>
    <row r="201" spans="4:4" ht="15.75" customHeight="1" x14ac:dyDescent="0.25">
      <c r="D201" s="6"/>
    </row>
    <row r="202" spans="4:4" ht="15.75" customHeight="1" x14ac:dyDescent="0.25">
      <c r="D202" s="6"/>
    </row>
    <row r="203" spans="4:4" ht="15.75" customHeight="1" x14ac:dyDescent="0.25">
      <c r="D203" s="6"/>
    </row>
    <row r="204" spans="4:4" ht="15.75" customHeight="1" x14ac:dyDescent="0.25">
      <c r="D204" s="6"/>
    </row>
    <row r="205" spans="4:4" ht="15.75" customHeight="1" x14ac:dyDescent="0.25">
      <c r="D205" s="6"/>
    </row>
    <row r="206" spans="4:4" ht="15.75" customHeight="1" x14ac:dyDescent="0.25">
      <c r="D206" s="6"/>
    </row>
    <row r="207" spans="4:4" ht="15.75" customHeight="1" x14ac:dyDescent="0.25">
      <c r="D207" s="6"/>
    </row>
    <row r="208" spans="4:4" ht="15.75" customHeight="1" x14ac:dyDescent="0.25">
      <c r="D208" s="6"/>
    </row>
    <row r="209" spans="4:4" ht="15.75" customHeight="1" x14ac:dyDescent="0.25">
      <c r="D209" s="6"/>
    </row>
    <row r="210" spans="4:4" ht="15.75" customHeight="1" x14ac:dyDescent="0.25">
      <c r="D210" s="6"/>
    </row>
    <row r="211" spans="4:4" ht="15.75" customHeight="1" x14ac:dyDescent="0.25">
      <c r="D211" s="6"/>
    </row>
    <row r="212" spans="4:4" ht="15.75" customHeight="1" x14ac:dyDescent="0.25">
      <c r="D212" s="6"/>
    </row>
    <row r="213" spans="4:4" ht="15.75" customHeight="1" x14ac:dyDescent="0.25">
      <c r="D213" s="6"/>
    </row>
    <row r="214" spans="4:4" ht="15.75" customHeight="1" x14ac:dyDescent="0.25">
      <c r="D214" s="6"/>
    </row>
    <row r="215" spans="4:4" ht="15.75" customHeight="1" x14ac:dyDescent="0.25">
      <c r="D215" s="6"/>
    </row>
    <row r="216" spans="4:4" ht="15.75" customHeight="1" x14ac:dyDescent="0.25">
      <c r="D216" s="6"/>
    </row>
    <row r="217" spans="4:4" ht="15.75" customHeight="1" x14ac:dyDescent="0.25">
      <c r="D217" s="6"/>
    </row>
    <row r="218" spans="4:4" ht="15.75" customHeight="1" x14ac:dyDescent="0.25">
      <c r="D218" s="6"/>
    </row>
    <row r="219" spans="4:4" ht="15.75" customHeight="1" x14ac:dyDescent="0.25">
      <c r="D219" s="6"/>
    </row>
    <row r="220" spans="4:4" ht="15.75" customHeight="1" x14ac:dyDescent="0.25">
      <c r="D220" s="6"/>
    </row>
    <row r="221" spans="4:4" ht="15.75" customHeight="1" x14ac:dyDescent="0.25"/>
    <row r="222" spans="4:4" ht="15.75" customHeight="1" x14ac:dyDescent="0.25"/>
    <row r="223" spans="4:4" ht="15.75" customHeight="1" x14ac:dyDescent="0.25"/>
    <row r="224" spans="4: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CERRADAS EN EL TRIMESTRE</vt:lpstr>
      <vt:lpstr>Hoja1</vt:lpstr>
      <vt:lpstr>CONSOLIDADO </vt:lpstr>
      <vt:lpstr>DIC-01</vt:lpstr>
      <vt:lpstr>DIP-02</vt:lpstr>
      <vt:lpstr>AC-10</vt:lpstr>
      <vt:lpstr>IDP-04</vt:lpstr>
      <vt:lpstr>GD-07</vt:lpstr>
      <vt:lpstr>GC-08</vt:lpstr>
      <vt:lpstr>GRF-11</vt:lpstr>
      <vt:lpstr>GJ-09</vt:lpstr>
      <vt:lpstr>GT-12</vt:lpstr>
      <vt:lpstr>GTH-13</vt:lpstr>
      <vt:lpstr>GF-14</vt:lpstr>
      <vt:lpstr>CID-15</vt:lpstr>
      <vt:lpstr>EC-16</vt:lpstr>
      <vt:lpstr>MIC-03</vt:lpstr>
      <vt:lpstr>HISTORICO CERRADAS</vt:lpstr>
      <vt:lpstr>LISTAS</vt:lpstr>
      <vt:lpstr>_1._RESULTADOS_GENERALES_DEL_PLAN__DE_MEJORAMIENTO_IDEP</vt:lpstr>
      <vt:lpstr>_2._RESULTADOS_POR_TIPOLOGÍA_DE_ACCIONES</vt:lpstr>
      <vt:lpstr>AREA</vt:lpstr>
      <vt:lpstr>ESTADOHALLAZGO</vt:lpstr>
      <vt:lpstr>FUENTE</vt:lpstr>
      <vt:lpstr>MENÚ_DEL_REPORTE_CONSOLIDADO</vt:lpstr>
      <vt:lpstr>'GF-14'!PROCESOS</vt:lpstr>
      <vt:lpstr>'GRF-11'!PROCESOS</vt:lpstr>
      <vt:lpstr>'GT-12'!PROCESOS</vt:lpstr>
      <vt:lpstr>PROCESOS</vt:lpstr>
      <vt:lpstr>SUBSISTEMAS</vt:lpstr>
      <vt:lpstr>TIPOACCION</vt:lpstr>
      <vt:lpstr>TIPOHALLAZGO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LSANTIUSTI</cp:lastModifiedBy>
  <dcterms:created xsi:type="dcterms:W3CDTF">2017-11-27T18:50:14Z</dcterms:created>
  <dcterms:modified xsi:type="dcterms:W3CDTF">2022-01-04T16:45:33Z</dcterms:modified>
</cp:coreProperties>
</file>