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laura.rojas\Desktop\"/>
    </mc:Choice>
  </mc:AlternateContent>
  <bookViews>
    <workbookView xWindow="0" yWindow="0" windowWidth="20490" windowHeight="7020" activeTab="12"/>
  </bookViews>
  <sheets>
    <sheet name="CONSOLIDADO " sheetId="1" r:id="rId1"/>
    <sheet name="CERRADAS EN EL TRIMESTRE" sheetId="2" r:id="rId2"/>
    <sheet name="Hoja1" sheetId="3" state="hidden" r:id="rId3"/>
    <sheet name="DIC-01" sheetId="4" state="hidden" r:id="rId4"/>
    <sheet name="DIP-02" sheetId="5" state="hidden" r:id="rId5"/>
    <sheet name="IDP-04" sheetId="6" r:id="rId6"/>
    <sheet name="AC-10" sheetId="7" state="hidden" r:id="rId7"/>
    <sheet name="GD-07" sheetId="8" state="hidden" r:id="rId8"/>
    <sheet name="GC-08" sheetId="9" state="hidden" r:id="rId9"/>
    <sheet name="GRF-11" sheetId="10" state="hidden" r:id="rId10"/>
    <sheet name="GJ-09" sheetId="11" state="hidden" r:id="rId11"/>
    <sheet name="GT-12" sheetId="12" state="hidden" r:id="rId12"/>
    <sheet name="GTH-13" sheetId="13" r:id="rId13"/>
    <sheet name="GF-14" sheetId="14" state="hidden" r:id="rId14"/>
    <sheet name="CID-15" sheetId="15" state="hidden" r:id="rId15"/>
    <sheet name="EC-16" sheetId="16" state="hidden" r:id="rId16"/>
    <sheet name="MIC-03" sheetId="17" state="hidden" r:id="rId17"/>
    <sheet name="HISTORICO CERRADAS" sheetId="18" r:id="rId18"/>
    <sheet name="LISTAS" sheetId="19" state="hidden" r:id="rId19"/>
  </sheets>
  <definedNames>
    <definedName name="_1._RESULTADOS_GENERALES_DEL_PLAN__DE_MEJORAMIENTO_IDEP">'CONSOLIDADO '!$A$6</definedName>
    <definedName name="_2._RESULTADOS_POR_TIPOLOGÍA_DE_ACCIONES" localSheetId="11">#REF!</definedName>
    <definedName name="_2._RESULTADOS_POR_TIPOLOGÍA_DE_ACCIONES">'CONSOLIDADO '!$A$18</definedName>
    <definedName name="_3._RESULTADOS_DE_ACCIONES_POR_PROCESO" localSheetId="11">#REF!</definedName>
    <definedName name="_3._RESULTADOS_DE_ACCIONES_POR_PROCESO">#REF!</definedName>
    <definedName name="_xlnm._FilterDatabase" localSheetId="3" hidden="1">'DIC-01'!$A$30:$X$32</definedName>
    <definedName name="_xlnm._FilterDatabase" localSheetId="11" hidden="1">'GT-12'!$R$31:$V$125</definedName>
    <definedName name="_xlnm._FilterDatabase" localSheetId="12" hidden="1">'GTH-13'!$X$30:$Z$53</definedName>
    <definedName name="AREA">LISTAS!$C$2:$C$15</definedName>
    <definedName name="asd">#REF!</definedName>
    <definedName name="ESTADOHALLAZGO">LISTAS!$D$2:$D$5</definedName>
    <definedName name="FUENTE">LISTAS!$H$2:$H$11</definedName>
    <definedName name="Google_Sheet_Link_1520996822" hidden="1">AREA</definedName>
    <definedName name="Google_Sheet_Link_179117686" hidden="1">FUENTE</definedName>
    <definedName name="Google_Sheet_Link_1802210565" hidden="1">ESTADOHALLAZGO</definedName>
    <definedName name="Google_Sheet_Link_191483247" hidden="1">PROCESOS</definedName>
    <definedName name="Google_Sheet_Link_2097446457" hidden="1">TIPOACCION</definedName>
    <definedName name="Google_Sheet_Link_48357590" hidden="1">_1._RESULTADOS_GENERALES_DEL_PLAN__DE_MEJORAMIENTO_IDEP</definedName>
    <definedName name="Google_Sheet_Link_674349296" hidden="1">TIPOHALLAZGO</definedName>
    <definedName name="Google_Sheet_Link_727267220" hidden="1">MENÚ_DEL_REPORTE_CONSOLIDADO</definedName>
    <definedName name="Google_Sheet_Link_766940118" hidden="1">SUBSISTEMAS</definedName>
    <definedName name="Google_Sheet_Link_858841389" hidden="1">_2._RESULTADOS_POR_TIPOLOGÍA_DE_ACCIONES</definedName>
    <definedName name="MENÚ_DEL_REPORTE_CONSOLIDADO" localSheetId="11">#REF!</definedName>
    <definedName name="MENÚ_DEL_REPORTE_CONSOLIDADO">'CONSOLIDADO '!$H$2</definedName>
    <definedName name="PROCESOS" localSheetId="13">LISTAS!$B$2:$B$15</definedName>
    <definedName name="PROCESOS" localSheetId="9">LISTAS!$B$2:$B$15</definedName>
    <definedName name="PROCESOS" localSheetId="11">LISTAS!$B$2:$B$15</definedName>
    <definedName name="PROCESOS">LISTAS!$B$2:$B$15</definedName>
    <definedName name="SUBSISTEMAS">LISTAS!$F$2:$F$8</definedName>
    <definedName name="TIPOACCION">LISTAS!$G$2:$G$5</definedName>
    <definedName name="TIPOHALLAZGO">LISTAS!$E$2:$E$3</definedName>
  </definedNames>
  <calcPr calcId="162913"/>
  <extLst>
    <ext uri="GoogleSheetsCustomDataVersion1">
      <go:sheetsCustomData xmlns:go="http://customooxmlschemas.google.com/" r:id="rId23" roundtripDataSignature="AMtx7mjrjmmlxwO21SEmFuaEeEmufduw4A=="/>
    </ext>
  </extLst>
</workbook>
</file>

<file path=xl/calcChain.xml><?xml version="1.0" encoding="utf-8"?>
<calcChain xmlns="http://schemas.openxmlformats.org/spreadsheetml/2006/main">
  <c r="F27" i="17" l="1"/>
  <c r="F26" i="17"/>
  <c r="F25" i="17"/>
  <c r="J24" i="17"/>
  <c r="F24" i="17"/>
  <c r="J23" i="17"/>
  <c r="F23" i="17"/>
  <c r="E22" i="17"/>
  <c r="F27" i="16"/>
  <c r="F26" i="16"/>
  <c r="F25" i="16"/>
  <c r="J24" i="16"/>
  <c r="F24" i="16"/>
  <c r="J23" i="16"/>
  <c r="F23" i="16"/>
  <c r="E22" i="16"/>
  <c r="F27" i="15"/>
  <c r="F26" i="15"/>
  <c r="K32" i="1" s="1"/>
  <c r="F25" i="15"/>
  <c r="J24" i="15"/>
  <c r="F24" i="15"/>
  <c r="J23" i="15"/>
  <c r="F23" i="15"/>
  <c r="E22" i="15"/>
  <c r="F27" i="14"/>
  <c r="F26" i="14"/>
  <c r="F25" i="14"/>
  <c r="J24" i="14"/>
  <c r="F24" i="14"/>
  <c r="J23" i="14"/>
  <c r="F23" i="14"/>
  <c r="E22" i="14"/>
  <c r="F27" i="13"/>
  <c r="M30" i="1" s="1"/>
  <c r="F26" i="13"/>
  <c r="K30" i="1" s="1"/>
  <c r="F25" i="13"/>
  <c r="I30" i="1" s="1"/>
  <c r="J24" i="13"/>
  <c r="F24" i="13"/>
  <c r="J23" i="13"/>
  <c r="F23" i="13"/>
  <c r="E22" i="13"/>
  <c r="F28" i="12"/>
  <c r="F27" i="12"/>
  <c r="F26" i="12"/>
  <c r="K29" i="1" s="1"/>
  <c r="J25" i="12"/>
  <c r="F25" i="12"/>
  <c r="J24" i="12"/>
  <c r="F24" i="12"/>
  <c r="J23" i="12"/>
  <c r="F23" i="12"/>
  <c r="E22" i="12"/>
  <c r="F27" i="11"/>
  <c r="M27" i="1" s="1"/>
  <c r="F26" i="11"/>
  <c r="K27" i="1" s="1"/>
  <c r="F25" i="11"/>
  <c r="I27" i="1" s="1"/>
  <c r="J24" i="11"/>
  <c r="F24" i="11"/>
  <c r="J23" i="11"/>
  <c r="F23" i="11"/>
  <c r="E22" i="11"/>
  <c r="F27" i="10"/>
  <c r="F26" i="10"/>
  <c r="F25" i="10"/>
  <c r="J24" i="10"/>
  <c r="F24" i="10"/>
  <c r="J23" i="10"/>
  <c r="F23" i="10"/>
  <c r="F28" i="1" s="1"/>
  <c r="E22" i="10"/>
  <c r="F27" i="9"/>
  <c r="F26" i="9"/>
  <c r="F25" i="9"/>
  <c r="J24" i="9"/>
  <c r="F24" i="9"/>
  <c r="J23" i="9"/>
  <c r="F23" i="9"/>
  <c r="F26" i="1" s="1"/>
  <c r="E22" i="9"/>
  <c r="F28" i="8"/>
  <c r="M25" i="1" s="1"/>
  <c r="F27" i="8"/>
  <c r="F26" i="8"/>
  <c r="I25" i="1" s="1"/>
  <c r="J25" i="8"/>
  <c r="F25" i="8"/>
  <c r="J24" i="8"/>
  <c r="F24" i="8"/>
  <c r="E23" i="8"/>
  <c r="F27" i="7"/>
  <c r="F26" i="7"/>
  <c r="F25" i="7"/>
  <c r="J24" i="7"/>
  <c r="F24" i="7"/>
  <c r="J23" i="7"/>
  <c r="F23" i="7"/>
  <c r="F23" i="1" s="1"/>
  <c r="E22" i="7"/>
  <c r="F27" i="6"/>
  <c r="F26" i="6"/>
  <c r="K24" i="1" s="1"/>
  <c r="F25" i="6"/>
  <c r="I24" i="1" s="1"/>
  <c r="J24" i="6"/>
  <c r="F24" i="6"/>
  <c r="J23" i="6"/>
  <c r="F23" i="6"/>
  <c r="E22" i="6"/>
  <c r="F27" i="5"/>
  <c r="M22" i="1" s="1"/>
  <c r="F26" i="5"/>
  <c r="K22" i="1" s="1"/>
  <c r="F25" i="5"/>
  <c r="I22" i="1" s="1"/>
  <c r="J24" i="5"/>
  <c r="F24" i="5"/>
  <c r="J23" i="5"/>
  <c r="F23" i="5"/>
  <c r="E22" i="5"/>
  <c r="F27" i="4"/>
  <c r="F26" i="4"/>
  <c r="F25" i="4"/>
  <c r="I21" i="1" s="1"/>
  <c r="J24" i="4"/>
  <c r="F24" i="4"/>
  <c r="J23" i="4"/>
  <c r="F23" i="4"/>
  <c r="E9" i="1" s="1"/>
  <c r="E22" i="4"/>
  <c r="O47" i="3"/>
  <c r="N47" i="3"/>
  <c r="M47" i="3"/>
  <c r="L47" i="3"/>
  <c r="K47" i="3"/>
  <c r="G24" i="3"/>
  <c r="F24" i="3"/>
  <c r="E24" i="3"/>
  <c r="D24" i="3"/>
  <c r="C24" i="3"/>
  <c r="M14" i="3"/>
  <c r="N13" i="3"/>
  <c r="M13" i="3"/>
  <c r="L13" i="3"/>
  <c r="K13" i="3"/>
  <c r="J13" i="3"/>
  <c r="U12" i="3"/>
  <c r="T12" i="3"/>
  <c r="S12" i="3"/>
  <c r="R12" i="3"/>
  <c r="Q12" i="3"/>
  <c r="N12" i="3"/>
  <c r="M12" i="3"/>
  <c r="L12" i="3"/>
  <c r="K12" i="3"/>
  <c r="J12" i="3"/>
  <c r="N11" i="3"/>
  <c r="M11" i="3"/>
  <c r="L11" i="3"/>
  <c r="K11" i="3"/>
  <c r="J11" i="3"/>
  <c r="N10" i="3"/>
  <c r="N14" i="3" s="1"/>
  <c r="M10" i="3"/>
  <c r="L10" i="3"/>
  <c r="L14" i="3" s="1"/>
  <c r="K10" i="3"/>
  <c r="K14" i="3" s="1"/>
  <c r="J10" i="3"/>
  <c r="J14" i="3" s="1"/>
  <c r="E6" i="3"/>
  <c r="E5" i="3"/>
  <c r="E4" i="3"/>
  <c r="O35" i="1"/>
  <c r="M34" i="1"/>
  <c r="K34" i="1"/>
  <c r="I34" i="1"/>
  <c r="G34" i="1"/>
  <c r="F34" i="1"/>
  <c r="M33" i="1"/>
  <c r="K33" i="1"/>
  <c r="I33" i="1"/>
  <c r="G33" i="1"/>
  <c r="F33" i="1"/>
  <c r="M32" i="1"/>
  <c r="I32" i="1"/>
  <c r="G32" i="1"/>
  <c r="F32" i="1"/>
  <c r="M31" i="1"/>
  <c r="K31" i="1"/>
  <c r="I31" i="1"/>
  <c r="G31" i="1"/>
  <c r="F31" i="1"/>
  <c r="G30" i="1"/>
  <c r="F30" i="1"/>
  <c r="O29" i="1"/>
  <c r="M29" i="1"/>
  <c r="G29" i="1"/>
  <c r="F29" i="1"/>
  <c r="M28" i="1"/>
  <c r="K28" i="1"/>
  <c r="I28" i="1"/>
  <c r="G28" i="1"/>
  <c r="G27" i="1"/>
  <c r="F27" i="1"/>
  <c r="M26" i="1"/>
  <c r="K26" i="1"/>
  <c r="G26" i="1"/>
  <c r="K25" i="1"/>
  <c r="G25" i="1"/>
  <c r="F25" i="1"/>
  <c r="M24" i="1"/>
  <c r="G24" i="1"/>
  <c r="F24" i="1"/>
  <c r="M23" i="1"/>
  <c r="K23" i="1"/>
  <c r="I23" i="1"/>
  <c r="G23" i="1"/>
  <c r="G22" i="1"/>
  <c r="F22" i="1"/>
  <c r="M21" i="1"/>
  <c r="K21" i="1"/>
  <c r="G21" i="1"/>
  <c r="F21" i="1"/>
  <c r="E14" i="1"/>
  <c r="E10" i="1"/>
  <c r="H3" i="1"/>
  <c r="G35" i="1" l="1"/>
  <c r="K35" i="1"/>
  <c r="E12" i="1"/>
  <c r="E13" i="1"/>
  <c r="E11" i="1"/>
  <c r="I35" i="1"/>
  <c r="M35" i="1"/>
  <c r="F35" i="1"/>
  <c r="I29" i="1"/>
</calcChain>
</file>

<file path=xl/comments1.xml><?xml version="1.0" encoding="utf-8"?>
<comments xmlns="http://schemas.openxmlformats.org/spreadsheetml/2006/main">
  <authors>
    <author/>
  </authors>
  <commentList>
    <comment ref="H35" authorId="0" shapeId="0">
      <text>
        <r>
          <rPr>
            <sz val="11"/>
            <color rgb="FF000000"/>
            <rFont val="Calibri"/>
            <scheme val="minor"/>
          </rPr>
          <t>======
ID#AAAAbDzAeMQ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7" authorId="0" shapeId="0">
      <text>
        <r>
          <rPr>
            <sz val="11"/>
            <color rgb="FF000000"/>
            <rFont val="Calibri"/>
            <scheme val="minor"/>
          </rPr>
          <t>======
ID#AAAAbDzAeMc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8" authorId="0" shapeId="0">
      <text>
        <r>
          <rPr>
            <sz val="11"/>
            <color rgb="FF000000"/>
            <rFont val="Calibri"/>
            <scheme val="minor"/>
          </rPr>
          <t>======
ID#AAAAbDzAeMU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ID#AAAAbDzAeMk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heTg8cvM4nG/env4FoF1pEPZ1YBA=="/>
    </ext>
  </extLst>
</comments>
</file>

<file path=xl/comments2.xml><?xml version="1.0" encoding="utf-8"?>
<comments xmlns="http://schemas.openxmlformats.org/spreadsheetml/2006/main">
  <authors>
    <author/>
  </authors>
  <commentList>
    <comment ref="H145" authorId="0" shapeId="0">
      <text>
        <r>
          <rPr>
            <sz val="11"/>
            <color rgb="FF000000"/>
            <rFont val="Calibri"/>
            <scheme val="minor"/>
          </rPr>
          <t>======
ID#AAAAbDzAeMY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7" authorId="0" shapeId="0">
      <text>
        <r>
          <rPr>
            <sz val="11"/>
            <color rgb="FF000000"/>
            <rFont val="Calibri"/>
            <scheme val="minor"/>
          </rPr>
          <t>======
ID#AAAAbDzAeMg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8" authorId="0" shapeId="0">
      <text>
        <r>
          <rPr>
            <sz val="11"/>
            <color rgb="FF000000"/>
            <rFont val="Calibri"/>
            <scheme val="minor"/>
          </rPr>
          <t>======
ID#AAAAbDzAeMM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ID#AAAAbDzAeMI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ip9B0xbTcZaTpg31KtpjoOUh85Hg=="/>
    </ext>
  </extLst>
</comments>
</file>

<file path=xl/sharedStrings.xml><?xml version="1.0" encoding="utf-8"?>
<sst xmlns="http://schemas.openxmlformats.org/spreadsheetml/2006/main" count="6188" uniqueCount="2086">
  <si>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</si>
  <si>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</si>
  <si>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</si>
  <si>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</si>
  <si>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</si>
  <si>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</si>
  <si>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</si>
  <si>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</si>
  <si>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TOTAL DE ACCIONES FORMULADAS</t>
  </si>
  <si>
    <t>ACCIONES VENCIDAS</t>
  </si>
  <si>
    <t>ACCIONES EN EJECUCIÓN</t>
  </si>
  <si>
    <t>ACCIONES CERRADAS</t>
  </si>
  <si>
    <t>ACCIONES ELIMINADAS</t>
  </si>
  <si>
    <t>2. RESULTADOS DE ACCIONES POR PROCESO</t>
  </si>
  <si>
    <t>CODIFI.</t>
  </si>
  <si>
    <t>PROCESO</t>
  </si>
  <si>
    <t>TOTAL  
HALLAZGOS</t>
  </si>
  <si>
    <t>TOTAL ACCIONES POR PROCESO</t>
  </si>
  <si>
    <t>VENCIDAS</t>
  </si>
  <si>
    <t>EN EJECUCIÓN</t>
  </si>
  <si>
    <t>CERRADAS</t>
  </si>
  <si>
    <t>ELIMINADAS</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</si>
  <si>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</si>
  <si>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</si>
  <si>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</si>
  <si>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</si>
  <si>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</si>
  <si>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</si>
  <si>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</si>
  <si>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</si>
  <si>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</si>
  <si>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</si>
  <si>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</si>
  <si>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</si>
  <si>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</si>
  <si>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</si>
  <si>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</si>
  <si>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</si>
  <si>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</si>
  <si>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</si>
  <si>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</si>
  <si>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</si>
  <si>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</si>
  <si>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</si>
  <si>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</si>
  <si>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</si>
  <si>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</si>
  <si>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</si>
  <si>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</si>
  <si>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</si>
  <si>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</si>
  <si>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</si>
  <si>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</si>
  <si>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</si>
  <si>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</si>
  <si>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</si>
  <si>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</si>
  <si>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</si>
  <si>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</si>
  <si>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</si>
  <si>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</si>
  <si>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</si>
  <si>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</si>
  <si>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</si>
  <si>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</si>
  <si>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</si>
  <si>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</si>
  <si>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</si>
  <si>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</si>
  <si>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</si>
  <si>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</si>
  <si>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</si>
  <si>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</si>
  <si>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</si>
  <si>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</si>
  <si>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</si>
  <si>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</si>
  <si>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</si>
  <si>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</si>
  <si>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</si>
  <si>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</si>
  <si>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</si>
  <si>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</si>
  <si>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</si>
  <si>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</si>
  <si>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</si>
  <si>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</si>
  <si>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</si>
  <si>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</si>
  <si>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</si>
  <si>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</si>
  <si>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</si>
  <si>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</si>
  <si>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</si>
  <si>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</si>
  <si>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</si>
  <si>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</si>
  <si>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</si>
  <si>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</si>
  <si>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</si>
  <si>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</si>
  <si>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</si>
  <si>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</si>
  <si>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</si>
  <si>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</si>
  <si>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</si>
  <si>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  EN EL SEGUNDO TRIMESTRE DE 2021</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</si>
  <si>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</si>
  <si>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</si>
  <si>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</si>
  <si>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</si>
  <si>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</si>
  <si>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</si>
  <si>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</si>
  <si>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</si>
  <si>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</si>
  <si>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</si>
  <si>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</si>
  <si>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</si>
  <si>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</si>
  <si>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</si>
  <si>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</si>
  <si>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</si>
  <si>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</si>
  <si>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</si>
  <si>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</si>
  <si>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</si>
  <si>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</si>
  <si>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</si>
  <si>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</si>
  <si>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</si>
  <si>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</si>
  <si>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</si>
  <si>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</si>
  <si>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</si>
  <si>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</si>
  <si>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rPr>
      <t>28/12/2020</t>
    </r>
    <r>
      <rPr>
        <sz val="10"/>
        <color rgb="FF000000"/>
        <rFont val="Arial"/>
      </rPr>
      <t xml:space="preserve"> María Margarita Cruz Gómez. Contratista OCI
</t>
    </r>
    <r>
      <rPr>
        <b/>
        <sz val="10"/>
        <color rgb="FF000000"/>
        <rFont val="Arial"/>
      </rPr>
      <t xml:space="preserve">
05/08/201:  Seguimiento efectuado por:  
</t>
    </r>
    <r>
      <rPr>
        <sz val="10"/>
        <color rgb="FF000000"/>
        <rFont val="Arial"/>
      </rPr>
      <t xml:space="preserve">
Hilda Yamile Morales Laverde. </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</si>
  <si>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</si>
  <si>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</si>
  <si>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</si>
  <si>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t>Oficio remisorio y registro de asistencia</t>
  </si>
  <si>
    <t>Profesional Talento Humano  
Contratista de nómina</t>
  </si>
  <si>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rPr>
      <t>Teniendo en cuenta que se efectuó la acción correctiva recoomendada en la auditoría, se solicita el cierre de la actividad por el cumplimiento de la meta acordada</t>
    </r>
    <r>
      <rPr>
        <sz val="11"/>
        <color rgb="FF000000"/>
        <rFont val="Arial"/>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</si>
  <si>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</si>
  <si>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</si>
  <si>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</si>
  <si>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</si>
  <si>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</si>
  <si>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</si>
  <si>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</si>
  <si>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t xml:space="preserve">Expediente de hoja de vida del nuevo funcionario
Formato FT-GTH-13-34 Hoja  Control Historia Laboral actualizado en la maloca </t>
  </si>
  <si>
    <t>Profesional Especializado Cod. 222 Grado 03 SAFyCD</t>
  </si>
  <si>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</si>
  <si>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</si>
  <si>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</si>
  <si>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</si>
  <si>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</si>
  <si>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</si>
  <si>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</si>
  <si>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</si>
  <si>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</si>
  <si>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</si>
  <si>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</si>
  <si>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</si>
  <si>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</si>
  <si>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</si>
  <si>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</si>
  <si>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</si>
  <si>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</si>
  <si>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</si>
  <si>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 xml:space="preserve">Instructivo GTH-13-02 actualizado en la maloca </t>
  </si>
  <si>
    <t>Profesional Especializado Cod. 222 Grado 03 SAFyCD y Contratista de nómina</t>
  </si>
  <si>
    <r>
      <rPr>
        <sz val="10"/>
        <color rgb="FF000000"/>
        <rFont val="Arial"/>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</si>
  <si>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</si>
  <si>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</si>
  <si>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</si>
  <si>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</si>
  <si>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t>No todos los documentos que soportan las incapacidades que se registran cuentan con todos los datos solicitados en el instructivo.</t>
  </si>
  <si>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</si>
  <si>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</si>
  <si>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</si>
  <si>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</si>
  <si>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</si>
  <si>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</si>
  <si>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</si>
  <si>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</si>
  <si>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</si>
  <si>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</si>
  <si>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</si>
  <si>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</si>
  <si>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</si>
  <si>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</si>
  <si>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</si>
  <si>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</si>
  <si>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</si>
  <si>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</si>
  <si>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</si>
  <si>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</si>
  <si>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</si>
  <si>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</si>
  <si>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</si>
  <si>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</si>
  <si>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</si>
  <si>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</si>
  <si>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</si>
  <si>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</si>
  <si>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</si>
  <si>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</si>
  <si>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</si>
  <si>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</si>
  <si>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</si>
  <si>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</si>
  <si>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</si>
  <si>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</si>
  <si>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</si>
  <si>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</si>
  <si>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</si>
  <si>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</si>
  <si>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Profesional Universitario -  SAFyCD
Subdirector Administrativo, Financiero y de Control Disciplinario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</si>
  <si>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</si>
  <si>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</si>
  <si>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</si>
  <si>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rPr>
      <t xml:space="preserve">http://www.idep.edu.co/sites/default/files/PRO-GRF-11-01_Egresos_o_salidas_de_bienes_V6.pdf
</t>
    </r>
    <r>
      <rPr>
        <u/>
        <sz val="10"/>
        <color rgb="FF000000"/>
        <rFont val="Arial"/>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</si>
  <si>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</si>
  <si>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</si>
  <si>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</si>
  <si>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</si>
  <si>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</si>
  <si>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</si>
  <si>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</si>
  <si>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</si>
  <si>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</si>
  <si>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</si>
  <si>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</si>
  <si>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</si>
  <si>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</si>
  <si>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</si>
  <si>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</si>
  <si>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</si>
  <si>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</si>
  <si>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</si>
  <si>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</si>
  <si>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</si>
  <si>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</si>
  <si>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</si>
  <si>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</si>
  <si>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</si>
  <si>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</si>
  <si>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</si>
  <si>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</si>
  <si>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</si>
  <si>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</si>
  <si>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Profesional Especializado Presupuesto</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</si>
  <si>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</si>
  <si>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</si>
  <si>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</si>
  <si>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 xml:space="preserve">Correos electronicos, carpeta con ejecuciones presupuestales guardado en RED - APOLO- PLANES - PLANES DE MEJORAMIENTO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</si>
  <si>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</si>
  <si>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</si>
  <si>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</si>
  <si>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</si>
  <si>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</si>
  <si>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</si>
  <si>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</si>
  <si>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</si>
  <si>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</si>
  <si>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</si>
  <si>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</si>
  <si>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</si>
  <si>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</si>
  <si>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</si>
  <si>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</si>
  <si>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</si>
  <si>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</si>
  <si>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</si>
  <si>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</si>
  <si>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</si>
  <si>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t>http://www.idep.edu.co/sites/default/files/PRO-GF-14-01%20Ejec%20Presupuestal%20V7.pdf</t>
  </si>
  <si>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</si>
  <si>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</si>
  <si>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</si>
  <si>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</si>
  <si>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</si>
  <si>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</si>
  <si>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</si>
  <si>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</si>
  <si>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</si>
  <si>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</si>
  <si>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</si>
  <si>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</si>
  <si>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</si>
  <si>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</si>
  <si>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</si>
  <si>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</si>
  <si>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</si>
  <si>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</si>
  <si>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</si>
  <si>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</si>
  <si>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</si>
  <si>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</si>
  <si>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</si>
  <si>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</si>
  <si>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</si>
  <si>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</si>
  <si>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</si>
  <si>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</si>
  <si>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</si>
  <si>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</si>
  <si>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</si>
  <si>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</si>
  <si>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</si>
  <si>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</si>
  <si>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</si>
  <si>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</si>
  <si>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</si>
  <si>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</si>
  <si>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</si>
  <si>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</si>
  <si>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</si>
  <si>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</si>
  <si>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</si>
  <si>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</si>
  <si>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</si>
  <si>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</si>
  <si>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</si>
  <si>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</si>
  <si>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</si>
  <si>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</si>
  <si>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</si>
  <si>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</si>
  <si>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Carpeta que contiene correos CDP guardado en RED - APOLO- PLANES - PLANES DE MEJORAMIENTO - GF
http://www.idep.edu.co/sites/default/files/PRO-GF-14-01%20Ejec%20Presupuestal%20V7.pdf</t>
  </si>
  <si>
    <t>28/12/2020: María Margarita Cruz Gómez. Contratista OCI
13/08/2021: Maria Margarita Cruz Gómez. Contratista OCI</t>
  </si>
  <si>
    <t xml:space="preserve">INSTITUCIONAL </t>
  </si>
  <si>
    <t xml:space="preserve">HALLAZGOS </t>
  </si>
  <si>
    <t>ACCIONES</t>
  </si>
  <si>
    <t>CUMPLIDAS</t>
  </si>
  <si>
    <t xml:space="preserve">POR PROCESOS </t>
  </si>
  <si>
    <t>CONSOLIDADO PLANES DE MEJORAMIENTO</t>
  </si>
  <si>
    <t>TOTAL HALLAZGOS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</si>
  <si>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</si>
  <si>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</si>
  <si>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</si>
  <si>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</si>
  <si>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</si>
  <si>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</si>
  <si>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</si>
  <si>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</si>
  <si>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</si>
  <si>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ESTRATÉGICO</t>
  </si>
  <si>
    <t>Por procesos</t>
  </si>
  <si>
    <t>MISIONAL</t>
  </si>
  <si>
    <t xml:space="preserve">Institucional </t>
  </si>
  <si>
    <t>APOYO</t>
  </si>
  <si>
    <t>TOTALES</t>
  </si>
  <si>
    <t>EVALUACIÓN Y MEJORAMIENTO</t>
  </si>
  <si>
    <t xml:space="preserve">TOTAL ACCIONES </t>
  </si>
  <si>
    <t>IV TRIMESTRE 2018</t>
  </si>
  <si>
    <t>I TRIMESTRE 2019</t>
  </si>
  <si>
    <t>VERSIÓN :  7</t>
  </si>
  <si>
    <t>Fecha Aprobación: 13/04/2020</t>
  </si>
  <si>
    <t>PROCESO:</t>
  </si>
  <si>
    <t>ACCIONES FORMULADAS (Por Tipo de Acción)</t>
  </si>
  <si>
    <t>NÚMERO DE NO CONFORMIDADES, OBSERVACIONES U OP. DE MEJORA DEL PROCESO</t>
  </si>
  <si>
    <t>ACCIÓN CORRECTIVA</t>
  </si>
  <si>
    <t>ACCION PREVENTIVA Y/O DE MEJORA</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</si>
  <si>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</si>
  <si>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</si>
  <si>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rPr>
      <t>28/12/2020</t>
    </r>
    <r>
      <rPr>
        <sz val="10"/>
        <color rgb="FF000000"/>
        <rFont val="Arial"/>
      </rPr>
      <t xml:space="preserve"> María Margarita Cruz Gómez. Contratista OCI
05/08/201:  Seguimiento efectuado por:  
</t>
    </r>
    <r>
      <rPr>
        <b/>
        <sz val="10"/>
        <color rgb="FF000000"/>
        <rFont val="Arial"/>
      </rPr>
      <t xml:space="preserve">Hilda Yamile Morales Laverde. </t>
    </r>
  </si>
  <si>
    <t>VERSIÓN : 7</t>
  </si>
  <si>
    <t>ACCIONES CERRADA</t>
  </si>
  <si>
    <t>Auditoria especial Grupos de Investigación.</t>
  </si>
  <si>
    <t>Dirección General</t>
  </si>
  <si>
    <t>Se recomienda fortalecer los informes presentados por la Dirección al Consejo Directivo e incluir en ellos los problemas, los obstáculos y los aspectos que no se lograron, no solo desde el punto de vista de gestión, sino donde se puedan discutir académicamente los temas de investigación del IDEP y conocer más a fondo sobre el desarrollo estratégico - académico y sobre las líneas de investigación, lo anterior como solicitud del Consejo Directivo consignados en las actas N. 7 de 5-09-2020 y N.11 de 7 -12-2020.</t>
  </si>
  <si>
    <t>Ausencia de revisión y seguimiento de los compromisos y requerimientos establecidos en el  Consejo Directivo</t>
  </si>
  <si>
    <t>Realizar la próxima sesión del consejo directivo  para dar respuesta a los requerimientos y compromisos pendientes</t>
  </si>
  <si>
    <t>Correctiva</t>
  </si>
  <si>
    <t>Actas</t>
  </si>
  <si>
    <t>Secretaria Técnica del Consejo Diretivo</t>
  </si>
  <si>
    <r>
      <rPr>
        <b/>
        <sz val="10"/>
        <color rgb="FF000000"/>
        <rFont val="Arial"/>
      </rPr>
      <t xml:space="preserve">Primer Trimestre 2022: </t>
    </r>
    <r>
      <rPr>
        <sz val="10"/>
        <color rgb="FF000000"/>
        <rFont val="Arial"/>
      </rPr>
      <t xml:space="preserve">Se realiza la sesión del 17 de enero de 2022 con el fin de dar respuesta a los requerimientos y compromisos pendientes específicamente con relación a los comentarios al documento de respuestas a preguntas Consejeros, la presentación de la propuesta de Agenda Académica 2022 y el balance del Programa de Investigaciones 2020-2021 (Fichas Técnicas de Proyectos de Investigación) y el Programa de Investigación 2022
</t>
    </r>
    <r>
      <rPr>
        <b/>
        <sz val="10"/>
        <color rgb="FF000000"/>
        <rFont val="Arial"/>
      </rPr>
      <t>SegundoTrimestre 2022:</t>
    </r>
    <r>
      <rPr>
        <sz val="10"/>
        <color rgb="FF000000"/>
        <rFont val="Arial"/>
      </rPr>
      <t xml:space="preserve"> Dado que se realizó las acción programada para dar respuesta a los requerimientos y compromisos pendientes en la sesión del 17 de enero del 2022 del consejo directivo, se solicita el cierre de la acción.  </t>
    </r>
  </si>
  <si>
    <t>https://docs.google.com/document/d/10QTsU3EuXl39nvaZnxz0mTntsiTEWg2F/edit</t>
  </si>
  <si>
    <t>Se sugiere fortalecer e incluir sesiones específicas donde se traten los proyectos estratégicos y académicos y donde se discutan sobre los métodos y los resultados de las investigaciones del IDEP con los consejeros dentro de las sesiones del Consejo Directivo.</t>
  </si>
  <si>
    <t>Presentar a consideracion de CD una propuesta de agenda  para tratar los temas académicos</t>
  </si>
  <si>
    <r>
      <rPr>
        <b/>
        <sz val="10"/>
        <color rgb="FF000000"/>
        <rFont val="Arial"/>
      </rPr>
      <t>Primer Trimestre 2022:</t>
    </r>
    <r>
      <rPr>
        <sz val="10"/>
        <color rgb="FF000000"/>
        <rFont val="Arial"/>
      </rPr>
      <t xml:space="preserve">  Se presento ante el Consejo Directivo una propuesta de agenda académica para los meses de enero a junio, en la que cada mes se presenta alguna estrategia del Proyecto de Inversión del Instituto, como se evidencia en el acta del 17 de enero de 2022.
</t>
    </r>
    <r>
      <rPr>
        <b/>
        <sz val="10"/>
        <color rgb="FF000000"/>
        <rFont val="Arial"/>
      </rPr>
      <t>SegundoTrimestre 2022:</t>
    </r>
    <r>
      <rPr>
        <sz val="10"/>
        <color rgb="FF000000"/>
        <rFont val="Arial"/>
      </rPr>
      <t xml:space="preserve"> Dado que se realizó las acción programada de presentar una propuesta de agenda en el consejo directivo para tratar los temas académicos, se solicita el cierre de la acción.  </t>
    </r>
  </si>
  <si>
    <r>
      <rPr>
        <u/>
        <sz val="12"/>
        <color rgb="FF1155CC"/>
        <rFont val="Calibri"/>
      </rPr>
      <t>https://docs.google.com/document/d/10QTsU3EuXl39nvaZnxz0mTntsiTEWg2F/edit</t>
    </r>
    <r>
      <rPr>
        <sz val="12"/>
        <color rgb="FF000000"/>
        <rFont val="Calibri"/>
      </rPr>
      <t>t</t>
    </r>
  </si>
  <si>
    <t>Revisar y ajustar la resolución y el manual de funciones teniendo en cuenta las recomendaciones emitidas por el asesor Jorge Ramírez con relación a que el Director General delegue en dependencias y en funcionarios específicos las certificaciones académicas y la emisión de firmas autorizadas para productos de Ciencia, Tecnología e  innovación en la relación del IDEP con el sector externo, lo anterior se puede evidenciar y revisar en el video grabado del taller de protocolo InstituLAC desde el minuto 8.30.</t>
  </si>
  <si>
    <r>
      <rPr>
        <sz val="10"/>
        <color rgb="FF000000"/>
        <rFont val="Arial"/>
      </rPr>
      <t>La Resolución 107 de 2020 cuyo objeto es "</t>
    </r>
    <r>
      <rPr>
        <i/>
        <sz val="10"/>
        <color rgb="FF000000"/>
        <rFont val="Arial"/>
      </rPr>
      <t>Por la cual se conforma el Comité Asesor de Ciencia, Tecnología e Innovación del Instituto para la Investigación Educativa y el Desarrollo Pedagógico –IDEP-, y se toman otras disposiciones</t>
    </r>
    <r>
      <rPr>
        <sz val="10"/>
        <color rgb="FF000000"/>
        <rFont val="Arial"/>
      </rPr>
      <t xml:space="preserve">”, no tiene específico en su artículo 9° quién expide las certificaciones  académicas y la emisión de firmas autorizadas para productos de Ciencia, Tecnología e  innovación en la relación del IDEP con el sector externo. Adicionalmente, no se actualizó el manual de funciones con lo establecido en el ARTÍCULO 11. </t>
    </r>
    <r>
      <rPr>
        <i/>
        <sz val="10"/>
        <color rgb="FF000000"/>
        <rFont val="Arial"/>
      </rPr>
      <t xml:space="preserve">Manual de funciones y competencias </t>
    </r>
    <r>
      <rPr>
        <sz val="10"/>
        <color rgb="FF000000"/>
        <rFont val="Arial"/>
      </rPr>
      <t xml:space="preserve">de la resolución 107 de 2020 que establece: Las anteriores funciones serán actualizadas en el Manual de Funciones y competencias y socializadas en el IDEP </t>
    </r>
  </si>
  <si>
    <t>Revisar y ajustar la resolución 107 de 2020, y enviar solicitud de concepto y acompañamiento a  DASC sobre viabilidad de modificacion de funciones a la luz de la oportunidad de mejora y actuar de acuerdo con dicho concepto y acompañamiento</t>
  </si>
  <si>
    <t>Solicitud de concepto de DASC, reuniones de acompañamiento con DASC y acción de acuerdo a concepto
Resolución modificatoria</t>
  </si>
  <si>
    <t>Director
Líder Gestión de Talento Humano
Jefe Oficina Asesora Jurídica</t>
  </si>
  <si>
    <r>
      <rPr>
        <b/>
        <sz val="10"/>
        <color rgb="FF000000"/>
        <rFont val="Arial"/>
      </rPr>
      <t>Primer Trimestre 2022:</t>
    </r>
    <r>
      <rPr>
        <sz val="10"/>
        <color rgb="FF000000"/>
        <rFont val="Arial"/>
      </rPr>
      <t xml:space="preserve"> Se han realizado dos mesas de trabajo con el Departamento Administrativo del Servicio Civil Distrital DASCD con el fin de estudiar la viabilidad de modificar las funciones los días 4 y 8 de marzo de 2022, para posteriormente realizar el ajuste a la resolución 107 de 2020.
</t>
    </r>
    <r>
      <rPr>
        <b/>
        <sz val="10"/>
        <color rgb="FF000000"/>
        <rFont val="Arial"/>
      </rPr>
      <t>SegundoTrimestre 2022</t>
    </r>
    <r>
      <rPr>
        <sz val="10"/>
        <color rgb="FF000000"/>
        <rFont val="Arial"/>
      </rPr>
      <t>: Se realizó un primer borrador para el ajuste a realizar a la resolución 107 de 2020, el cual será revisado y discutido en comité.</t>
    </r>
  </si>
  <si>
    <t>https://drive.google.com/drive/folders/1tRuJngWCJVoo-zaiywSSgexw6cFckRpq
https://drive.google.com/drive/folders/1rgNyPpRmp-Kr0OVqozUJt9IuMlYod_PZ</t>
  </si>
  <si>
    <t>Se recomienda revisar y formular el riesgo derivado en la emisión de certificaciones académicas e implementar y documentar puntos de control para la verificación de las autenticaciones emitidas de las certificaciones con el sector externo. Se sugiere incluir como punto de control la ruta donde reposaran los soportes que avalan las certificaciones expedidas por la Entidad para los diferentes eventos toda vez que en las TRD solamente se dejó dentro de las subseries la solicitud y la certificación.</t>
  </si>
  <si>
    <t>El IDEP se encuentra en proceso de implementación de la politica de Cy T</t>
  </si>
  <si>
    <t xml:space="preserve">Documentar en la matriz de riesgos del proceso Investigación y Desarrollo Pedagógico, aquellos asociados a certificaciones académicas </t>
  </si>
  <si>
    <t>Matriz del proceso de Investigación y Desarrollo Pedagógico con riesgos actualizados de fraude o corrupción asociados a certificaciones académicas</t>
  </si>
  <si>
    <t>Subdirectora Académica</t>
  </si>
  <si>
    <r>
      <rPr>
        <b/>
        <sz val="10"/>
        <color rgb="FF000000"/>
        <rFont val="Arial"/>
      </rPr>
      <t>Primer Trimestre 2022:</t>
    </r>
    <r>
      <rPr>
        <sz val="10"/>
        <color rgb="FF000000"/>
        <rFont val="Arial"/>
      </rPr>
      <t xml:space="preserve"> Se realizó la solicitud de incluir en la matriz de riesgos del proceso de Investigación y Desarrollo Pedagógico, el riesgo asociados en las expediciones de certificaciones académicas.
</t>
    </r>
    <r>
      <rPr>
        <b/>
        <sz val="10"/>
        <color rgb="FF000000"/>
        <rFont val="Arial"/>
      </rPr>
      <t xml:space="preserve">SegundoTrimestre 2022: </t>
    </r>
    <r>
      <rPr>
        <sz val="10"/>
        <color rgb="FF000000"/>
        <rFont val="Arial"/>
      </rPr>
      <t xml:space="preserve">Dado que se realizó las acción programada de documentar en la matriz de riesgos aquellos asociados a certificaciones académicas, se solicita el cierre de la acción.  </t>
    </r>
  </si>
  <si>
    <t>Dentro de las recomendaciones emitidas por el asesor experto en Sistema de Ciencia y Tecnología se encuentra la creación de un correo institucional relacionado específicamente con el InstituLAC o con el sistema de ciencia de tecnología, donde se muestre la trazabilidad de archivo de los productos, de las solicitudes, de los actos administrativos y de todo el proceso para cualquier auditoria, veeduría y control ciudadano, por lo anterior se sugiere la construcción del mismo y revisar nuevamente como guía el video grabado del taller de protocolo InstituLAC desde el minuto 7.30.</t>
  </si>
  <si>
    <t>Revisión y ajuste del proceso Investigación y Desarrollo Pedagógico</t>
  </si>
  <si>
    <t>Caracterización del proceso actualizado</t>
  </si>
  <si>
    <r>
      <rPr>
        <b/>
        <sz val="10"/>
        <color rgb="FF000000"/>
        <rFont val="Arial"/>
      </rPr>
      <t xml:space="preserve">Primer Trimestre 2022: </t>
    </r>
    <r>
      <rPr>
        <sz val="10"/>
        <color rgb="FF000000"/>
        <rFont val="Arial"/>
      </rPr>
      <t xml:space="preserve">Se realizó la revisión del proceso de  Investigación y Desarrollo Pedagógico en cuanto a formatos, guías e instructivos y se generaron algunas recomendaciones para los ajustes.
</t>
    </r>
    <r>
      <rPr>
        <b/>
        <sz val="10"/>
        <color rgb="FF000000"/>
        <rFont val="Arial"/>
      </rPr>
      <t>Segundo Trimestre 2022:</t>
    </r>
    <r>
      <rPr>
        <sz val="10"/>
        <color rgb="FF000000"/>
        <rFont val="Arial"/>
      </rPr>
      <t xml:space="preserve"> Se asisitó a las reuniones programadas por la Oficina de Control Interno en el marco de la auditoria SIG con el fin de revisar los documentos asociados a los procesos y procedemientos de la Subdirección Académica para su ajuste y actualización.</t>
    </r>
  </si>
  <si>
    <t>Se sugiere por parte de esta Oficina revisar los procedimientos, guías, instructivos y formatos vigentes en el marco de la articulación con el Sistema Nacional de Ciencia y Tecnología de los grupos de investigación del IDEP.</t>
  </si>
  <si>
    <t>Se recomienda dejar establecida la declaración de autoría de la creación y la cesión de los derechos patrimoniales a la entidad, en todos los grupos de investigación donde hagan parte funcionarios de planta.</t>
  </si>
  <si>
    <t>Revisión y ajuste de la resolución 107 de 2020</t>
  </si>
  <si>
    <t xml:space="preserve">
Declaración de autoría de la creación y la cesión de los derechos patrimoniales a la entidad por lo funcionarios que hagan parte de los grupos de investigación aprobada en CCyT</t>
  </si>
  <si>
    <t>Subdirectora Académica
Comite de CyT
Director</t>
  </si>
  <si>
    <r>
      <rPr>
        <b/>
        <sz val="10"/>
        <color rgb="FF000000"/>
        <rFont val="Arial"/>
      </rPr>
      <t>Primer Trimestre 2022:</t>
    </r>
    <r>
      <rPr>
        <sz val="10"/>
        <color rgb="FF000000"/>
        <rFont val="Arial"/>
      </rPr>
      <t xml:space="preserve"> Se han realizado mesas de trabajo con el Departamento Administrativo del Servicio Civil Distrital DASCD con el fin de estudiar la viabilidad de modificar las funciones, para posteriormente realizar el ajuste a la resolución 107 de 2020.
</t>
    </r>
    <r>
      <rPr>
        <b/>
        <sz val="10"/>
        <color rgb="FF000000"/>
        <rFont val="Arial"/>
      </rPr>
      <t>SegundoTrimestre 2022:</t>
    </r>
    <r>
      <rPr>
        <sz val="10"/>
        <color rgb="FF000000"/>
        <rFont val="Arial"/>
      </rPr>
      <t xml:space="preserve"> Se realizó un primer borrador para el ajuste a realizar a la resolución 107 de 2020, el cual será revisado y discutido en comité.</t>
    </r>
  </si>
  <si>
    <t>Se observa como debilidad la falta de un modelo de evaluación para los productos académicos, sin embargo se encuentra en construcción el documento modelo de evaluación para cada uno de los diferentes productos académicos del IDEP, lo anterior fue enunciado en reunión del 6 de septiembre de 2021 del Consejo Directivo por parte del Director del Idep el cual expone lo siguiente: “ Finalmente, resalta que las posibles fallas que se pudieron presentar frente al modelo de arbitraje se están abordando bajo el liderazgo de la subdirectora académica, instancia que está construyendo dicha ruta con el equipo de la estrategia de reconocimiento en el sector y el Sistema Nacional de Ciencia y Tecnología”.</t>
  </si>
  <si>
    <t>Ausencia de ruta para la implementación de la evaluación de productos académicos</t>
  </si>
  <si>
    <t>Establecer  y ejecutar la ruta para la implementación de evaluación</t>
  </si>
  <si>
    <t>Acta de comité
Instrumentos
Recomendaciones</t>
  </si>
  <si>
    <r>
      <rPr>
        <b/>
        <sz val="10"/>
        <color rgb="FF000000"/>
        <rFont val="Arial"/>
      </rPr>
      <t>Primer Trimestre 2022:</t>
    </r>
    <r>
      <rPr>
        <sz val="10"/>
        <color rgb="FF000000"/>
        <rFont val="Arial"/>
      </rPr>
      <t xml:space="preserve"> Se estableció la ruta para la evaluación de productos académicos que consta de un par evaluador, uno interno del Instituto y otro externo a través del formato creado para tal fin.
</t>
    </r>
    <r>
      <rPr>
        <b/>
        <sz val="10"/>
        <color rgb="FF000000"/>
        <rFont val="Arial"/>
      </rPr>
      <t xml:space="preserve">SegundoTrimestre 2022: </t>
    </r>
    <r>
      <rPr>
        <sz val="10"/>
        <color rgb="FF000000"/>
        <rFont val="Arial"/>
      </rPr>
      <t>Dado que se estableió la ruta para la evaluación de productos académicos, se inlcuirá en los procedimientos del proceso de Investigación y Desarrollo Pedagógico en el marco de su actualización</t>
    </r>
  </si>
  <si>
    <r>
      <rPr>
        <u/>
        <sz val="12"/>
        <color rgb="FF1155CC"/>
        <rFont val="Calibri"/>
      </rPr>
      <t>https://drive.google.com/drive/folders/1tRuJngWCJVoo-zaiywSSgexw6cFckRpq</t>
    </r>
    <r>
      <rPr>
        <sz val="12"/>
        <color rgb="FF000000"/>
        <rFont val="Calibri"/>
      </rPr>
      <t>q</t>
    </r>
  </si>
  <si>
    <t>Fecha Aprobación:13/04/2020</t>
  </si>
  <si>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</si>
  <si>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</si>
  <si>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</si>
  <si>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</si>
  <si>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</si>
  <si>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Profesional Especializado 222-03</t>
  </si>
  <si>
    <r>
      <rPr>
        <sz val="10"/>
        <color rgb="FF000000"/>
        <rFont val="Arial"/>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rPr>
      <t>SEGUNDO TRIMESTRE 2021</t>
    </r>
    <r>
      <rPr>
        <sz val="10"/>
        <color rgb="FF000000"/>
        <rFont val="Arial"/>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</si>
  <si>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rPr>
      <t xml:space="preserve">Estantería ubicada en la oficina del subdirector administrativo, financiero y de control disciplinario
</t>
    </r>
    <r>
      <rPr>
        <b/>
        <sz val="11"/>
        <color rgb="FF000000"/>
        <rFont val="Calibri"/>
      </rPr>
      <t>Primer trimestre 2021:</t>
    </r>
    <r>
      <rPr>
        <sz val="11"/>
        <color rgb="FF000000"/>
        <rFont val="Calibri"/>
      </rPr>
      <t xml:space="preserve">
https://drive.google.com/drive/u/1/folders/19qKwayPAj5AKOBl88Zkmta_PzWUrqe3T
</t>
    </r>
    <r>
      <rPr>
        <b/>
        <sz val="11"/>
        <color rgb="FF000000"/>
        <rFont val="Calibri"/>
      </rPr>
      <t>Segundo Trimestre:</t>
    </r>
    <r>
      <rPr>
        <sz val="11"/>
        <color rgb="FF000000"/>
        <rFont val="Calibri"/>
      </rPr>
      <t xml:space="preserve"> http://www.idep.edu.co/?q=talento-humano
\\Apolo\EJECUCION_PLANES\Plan_Mejoramiento\GD
</t>
    </r>
  </si>
  <si>
    <r>
      <rPr>
        <b/>
        <sz val="10"/>
        <color rgb="FF000000"/>
        <rFont val="Arial"/>
      </rPr>
      <t xml:space="preserve">10/12/2019:  </t>
    </r>
    <r>
      <rPr>
        <sz val="10"/>
        <color rgb="FF000000"/>
        <rFont val="Arial"/>
      </rPr>
      <t xml:space="preserve"> Esta acción se modificó en cuanto a su fecha de finalización, continúa en seguimiento. 
</t>
    </r>
    <r>
      <rPr>
        <b/>
        <sz val="10"/>
        <color rgb="FF000000"/>
        <rFont val="Arial"/>
      </rPr>
      <t xml:space="preserve">28/12/2020: </t>
    </r>
    <r>
      <rPr>
        <sz val="10"/>
        <color rgb="FF000000"/>
        <rFont val="Arial"/>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</si>
  <si>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rPr>
      <t xml:space="preserve">13/07/2020: </t>
    </r>
    <r>
      <rPr>
        <sz val="10"/>
        <color rgb="FF000000"/>
        <rFont val="Arial"/>
      </rPr>
      <t xml:space="preserve">Hilda Yamile Morales Laverde - Jefe OCI
</t>
    </r>
    <r>
      <rPr>
        <b/>
        <sz val="10"/>
        <color rgb="FF000000"/>
        <rFont val="Arial"/>
      </rPr>
      <t xml:space="preserve">28/12/2020: </t>
    </r>
    <r>
      <rPr>
        <sz val="10"/>
        <color rgb="FF000000"/>
        <rFont val="Arial"/>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</si>
  <si>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</si>
  <si>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</si>
  <si>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</si>
  <si>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</si>
  <si>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</si>
  <si>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rPr>
      <t xml:space="preserve">
SEGUNDO TRIMESTRE 2021:
</t>
    </r>
    <r>
      <rPr>
        <sz val="10"/>
        <color rgb="FF000000"/>
        <rFont val="Arial"/>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</si>
  <si>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</si>
  <si>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</si>
  <si>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</si>
  <si>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</si>
  <si>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</si>
  <si>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</si>
  <si>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</si>
  <si>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</si>
  <si>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</si>
  <si>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</si>
  <si>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rPr>
      <t>Segundo trimestre 2021</t>
    </r>
    <r>
      <rPr>
        <sz val="10"/>
        <color rgb="FF000000"/>
        <rFont val="Arial"/>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</si>
  <si>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</si>
  <si>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rPr>
      <t>28/12/2020</t>
    </r>
    <r>
      <rPr>
        <sz val="10"/>
        <color rgb="FF000000"/>
        <rFont val="Arial"/>
      </rPr>
      <t xml:space="preserve"> Actividad para verificar en el primer trimestre 2021.
</t>
    </r>
    <r>
      <rPr>
        <b/>
        <sz val="10"/>
        <color rgb="FF000000"/>
        <rFont val="Arial"/>
      </rPr>
      <t xml:space="preserve">05/08/2021:  </t>
    </r>
    <r>
      <rPr>
        <sz val="10"/>
        <color rgb="FF000000"/>
        <rFont val="Arial"/>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</si>
  <si>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 xml:space="preserve">Hilda Yamile Morales Laverde - Jefe OCI, </t>
    </r>
  </si>
  <si>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</si>
  <si>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http://www.idep.edu.co/sites/default/files/PRO-GRF-11-01_Egresos_o_salidas_de_bienes_V6.pdf
</t>
    </r>
    <r>
      <rPr>
        <u/>
        <sz val="10"/>
        <color rgb="FF000000"/>
        <rFont val="Arial"/>
      </rPr>
      <t>Informe final de auditoria interna porceso de recursos fisicos 2021</t>
    </r>
  </si>
  <si>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</si>
  <si>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</si>
  <si>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sz val="10"/>
        <color theme="10"/>
        <rFont val="Arial"/>
      </rPr>
      <t>Informe final de auditoria interna porceso de recursos fisicos 2021</t>
    </r>
  </si>
  <si>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</si>
  <si>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u/>
        <sz val="10"/>
        <color rgb="FF0563C1"/>
        <rFont val="Arial"/>
      </rPr>
      <t>Informe final de auditoria interna porceso de recursos fisicos 2021</t>
    </r>
  </si>
  <si>
    <t xml:space="preserve">
La política de operación del procedimiento GRF-11-02 “Ingreso o altas de bienes y/o elementos al almacén, inventario de propiedad, planta y equipo del IDEP”  establece: “Las publicaciones que resulten de contrato cuyo objeto es la impresión incluido los Insumos, una vez entregadas al IDEP, se les hará el trámite de ingreso a los inventarios de la entidad, mediante solicitud FT-GRF-11-24, suscrita por el supervisor en el que anexara la factura y el Acta de Ejecución, y quedaran registrados en la Bodega de Publicaciones” ; de acuerdo con las pruebas de control realizada por parte de OCI se evidencia que para las solicitudes de las altas de publicaciones realizadas en el año 2020 correspondientes a las altas No. 02 del 4 de marzo de 2020 y la No. 03 del 9 de diciembre 2020 no se realizaron en el formato establecido FT-GRF-11-24; adicionalmente para el alta de publicación N.º 02 no se adjuntó el acta de ejecución como lo describe el procedimiento evaluado.
El procedimiento GRF-11-02 “Ingreso o altas de bienes y/o elementos al almacén, inventario de propiedad, planta y equipo del IDEP establece que cuando se recibe una solicitud el tiempo máximo es de tres (3) días hábiles, de acuerdo con la verificación realizada a los soportes enviados por la Subdirección académica mediante correo electrónico Institucional se evidencia que el ingreso y/o alta de publicación No. 02 del 04 de marzo de 2020, con soporte memorando radicado IDEP 00106-817-000094 del 4-02-2020 “Solicitud ingreso a bodega de
publicaciones” se realizó extemporáneamente o fuera del plazo descrito en el procedimiento evaluado.
I</t>
  </si>
  <si>
    <t xml:space="preserve">
Se envio solicitud de cargue en la plataforma de Goobi, como se evidencia en los correos electrónico de fecha  25 y 26 de febrero de 2021, el cual se tiene respuesta el dia 26 de febrero de 2021, por lo tanto el cargue de los saldos iniciales por parte del operador de Goobi, no se subieron al inicio de la vigencia.
Teniendo en cuenta el informe del seguimiento del Plan de Mejoramiento de la Oficina de Control Interno con corte agosto del 2021, se evidencia las acciones formuladas en la vigencia 2019  en relación con la actualización del procedimiento PRO-GRF-11-01, PRO-GRF-11-02 fueron inefectivas se reformula la acción incluyendo las observaciones realizadas en la auditoria 2021.</t>
  </si>
  <si>
    <t xml:space="preserve">Estas actividades se trabajaran en conjunto con la Profesional Especializado de la Subdirección Académica quien es responsable del manejo de la Bodega de Publicaciones.
* Actualizar y documentar el procedimiento PRO-GRF-11-02 “Ingreso o altas de bienes y/o elementos al almacén, inventario de propiedad, planta y equipo del IDEP". En el sentido de aclarar que los movimientos de inicio de vigencia se realizaran una vez el administrador del GOOBI suba saldos iniciales de Almacen de la vigencia en curso.
* Actualizar, documentar y socializar el procedimiento PRO-GRF-11-01 “salida de bienes y/o elementos al almacén, inventario de propiedad, planta y equipo del IDEP". </t>
  </si>
  <si>
    <t>Procedimientos actualizados en la maloca SIG</t>
  </si>
  <si>
    <t xml:space="preserve"> Profesional Universitario 219-02 - SAFyCD
Subdirección Administrativa, Financiera y de Control Disciplinario</t>
  </si>
  <si>
    <t>TERCER TRIMIESTRE: En el mes de octubre se actualizaran los procedimientos.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</si>
  <si>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http://www.idep.edu.co/?q=content/grf-11-proceso-de-gesti%C3%B3n-de-recursos-f%C3%ADsicos-y-ambiental</t>
  </si>
  <si>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</si>
  <si>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</si>
  <si>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t>“Se evidencia incumplimiento en la actividad No 10 del procedimiento PRO-GRF11-01 “Salidas definitivas de Bienes y/o elementos del inventario de propiedad, planta y equipo” toda vez que no se presentó con anterioridad para aprobación del Comité Institucional de Gestión y Desempeño el concepto técnico de retiro de los bienes elementos de baja de la Resolución 024 del 29 de abril de 2021”.</t>
  </si>
  <si>
    <t>Se elaboro el concepto técnico mediante radicado 00106-817-000489 de fecha 12/04/2021, el cual hizo parte de los soportes de la Resolucion No. 024 de 2021, mas sin embargo no se presento ante el Comite Institucional de Gestión y Desempeño para su aprobación antes de que se expidiera la Resolución citada, en razón a la alta carga laboral presentada por la Profesional reponsable y a la modalidad del trabajo en casa que no permitio un seguimiento permanente en la ejecución de la totalidad de las actividades del procedimiento.</t>
  </si>
  <si>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</si>
  <si>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t>Procedimiento actualizados, correos electrónicos, acta de comité y Resolución</t>
  </si>
  <si>
    <t>TERCER TRIMESTRE 05/10/2021: Lilia Correa Se presentó por parte del Subdirector Administrativo, Financiero y de Control Disciplinario ante el Comité Institucional de finales del mes de agosto de 2021, la Resolución de alcance para continuar con el tramite de baja de nuestros inventarios de Propiedad, Planta y equipo y hacer entregar oficial a la entidad que se surtio el procedimeinto de ofrecimiento de las misma.</t>
  </si>
  <si>
    <t>\\Apolo\EJECUCION_PLANES\Plan_Mejoramiento\GRF\Tercer_seguimiento</t>
  </si>
  <si>
    <t>13/12/2021: Se verificó el acta Nº 17 del Comité Institucional de gestion y desempeño en la agenda de reunión del mismo en el item 3 donde se socializó y aprobó la resolución y el concepto tecnico de retito de los bienes objeto de baja donde se subsana recomendación por auditoria interna, igualmente se verificó el procedimiento SALIDAS DEFINITIVA DE BIENES Y/O ELEMENTOS DEL INVENTARIO DE PROPIEDAD, PLANTA Y EQUIPO
 con fecha de aprobación 17-11-2021, por lo anterior se cierra la acción como efectiva.</t>
  </si>
  <si>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</si>
  <si>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t>13/12/2021: María Margarita Cruz Gómez. Profesional contratista OCI.</t>
  </si>
  <si>
    <t>Se evidencia incumplimiento en cuanto a los requisitos que debe tener el formato FT-GRF-11-10 Solicitud de traslado de bienes, elementos y autorización del inventario a cargo de funcionarios y contratistas como se detalla en el numeral 2.3.3 del presente informe.</t>
  </si>
  <si>
    <t>Se realizaron acciones para acelear el proceso de baja de las sillas que no estaban inmersas en el procedimiento, sin inducir el riesgo de perdida de bienes toda vez que qedan bajo responsabilidad y custodia de la Profesiona Universitario del proceso.
Teniendo en cuenta el informe del seguimiento del Plan de Mejoramiento de la Oficina de Control Interno con corte agosto del 2021, se evidencia las acciones formuladas en relación con la actualización del procedimiento PRO-GRF-11-03 fueron inefectivase reformula la acción incluyendo las observaciones realizadas en la auditoria 2021.</t>
  </si>
  <si>
    <t>Estas actividades se trabajaran en conjunto con el Tecnico Operativo de la Oficina Asesora de Planeación responsable de los bienes de Tecnología.
Actualizar, documentar el procedimiento PRO-GRF-11-03 Inventarios de propiedad, planta y equipo IDEP</t>
  </si>
  <si>
    <t>TERCER TRIMESTRE 05/10/2021: Lilia Correa: Se actualizarán los procedimientos en el mes de octubre del 2021.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</si>
  <si>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9/12/2021: De acuerdo con el seguimiento efectuado por parte de esta Oficina se evidencia cumplimiento a lo enunciado a la actividad donde se verificó el cumplimiento de la actualización de los procedimiento y el formato con base en las sugerencias realizadas por parte de esta Oficina Asesora, por lo anterior se da cierre a este acción como efectiva</t>
  </si>
  <si>
    <t>9/12/2021: María Margarita Cruz Gómez. Profesiona contratista OCI</t>
  </si>
  <si>
    <t>Eliminada</t>
  </si>
  <si>
    <t xml:space="preserve">Oficina Asesora de Planeación </t>
  </si>
  <si>
    <t>Falta de disponibilidad de los servicios TIC</t>
  </si>
  <si>
    <t>Falla de flujo de energía que  se ocasionó por el uso de la toma de corriente de la cocina ubicada en la oficina 402B</t>
  </si>
  <si>
    <t>Para disminuir el riesgo de falta de disponibilidad de energía, se realizarán acciones para suplir las fallas a través de una UPS.</t>
  </si>
  <si>
    <t xml:space="preserve">Suscripción del contrato de adquisición de la UPS </t>
  </si>
  <si>
    <t xml:space="preserve">Jefe Oficina de Planeación </t>
  </si>
  <si>
    <r>
      <rPr>
        <sz val="10"/>
        <color rgb="FF000000"/>
        <rFont val="Arial"/>
      </rPr>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r>
    <r>
      <rPr>
        <b/>
        <sz val="10"/>
        <color rgb="FF000000"/>
        <rFont val="Arial"/>
      </rPr>
      <t>2021:</t>
    </r>
    <r>
      <rPr>
        <sz val="10"/>
        <color rgb="FF000000"/>
        <rFont val="Arial"/>
      </rPr>
      <t xml:space="preserve">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
</t>
    </r>
    <r>
      <rPr>
        <b/>
        <sz val="10"/>
        <color rgb="FF000000"/>
        <rFont val="Arial"/>
      </rPr>
      <t xml:space="preserve">Tercer Seguimiento </t>
    </r>
    <r>
      <rPr>
        <sz val="10"/>
        <color rgb="FF000000"/>
        <rFont val="Arial"/>
      </rPr>
      <t>30/09/2021 (César Linares): 
La causa del fallo en el flujo eléctrico correspondió a una sobrecarga generada por la conexión de una greca o cafetera eléctrica en la oficina 402B, donde se encuentra el Centro de Datos (Datacenter). 
Esto hizo que se saltaran tanto el braker (protección de sobre carga) general de esta oficina, como el braker del contador que se encuentra en el cuarto eléctrico del cuarto piso del Edificio. Este último es administrado por el Centro Empresarial Arrecife. El incidente ocurrió antes de dar inicio a la jornada laboral, entrando inmediamente en operación la UPS, la cual provee un respaldo entre 15 y 20 minutos de energía. El caso se nos informó aproximadamente 30 minutos depues de sucedido. Una vez enterados procedemos a comunicarnos con la administración del edifico para que activaran dicho braker. La acción de la administración del edificio tomó aproximadamente 1 hora. Al agotarce la capacidad de respaldo de la UPS, se produjo un apagado abrupto de todos los equipos, en especial los que hacen parte de la hiperconvergencia, que son susceptible a apagados de este tipo dado que requieren de un procedimiento especial de apagado. 
Al restablecerse el servicio de fluido eléctrico de la oficina, aunque los nodos de la hiperconvergencia encendieron, los servícios allí alojados no lo hicieron de forma correcta generando la indisponibilidad de todos los servios web allí alojados, como portal, ecosistema de publicaciones digitales, entre otros. Por lo anterior, fue necesario contactar con el servicio de soporte de HPE lo que se tomó al rededor de 2 horas desde el contacto hasta la normalización del servicio.
En su momento, esta situación se reportó a la Subdirección  Admistrativa y Financiera y Control Disciplinarios para que tomara las medidas correctivas pertinentes a fin de evitar que vuelva a ocurrir este incidente por esa causa. Inicialmente se planteó la compra de nueva UPS para que diera mayor tiempo de energía pero esta solución no es viable dado que, no corrige la falla y tampoco hay el presupuesto para tal compra. 
En conclusión, el caso se trabajó mediante sensibilizaciones parav la no conexión de equipos en la oficina indicando el daño que puede gererar igualmente, se escaló a la Subdirección Administrativa y Financiera él caso, ya que es de competencia de ella realizar el diagnóstico, revisón y corrección de las fallas en el fluido eléctrico y el contacto con el administrador del edificio en el cual se encuentra en arriendo el IDEP. Se Informa que a la fecha se encuentra subsanado el inconveniente y no se ha presentado nuevamente, por tanto, no se reformula nueva acción toda vez que las acciones a realizar de sensibiliozación y escalamientod e caso se cumplieron una vez se presentó el incidente. Por lo anterior, Se solicita el cierre de esta acción.</t>
    </r>
  </si>
  <si>
    <t>Plan de Adquisiciones de la vigencia 2020
Primer Trimestre 2021: Inventario con número de placa A6577 UPS 10KVA
\\Apolo\EJECUCION_PLANES\Plan_Mejoramiento\GT</t>
  </si>
  <si>
    <r>
      <rPr>
        <sz val="10"/>
        <color rgb="FF000000"/>
        <rFont val="Arial"/>
      </rPr>
      <t xml:space="preserve">28/12/2020 Se debe formular acción de mejora teniendo en cuenta la disponibilidad de recursos que le asignen a la Entidad para la siguiente vigencia.
05/08/2021:  La acción formulada esta observación por autoevaluación es </t>
    </r>
    <r>
      <rPr>
        <i/>
        <sz val="10"/>
        <color rgb="FF000000"/>
        <rFont val="Arial"/>
      </rPr>
      <t xml:space="preserve">"Para disminuir el riesgo de falta de disponibilidad de energía, se realizarán acciones para suplir las fallas a través de una UPS" ;  </t>
    </r>
    <r>
      <rPr>
        <sz val="10"/>
        <color rgb="FF000000"/>
        <rFont val="Arial"/>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i/>
        <sz val="10"/>
        <color rgb="FF000000"/>
        <rFont val="Arial"/>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</si>
  <si>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</si>
  <si>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</si>
  <si>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</si>
  <si>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</si>
  <si>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</si>
  <si>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</si>
  <si>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</si>
  <si>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</si>
  <si>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rPr>
      <t xml:space="preserve">Segundo trimestre: </t>
    </r>
    <r>
      <rPr>
        <u/>
        <sz val="11"/>
        <color rgb="FF1155CC"/>
        <rFont val="Calibri"/>
      </rPr>
      <t>http://www.idep.edu.co/?q=content/indicadores-de-gesti%C3%B3n</t>
    </r>
  </si>
  <si>
    <r>
      <rPr>
        <sz val="10"/>
        <color theme="1"/>
        <rFont val="Arial"/>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rPr>
      <t>28/12/2020</t>
    </r>
    <r>
      <rPr>
        <sz val="10"/>
        <color theme="1"/>
        <rFont val="Arial"/>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rPr>
      <t xml:space="preserve">
</t>
    </r>
    <r>
      <rPr>
        <b/>
        <sz val="10"/>
        <color theme="1"/>
        <rFont val="Arial"/>
      </rPr>
      <t xml:space="preserve">05/08/2021:  </t>
    </r>
    <r>
      <rPr>
        <sz val="10"/>
        <color theme="1"/>
        <rFont val="Arial"/>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</si>
  <si>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t xml:space="preserve">Correo electrónico </t>
  </si>
  <si>
    <r>
      <rPr>
        <b/>
        <sz val="10"/>
        <color rgb="FF000000"/>
        <rFont val="Arial"/>
      </rPr>
      <t>13/07/2020</t>
    </r>
    <r>
      <rPr>
        <sz val="10"/>
        <color rgb="FF000000"/>
        <rFont val="Arial"/>
      </rPr>
      <t xml:space="preserve">:  Hilda Yamile Morales Laverde - Jefe OCI
</t>
    </r>
    <r>
      <rPr>
        <b/>
        <sz val="10"/>
        <color rgb="FF000000"/>
        <rFont val="Arial"/>
      </rPr>
      <t>28/12/2020:</t>
    </r>
    <r>
      <rPr>
        <sz val="10"/>
        <color rgb="FF000000"/>
        <rFont val="Arial"/>
      </rPr>
      <t xml:space="preserve"> María Margarita Cruz Gómez. Contratista OCI
05/08/2021:  Seguimiento efectuado por:
</t>
    </r>
    <r>
      <rPr>
        <b/>
        <sz val="10"/>
        <color rgb="FF000000"/>
        <rFont val="Arial"/>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</si>
  <si>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</si>
  <si>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</si>
  <si>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</si>
  <si>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</si>
  <si>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 xml:space="preserve">Jefe Oficina Asesora de Planeación
Contratista OAP - Tecnología </t>
  </si>
  <si>
    <r>
      <rPr>
        <sz val="10"/>
        <color rgb="FF000000"/>
        <rFont val="Arial"/>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rPr>
      <t>SEGUNDO TRIMESTRE:</t>
    </r>
    <r>
      <rPr>
        <sz val="10"/>
        <color rgb="FF000000"/>
        <rFont val="Arial"/>
      </rPr>
      <t xml:space="preserve"> Se mantiene la configuración del firrewaal, que solo asigna direciones IP mediante el servicio DHCP solo a los equipos cuya dirección MAC esta registrada en el firewall. 
</t>
    </r>
    <r>
      <rPr>
        <b/>
        <sz val="10"/>
        <color rgb="FF000000"/>
        <rFont val="Arial"/>
      </rPr>
      <t>24/05/2021</t>
    </r>
    <r>
      <rPr>
        <sz val="10"/>
        <color rgb="FF000000"/>
        <rFont val="Arial"/>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</si>
  <si>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</si>
  <si>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rPr>
      <t xml:space="preserve">05/08/2021:  </t>
    </r>
    <r>
      <rPr>
        <sz val="10"/>
        <color rgb="FF000000"/>
        <rFont val="Arial"/>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</si>
  <si>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</si>
  <si>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10"/>
        <color rgb="FF000000"/>
        <rFont val="Arial"/>
      </rPr>
      <t>05/08/2021</t>
    </r>
    <r>
      <rPr>
        <sz val="10"/>
        <color rgb="FF000000"/>
        <rFont val="Arial"/>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</si>
  <si>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</si>
  <si>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</si>
  <si>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</si>
  <si>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</si>
  <si>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</si>
  <si>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</si>
  <si>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</si>
  <si>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t xml:space="preserve">TECER TRIMESTRE: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Se solicita el cierre de esta acción.
</t>
  </si>
  <si>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</si>
  <si>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</si>
  <si>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t xml:space="preserve">
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t>
  </si>
  <si>
    <t xml:space="preserve">
05/08/2021:  Seguimiento efectuado por:
Hilda Yamile Morales Laverde - Jefe OCI.
10/12/2021 Seguimiento efectuado por: Martha Cecilia Quintero Barreiro Tecnico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</si>
  <si>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</si>
  <si>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</si>
  <si>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</si>
  <si>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</si>
  <si>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
Se elaboró el procedimiento PRO-GT-12-12 - Procedimiento_para el control de Cambios V1 junto con el formato FT- GT-12-23 - Formato para el Control de Cambios V1 y se entrego al SIG para la gestión correspondiente. Por lo atnterior se solicita el cierre de esta acción.</t>
  </si>
  <si>
    <r>
      <rPr>
        <u/>
        <sz val="10"/>
        <color rgb="FF1155CC"/>
        <rFont val="Arial"/>
      </rPr>
      <t>http://www.idep.edu.co/?q=content/gt-12-proceso-de-gesti%C3%B3n-tecnol%C3%B3gica#overlay-context=</t>
    </r>
    <r>
      <rPr>
        <sz val="10"/>
        <color rgb="FF000000"/>
        <rFont val="Arial"/>
      </rPr>
      <t xml:space="preserve">
\\Apolo\EJECUCION_PLANES\Plan_Mejoramiento\GT</t>
    </r>
  </si>
  <si>
    <r>
      <rPr>
        <b/>
        <sz val="10"/>
        <color rgb="FF000000"/>
        <rFont val="Arial"/>
      </rPr>
      <t xml:space="preserve">05/08/2021:  </t>
    </r>
    <r>
      <rPr>
        <sz val="10"/>
        <color rgb="FF000000"/>
        <rFont val="Arial"/>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</si>
  <si>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</si>
  <si>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
05/08/2021:  Seguimiento efectuado por:
Hilda Yamile Morales Laverde - Jefe OCI.</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</si>
  <si>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</si>
  <si>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</si>
  <si>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</si>
  <si>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</si>
  <si>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</si>
  <si>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t>Se establecerá en el contrato las acciones relacionadas con los despliegues.</t>
  </si>
  <si>
    <t xml:space="preserve">Términos del contrato con GOOBI </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</si>
  <si>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</si>
  <si>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</si>
  <si>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21/12/2021: Se cierra la acción como inefectiva toda vez que la acción se cumplió fuera del plazo establecido. </t>
  </si>
  <si>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</si>
  <si>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</si>
  <si>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La acción formulada Se establecerá en el contrato las acciones relacionadas con los despliegues, no subsana el hallazgo No se cuenta con un plan para el control de cambios del sis tema Goobi, revisar e implementar acciones de seguridad de la VPN del IDEP  e implementar acciones con los proveedores del IDEP para la ejecución de los despliegues. </t>
  </si>
  <si>
    <t>Formular estrategias para el control de despliegues en producción y documentación para el control de cambios en el sistema de información Goobi</t>
  </si>
  <si>
    <t>Manual para la Adquisición y Mantenimiento a los Sistemas de Información del IDEP actualizado
Correos del proveedor</t>
  </si>
  <si>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</si>
  <si>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t>\\Apolo\EJECUCION_PLANES\Plan_Mejoramiento\GT\Goobi</t>
  </si>
  <si>
    <t>10/12/2021:Se verifico en la pagina del IDEP el manual Manual para la Adquisición y Mantenimiento a los Sistemas de Información del IDEP" el cual contiene  los pasos a seguir para llevar a cabo la documentación de los despliegues que originan cambios en los sistemas de información. Adicionalmente se evidencia los soportes con el  con el proveedor  con relacion a los desplieges y control de cambios, por lo anterior se cierra la acción como efectiva.</t>
  </si>
  <si>
    <t>http://www.idep.edu.co/sites/default/files/MN-GT-12-15-%20Manual%20para%20la%20Gestion%20de%20los%20Sistemas%20de%20Informaci%C3%B3n%20del%20IDEP_V2.pdf#overlay-context=content/gt-12-proceso-de-gesti%25C3%25B3n-tecnol%25C3%25B3gica%3Fq%3Dcontent/gt-12-proceso-de-gesti%25C3%25B3n-tecnol%25C3%25B3gica
\\Apolo\EJECUCION_PLANES\Plan_Mejoramiento\GT\Goobi</t>
  </si>
  <si>
    <t>10/12/2021 Seguimiento efectuado por: Martha Cecilia Quintero Barreiro Tecnico OCI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</si>
  <si>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</si>
  <si>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</si>
  <si>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</si>
  <si>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</si>
  <si>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</si>
  <si>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</si>
  <si>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t>05/08/2021:   Esta actividad se encuentra en ejecución
13/12/2021 Se verificó dentro de la página del IDEP la actualización del procedimiento forMulacion y seguimiento al PETI con fecha de aprobación del  14/09/2021 vr6, por lo anterior se cierra la acción como efectiva.</t>
  </si>
  <si>
    <t>http://www.idep.edu.co/sites/default/files/PRO-GT-12-08%20Formulaci%C3%B3n%20y%20Seguimiento%20al%20PETI%20V6%20%281%29.pdf#overlay-context=content/gt-12-proceso-de-gesti%25C3%25B3n-tecnol%25C3%25B3gica%3Fq%3Dcontent/gt-12-proceso-de-gesti%25C3%25B3n-tecnol%25C3%25B3gica</t>
  </si>
  <si>
    <t xml:space="preserve">
05/08/2021:  Seguimiento efectuado por:
Hilda Yamile Morales Laverde - Jefe OCI.
13/12/2021: María Margarita Cruz Gómez. Profesional contratista OCI.</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</si>
  <si>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</si>
  <si>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</si>
  <si>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</si>
  <si>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</si>
  <si>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</si>
  <si>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</si>
  <si>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</si>
  <si>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</si>
  <si>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</si>
  <si>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</si>
  <si>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</si>
  <si>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</si>
  <si>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rPr>
      <t xml:space="preserve">\\Apolo\EJECUCION_PLANES\Plan_Mejoramiento\GT\Plan de Contingencia
</t>
    </r>
    <r>
      <rPr>
        <u/>
        <sz val="10"/>
        <color rgb="FF1155CC"/>
        <rFont val="Arial"/>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</si>
  <si>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</si>
  <si>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</si>
  <si>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Se observan mejoras en la cobertura de servicios tecnológicos en la versión 2020.
Están pendientes los otros elementos de la recomendación.</t>
  </si>
  <si>
    <t>Planes de Contingencia no se encuentran ajustados  a los mínimos requeridos y recomendados por la Auditoría</t>
  </si>
  <si>
    <t xml:space="preserve">
Establecer estrategias conjuntas con los contratistas de los Sistemas de Información para gestionar los incidentes oportunamente y contar con el apoyo de estos para llevar a cabo el plan de contingencia en caso de requerirse</t>
  </si>
  <si>
    <t xml:space="preserve"> Manual para la Adquisición y Mantenimiento a los Sistemas de Información del IDEP
Restructuración del documento plan de contingencia que incluya  responsables de las acciones y tiempos
Solicitar al proveedor Soporte Lógico el plan de continegncia que maneja la empresa para dar solución a los temas que se presenten.</t>
  </si>
  <si>
    <t xml:space="preserve">Técnico Operativo Oficina Asesora Planeación </t>
  </si>
  <si>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</si>
  <si>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</si>
  <si>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t>05/08/2021: Esta acción se encuentra en ejecución.
13/12/2021: Se verifico dentro de la página del IDEP el plan de contingencia con aprobación 29/06/2021 y el MANUAL PARA LA GESTIÓN DE LOS
SISTEMAS DE INFORMACIÓN DEL
IDEP
 con fecha de aprobación 10/09/2021. adicionalmente se verifico el documento solicitado al proveedor Soporte Lógico del plan de contingencia que maneja la empresa para dar solución a los temas que se presenten, por lo anterior se cierra la acción como efectiva.</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</si>
  <si>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</si>
  <si>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</si>
  <si>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</si>
  <si>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</si>
  <si>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 xml:space="preserve">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
</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</si>
  <si>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</si>
  <si>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</si>
  <si>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 xml:space="preserve">05/08/2021:  Seguimiento efectuado por:
Hilda Yamile Morales Laverde - Jefe OCI.
</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</si>
  <si>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</si>
  <si>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</si>
  <si>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</si>
  <si>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</si>
  <si>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 xml:space="preserve">"Esta actividad inicia en el segundo semestre, por lo anterior, se reportará seguimiento en el trimestre pertinente.
26/05/2021: Se entregará una actualización del Plan de Tratamiento de Riesgo con el plan de contingencia en el mes de julio.
TERCER TRIMESTRE (omar coronado)  05-10-2021: se informa que la  articulación del Plan de Tratamiento de Riesgo con el plan de contingencia, el documento final será entregado el día 29 de octubre 2021 ya que por actualización del plan de contingencia, se esta armonizando y restaurando el Plan de Tratamiento de Riesgo de su primer entregable que se realizo en el mes de julio del 2021
CUARTO TRIMESTRE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	</t>
  </si>
  <si>
    <t>\\Apolo\EJECUCION_PLANES\Plan_Mejoramiento\GT\El PL-GT-12-05 Plan de Tratamiento de Riesgos de Seguridad y Privacidad – IDEP</t>
  </si>
  <si>
    <t>05/08/2021: Esta acción se encuentra en ejecución.
21/12/2021:  Esta acción se cierra  al verificar los documentos compartidos s sin embargo se encuentra pendiente validar la efectividad de la misma en próximas auditorias al proceso ya que el perfil de la OCI no tiene experticia en el tema tecnologico.</t>
  </si>
  <si>
    <t>21/12/2021: María Margarita Cruz Gómez. Profesional contratista OCI</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</si>
  <si>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</si>
  <si>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</si>
  <si>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 xml:space="preserve">
Establecer estrategias conjuntas para hacer partícipe de los planes de contingnecia de TI, a los proveedores de Sistemas de Información de Terceros.</t>
  </si>
  <si>
    <t>Manual para la Adquisición y Mantenimiento a los Sistemas de Información del IDEP actualizado
Plan de contingencia del proveedor</t>
  </si>
  <si>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</si>
  <si>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</si>
  <si>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05/08/2021: Esta acción se encuentra en ejecución.
9/12/2021: Se verificó en la página del IDEP el manual para la adquisición y mantenimiento de los sistemas de informaciión del IDEP con sus anexos y el plan de contingencia tecnologica que contiene los insumos para la elaboración de los contratos con terceros , por lo anterior se cierra la acción como efectiva.</t>
  </si>
  <si>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</si>
  <si>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9/12/2021: María Margarita Cruz Gómez. Profesional contratista OCI.</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</si>
  <si>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</si>
  <si>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</si>
  <si>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</si>
  <si>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</si>
  <si>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</si>
  <si>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http://www.idep.edu.co/?q=content/gt-12-proceso-de-gesti%C3%B3n-tecnol%C3%B3gica#overlay-context=</t>
  </si>
  <si>
    <t>05/08/2021: Esta acción se encuentra en ejecución9/12/2021: Se verificó en la página del IDEP la politica de privacidad y seguridad de la información con actualización del 08/11/2021 donde se evidencia las resposnsbilidades de los activos de información y la relación de los documentos asociados entre ellos el compromiso de cumplimiento de las politicas TIC del IDEP, por lo anterior se cierra la acción como efectiva.</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</si>
  <si>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</si>
  <si>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</si>
  <si>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</si>
  <si>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</si>
  <si>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</si>
  <si>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r>
      <rPr>
        <b/>
        <sz val="10"/>
        <color rgb="FF000000"/>
        <rFont val="Arial"/>
      </rPr>
      <t>PRIMER TRIMESTRE:</t>
    </r>
    <r>
      <rPr>
        <sz val="10"/>
        <color rgb="FF000000"/>
        <rFont val="Arial"/>
      </rPr>
      <t xml:space="preserve"> Se creo una regla en el firewall y estamos en pruebas de aplicación del concepto de aplicabilidad de la regla. Se solicita cierre de la acción
</t>
    </r>
  </si>
  <si>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</si>
  <si>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</si>
  <si>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05/08/2021: Seguimiento efectuado por: Hilda Yamile Morales Laverde - Jefe OCI.</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</si>
  <si>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</si>
  <si>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</si>
  <si>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</si>
  <si>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</si>
  <si>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</si>
  <si>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</si>
  <si>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</si>
  <si>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</si>
  <si>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</si>
  <si>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</si>
  <si>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Configiuración del antivirus
en Video</t>
  </si>
  <si>
    <t>Jefe Oficina de Planeación 
Oficial de Seguridad de la Información en el IDEP o quien haga sus veces</t>
  </si>
  <si>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</si>
  <si>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t>Usuarios con acceso a la red LAN del IDEP mediado por el sistema de seguridad perimetral Firewall: 
\Plan_Mejoramiento\GT\Firewall\</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</si>
  <si>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efevtividad por parte de nueva auditoria interna al proceso de gestión Tecnologica.</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</si>
  <si>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</si>
  <si>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</si>
  <si>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</si>
  <si>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</si>
  <si>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</si>
  <si>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</si>
  <si>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</si>
  <si>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</si>
  <si>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</si>
  <si>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</si>
  <si>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</si>
  <si>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PRIMER TRIMESTRE: Se elaborará un manual de la administración de las cuentas de correo, para entregar en el segundo trimestre de 2021.
Segundo trimestre: Se inicia la elaboración del manual y se publicará en el mes de julio.
Tercer trimestre: Se solicita la ampliación de la acción a 31 de octubre de 2021, teniendo en cuenta que está en proceso de construcción el manual de administración y gestión de las cuentas de correo del IDEP.
17-11-2021 - Cesar Linares  se crea el manual de administración y gestión de las  cuentas de correo del IDEP, se solicita cerrar la acción</t>
  </si>
  <si>
    <t>http://www.idep.edu.co/?q=content/gt-12-proceso-de-gesti%C3%B3n-tecnol%C3%B3gica#overlay-context=
MN-GT-12-16 Manual Administración y Gestión Cuentas Correo</t>
  </si>
  <si>
    <t>05/08/2021: Esta actividad se encuentra en ejecución.
9/12/2021: Se verificó en la página del IDEP el MANUAL DE ADMINISTRACIÓN Y
GESTIÓN DE LAS CUENTAS DE
CORREO DEL IDEP
 con fecha de aprobación 15/10/2021, por lo anterior se cierra la acción como cumplida.</t>
  </si>
  <si>
    <t>9/12/2021: María Margarita Cruz Gomez. Profesional contratista OCI</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</si>
  <si>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</si>
  <si>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</si>
  <si>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Modificar los controles de Seguridad y aseguramiento de la plataforma tecnológica según la capacidad operativa del IDEP.
</t>
  </si>
  <si>
    <t xml:space="preserve">Imágenes de la configuración y para metrización de los dispositivos de infraestructura de IDEP en documento DPF
</t>
  </si>
  <si>
    <t xml:space="preserve">Esta actividad inicia en el tercer trimestre, por lo anterior, se reportará seguimiento en el trimestre pertinente.
TERCER TRIMESTRE:  Desde equipo de trabajo de gestión tecnológico se trabajó en las diferentes líneas de acción en relacion a (Plan Estratégico de Tecnologías de la Información y las Comunicaciones PETI, Plan de Tratamiento de Riesgos de Seguridad y Privacidad, Plan de Seguridad y Privacidad de la Información, Plan de contingencia, Activos de información, Actualización de procedimientos, manuales y guías del proceso de gestión tecnológica. Política de Privacidad y Tratamiento de Datos Política Seguridad y privacidad de la información). Los cuales definen estrategias y acciones de configuración parametrización de los dispositivos de infraestructura como antivirus, las GPO del directorio activo y firewall, se realizan actualizaciones de los sistemas operativos de los servidores, para reducir los riesgos de seguridad aumentando los controles. 
Los controles actuales han sido eficientes para la dinámica del IDEP como se evidencia que No se han presentado incidentes de seguridad y que los activos de información y la infraestructura tecnológica se encuentran salvaguardados y 100 % operativos. Por tal motivose solicita el cierre de esta no conformidad.
Las entidades públicas no tienen que aplicar todos los controles de seguridad detallando cada uno de los dominios establecidos en el anexo A de la norma NTC: ISO/IEC 27001. Tiene que aplicar los que se definan en la implementación de sistema de gestión de seguridad de la información – SGSI y en el IDEP NO cuenta actualmente SGSI
Se ajusta la acción por: 
Modificar los controles de Seguridad y aseguramiento de la plataforma tecnológica según la capacidad operativa del IDEP
Se ajusta la fuente de verificación por: 
Imágenes de la configuración y para metrización de los dispositivos de infraestructura de IDEP en documento DFP.
</t>
  </si>
  <si>
    <t xml:space="preserve">
\\Apolo\EJECUCION_PLANES\Plan_Mejoramiento\GT\Firewall
\\Apolo\EJECUCION_PLANES\Plan_Mejoramiento\GT\Antivirus
\\Apolo\EJECUCION_PLANES\Plan_Adecuación_Sostenibilidad_SIG_Referente_MIPG\Seguridad_Digital\Plan de Seguridad y Privacidad\Políticas de Seguridad y Privacidad de la Información
\\Apolo\EJECUCION_PLANES\Plan_Adecuación_Sostenibilidad_SIG_Referente_MIPG\Seguridad_Digital\Plan de Seguridad y Privacidad\MSPI</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</si>
  <si>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efectividad por parte de nueva auditoria interna al proceso de gestión Tecnologica.</t>
  </si>
  <si>
    <t>13/12/2021: María Margarita Cruz Gómez. Profesiona contratista OCI</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</si>
  <si>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</si>
  <si>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</si>
  <si>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</si>
  <si>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</si>
  <si>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TERCER TRIMESTRE:  Utilizando plataformas digitales, se actualiza y entrega el 11 de agosto de 2021 el diagrama de red de conformidad a lo solicitado en relación de con la arquitectura TCP/IP base de la infraestructura de conectividad a nivel mundial. Se solicita el cierre de esta no conformidad.</t>
  </si>
  <si>
    <t>\\Apolo\EJECUCION_PLANES\Plan_Mejoramiento\GT\Diagrama de RED</t>
  </si>
  <si>
    <t>05/08/2021: Esta actividad se encuentra en ejecución.
13/12/2021: Se verifico el diagrama de red V3. 2021 en la carpeta de apolo por lo anterior se da cierre a la acción como efectiva.</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</si>
  <si>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</si>
  <si>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</si>
  <si>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</si>
  <si>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</si>
  <si>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</si>
  <si>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\\Apolo\EJECUCION_PLANES\Plan_Mejoramiento\GT\Informe Herramientas Evaluadas - Mesa Ayuda - Inventario Activos - Monitoreo Red.
ACCESO a Plataforma CACTI: http://192.168.1.242/cacti/host.php?action=edit&amp;id=5</t>
  </si>
  <si>
    <t>05/08/2021: Esta actividad se encuentra en ejecución.
13/12/2021: Esta acción se cierra sin embargo se encuentra pendiente validar la efectividad de la misma en próximas auditorias al proceso.</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</si>
  <si>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</si>
  <si>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</si>
  <si>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</si>
  <si>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</si>
  <si>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</si>
  <si>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</si>
  <si>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</si>
  <si>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</si>
  <si>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</si>
  <si>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</si>
  <si>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</si>
  <si>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</si>
  <si>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Juliett Yaver Licht  informa a esta Oficina que no se requiere actualización de las mismas; por lo anterior se realiza el cierre de esta actividad.</t>
  </si>
  <si>
    <t>13/12/2021: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</si>
  <si>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</si>
  <si>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</si>
  <si>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</si>
  <si>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</si>
  <si>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</si>
  <si>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t>120_oap\IDEP2021\Gestion Tecnologica\Catalogo de sistemas de Información
\\Apolo\EJECUCION_PLANES\Plan_Mejoramiento\GT\Catalogo de Sistemas de Información
http://www.idep.edu.co/?q=content/gt-12-proceso-de-gesti%C3%B3n-tecnol%C3%B3gica#overlay-context= DOC-GT-12-01_Catalogo de los sistemas de informacion_V1 (1).xlsx</t>
  </si>
  <si>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</si>
  <si>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28/12/2020: María Margarita Cruz Gómez. Contratista OCI
13/12/2021: María Margarita Cruz Gómez. Profesiona contratista OCI</t>
  </si>
  <si>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</si>
  <si>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</si>
  <si>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</si>
  <si>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</si>
  <si>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</si>
  <si>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</si>
  <si>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Se cierra la acción como inefectiva toda vez que no se cumplio la actividad formulada.</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</si>
  <si>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</si>
  <si>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</si>
  <si>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</si>
  <si>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</si>
  <si>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</si>
  <si>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</si>
  <si>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</si>
  <si>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</si>
  <si>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</si>
  <si>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Se realizará un manual para adquisición de software con Terceros </t>
  </si>
  <si>
    <t xml:space="preserve">Manual para adquisición de software con Terceros en la maloca </t>
  </si>
  <si>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</si>
  <si>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t xml:space="preserve">
05/08/2021: Esta actividad se encuentra en ejecución.
13/12/2021: Se verificó en la página del IDEP el MANUAL PARA LA GESTIÓN DE LOS
SISTEMAS DE INFORMACIÓN DEL
IDEP con fecha de aprobación del 10/09/2021, por lo anterior se cierra la acción como cumplida.
</t>
  </si>
  <si>
    <t>http://www.idep.edu.co/sites/default/files/MN-GT-12-15-%20Manual%20para%20la%20Gestion%20de%20los%20Sistemas%20de%20Informaci%C3%B3n%20del%20IDEP_V2.pdf#overlay-context=content/gt-12-proceso-de-gesti%25C3%25B3n-tecnol%25C3%25B3gica%3Fq%3Dcontent/gt-12-proceso-de-gesti%25C3%25B3n-tecnol%25C3%25B3gica</t>
  </si>
  <si>
    <t>13/12/2021: María Margarita Cruz Gómez. Profesional contratista OCI</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</si>
  <si>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</si>
  <si>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</si>
  <si>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 xml:space="preserve">Realizar la actualización del procedimiento PRO-GT-12-05 Mantenimiento de Infraestructura Tecnológica, donde se define el listado de mantenimiento preventivo del IDEP que será el inventario tecnológico para que el proveedor ejecute  los servicio de mantenimiento </t>
  </si>
  <si>
    <r>
      <rPr>
        <sz val="10"/>
        <color rgb="FFFF0000"/>
        <rFont val="Arial"/>
      </rPr>
      <t xml:space="preserve">
</t>
    </r>
    <r>
      <rPr>
        <sz val="10"/>
        <color rgb="FF000000"/>
        <rFont val="Arial"/>
      </rPr>
      <t>Documento PRO-GT-12-05 Mantenimiento de Infraestructura Tecnológica, actualizado en la maloca</t>
    </r>
  </si>
  <si>
    <t>Técnico Operativo</t>
  </si>
  <si>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</si>
  <si>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t>\\Apolo\EJECUCION_PLANES\Plan_Mejoramiento\GT\Procedimiento</t>
  </si>
  <si>
    <t xml:space="preserve">
05/08/2021: Esta actividad se encuentra en ejecución.
13/12/2021: Se verificó en la página del IDEP el procedimiento Mantenimiento de infrestructura tecnologica aprobado el 19/10/2021 con las observaciones sugeridas, por lo anterior se cierra la acción como cumplida.
</t>
  </si>
  <si>
    <t>http://www.idep.edu.co/sites/default/files/PRO-GT-12-05%20Mantenimiento%20Infraestructura%20Tecnol%C3%B3gica.pdf#overlay-context=content/gt-12-proceso-de-gesti%25C3%25B3n-tecnol%25C3%25B3gica%3Fq%3Dcontent/gt-12-proceso-de-gesti%25C3%25B3n-tecnol%25C3%25B3gica</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</si>
  <si>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</si>
  <si>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</si>
  <si>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 xml:space="preserve">
Evaluar una herramienta que controle de forma automática los inventarios de TIC,</t>
  </si>
  <si>
    <t xml:space="preserve">Documento de evaluación aplicaciones gestión activos de información e inventario TIC </t>
  </si>
  <si>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</si>
  <si>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t>\\Apolo\EJECUCION_PLANES\Plan_Mejoramiento\GT\Informe Herramientas Evaluadas - Mesa Ayuda - Inventario Activos - Monitoreo Red</t>
  </si>
  <si>
    <t xml:space="preserve">
05/08/2021: Esta actividad se encuentra en ejecución.
13/12/2021: Esta acción se cierra sin embargo se encuentra pendiente validar la efectividad de la misma en próximas auditorias al proceso.</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</si>
  <si>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</si>
  <si>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</si>
  <si>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
Evaluar una herramienta para la gestión de activos de información, que incluyan hojas de vida para equipos de cómputo, como servidores.</t>
  </si>
  <si>
    <t xml:space="preserve">Documento de evaluación aplicaciones gestión activos de información  e inventario TIC </t>
  </si>
  <si>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</si>
  <si>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</si>
  <si>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</si>
  <si>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</si>
  <si>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</si>
  <si>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</si>
  <si>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</si>
  <si>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como inefectiva toda vez que no se cumplió en el tiempo establecido y se creó una nueva actividad que fue producto de un nuevo hallazgo.</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</si>
  <si>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</si>
  <si>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t>
  </si>
  <si>
    <t>Si bien no esta incluido en plan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</si>
  <si>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</si>
  <si>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Actualizar el Inventario de activos de tecnología</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</si>
  <si>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</si>
  <si>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</si>
  <si>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\\Apolo\EJECUCION_PLANES\Plan_Mejoramiento\GT\Activos de Información\FT-GT-12-19 Activos de Información del IDEP V4
http://www.idep.edu.co/sites/default/files/FT-GT-12-19%20Activos%20de%20Informaci%C3%B3n%20software%2C%20hardware%20y%20servicio%20del%20IDEP.xlsx#overlay-context=content/gt-12-proceso-de-gesti%25C3%25B3n-tecnol%25C3%25B3gica%3Fq%3Dcontent/gt-12-proceso-de-gesti%25C3%25B3n-tecnol%25C3%25B3gica
http://www.idep.edu.co/sites/default/files/FT-GD-07-18_Activos_Informacio%CC%81n_V4_Final%20%283%29_0.xlsx</t>
  </si>
  <si>
    <t xml:space="preserve">
05/08/2021: Esta actividad se encuentra en ejecución.
21/12/2021:Se verificó las evidencias publicadas en la página del IDEP, por lo anterior se cierra la acción como cumplida.</t>
  </si>
  <si>
    <t>21/12/2021 : María Margarita Cruz Gómez . Profesiona contratista OCI</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</si>
  <si>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</si>
  <si>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</si>
  <si>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</si>
  <si>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</si>
  <si>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</si>
  <si>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</si>
  <si>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</si>
  <si>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</si>
  <si>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</si>
  <si>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</si>
  <si>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 formato FT-GT- 12-20  actualizado </t>
  </si>
  <si>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</si>
  <si>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t>http://www.idep.edu.co/sites/default/files/FT-GT-12-20%20Compromiso%20poli%CC%81tica%20TIC%20V3.docx
http://www.idep.edu.co/sites/default/files/FT-GT-12-20%20Compromiso%20poli%CC%81tica%20TIC%20V4.docx#overlay-context=content/gt-12-proceso-de-gesti%25C3%25B3n-tecnol%25C3%25B3gica%3Fq%3Dcontent/gt-12-proceso-de-gesti%25C3%25B3n-tecnol%25C3%25B3gica</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</si>
  <si>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
10/12/2021 Se verifico en la pagina del IDEP 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por lo anterior se ciera la acción como cumplida.</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</si>
  <si>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</si>
  <si>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</si>
  <si>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</si>
  <si>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Jefe Oficina Asesora de Planeación
Técnico encargado como Oficial de Seguridad</t>
  </si>
  <si>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</si>
  <si>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
13/12/2021: Esta acción se cierra sin embargo se encuentra pendiente validar la efectividad de la misma en próximas auditorias al proceso.</t>
  </si>
  <si>
    <t>13/12/2021: Seguimiento efectuado por: Martha Cecilia Quintero Barreiro Tecnico OCI</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</si>
  <si>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</si>
  <si>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t>
  </si>
  <si>
    <t>Estructurar el PETI con metodología para la medición de eficacia en los indicadores y proyectos a desarrolla del proceso de gestión tecnólogia contando con factores de medición de su operatividad para asegurar su ejecución y cumpliendo del alcance establecido.</t>
  </si>
  <si>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</si>
  <si>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</si>
  <si>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\\Apolo\EJECUCION_PLANES\Plan_Mejoramiento\GT\PETI 2021 III Trimestre\PETI 2022 1° entregable</t>
  </si>
  <si>
    <t xml:space="preserve">
05/08/2021: Esta actividad se encuentra en ejecución.
21/12/2021:Esta acción se cierra sin embargo se encuentra pendiente validar la efectividad de la misma en próximas auditorias al proceso.</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</si>
  <si>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</si>
  <si>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No se observa avance en la optimización de indicadores conforme a los lineamientos de Gobierno Digital para la Gestión de TI, Gobierno de TI, MSPI y tratamiento efectivo de riesgos. Ver observaciones en este numeral</t>
  </si>
  <si>
    <r>
      <rPr>
        <sz val="10"/>
        <color theme="1"/>
        <rFont val="Arial"/>
      </rPr>
      <t>Los indicadores de gestión del proceso que se tienen vigentes miden el cumplimiento y resultado de algunos aspectos del proceso de gestión tecnológica, dichos indicadores esta armonizado a la metodologia de la oficina de planeación cullo objeto es medir las actividades realizadas en relación a la eficacia de la   mesa de ayuda, PETI y el plan seguridad privacidad de información.</t>
    </r>
    <r>
      <rPr>
        <sz val="10"/>
        <color rgb="FFFF0000"/>
        <rFont val="Arial"/>
      </rPr>
      <t xml:space="preserve">. </t>
    </r>
  </si>
  <si>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</si>
  <si>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</si>
  <si>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</si>
  <si>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</si>
  <si>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</si>
  <si>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
TERCER TRIMESTRE : Se solicita el cierre de esta No conformidad, ya que en los contratos de los Ingenieros de 2021, tienen incluida la obligación donde se solicita al contratista entregar como parte de la ejecución contractual, la elaboración o actualización de almenos dos instructivos asociados en sus obligaciones específicas.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</si>
  <si>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</si>
  <si>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10/12/2021 Se verifico en la carpeta Apolo  los contratos de los Ingenieros de 2021donde tienen incluida la obligación que se solicita al contratista entregar como parte de la ejecución contractual, la elaboración o actualización de almenos dos instructivos asociados en sus obligaciones específicas.  Por lo anterior se cierra la acción como efectiva</t>
  </si>
  <si>
    <t>10/12/2021 Martha CeciliaQuintero Barreiro Tecnico OCI</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</si>
  <si>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</si>
  <si>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</si>
  <si>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</si>
  <si>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</si>
  <si>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</si>
  <si>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</si>
  <si>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</si>
  <si>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</si>
  <si>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</si>
  <si>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t>\\Apolo\EJECUCION_PLANES\Plan_Mejoramiento\GT\PETI 2021 III Trimestre</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</si>
  <si>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10/12/2021:Esta acción se cierra sin embargo se encuentra pendiente validar la efectividad de la misma en próximas auditorias al proceso.</t>
  </si>
  <si>
    <t xml:space="preserve">Las actividades están programadas en la misma franja de tiempo entre junio y diciembre del 2020, sin discriminación de esfuerzo, a excepción de la actividad 1 que inicia en abril de 2020. </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</si>
  <si>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</si>
  <si>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</si>
  <si>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Actualizar el plan de contingencia PL-GT-12-02 Plan Contingencia Tecno que incluya: Identificación de los procesos misionales y criticidad de recuperación, Identificación los requerimientos de recursos, Identificar las prioridades de recuperación de servicios y sistemas de información. </t>
  </si>
  <si>
    <t>l plan de contingencia PL-GT-12-02 Plan Contingencia actualiado</t>
  </si>
  <si>
    <t xml:space="preserve">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
</t>
  </si>
  <si>
    <t>\\Apolo\EJECUCION_PLANES\Plan_Mejoramiento\GT\Plan de Contingencia</t>
  </si>
  <si>
    <t>05/08/2021:  Teniendo en cuenta en el avance reportado se indica que se incluirán aspectos adicionales que se requiera, esta acción continua en seguimiento por parte de esta Oficina. 
Repositorio Plan de Mejoramieno que se encuentra en la red APOLO.
10/12/2021 Se verificó dentro de la pñagina del IDEP el PL-GT-12-02 Plan de Contingencia V12 del 29-06-2021 con las 3 identificaciones BIA, por lo anterior se cierra la acción como cumplida.</t>
  </si>
  <si>
    <t>http://www.idep.edu.co/sites/default/files/PL-GT-12-02%20Plan%20Contingencia%20Tecno%20V12.pdf</t>
  </si>
  <si>
    <t>10712/2021: Martha Cecilia Quintero Barreiro.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</si>
  <si>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</si>
  <si>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</si>
  <si>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</si>
  <si>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</si>
  <si>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</si>
  <si>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</si>
  <si>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t xml:space="preserve">05/08/2021:  Esta actividad se encuentra en  ejecución. 
10/12/2021 Se verificó dentro de la pagina del IDEP el PL-GT-12-02 Plan de Contingencia V12 del 29-06-2021 reestructurado el ANEXO 3 , por lo anterior se cierra la acción como cumplida.
</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</si>
  <si>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</si>
  <si>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</si>
  <si>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</si>
  <si>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</si>
  <si>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Repositorio WEB</t>
  </si>
  <si>
    <t xml:space="preserve">Jefe Oficina Asesora de Planeación
 Técnico Operativo OAP
</t>
  </si>
  <si>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</si>
  <si>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 xml:space="preserve">120_oap\IDEP2021\Gestion Tecnologica\Hiperconvergencia
Videos relacionados con la capacitación en:
https://drive.google.com/drive/u/1/folders/1By9grYxsqcxQLQ8CsSWPEPHX2W1jGWou 
BASE DE CONOCIMIENTO GESTION TECNOLOGICA
https://drive.google.com/drive/folders/0ABmPgi6BcYK-Uk9PVA
</t>
  </si>
  <si>
    <t>05/08/2021:  Esta actividad se encuentra en  ejecución. 
10/12/2021 Se verifico las carpetas que se encuentran en el Drive de base de conocimiento de tecnología  Esta actividad se cierra</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</si>
  <si>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</si>
  <si>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</si>
  <si>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</si>
  <si>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</si>
  <si>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</si>
  <si>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</si>
  <si>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</si>
  <si>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r>
      <rPr>
        <sz val="10"/>
        <color theme="1"/>
        <rFont val="Arial"/>
      </rPr>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r>
    <r>
      <rPr>
        <b/>
        <sz val="10"/>
        <color theme="1"/>
        <rFont val="Arial"/>
      </rPr>
      <t xml:space="preserve">TERCER TRIMESTRE: omar coronado - 05-10-2021: </t>
    </r>
    <r>
      <rPr>
        <sz val="10"/>
        <color theme="1"/>
        <rFont val="Arial"/>
      </rPr>
      <t xml:space="preserve">Después del primer entregable el  plan de tratamiento de riesgos se está armonizando con el Plan de Seguridad y Privacidad de la Información, Plan de Contingencia Tecnológica, Plan Estratégico de Tecnologías de la Información y las Comunicaciones, se tiene provisto la entrega del documento final para el 29 de octubre del 2021 
</t>
    </r>
    <r>
      <rPr>
        <b/>
        <sz val="10"/>
        <color theme="1"/>
        <rFont val="Arial"/>
      </rPr>
      <t>CUARTO TRIMESTRE</t>
    </r>
    <r>
      <rPr>
        <sz val="10"/>
        <color theme="1"/>
        <rFont val="Arial"/>
      </rPr>
      <t xml:space="preserv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t>
    </r>
  </si>
  <si>
    <t>120_oap\IDEP2021\Gestion Tecnologica\Plan de Tratamiento de Riesgos</t>
  </si>
  <si>
    <t>05/08/2021:  Esta actividad se encuentra en  ejecución. 
21/12/2021 : Esta acción se cierra sin embargo se encuentra pendiente validar la efectividad de la misma en próximas auditorias al proceso en razón a que el perfil de la OCI no cuenta con la experticia para el tema tecnologico.</t>
  </si>
  <si>
    <t>21/12/2021: María Margarita Cruz Gómez.. Profesional contratista OCI</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</si>
  <si>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</si>
  <si>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</si>
  <si>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</si>
  <si>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</si>
  <si>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</si>
  <si>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Implementar una herramienta de encripción para uso del IDEP que permita mantener seguros los archivos sensibles</t>
  </si>
  <si>
    <t xml:space="preserve">Herramienta implementada </t>
  </si>
  <si>
    <t>Esta actividad inicia en el segundo, tercer trimestre y cuarto, por lo anterior, se reportará seguimiento en el trimestre pertinente.
23/06/2021 Se encuentra implementado en el equipo soporteinfraestructura la aplicación KLEOPATRA que premite el cifrado de archivos, con el cual se ha cifrado los archivos con claves de administador entre otros.
TERCER TRIMESTRE: Se realiza el manual de manejo de la aplicación Cleopatra, para el cifrado de archivos, con el fin de usarlo en los documentos que así se requiera en la OAP. Dicho manual hace parte de la base de conocimiento del area de Gestión Tecnológica. 
TERCER TRIMESTE: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tecnología, en este caso el antivirus,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</si>
  <si>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El manual se puede consultar en el siguiente enlace: C:\Users\webmaster\Documents\Año2021\Productos\ProductoSiete\Productos\HerramientaCifrado  ( se requiere permisos para ingresar a esta base de conocimiento)
https://drive.google.com/drive/folders/1qFWKMCUJJ1U6swgXyJAIZ_d7JeZeeYVd?usp=sharing</t>
  </si>
  <si>
    <t>05/08/2021:  Esta actividad se encuentra en  ejecución.
10/12/2021: Esta acción se cierra sin embargo se encuentra pendiente validar la efectividad de la misma en próximas auditorias al proceso.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</si>
  <si>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</si>
  <si>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</si>
  <si>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</si>
  <si>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</si>
  <si>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</si>
  <si>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</si>
  <si>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</si>
  <si>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</si>
  <si>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</si>
  <si>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</si>
  <si>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</si>
  <si>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</si>
  <si>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</si>
  <si>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</si>
  <si>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</si>
  <si>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de herramientas de mesa de ayuda</t>
  </si>
  <si>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</si>
  <si>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</si>
  <si>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</si>
  <si>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</si>
  <si>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</si>
  <si>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</si>
  <si>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</si>
  <si>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</si>
  <si>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</si>
  <si>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</si>
  <si>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</si>
  <si>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</si>
  <si>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Documento de términos y estudio de mercado </t>
  </si>
  <si>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</si>
  <si>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\\Apolo\EJECUCION_PLANES\Plan_Mejoramiento\GT
\\Apolo\EJECUCION_PLANES\Plan_Adecuación_Sostenibilidad_SIG_Referente_MIPG\Gobierno_Digital
\\Apolo\EJECUCION_PLANES\Plan_Operativo_Anual\GT
\\Apolo\EJECUCION_PLANES\Plan_Anticorrupción\Evidencias_Mapa_riesgos\GT
\\Apolo\EJECUCION_PLANES\Plan_Adecuación_Sostenibilidad_SIG_Referente_MIPG\Seguridad_Digital
\\Apolo\EJECUCION_PLANES\Plan_Acción\Plan_seguridad_información
\\Apolo\EJECUCION_PLANES\Plan_Acción\Plan_tratamiento_riesgos
\\Apolo\EJECUCION_PLANES\Plan_Acción\PETIC</t>
  </si>
  <si>
    <t>05/08/2021:  Esta actividad se encuentra en ejecución.
121/2/20201:Esta acción se cierra sin embargo se encuentra pendiente validar la efectividad de la misma en próximas auditorias al proceso.</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</si>
  <si>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</si>
  <si>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</si>
  <si>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</si>
  <si>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</si>
  <si>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</si>
  <si>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</si>
  <si>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</si>
  <si>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</si>
  <si>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</si>
  <si>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</si>
  <si>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</si>
  <si>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</si>
  <si>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</si>
  <si>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</si>
  <si>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</si>
  <si>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t>Se evidencia incumplimiento del procedimiento PRO-GT-12-07 “Registro de Activos de Información Tipo Software, Hardware, Servicios e Información” en cuanto al diligenciamiento de los requisitos establecidos para el formato FT-GT-12-19 Inventario de activos de información tipo software, hardware y servicios, así como en el cumplimiento de la actividad No. 4 que establece:¿La información se requiere actualizar?, con la siguiente observación: "Se determina si se requiere actualizar la información de la base de datos de los activos de información tipo software, hardware y servicios por nuevos ingresos o resultado de los mantenimientos, actividades incluidas dentro del procedimiento PRO-GT-12-07 Registro de Activos de Información Tipo Software, Hardware, Servicios e Información”, toda vez que no se encontraron las actualizaciones de los activos de información tipo software y hardware y los mantenimientos de los equipos de alta criticidad dentro del formato FT-GT-12-19 enviado por la OAP como se detalla en el numeral 2.4 del presente informe.
Adicionalmente, se incluye la acción que se encuentra vencida cuya no conformidad obedece a:  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</si>
  <si>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La gestión de cambios realizada en los procedimientos no se alineó con la denominación de activos de información tipo hardware, software y servicios  y activos de hardware, software y servicios
Igualmente se evidencio que la información que se envia al contratista listado de equipos para realizar mantenimiento preventivo no estaba precisado como un listado sino como un formato</t>
  </si>
  <si>
    <t xml:space="preserve">Actualizar los procedimientos PRO-GT- 12-07 y PRO-GT -12- 05 en el sentido de precisar la denominación de activos de información tipo hardware, software y servicios  y activos de hardware, software y servicio  
Igualmente precisar en el  PRO-GT- 12-07, en una actividad, la inclusión de la remisión del listado de equipos a realizar mantenimiento preventivo </t>
  </si>
  <si>
    <t>procedimiento PRO-GT- 12-07 y PRO-GT -12- 05, publicados en Maloca</t>
  </si>
  <si>
    <t>Técnico Operativo 314-02</t>
  </si>
  <si>
    <t>TERCER TRIMESTRE:Está en proceso de actualización los procedimientos PRO-GT- 12-07 y PRO-GT -12- 05 actualizados
CUARTO TRIMESTRE: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
Se actualizaron los procedimiento PRO-GT-12-07 Registro de Activos de Información software, hardware y servicio del IDEP y PRO-GT-12-05 Mantenimiento de Infraestructura Tecnológica, los cuales se encuentran publicados en la maloca desde el 20 y 19 de octubre respectivamente.
Esta actividad se encuentra finalizada.</t>
  </si>
  <si>
    <t>http://www.idep.edu.co/?q=content/gt-12-proceso-de-gesti%C3%B3n-tecnol%C3%B3gica#:~:text=PRO%2DGT%2D12,servicio%20del%20IDEP</t>
  </si>
  <si>
    <t>21/12/2021: Se verificó los formatos y el  procedimiento en referencia para el cumplimiento de la acción, por lo anterior se cierra como efectiva.</t>
  </si>
  <si>
    <t>Se encontró debilidad en el cumplimiento de la política de operación enunciada dentro del procedimiento PRO-GT-12-07 Registro de Activos de Información Tipo Software, Hardware, Servicios e Información, toda vez que no se evidencio la totalidad y completitud en el diligenciamiento del formato FT-GT-12-20 de varios funcionarios del IDEP a los cuales se les entrego inventario de activos de información en el año 2020; tal como se describió en el numeral 2.4.1 del presente informe.</t>
  </si>
  <si>
    <t>Escaso seguimiento a la firma  de los formatos FT-GT-12-20, teniendo en cuenta la alta carga laboral que presenta el tecnico que realiza el proceso y desarticulación del formato FT-GT-12-20 con el  IN-GT-12-01 Instructivo para la asignación de usuario</t>
  </si>
  <si>
    <t>Actualizacion de formato  FT-GT-12-20 que incluiya la fecha de diligenciamiento por parte del funcionario o contratista y fecha de entrega a la OAP.</t>
  </si>
  <si>
    <t>Formato FT-GT-12-20  publicado en Maloca</t>
  </si>
  <si>
    <r>
      <rPr>
        <b/>
        <sz val="10"/>
        <color theme="1"/>
        <rFont val="Arial"/>
      </rPr>
      <t xml:space="preserve">TERCER TRIMESTRE:  </t>
    </r>
    <r>
      <rPr>
        <sz val="10"/>
        <color theme="1"/>
        <rFont val="Arial"/>
      </rPr>
      <t>Está en proceso de actualización el formato el cual se incluye las fechas de diligenciamiento, firmas y entrega de claves</t>
    </r>
  </si>
  <si>
    <t>http://www.idep.edu.co/sites/default/files/FT-GT-12-20%20Compromiso%20poli%CC%81tica%20TIC%20V4.docx#overlay-context=content/gt-12-proceso-de-gesti%25C3%25B3n-tecnol%25C3%25B3gica%3Fq%3Dcontent/gt-12-proceso-de-gesti%25C3%25B3n-tecnol%25C3%25B3gica</t>
  </si>
  <si>
    <t>10/12/2021 Se verifico en la página del IDEP el formato FT-GT-12-20 con las sugerencias realizadas, por lo anterior se cierra la acción como cumplida.</t>
  </si>
  <si>
    <t>Actualizacion de IN-GT-12-01 Instructivo para la asignación de usuarios donde se vincule el formato FT-GT-12-20</t>
  </si>
  <si>
    <t>Instructivo actualizado en Maloca</t>
  </si>
  <si>
    <t>TERCER TRIMESTRE: Está en proceso de actualización el instructivo
CUARTO TRIMESTRE: Se actualiza el formato FT-GT-12-20 Compromiso de cumplimiento de las políticas TIC del IDEP el día 15 de octubre de 2021, con los campos sugeridos por la auditora. Este formato se encuentra publicado en la maloca. Esta actividad se encuentra finalizada.</t>
  </si>
  <si>
    <t>http://www.idep.edu.co/sites/default/files/IN-GT-12-01%20Instructivo%20para%20la%20asignaci%C3%B3n%20de%20usuarios%20V3.pdf#overlay-context=content/gt-12-proceso-de-gesti%25C3%25B3n-tecnol%25C3%25B3gica%3Fq%3Dcontent/gt-12-proceso-de-gesti%25C3%25B3n-tecnol%25C3%25B3gica</t>
  </si>
  <si>
    <t>21/12/2021 : Se verifico dentro de la página del IDEP la actualización del instructivo N-GT-12-01 y el formato FT-GT-12-02, por lo anterior se cierra la acción como cumplida.</t>
  </si>
  <si>
    <t xml:space="preserve">Recoleccion firma de los formatos pendientes a todos los funcionarios del IDEP vinculados a corte 30 de agosto y a los contratistas que tienen asisgnacion de una cuenta de correo isntitucional y que tengan acceso a VPN, que hayan sido vinculados a corte 30 de agosto
</t>
  </si>
  <si>
    <t>FT-GT-12-20 diligenciado y firmado por los funcionarios del IDEP vinculados a corte 30 de agosto y a los contratistas que tienen asisgnacion de una cuenta de correo isntitucional y que tengan acceso a VPN, que hayan sido vinculados a corte 30 de agosto</t>
  </si>
  <si>
    <t>\\Apolo\EJECUCION_PLANES\Plan_Mejoramiento\GT\Políticas de Seguridad y Privacidad de la Información\COMPROMISOS POLITICAS</t>
  </si>
  <si>
    <t>10/12/2021 Se verificaron los respectivos formatos en la carpeta Apolo, por tal motivo se cierra la cción</t>
  </si>
  <si>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</si>
  <si>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</si>
  <si>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rPr>
      <t>Teniendo en cuenta que se efectuó la acción correctiva recoomendada en la auditoría, se solicita el cierre de la actividad por el cumplimiento de la meta acordada</t>
    </r>
    <r>
      <rPr>
        <sz val="11"/>
        <color rgb="FF000000"/>
        <rFont val="Arial"/>
      </rPr>
      <t xml:space="preserve">
</t>
    </r>
  </si>
  <si>
    <t xml:space="preserve"> 05/08/2021 Seguimiento efectuado por 
Martha Cecilia Quintero  B.- Técnico OCI.
</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</si>
  <si>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</si>
  <si>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</si>
  <si>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</si>
  <si>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05/08/2021De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</si>
  <si>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</si>
  <si>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</si>
  <si>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</si>
  <si>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</si>
  <si>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</si>
  <si>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</si>
  <si>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</si>
  <si>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</si>
  <si>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t xml:space="preserve">Formato FT-GTH-13-54 EJECUCIÓN PIC. 
PL-GTH-13-01 Plan Institucional de Capacitación actualizado en la maloca  </t>
  </si>
  <si>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</si>
  <si>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</si>
  <si>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21/12/2021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</si>
  <si>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</si>
  <si>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21/12/2021 eguimiento efectuado por 
Martha Cecilia Quintero  B.- Técnico OCI.</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</si>
  <si>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</si>
  <si>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</si>
  <si>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</si>
  <si>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</si>
  <si>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</si>
  <si>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</si>
  <si>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</si>
  <si>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</si>
  <si>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
Se solicita ampliación de esta actividad hasta el 27 de octubre teniendo en cuenta que el 26 se realizará la capacitación Salarios y prestaciopnes sociales; Tramite a incapacidades y Situaciones Administrativas.
Tercer Trimestre: Esta actividad está programada para el 26 de octubre de  2021 de 8 a 10 am y se abordarán los temas:Salarios y prestaciopnes sociales; Tramite a incapacidades y Situaciones Administrativas.
17/11/2021: - Wilson Darfán Se realizó capacitación el 26 de octubre sobre salarios y prestaciopnes sociales; Tramite a incapacidades y Situaciones Administrativas, por lo anterior, solicito el cierre de la acción.
CUARTO TRIMESTRE: Se efectuó como accion de capacitación en el marco de la reinducción institucional la Capacitación Salarios, Incapacidades y Situaciones Administrativas, 26/10/2021 22 Funcionarios y 7 Contratistas;</t>
  </si>
  <si>
    <t>Socialización por correo  electrónico desde la cuenta thumano@idep.edu.co
Tercer Trimestre: Actividad agendada desde el calendario thumano@idep.edu.co 
\\Apolo\EJECUCION_PLANES\Plan_Mejoramiento\GTH
CUARTO TRIMESTRE: https://drive.google.com/drive/u/1/folders/1LXzTj_ELeSTomKDI_uk7NvwZDot1YGiD
Consolidado de capacitaciones 2021: http://www.idep.edu.co/?q=talento-humano</t>
  </si>
  <si>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</si>
  <si>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t>05/08/2021 Seguimiento efectuado por 
Martha Cecilia Quintero  B.- Técnico OCI.
21/12/2021 Martha Cecilia Quintero Barreiro Tecnico OCI</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</si>
  <si>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</si>
  <si>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</si>
  <si>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</si>
  <si>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</si>
  <si>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</si>
  <si>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</si>
  <si>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</si>
  <si>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</si>
  <si>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</si>
  <si>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t>
    </r>
    <r>
      <rPr>
        <sz val="10"/>
        <color rgb="FF000000"/>
        <rFont val="Arial"/>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</si>
  <si>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</si>
  <si>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</si>
  <si>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</si>
  <si>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</si>
  <si>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</si>
  <si>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</si>
  <si>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</si>
  <si>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</si>
  <si>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</si>
  <si>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</si>
  <si>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 xml:space="preserve">"2020: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
Tercer Trimestre 2021:  Se programa capacitación a Olga Jannette Sanchez, Diana Milena Rodriguez y Diana Marcela Córtes; programada para el 22 de octubre de 2021 de 8:00am a 10:00am
CUARTO TRIMESTRE: La contratista de nómina lideró la sesisión de Capacitación denominada ""Salarios, Incapacidades y Situaciones Administrativas, 26/10/2021, la cual tuvo participación de 22 Funcionarios y 7 Contratistas;"			</t>
  </si>
  <si>
    <t>"Contrato de prestación de servicos No 019 de 2021.
Calendario de correo electrónico nomina@idep.edu.co
CUARTO TRIMESTRE: https://drive.google.com/drive/u/1/folders/1LXzTj_ELeSTomKDI_uk7NvwZDot1YGiD
Consolidado de capacitaciones 2021: http://www.idep.edu.co/?q=talento-humano"</t>
  </si>
  <si>
    <t>05/08/2021 De acuerdo con el seguimiento efectuado por parte de esta Oficina se verificó en el link las grabaciones de las capacitaciones efectuadas del sistema GOOBI proceso de nómina.  Se encuentra pendiente una capacitación.  Esta actividad continúa en ejecución.
21/12/2021 Se verificó las actividades formuladas para la acción con su respectivo soporte de cumplimiento,, por lo anterior se cierra la acción como cumplida.</t>
  </si>
  <si>
    <t>05/08/2021 Seguimiento efectuado por 
Martha Cecilia Quintero  B.- Técnico OCI.
21/12/2021 Seguimiento efectuado por 
María Margarita Cruz- Profesional contratista OCI.</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</si>
  <si>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</si>
  <si>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</si>
  <si>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</si>
  <si>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r>
      <rPr>
        <sz val="11"/>
        <color rgb="FF000000"/>
        <rFont val="Arial"/>
      </rPr>
      <t xml:space="preserve">procedimiento GTH -13-08 VINCULACIÓN DE SERVIDORES en el cual se incluyó el formato FT-GTH-13-26 Lista de documentos para la vinculación de funcionarios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</si>
  <si>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</si>
  <si>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</si>
  <si>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</si>
  <si>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r>
      <rPr>
        <sz val="11"/>
        <color rgb="FF000000"/>
        <rFont val="Arial"/>
      </rPr>
      <t xml:space="preserve">procedimiento GTH -13-08 VINCULACIÓN DE SERVIDORES y PRO-GTH-13-11 Desvinculación de servidores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</si>
  <si>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6.</t>
    </r>
    <r>
      <rPr>
        <sz val="10"/>
        <color rgb="FF000000"/>
        <rFont val="Arial"/>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</si>
  <si>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</si>
  <si>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</si>
  <si>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</si>
  <si>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</si>
  <si>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</si>
  <si>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</si>
  <si>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</si>
  <si>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</si>
  <si>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</si>
  <si>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</si>
  <si>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rPr>
      <t>9</t>
    </r>
    <r>
      <rPr>
        <sz val="10"/>
        <color rgb="FF000000"/>
        <rFont val="Arial"/>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</si>
  <si>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</si>
  <si>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</si>
  <si>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</si>
  <si>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Segundo trimestre: Calendario de correo electrónico nomina@idep.edu.co (Reunión mapa de riesgos nómina)
Primer Trimestre 2022: Radicados IDEP 001929 del 22/12/2021 y 000248 del 31/01/2022; PRO-GTH-13-01 Publicado en:
http://www.idep.edu.co/sites/default/files/PRO-GTH-13-01%20Liq-pago%20nomina.pdf</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</si>
  <si>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
21/12/2021: Se evidencia que se realizó mesas de trabajo con la OAP y la OCI con el objetivo de realizar recomendaciones para la actualización del riesgo en referencia. Se continua en ejecución toda vez que solicitaron ampliacion de fecha para la terminación de la acción.</t>
  </si>
  <si>
    <t>Segundo trimestre: Calendario de correo electrónico nomina@idep.edu.co (Reunión mapa de riesgos nómina)</t>
  </si>
  <si>
    <t>05/08/2021 Seguimiento efectuado por 
Martha Cecilia Quintero  B.- Técnico OCI.
21/12/2021  Seguimiento efectuado por 
María Margarita Cruz Gómez. Profesiona contratista OCI.</t>
  </si>
  <si>
    <r>
      <rPr>
        <b/>
        <sz val="10"/>
        <color rgb="FF000000"/>
        <rFont val="Arial"/>
      </rPr>
      <t>11</t>
    </r>
    <r>
      <rPr>
        <sz val="10"/>
        <color rgb="FF000000"/>
        <rFont val="Arial"/>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</si>
  <si>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</si>
  <si>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</si>
  <si>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</si>
  <si>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</si>
  <si>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</si>
  <si>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</si>
  <si>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rPr>
      <t>5</t>
    </r>
    <r>
      <rPr>
        <sz val="10"/>
        <color rgb="FF000000"/>
        <rFont val="Arial"/>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</si>
  <si>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rPr>
      <t>13.</t>
    </r>
    <r>
      <rPr>
        <sz val="10"/>
        <color rgb="FF000000"/>
        <rFont val="Arial"/>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</si>
  <si>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</si>
  <si>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</si>
  <si>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</si>
  <si>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</si>
  <si>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</si>
  <si>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</si>
  <si>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r>
      <rPr>
        <sz val="10"/>
        <color rgb="FF000000"/>
        <rFont val="Arial"/>
      </rPr>
      <t xml:space="preserve">Incumplimiento del estándar 4.2.3 Elaboración de procedimientos, instructivos, fichas, protocolos, teniendo en cuenta que en el SG SST se han documentado procedimientos, planes, formatos, entre otros, pero no se cuenta con  </t>
    </r>
    <r>
      <rPr>
        <b/>
        <sz val="10"/>
        <color rgb="FF000000"/>
        <rFont val="Arial"/>
      </rPr>
      <t>el soporte de entrega de los mismos a los trabajadores</t>
    </r>
    <r>
      <rPr>
        <sz val="10"/>
        <color rgb="FF000000"/>
        <rFont val="Arial"/>
      </rPr>
      <t>, como lo establece el modo de verificación descrito en la Resolución 312 de 2019.</t>
    </r>
  </si>
  <si>
    <t>No se cuenta con el soporte de entrega a los y las colaboradoras de los procedimientos, instructivos, entre otra documentación de Seguridad y Salud en el Trabajo</t>
  </si>
  <si>
    <t>Realizar la entrega digital de la documentación de Seguridad y Salud en el trabajo que le sea aplicable al personal, independiente de su forma de vinculación o contratación, cada vez que se presente una modificación de la planta de personal (ingreso) o se suscriban contratos de prestación de servicios con persona natural.</t>
  </si>
  <si>
    <t>Correos electrónicos
Base de datos funcionarios/as y contratación
Manual del SG SST</t>
  </si>
  <si>
    <t>Contratista responsable del SG SST</t>
  </si>
  <si>
    <t>Primer trimestre 2022: Correo electrónico
Segundo trimestre 2022: Correo electrónico</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</si>
  <si>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</si>
  <si>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</si>
  <si>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</si>
  <si>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Correos electronicos, carpeta con ejecuciones presupuestales guardado en RED - APOLO- PLANES - PLANES DE MEJORAMIENTO - GF</t>
    </r>
    <r>
      <rPr>
        <sz val="10"/>
        <color rgb="FF000000"/>
        <rFont val="Arial"/>
      </rPr>
      <t xml:space="preserve">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</si>
  <si>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</si>
  <si>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</si>
  <si>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</si>
  <si>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</si>
  <si>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</si>
  <si>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</si>
  <si>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t xml:space="preserve">13/08/2021: María Margarita cruz Gòmez. Contratista OCI
09/12/2021: María Margarita Cruz Gómez. ContratISa OCI </t>
  </si>
  <si>
    <t xml:space="preserve">Esta nueva acción se formula  fin de dar cumplimiento a la acción vencida anteriormente en el sentido que se actualizó con fecha 29 de junio  procedimiento PRO-GF-14-01 (Ejecución Presupuestal) donde se incluyó una actividad de  revisión  previo al  cierre presupuestal  con el apoyo de la Secretaria ejecutiva codigo 425 Grado 04. Es importante precisar que la acción anteriormente expuesta no subsanaba de fondo el hallazgo encontrado por la OCI, porque el procedimiento al que hacia alusión era solamente para el cierre presupuestal, mientras que el procedimiento ejecución presupuestal que se ajustó se ejecuta de manera mensual.
Actualizar elprocedimiento PRO-GF-14-01 (Ejecución Presupuestal), en el  sentido de incluir un nuevo control manual al procedimiento. </t>
  </si>
  <si>
    <t>Procedimiento  PRO-GF-14-01 (Ejecución Presupuestal) actualizado en Maloca
Correos electrónicos de Presupúesto a SAF con el resultado de la conciliación</t>
  </si>
  <si>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</si>
  <si>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</si>
  <si>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t>10/12/2021  se verifico en la pagina del IDEP el procedimiento de ejecución presupuestal PRO-GF-14-01 nuevo control manual al procedimiento.  por lo anterior se cierra la acción como cumplida.</t>
  </si>
  <si>
    <t>http://www.idep.edu.co/sites/default/files/PRO-GF-14-01%20Ejec%20Presupuestal%20V7.pdf
\\Apolo\EJECUCION_PLANES\Plan_Mejoramiento\GF                                                           Carpeta virtual  en documentos del profesional de presupuesto donde se  abre una carpeta mensual que contiene las ejecuciones presupuestales revisadas y firmadas por los responsables.</t>
  </si>
  <si>
    <t>10/12//2021 Seguimiento efectuado por 
Martha Cecilia Quintero  B.- Técnico OCI.</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</si>
  <si>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</si>
  <si>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</si>
  <si>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</si>
  <si>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</si>
  <si>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</si>
  <si>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13/08/2021: Se evidencia que se esta ejecutando operativamente la actividad sin embargo se continúa con el seguimiento de la misma en razón a que no esta documentado dentro del procedimiento PRO-GF-14-03 lo enunciado dentro de la misma acción. 
21/12/2021: Se cierra la acción toda vez que se formulo nueva acción.</t>
  </si>
  <si>
    <t>13/08/2021: María Margarita Cruz Gómez. Contratista OCI
21/12/2021: María Margarita Cruz Gómez. Contratista OCI</t>
  </si>
  <si>
    <t xml:space="preserve">Esta nueva acción se formula  fin de dar cumplimiento a la acción vencida anteriormente en el sentido que se actualizó con fecha 29 de junio  procedimiento PRO-GF-14-01 (Ejecución Presupuestal) donde se incluyó una actividad de  revisión  previa al  cierre presupuestal  con el apoyo por parte de responsables de ejecución de los recursos, en el sentido de revisar la consistencia de información que se visualiza en los CDPs y CRPs que expide presupuesto en los dos sistemas de información y envía a responsables para continuar tramites . Es importante precisar que la acción anteriormente expuesta no subsanaba de fondo el hallazgo encontrado por la OCI, porque elprocedimiento al que hacia alusión era solamente para el cierre presupuestal, mientras que el procedimiento ejecución presupuestal que se ajustó se ejecuta dentro del primer día hábil siguiente al que se remite la información (solicitud de CDPs o acto administrativo).
Actualizar elprocedimiento PRO-GF-14-01 (Ejecución Presupuestal), en el  sentido de incluir un nuevo control manual al procedimiento. </t>
  </si>
  <si>
    <t>Procedimiento  PRO-GF-14-01 (Ejecución Presupuestal) actualizado en Maloca
Correos electrónicos de Presupúesto a los responsables de ejecución de recursos a través de CDPs y CRPs solicitados</t>
  </si>
  <si>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</si>
  <si>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t>Carpeta documentos del profesional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</si>
  <si>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t>10/12/2021 Se verifico en la pagina web del IDEP el procedimiento de ejecución presupuestal PRO-GF-14-01 y las evidencias en la carpeta Apolo Gestión Financiera la conciliación mensual por lo anterior se cierra la acción como efectiva.</t>
  </si>
  <si>
    <t>10/12/2021 Seguimiento efectuado por 
Martha Cecilia Quintero  B.- Técnico OCI.</t>
  </si>
  <si>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</si>
  <si>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</si>
  <si>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</si>
  <si>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</si>
  <si>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http://www.idep.edu.co/?q=content/gf-14-proceso-de-gesti%C3%B3n-financiera#overlay-context=</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</si>
  <si>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</si>
  <si>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</si>
  <si>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</si>
  <si>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</si>
  <si>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</si>
  <si>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</si>
  <si>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</si>
  <si>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</si>
  <si>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
30/09/2021: Se mantiene el control al cumplimiento a los calendarios tributarios Nacional y Distrital para la presentción y pago de las declaraciones tributrias mensuales de retecnión en la fuente y retenciones de estampillas y las declaraciones bimestrales de retención de impuesto de industria y comercio. Se coordina oportunamente entre Contador y Tesorero el proceso de pago de las mismas.  Como soporte de las actividades quedan los sellos del banco en el caso de las declaraciones mensuales de estampillas, y los recibos oficiales de pago y constancias de pago generados desde los aplicativos de la DIAN y Oficina Virtual de la Secretaría de Hacienda Distrtital.</t>
    </r>
  </si>
  <si>
    <t>Primer Trimestre 2021:
Declaraciones tributarias, recibos oficiales de pago, comprobantes de egreso de Tesorería y extractos bancarios
Segundo Trimestre 2021:
Declaraciones tributarias, recibos oficiales de pago, comprobantes de egreso de Tesorería y extractos bancarios
Tercer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</si>
  <si>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</si>
  <si>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</si>
  <si>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</si>
  <si>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 Se incluira un punto de control en el procedimiento PRO-GF-14-11 incluyendo que se realizará  una revisión previa trimestralmente con una reunión de conciliación de la información entre la técnico operativo de contabilidad y  el contador.</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</si>
  <si>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</si>
  <si>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</si>
  <si>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30/06/2021: Previo el reporte de la información contable trimestral de abril a junio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30/09/2021: Previo el reporte de la información contable trimestral de julio a septiembre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17/12/2021: Se actualizó el procedimiento PRO-GF-14-11 Getión Contable, el numeral 13 del misto establece en la columna de observaciones: ""Conjuntamente entre el (la) Técnico Operativo de Contabilidad y Contador revisar las cifras a transcribir en el reporte de saldos de operaciones recíprocas, previo el reporte de estados financieros trimestrales de la entidad"".  Esta actividad se viene llevando a cabo con el fin de asegurar el adecuado diligenciamiento del formato de reporte de saldos de operaciones recíprocas: CGN2005_002_SALDO_DE_OPERACIONES RECIPROCAS_CONVERGENCIA
"			</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</si>
  <si>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</si>
  <si>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 xml:space="preserve">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 vencida.
21/12/2021: Se cierra la acción en razón a que reformularon nueva acción. 
</t>
  </si>
  <si>
    <t>Carpeta en RED- APOLO- PLANES- PLANES DE MEJORAMIENTO - G
Carpeta de operaciones reciprocas, correos a la entidades con operaciones reciprocas.</t>
  </si>
  <si>
    <t>Teniendo en cuenta la observación de la OCI el 13 de agosto de 2021 "13/08/2021: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y la calificación de la acción como vencida, se replantea una nueva acción.</t>
  </si>
  <si>
    <t>Incluir un punto de control en el procedimiento PRO-GF-14-11 incluyendo que se realizará  una revisión previa trimestralmente con una reunión de conciliación de la información entre la técnico operativo de contabilidad y  el contador.</t>
  </si>
  <si>
    <t>30/09/2021: Se llevó a cabo la actualización del procedimiento PRO-GF-14-11 Gestión Contable, incorporando en la actividad 13. del mismo con la siguiente observación: "Conjuntamente entre el (la) Técnico Operativo de Contabilidad y Contador revisar las cifras a transcribir en el reporte de saldos de operaciones recíprocas, previo el reporte de estados financieros trimestrales de la entidad"</t>
  </si>
  <si>
    <r>
      <rPr>
        <u/>
        <sz val="11"/>
        <color rgb="FF000000"/>
        <rFont val="Arial"/>
      </rPr>
      <t xml:space="preserve">Tercer Trimestre 2021:
Página web Institucional, link Sistema Integrado de Gestión Maloka Aula SIG: </t>
    </r>
    <r>
      <rPr>
        <u/>
        <sz val="11"/>
        <color rgb="FF1155CC"/>
        <rFont val="Arial"/>
      </rPr>
      <t xml:space="preserve">http://www.idep.edu.co/?q=content/gf-14-proceso-de-gesti%C3%B3n-financiera#overlay-context=
</t>
    </r>
    <r>
      <rPr>
        <u/>
        <sz val="11"/>
        <color rgb="FF000000"/>
        <rFont val="Arial"/>
      </rPr>
      <t xml:space="preserve">
</t>
    </r>
  </si>
  <si>
    <t>10/12/2021 Se verifico la actividad incluida en el procedimiento PRO-GF-14-11 Gestión Contable con aprobción del 30 de septiembre de 2021 donde se incluye la actividad 11, por lo anterior se cierra la acción como cumplida.</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</si>
  <si>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</si>
  <si>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</si>
  <si>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</si>
  <si>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</si>
  <si>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HISTORICO DE ACCIONES CERRADAS</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</si>
  <si>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</si>
  <si>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</si>
  <si>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</si>
  <si>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</si>
  <si>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</si>
  <si>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rPr>
      <t>30-03-2018</t>
    </r>
    <r>
      <rPr>
        <b/>
        <sz val="10"/>
        <color rgb="FF000000"/>
        <rFont val="Arial"/>
      </rPr>
      <t>:</t>
    </r>
    <r>
      <rPr>
        <sz val="10"/>
        <color rgb="FF000000"/>
        <rFont val="Arial"/>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rPr>
      <t xml:space="preserve">12/12/2018: </t>
    </r>
    <r>
      <rPr>
        <sz val="10"/>
        <color rgb="FF000000"/>
        <rFont val="Arial"/>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rPr>
      <t xml:space="preserve">30/03/2019: </t>
    </r>
    <r>
      <rPr>
        <sz val="10"/>
        <color rgb="FF000000"/>
        <rFont val="Arial"/>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rPr>
      <t xml:space="preserve">
</t>
    </r>
    <r>
      <rPr>
        <sz val="10"/>
        <color rgb="FF000000"/>
        <rFont val="Arial"/>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</si>
  <si>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</si>
  <si>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rPr>
      <t>se da cierre condicional a esta acción</t>
    </r>
    <r>
      <rPr>
        <sz val="10"/>
        <color theme="1"/>
        <rFont val="Arial"/>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rPr>
      <t xml:space="preserve">
</t>
    </r>
    <r>
      <rPr>
        <sz val="10"/>
        <color theme="1"/>
        <rFont val="Arial"/>
      </rPr>
      <t xml:space="preserve">25/07/2018: A la fecha no se evidencia avance  físico frente a la acción formulada. 
Se reitera la observación del seguimiento del 12/04/2018. </t>
    </r>
    <r>
      <rPr>
        <b/>
        <sz val="10"/>
        <color theme="1"/>
        <rFont val="Arial"/>
      </rPr>
      <t xml:space="preserve">
</t>
    </r>
    <r>
      <rPr>
        <sz val="10"/>
        <color theme="1"/>
        <rFont val="Arial"/>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rPr>
      <t xml:space="preserve">26/12/2018:  </t>
    </r>
    <r>
      <rPr>
        <sz val="10"/>
        <color theme="1"/>
        <rFont val="Arial"/>
      </rPr>
      <t xml:space="preserve">Según lo reportado por el líder del proceso con corte a 12/12/2018 esta actividad no presentó un avance con respecto al anterior seguimiento. .
</t>
    </r>
    <r>
      <rPr>
        <b/>
        <sz val="10"/>
        <color theme="1"/>
        <rFont val="Arial"/>
      </rPr>
      <t xml:space="preserve">30/04/2019:  </t>
    </r>
    <r>
      <rPr>
        <sz val="10"/>
        <color theme="1"/>
        <rFont val="Arial"/>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</si>
  <si>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</si>
  <si>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rPr>
      <t xml:space="preserve">30/04/2019: </t>
    </r>
    <r>
      <rPr>
        <sz val="10"/>
        <color theme="1"/>
        <rFont val="Arial"/>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</si>
  <si>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</si>
  <si>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</si>
  <si>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</si>
  <si>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</si>
  <si>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</si>
  <si>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</si>
  <si>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</si>
  <si>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rPr>
      <t>10/04/2018: I</t>
    </r>
    <r>
      <rPr>
        <sz val="10"/>
        <color rgb="FF000000"/>
        <rFont val="Arial"/>
      </rPr>
      <t>nforme radicado  455 del 28/03/2018 del Archivo General de la Nación,  No se presenta nuevas evidencias para el cumplimiento de las observaciones presentadas.</t>
    </r>
  </si>
  <si>
    <r>
      <rPr>
        <sz val="10"/>
        <color rgb="FF000000"/>
        <rFont val="Arial"/>
      </rPr>
      <t xml:space="preserve">28/07/2017: Diana Karina Ruiz P. 
</t>
    </r>
    <r>
      <rPr>
        <b/>
        <sz val="10"/>
        <color rgb="FF000000"/>
        <rFont val="Arial"/>
      </rPr>
      <t>10/04/2018:</t>
    </r>
    <r>
      <rPr>
        <sz val="10"/>
        <color rgb="FF000000"/>
        <rFont val="Arial"/>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</si>
  <si>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</si>
  <si>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</si>
  <si>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</si>
  <si>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</si>
  <si>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rPr>
      <t xml:space="preserve">
10/04/2018: </t>
    </r>
    <r>
      <rPr>
        <sz val="10"/>
        <color rgb="FF000000"/>
        <rFont val="Arial"/>
      </rPr>
      <t>Respuesta informe de seguimiento al Plan Archivístico rad 455 del 28/03/2018 Archivo General de la Nación</t>
    </r>
  </si>
  <si>
    <r>
      <rPr>
        <sz val="10"/>
        <color rgb="FF000000"/>
        <rFont val="Arial"/>
      </rPr>
      <t xml:space="preserve">28/07/2017: Diana Karina Ruiz P.
12/10/2017: Diana Karina Ruiz-Jefe de OCI
Alix del Pilar Hurtado Pedraza-Técnico Operativo OCI
</t>
    </r>
    <r>
      <rPr>
        <b/>
        <sz val="10"/>
        <color rgb="FF000000"/>
        <rFont val="Arial"/>
      </rPr>
      <t>10/04/2018:</t>
    </r>
    <r>
      <rPr>
        <sz val="10"/>
        <color rgb="FF000000"/>
        <rFont val="Arial"/>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</si>
  <si>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</si>
  <si>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</si>
  <si>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</si>
  <si>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</si>
  <si>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10/04/2018</t>
    </r>
    <r>
      <rPr>
        <sz val="10"/>
        <color rgb="FF000000"/>
        <rFont val="Arial"/>
      </rPr>
      <t>: Respuesta informe de seguimiento al Plan Archivístico rad 455 del 28/03/2018 Archivo General de la Nación</t>
    </r>
  </si>
  <si>
    <r>
      <rPr>
        <sz val="10"/>
        <color rgb="FF000000"/>
        <rFont val="Arial"/>
      </rPr>
      <t xml:space="preserve">28/07/2017: Diana Karina Ruiz P.
</t>
    </r>
    <r>
      <rPr>
        <b/>
        <sz val="10"/>
        <color rgb="FF000000"/>
        <rFont val="Arial"/>
      </rPr>
      <t>10/04/2018</t>
    </r>
    <r>
      <rPr>
        <sz val="10"/>
        <color rgb="FF000000"/>
        <rFont val="Arial"/>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</si>
  <si>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</si>
  <si>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</si>
  <si>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</si>
  <si>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rPr>
      <t xml:space="preserve">
25/07/2018
NOTA: </t>
    </r>
    <r>
      <rPr>
        <sz val="10"/>
        <color rgb="FF000000"/>
        <rFont val="Arial"/>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</si>
  <si>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</si>
  <si>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</si>
  <si>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</si>
  <si>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</si>
  <si>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</si>
  <si>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rPr>
      <t>10/04/2018</t>
    </r>
    <r>
      <rPr>
        <b/>
        <sz val="10"/>
        <color rgb="FF000000"/>
        <rFont val="Arial"/>
      </rPr>
      <t xml:space="preserve">
NOTA: </t>
    </r>
    <r>
      <rPr>
        <sz val="10"/>
        <color rgb="FF000000"/>
        <rFont val="Arial"/>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rPr>
      <t xml:space="preserve">25/07/2018
NOTA: </t>
    </r>
    <r>
      <rPr>
        <sz val="10"/>
        <color rgb="FF000000"/>
        <rFont val="Arial"/>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rPr>
      <t xml:space="preserve">TRD-82.
</t>
    </r>
  </si>
  <si>
    <r>
      <rPr>
        <sz val="10"/>
        <color rgb="FF000000"/>
        <rFont val="Arial"/>
      </rPr>
      <t xml:space="preserve">Se realizará envío a 31 de Julio  de 2017 de acuerdo a lo manifestado por La profesional especializada  referente del proceso de Gestión Documental 
12/10/2017: Rad 531 y anexos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</si>
  <si>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b/>
        <sz val="10"/>
        <color rgb="FF000000"/>
        <rFont val="Arial"/>
      </rPr>
      <t xml:space="preserve">25/07/2018: </t>
    </r>
    <r>
      <rPr>
        <sz val="10"/>
        <color rgb="FF000000"/>
        <rFont val="Arial"/>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</si>
  <si>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</si>
  <si>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</si>
  <si>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</si>
  <si>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</si>
  <si>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</si>
  <si>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</si>
  <si>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 xml:space="preserve">Respuesta informe de  seguimiento al Plan de Mejoramiento Archivistico, el cual fue radicado en el IDEP bajo el No. 1014 del 17/07/2018  Archivo General de la Nación
</t>
    </r>
  </si>
  <si>
    <r>
      <rPr>
        <sz val="10"/>
        <color rgb="FF000000"/>
        <rFont val="Arial"/>
      </rPr>
      <t xml:space="preserve">Alix del Pilar Hurtado Pedraza-Técnico Operativo OCI12/10/2017: Diana Karina Ruiz-Jefe de OCI
Alix del Pilar Hurtado Pedraza-Técnico Operativo OCI
20/12/2017: Diana Ruiz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</si>
  <si>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</si>
  <si>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</si>
  <si>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</si>
  <si>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</si>
  <si>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12/10/2017: Diana Karina Ruiz-Jefe de OCI
Alix del Pilar Hurtado Pedraza-Técnico Operativo OCI
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</si>
  <si>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</si>
  <si>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</si>
  <si>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</si>
  <si>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rPr>
      <t xml:space="preserve">
</t>
    </r>
  </si>
  <si>
    <r>
      <rPr>
        <sz val="10"/>
        <color rgb="FF000000"/>
        <rFont val="Arial"/>
      </rPr>
      <t xml:space="preserve">Acta de comité 12 de diciembre de 2017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
25/07/2018:</t>
    </r>
    <r>
      <rPr>
        <sz val="10"/>
        <color rgb="FF000000"/>
        <rFont val="Arial"/>
      </rPr>
      <t xml:space="preserve"> Respuesta informe de  seguimiento al Plan de Mejoramiento Archivistico, el cual fue radicado en el IDEP bajo el No. 1014 del 17/07/2018  Archivo General de la Nación</t>
    </r>
  </si>
  <si>
    <r>
      <rPr>
        <sz val="10"/>
        <color rgb="FF000000"/>
        <rFont val="Arial"/>
      </rPr>
      <t xml:space="preserve">20/12/2017: Diana Ruiz
</t>
    </r>
    <r>
      <rPr>
        <sz val="10"/>
        <color rgb="FF000000"/>
        <rFont val="Arial"/>
      </rPr>
      <t xml:space="preserve">
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</si>
  <si>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</si>
  <si>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</si>
  <si>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</si>
  <si>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</si>
  <si>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</si>
  <si>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</si>
  <si>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</si>
  <si>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</si>
  <si>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</si>
  <si>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</si>
  <si>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</si>
  <si>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</si>
  <si>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</si>
  <si>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</si>
  <si>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</si>
  <si>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</si>
  <si>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rPr>
      <t>26/03/2018</t>
    </r>
    <r>
      <rPr>
        <b/>
        <sz val="10"/>
        <color rgb="FF000000"/>
        <rFont val="Arial"/>
      </rPr>
      <t xml:space="preserve">. </t>
    </r>
    <r>
      <rPr>
        <sz val="10"/>
        <color rgb="FF000000"/>
        <rFont val="Arial"/>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rPr>
      <t>25/07/2018</t>
    </r>
    <r>
      <rPr>
        <sz val="10"/>
        <color rgb="FF000000"/>
        <rFont val="Arial"/>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rPr>
      <t>11/12/2018</t>
    </r>
    <r>
      <rPr>
        <sz val="10"/>
        <color rgb="FF000000"/>
        <rFont val="Arial"/>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</si>
  <si>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rPr>
      <t xml:space="preserve">06/03/2018.
</t>
    </r>
    <r>
      <rPr>
        <sz val="10"/>
        <color rgb="FF000000"/>
        <rFont val="Arial"/>
      </rPr>
      <t>Rad No.2-2018-580 del 15/01/2018
Q:\TRD_COVALIDADA_2018\IMPLEMENTACIÓN TRD</t>
    </r>
  </si>
  <si>
    <r>
      <rPr>
        <b/>
        <sz val="10"/>
        <color rgb="FF000000"/>
        <rFont val="Arial"/>
      </rPr>
      <t xml:space="preserve">
</t>
    </r>
    <r>
      <rPr>
        <sz val="10"/>
        <color rgb="FF000000"/>
        <rFont val="Arial"/>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rPr>
      <t xml:space="preserve">
</t>
    </r>
    <r>
      <rPr>
        <sz val="10"/>
        <color rgb="FF000000"/>
        <rFont val="Arial"/>
      </rPr>
      <t>25/07/2018</t>
    </r>
    <r>
      <rPr>
        <b/>
        <sz val="10"/>
        <color rgb="FF000000"/>
        <rFont val="Arial"/>
      </rPr>
      <t xml:space="preserve">
</t>
    </r>
    <r>
      <rPr>
        <sz val="10"/>
        <color rgb="FF000000"/>
        <rFont val="Arial"/>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rPr>
      <t xml:space="preserve">21/12/2018:  </t>
    </r>
    <r>
      <rPr>
        <sz val="10"/>
        <color rgb="FF000000"/>
        <rFont val="Arial"/>
      </rPr>
      <t xml:space="preserve"> Con radicado IDEP No. 1778 del 26/11/2018, el archivo General de la Nación envío concepto en el cual  se dá por superado el hallazgo.  </t>
    </r>
  </si>
  <si>
    <r>
      <rPr>
        <sz val="10"/>
        <color rgb="FF000000"/>
        <rFont val="Arial"/>
      </rPr>
      <t xml:space="preserve">10/04/2018: Respuesta informe de seguimiento al Plan Archivístico rad 455 del 28/03/2018 Archivo General de la Nación
25/07/2018: </t>
    </r>
    <r>
      <rPr>
        <sz val="10"/>
        <color rgb="FF000000"/>
        <rFont val="Arial"/>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rPr>
      <t xml:space="preserve">
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</si>
  <si>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21/12/2018: </t>
    </r>
    <r>
      <rPr>
        <sz val="10"/>
        <color rgb="FF000000"/>
        <rFont val="Arial"/>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</si>
  <si>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</si>
  <si>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</si>
  <si>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</si>
  <si>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</si>
  <si>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25/07/2018</t>
    </r>
    <r>
      <rPr>
        <sz val="10"/>
        <color rgb="FF000000"/>
        <rFont val="Arial"/>
      </rPr>
      <t xml:space="preserve">
</t>
    </r>
    <r>
      <rPr>
        <b/>
        <sz val="10"/>
        <color rgb="FF000000"/>
        <rFont val="Arial"/>
      </rPr>
      <t>Con comunicado del Archivo General de la Nación respecto al seguimiento al Plan de Mejoramiento Archivistico, el cual fue radicado en el IDEP bajo el No. 1014 del 17/07/2018, se da por superado el hallazgo</t>
    </r>
    <r>
      <rPr>
        <sz val="10"/>
        <color rgb="FF000000"/>
        <rFont val="Arial"/>
      </rPr>
      <t>.</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</si>
  <si>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rPr>
      <t xml:space="preserve">10/04/2018: Respuesta informe de seguimiento al Plan Archivístico rad 455 del 28/03/2018 Archivo General de la Nación.
No se aportan nuevas evidencias.
</t>
    </r>
    <r>
      <rPr>
        <b/>
        <sz val="10"/>
        <color rgb="FF000000"/>
        <rFont val="Arial"/>
      </rPr>
      <t xml:space="preserve">25/07/2018: </t>
    </r>
    <r>
      <rPr>
        <sz val="10"/>
        <color rgb="FF000000"/>
        <rFont val="Arial"/>
      </rPr>
      <t>Comunicado del Archivo General de la Nación radicado en el IDEP bajo el No. 1014 del 17/07/2018</t>
    </r>
  </si>
  <si>
    <r>
      <rPr>
        <sz val="10"/>
        <color rgb="FF000000"/>
        <rFont val="Arial"/>
      </rPr>
      <t xml:space="preserve">28/07/2017: Diana Karina Ruiz P.
12/10/2017: Diana Karina Ruiz-Jefe de OCI
Alix del Pilar Hurtado Pedraza-Técnico Operativo OCI
</t>
    </r>
    <r>
      <rPr>
        <sz val="10"/>
        <color rgb="FF000000"/>
        <rFont val="Arial"/>
      </rPr>
      <t>10/04/2018</t>
    </r>
    <r>
      <rPr>
        <b/>
        <sz val="10"/>
        <color rgb="FF000000"/>
        <rFont val="Arial"/>
      </rPr>
      <t>:</t>
    </r>
    <r>
      <rPr>
        <sz val="10"/>
        <color rgb="FF000000"/>
        <rFont val="Arial"/>
      </rPr>
      <t xml:space="preserve"> Alix del Pilar Hurtado Pedraza, Técnico Operativo (E )
</t>
    </r>
    <r>
      <rPr>
        <b/>
        <sz val="10"/>
        <color rgb="FF000000"/>
        <rFont val="Arial"/>
      </rPr>
      <t>25/07/2018</t>
    </r>
    <r>
      <rPr>
        <sz val="10"/>
        <color rgb="FF000000"/>
        <rFont val="Arial"/>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</si>
  <si>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</si>
  <si>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</si>
  <si>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</si>
  <si>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</si>
  <si>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</si>
  <si>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26/03/2018:</t>
    </r>
    <r>
      <rPr>
        <sz val="10"/>
        <color rgb="FF000000"/>
        <rFont val="Arial"/>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rPr>
      <t xml:space="preserve">04/07/2018 </t>
    </r>
    <r>
      <rPr>
        <sz val="10"/>
        <color rgb="FF000000"/>
        <rFont val="Arial"/>
      </rPr>
      <t xml:space="preserve">El sistema integrado de conservación se actualizo y se publico en el siguiente link http://www.idep.edu.co/sites/default/files/PL-GD-07-03_Sistema_Integrado_de_Conservacion_V1. El 26 de junio de 2018. </t>
    </r>
  </si>
  <si>
    <r>
      <rPr>
        <sz val="10"/>
        <color rgb="FF000000"/>
        <rFont val="Arial"/>
      </rPr>
      <t xml:space="preserve">26/03/2018.
Acta de comité interno de Archivos No.1 del 20/03/2018
Z:\PROCEDIMIENTOS_GD\SISTEMA INTEGRADO DE CONSERVACION
</t>
    </r>
    <r>
      <rPr>
        <b/>
        <sz val="10"/>
        <color rgb="FF000000"/>
        <rFont val="Arial"/>
      </rPr>
      <t xml:space="preserve">04/07/2018 </t>
    </r>
    <r>
      <rPr>
        <sz val="10"/>
        <color rgb="FF000000"/>
        <rFont val="Arial"/>
      </rPr>
      <t>http://www.idep.edu.co/sites/default/files/PL-GD-07-03_Sistema_Integrado_de_Conservacion_</t>
    </r>
  </si>
  <si>
    <r>
      <rPr>
        <sz val="10"/>
        <color theme="1"/>
        <rFont val="Arial"/>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rPr>
      <t xml:space="preserve">25/07/2018: </t>
    </r>
    <r>
      <rPr>
        <sz val="10"/>
        <color theme="1"/>
        <rFont val="Arial"/>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rPr>
      <t xml:space="preserve">NOTA: </t>
    </r>
    <r>
      <rPr>
        <sz val="10"/>
        <color theme="1"/>
        <rFont val="Arial"/>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</si>
  <si>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rPr>
      <t xml:space="preserve">10/04/2018: Acta de Comité de Archivo y documento preliminar denominado "Sistema Integrado de Conservación"
</t>
    </r>
    <r>
      <rPr>
        <b/>
        <sz val="10"/>
        <color theme="1"/>
        <rFont val="Arial"/>
      </rPr>
      <t xml:space="preserve">25/07/2018: </t>
    </r>
    <r>
      <rPr>
        <sz val="10"/>
        <color theme="1"/>
        <rFont val="Arial"/>
      </rPr>
      <t>http://www.idep.edu.co/sites/default/files/PL-GD-07-03_Sistema_Integrado_de_Conservacion_V1.pdf</t>
    </r>
  </si>
  <si>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</si>
  <si>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Ejecución del Plan de Conservación Documental.</t>
  </si>
  <si>
    <t>Listados de asistencia.</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</si>
  <si>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t>
    </r>
    <r>
      <rPr>
        <sz val="10"/>
        <color rgb="FF000000"/>
        <rFont val="Arial"/>
      </rPr>
      <t xml:space="preserve">8: Las  actividades aprobadas  dentro del SIC  se ejecutaran a partir del segundo trimestre  de 2018.
</t>
    </r>
    <r>
      <rPr>
        <b/>
        <sz val="10"/>
        <color rgb="FF000000"/>
        <rFont val="Arial"/>
      </rPr>
      <t>04/07/2018</t>
    </r>
    <r>
      <rPr>
        <sz val="10"/>
        <color rgb="FF000000"/>
        <rFont val="Arial"/>
      </rPr>
      <t xml:space="preserve"> debido a que el Sistema Integrado de Conservacion se aprobo y publico el 26 de junio de 2018. las actidades se reprograman para el tercer periodo
</t>
    </r>
    <r>
      <rPr>
        <b/>
        <sz val="10"/>
        <color rgb="FF000000"/>
        <rFont val="Arial"/>
      </rPr>
      <t>11/12/2018</t>
    </r>
    <r>
      <rPr>
        <sz val="10"/>
        <color rgb="FF000000"/>
        <rFont val="Arial"/>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</si>
  <si>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rPr>
      <t>26/03/2018.</t>
    </r>
    <r>
      <rPr>
        <sz val="10"/>
        <color rgb="FF000000"/>
        <rFont val="Arial"/>
      </rPr>
      <t xml:space="preserve">
Z:\PROCEDIMIENTOS_GD\SISTEMA INTEGRADO DE CONSERVACION
</t>
    </r>
    <r>
      <rPr>
        <b/>
        <sz val="10"/>
        <color rgb="FF000000"/>
        <rFont val="Arial"/>
      </rPr>
      <t>04/07/2018</t>
    </r>
    <r>
      <rPr>
        <sz val="10"/>
        <color rgb="FF000000"/>
        <rFont val="Arial"/>
      </rPr>
      <t xml:space="preserve">
http://www.idep.edu.co/sites/default/files/PL-GD-07-03_Sistema_Integrado_de_Conservacion_
http://www.idep.edu.co/?q=content/gd-07-proceso-de-gesti%C3%B3n-documental#overlay-context=</t>
    </r>
  </si>
  <si>
    <r>
      <rPr>
        <sz val="10"/>
        <color rgb="FF000000"/>
        <rFont val="Arial"/>
      </rPr>
      <t>10/04/2018: A</t>
    </r>
    <r>
      <rPr>
        <sz val="10"/>
        <color rgb="FF000000"/>
        <rFont val="Arial"/>
      </rPr>
      <t xml:space="preserve">ctividad que se desarrollará durante la vigencia 2018
25/07/2018: </t>
    </r>
    <r>
      <rPr>
        <b/>
        <sz val="10"/>
        <color rgb="FF000000"/>
        <rFont val="Arial"/>
      </rPr>
      <t xml:space="preserve"> </t>
    </r>
    <r>
      <rPr>
        <sz val="10"/>
        <color rgb="FF000000"/>
        <rFont val="Arial"/>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rPr>
      <t xml:space="preserve">21/12/2018: </t>
    </r>
    <r>
      <rPr>
        <sz val="10"/>
        <color rgb="FF000000"/>
        <rFont val="Arial"/>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</si>
  <si>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rPr>
      <t xml:space="preserve">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</si>
  <si>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t>
    </r>
    <r>
      <rPr>
        <b/>
        <sz val="10"/>
        <color rgb="FF000000"/>
        <rFont val="Arial"/>
      </rPr>
      <t xml:space="preserve">
</t>
    </r>
    <r>
      <rPr>
        <sz val="10"/>
        <color rgb="FF000000"/>
        <rFont val="Arial"/>
      </rPr>
      <t>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21/12/2018: </t>
    </r>
    <r>
      <rPr>
        <sz val="10"/>
        <color rgb="FF000000"/>
        <rFont val="Arial"/>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</si>
  <si>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</si>
  <si>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</si>
  <si>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</si>
  <si>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</si>
  <si>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</si>
  <si>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</si>
  <si>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Revisado el listado de asistencia a la capacitación en donde se presentó el formato de préstamo de expedientes al funcionario responsable de esta actividad, se evidencia que se dio cumplimiento a esta acción.</t>
    </r>
  </si>
  <si>
    <r>
      <rPr>
        <b/>
        <sz val="10"/>
        <color rgb="FF000000"/>
        <rFont val="Arial"/>
      </rPr>
      <t xml:space="preserve">10/04/2018: </t>
    </r>
    <r>
      <rPr>
        <sz val="10"/>
        <color rgb="FF000000"/>
        <rFont val="Arial"/>
      </rPr>
      <t xml:space="preserve">Listado de asistencia presentación formato del 15/02/2018
</t>
    </r>
  </si>
  <si>
    <r>
      <rPr>
        <b/>
        <sz val="10"/>
        <color rgb="FF000000"/>
        <rFont val="Arial"/>
      </rPr>
      <t xml:space="preserve">10/04/2018: </t>
    </r>
    <r>
      <rPr>
        <sz val="10"/>
        <color rgb="FF000000"/>
        <rFont val="Arial"/>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</si>
  <si>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</si>
  <si>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</si>
  <si>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</si>
  <si>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</si>
  <si>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</si>
  <si>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</si>
  <si>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rPr>
      <t>10/04/2018</t>
    </r>
    <r>
      <rPr>
        <sz val="10"/>
        <color rgb="FF000000"/>
        <rFont val="Arial"/>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</si>
  <si>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</si>
  <si>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</si>
  <si>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rPr>
      <t>02/04/2018</t>
    </r>
    <r>
      <rPr>
        <sz val="10"/>
        <color rgb="FF000000"/>
        <rFont val="Arial"/>
      </rPr>
      <t xml:space="preserve">. Se verifico el diligenciamiento del formato el cual se encuentra de acuerdo a la operatividad del proceso y  normatividad legal vigente.
</t>
    </r>
    <r>
      <rPr>
        <b/>
        <sz val="10"/>
        <color rgb="FF000000"/>
        <rFont val="Arial"/>
      </rPr>
      <t xml:space="preserve">11/12/2018 </t>
    </r>
    <r>
      <rPr>
        <sz val="10"/>
        <color rgb="FF000000"/>
        <rFont val="Arial"/>
      </rPr>
      <t xml:space="preserve">Se verifico el diligenciamiento del formato el cual se encuentra de acuerdo a la operatividad del proceso y  normatividad legal vigente.
</t>
    </r>
  </si>
  <si>
    <r>
      <rPr>
        <b/>
        <sz val="10"/>
        <color rgb="FF000000"/>
        <rFont val="Arial"/>
      </rPr>
      <t>02/04/2018:</t>
    </r>
    <r>
      <rPr>
        <sz val="10"/>
        <color rgb="FF000000"/>
        <rFont val="Arial"/>
      </rPr>
      <t xml:space="preserve">
 FT-GD-07-03 Préstamo de Expediente (documento fisico )http://www.idep.edu.co/?q=content/gd-07-proceso-de-gesti%C3%B3n-documental#overlay-context=
</t>
    </r>
    <r>
      <rPr>
        <b/>
        <sz val="10"/>
        <color rgb="FF000000"/>
        <rFont val="Arial"/>
      </rPr>
      <t>1/10/2018</t>
    </r>
    <r>
      <rPr>
        <sz val="10"/>
        <color rgb="FF000000"/>
        <rFont val="Arial"/>
      </rPr>
      <t xml:space="preserve"> formato  FT-GD-07-03 Préstamo de Expedientes</t>
    </r>
  </si>
  <si>
    <r>
      <rPr>
        <sz val="10"/>
        <color rgb="FF000000"/>
        <rFont val="Arial"/>
      </rPr>
      <t xml:space="preserve">10/04/2018: </t>
    </r>
    <r>
      <rPr>
        <sz val="10"/>
        <color rgb="FF000000"/>
        <rFont val="Arial"/>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rPr>
      <t xml:space="preserve">26/12/2018: </t>
    </r>
    <r>
      <rPr>
        <sz val="10"/>
        <color rgb="FF000000"/>
        <rFont val="Arial"/>
      </rPr>
      <t>Se reviso la carpeta de Préstamo de expedientes, en donde se evidencia que se esta diligenciando debidamente el formato. Se cierra la acción</t>
    </r>
  </si>
  <si>
    <r>
      <rPr>
        <sz val="10"/>
        <color rgb="FF000000"/>
        <rFont val="Arial"/>
      </rPr>
      <t xml:space="preserve">10/04/2018: </t>
    </r>
    <r>
      <rPr>
        <sz val="10"/>
        <color rgb="FF000000"/>
        <rFont val="Arial"/>
      </rPr>
      <t xml:space="preserve">formato  FT-GD-07-03 Préstamo de Expedientes
22/10/2018:  formato FT-GD-07-03 Préstamo de Expedientes diligenciado
</t>
    </r>
    <r>
      <rPr>
        <b/>
        <sz val="10"/>
        <color rgb="FF000000"/>
        <rFont val="Arial"/>
      </rPr>
      <t xml:space="preserve">
26/12/2018:</t>
    </r>
    <r>
      <rPr>
        <sz val="10"/>
        <color rgb="FF000000"/>
        <rFont val="Arial"/>
      </rPr>
      <t xml:space="preserve">  formato FT-GD-07-03 Préstamo de Expedientes diligenciado</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</si>
  <si>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26/12/2018: </t>
    </r>
    <r>
      <rPr>
        <sz val="10"/>
        <color rgb="FF000000"/>
        <rFont val="Arial"/>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</si>
  <si>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</si>
  <si>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</si>
  <si>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</si>
  <si>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</si>
  <si>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rPr>
      <t>26/03/2018</t>
    </r>
    <r>
      <rPr>
        <sz val="10"/>
        <color rgb="FF000000"/>
        <rFont val="Arial"/>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rPr>
      <t>10/08/2018</t>
    </r>
    <r>
      <rPr>
        <sz val="10"/>
        <color rgb="FF000000"/>
        <rFont val="Arial"/>
      </rPr>
      <t xml:space="preserve"> La actualizacion de los indicadores se realizara en el cuarto trimestre
</t>
    </r>
    <r>
      <rPr>
        <b/>
        <sz val="10"/>
        <color rgb="FF000000"/>
        <rFont val="Arial"/>
      </rPr>
      <t>11/12/2018</t>
    </r>
    <r>
      <rPr>
        <sz val="10"/>
        <color rgb="FF000000"/>
        <rFont val="Arial"/>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rPr>
      <t>03/04/2019</t>
    </r>
    <r>
      <rPr>
        <sz val="10"/>
        <color rgb="FF000000"/>
        <rFont val="Arial"/>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</si>
  <si>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</si>
  <si>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rPr>
      <t>10/04/2018</t>
    </r>
    <r>
      <rPr>
        <sz val="10"/>
        <color rgb="FF000000"/>
        <rFont val="Arial"/>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rPr>
      <t xml:space="preserve">26/12/2018: </t>
    </r>
    <r>
      <rPr>
        <sz val="10"/>
        <color rgb="FF000000"/>
        <rFont val="Arial"/>
      </rPr>
      <t xml:space="preserve">La Oficina de Control Interno reitera la recomendación de la reformulación de esta acción.  Una vez se actualice en el plan de mejoramiento del proceso, se procederá a cerrar esta actividad.
</t>
    </r>
    <r>
      <rPr>
        <b/>
        <sz val="10"/>
        <color rgb="FF000000"/>
        <rFont val="Arial"/>
      </rPr>
      <t xml:space="preserve">30/04/2019: </t>
    </r>
    <r>
      <rPr>
        <sz val="10"/>
        <color rgb="FF000000"/>
        <rFont val="Arial"/>
      </rPr>
      <t xml:space="preserve">Se verificó por parte de esta Oficina que se reformulo la acción a " </t>
    </r>
    <r>
      <rPr>
        <i/>
        <sz val="10"/>
        <color rgb="FF000000"/>
        <rFont val="Arial"/>
      </rPr>
      <t xml:space="preserve">Revisión y formulación de indicadores de gestión del proceso Gestión Documental para la vigencia 2019, atendiendo las recomendaciones de la Oficina de control interno" </t>
    </r>
    <r>
      <rPr>
        <b/>
        <i/>
        <sz val="10"/>
        <color rgb="FF000000"/>
        <rFont val="Arial"/>
      </rPr>
      <t xml:space="preserve"> </t>
    </r>
    <r>
      <rPr>
        <i/>
        <sz val="10"/>
        <color rgb="FF000000"/>
        <rFont val="Arial"/>
      </rPr>
      <t xml:space="preserve">se cierra esta acción y se continúa el seguimiento con las nueva acción propuesta.  </t>
    </r>
  </si>
  <si>
    <r>
      <rPr>
        <b/>
        <sz val="10"/>
        <color rgb="FF000000"/>
        <rFont val="Arial"/>
      </rPr>
      <t xml:space="preserve">10/04/2018 </t>
    </r>
    <r>
      <rPr>
        <sz val="10"/>
        <color rgb="FF000000"/>
        <rFont val="Arial"/>
      </rPr>
      <t>Listado de asistencia</t>
    </r>
  </si>
  <si>
    <r>
      <rPr>
        <sz val="10"/>
        <color rgb="FF000000"/>
        <rFont val="Arial"/>
      </rPr>
      <t>10/04/2018: Alix del Pilar Hurtado Pedraza, Técnico Operativo (E )
25/07/2018: Alix del Pilar Hurtado Pedraza, Técnico Operativo (E )
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26/12/2018: </t>
    </r>
    <r>
      <rPr>
        <sz val="10"/>
        <color rgb="FF000000"/>
        <rFont val="Arial"/>
      </rPr>
      <t xml:space="preserve">Alix del Pilar Hurtado Pedraza, Técnico Operativo (E )
</t>
    </r>
    <r>
      <rPr>
        <b/>
        <sz val="10"/>
        <color rgb="FF000000"/>
        <rFont val="Arial"/>
      </rPr>
      <t xml:space="preserve">30/04/2019:  Hilda Yamile Morales Laverde - Jefe OCI. </t>
    </r>
  </si>
  <si>
    <t>Revision y ajuste a los indicadores de gestión.</t>
  </si>
  <si>
    <t>Indicadores ajustados</t>
  </si>
  <si>
    <r>
      <rPr>
        <b/>
        <sz val="10"/>
        <color rgb="FF000000"/>
        <rFont val="Arial"/>
      </rPr>
      <t xml:space="preserve">03/04/2018 </t>
    </r>
    <r>
      <rPr>
        <sz val="10"/>
        <color rgb="FF000000"/>
        <rFont val="Arial"/>
      </rPr>
      <t xml:space="preserve">Se realizo la revision a los indicadores de gestion. Los cuales seran actualizados en el segundo trimestre 
</t>
    </r>
    <r>
      <rPr>
        <b/>
        <sz val="10"/>
        <color rgb="FF000000"/>
        <rFont val="Arial"/>
      </rPr>
      <t>04/07/2018</t>
    </r>
    <r>
      <rPr>
        <sz val="10"/>
        <color rgb="FF000000"/>
        <rFont val="Arial"/>
      </rPr>
      <t xml:space="preserve"> los indicadores fiueron actualizados conforme a la solicitud de la Oficina asesora de planeacion
</t>
    </r>
    <r>
      <rPr>
        <b/>
        <sz val="10"/>
        <color rgb="FF000000"/>
        <rFont val="Arial"/>
      </rPr>
      <t>01/10/2018</t>
    </r>
    <r>
      <rPr>
        <sz val="10"/>
        <color rgb="FF000000"/>
        <rFont val="Arial"/>
      </rPr>
      <t xml:space="preserve"> la actualizacion de los indicadores se realizara en el cuarto trimestre
</t>
    </r>
    <r>
      <rPr>
        <b/>
        <sz val="10"/>
        <color rgb="FF000000"/>
        <rFont val="Arial"/>
      </rPr>
      <t xml:space="preserve">11/12/2018 </t>
    </r>
    <r>
      <rPr>
        <sz val="10"/>
        <color rgb="FF000000"/>
        <rFont val="Arial"/>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</si>
  <si>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rPr>
      <t xml:space="preserve">10/04/2018 </t>
    </r>
    <r>
      <rPr>
        <sz val="10"/>
        <color rgb="FF000000"/>
        <rFont val="Arial"/>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rPr>
      <t xml:space="preserve"> </t>
    </r>
    <r>
      <rPr>
        <sz val="10"/>
        <color rgb="FF000000"/>
        <rFont val="Arial"/>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rPr>
      <t xml:space="preserve">26/12/2018: </t>
    </r>
    <r>
      <rPr>
        <sz val="10"/>
        <color rgb="FF000000"/>
        <rFont val="Arial"/>
      </rPr>
      <t xml:space="preserve">Revisada la hoja de vida de los indicadores del Proceso de Gestión Documental, se formularon dos (2) nuevos indicadores, así:
1) </t>
    </r>
    <r>
      <rPr>
        <i/>
        <sz val="10"/>
        <color rgb="FF000000"/>
        <rFont val="Arial"/>
      </rPr>
      <t xml:space="preserve">Porcentaje de respuestas de las PQRS  con observaciones de acuerdo a la evaluación de oportunidad, coherencia, claridad y/o calidez de los informes del Sistema Distrital de Quejas y Soluciones
</t>
    </r>
    <r>
      <rPr>
        <sz val="10"/>
        <color rgb="FF000000"/>
        <rFont val="Arial"/>
      </rPr>
      <t>2)</t>
    </r>
    <r>
      <rPr>
        <i/>
        <sz val="10"/>
        <color rgb="FF000000"/>
        <rFont val="Arial"/>
      </rPr>
      <t xml:space="preserve"> Porcentaje de requerimientos atendidos oportunamente
Se cierra la acción.
</t>
    </r>
  </si>
  <si>
    <r>
      <rPr>
        <sz val="10"/>
        <color rgb="FF000000"/>
        <rFont val="Arial"/>
      </rPr>
      <t xml:space="preserve">10/04/2018: </t>
    </r>
    <r>
      <rPr>
        <sz val="10"/>
        <color rgb="FF000000"/>
        <rFont val="Arial"/>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rPr>
      <t>26/12/2018:</t>
    </r>
    <r>
      <rPr>
        <sz val="10"/>
        <color rgb="FF000000"/>
        <rFont val="Arial"/>
      </rPr>
      <t xml:space="preserve"> Hoja de vida indicadores proceso Gestión Documental seguimiento cuarto trimestre de 2018</t>
    </r>
  </si>
  <si>
    <r>
      <rPr>
        <sz val="10"/>
        <color rgb="FF000000"/>
        <rFont val="Arial"/>
      </rPr>
      <t xml:space="preserve">10/04/2018: Alix del Pilar Hurtado Pedraza, Técnico Operativo (E )
25/07/2018: Alix del Pilar Hurtado Pedraza, Técnico Operativo (E )
</t>
    </r>
    <r>
      <rPr>
        <b/>
        <sz val="10"/>
        <color rgb="FF000000"/>
        <rFont val="Arial"/>
      </rPr>
      <t>22/10/2018:</t>
    </r>
    <r>
      <rPr>
        <sz val="10"/>
        <color rgb="FF000000"/>
        <rFont val="Arial"/>
      </rPr>
      <t xml:space="preserve"> Alix del Pilar Hurtado Pedraza, Técnico Operativo (E )</t>
    </r>
  </si>
  <si>
    <t>Seguimiento al reporte de la correspondencia recibida.</t>
  </si>
  <si>
    <t>Reporte de la correspondencia recibida.</t>
  </si>
  <si>
    <r>
      <rPr>
        <b/>
        <sz val="10"/>
        <color rgb="FF000000"/>
        <rFont val="Arial"/>
      </rPr>
      <t>02/04/2018</t>
    </r>
    <r>
      <rPr>
        <sz val="10"/>
        <color rgb="FF000000"/>
        <rFont val="Arial"/>
      </rPr>
      <t xml:space="preserve"> Se realizo seguimiento a los datos enviados a traves de correo electronico por la funcionaria responsable de la radicacion.
</t>
    </r>
    <r>
      <rPr>
        <b/>
        <sz val="10"/>
        <color rgb="FF000000"/>
        <rFont val="Arial"/>
      </rPr>
      <t xml:space="preserve">04/07/2018 </t>
    </r>
    <r>
      <rPr>
        <sz val="10"/>
        <color rgb="FF000000"/>
        <rFont val="Arial"/>
      </rPr>
      <t xml:space="preserve">Se realizo seguimiento a los datos enviados a traves de correo electronico por la funcionaria responsable de la radicacion el 04/07/.2018
</t>
    </r>
    <r>
      <rPr>
        <b/>
        <sz val="10"/>
        <color rgb="FF000000"/>
        <rFont val="Arial"/>
      </rPr>
      <t xml:space="preserve">01/10/2018 </t>
    </r>
    <r>
      <rPr>
        <sz val="10"/>
        <color rgb="FF000000"/>
        <rFont val="Arial"/>
      </rPr>
      <t>Se realizo seguimiento a los datos enviados a traves de correo electronico por la funcionaria responsable de la radicacion el 04/07/.2018</t>
    </r>
  </si>
  <si>
    <t>02/04/2018,
correo electronico del 28/03/2018</t>
  </si>
  <si>
    <r>
      <rPr>
        <sz val="10"/>
        <color rgb="FF000000"/>
        <rFont val="Arial"/>
      </rPr>
      <t xml:space="preserve">10/04/2018 </t>
    </r>
    <r>
      <rPr>
        <sz val="10"/>
        <color rgb="FF000000"/>
        <rFont val="Arial"/>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rPr>
      <t xml:space="preserve">26/12/2018: </t>
    </r>
    <r>
      <rPr>
        <sz val="10"/>
        <color rgb="FF000000"/>
        <rFont val="Arial"/>
      </rPr>
      <t xml:space="preserve">Información que se encuentra reportada en el seguimiento a indicadores dle proceso de Gestión Documental correspondiente al cuarto trimestre de 2018. </t>
    </r>
  </si>
  <si>
    <r>
      <rPr>
        <sz val="10"/>
        <color rgb="FF000000"/>
        <rFont val="Arial"/>
      </rPr>
      <t xml:space="preserve">25/07/2018: </t>
    </r>
    <r>
      <rPr>
        <sz val="10"/>
        <color rgb="FF000000"/>
        <rFont val="Arial"/>
      </rPr>
      <t xml:space="preserve">Maloca AulaSIG: http://www.idep.edu.co/?q=content/indicadores-de-gesti%C3%B3n
22/10/2018: Seguimiento indicadores proceso Gestión Documental tercer trimestre 2018
http://www.idep.edu.co/?q=content/indicadores-de-gesti%C3%B3n
</t>
    </r>
    <r>
      <rPr>
        <b/>
        <sz val="10"/>
        <color rgb="FF000000"/>
        <rFont val="Arial"/>
      </rPr>
      <t xml:space="preserve">26/12/2018 </t>
    </r>
    <r>
      <rPr>
        <sz val="10"/>
        <color rgb="FF000000"/>
        <rFont val="Arial"/>
      </rPr>
      <t xml:space="preserve">Hoja de vida indicadores proceso Gestión Documental seguimiento cuarto trimestre de 2018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</si>
  <si>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
26/12/2018: </t>
    </r>
    <r>
      <rPr>
        <sz val="10"/>
        <color rgb="FF000000"/>
        <rFont val="Arial"/>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</si>
  <si>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</si>
  <si>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</si>
  <si>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</si>
  <si>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</si>
  <si>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</si>
  <si>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rPr>
      <t xml:space="preserve">
</t>
    </r>
    <r>
      <rPr>
        <sz val="10"/>
        <color rgb="FF000000"/>
        <rFont val="Arial"/>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rPr>
      <t>09/07/2018</t>
    </r>
    <r>
      <rPr>
        <sz val="10"/>
        <color rgb="FF000000"/>
        <rFont val="Arial"/>
      </rPr>
      <t xml:space="preserve"> En el mes de julio del 2018, se solicitará la refolmulación de la acción de mejora de acuerdo a la reunión planteada.
</t>
    </r>
    <r>
      <rPr>
        <b/>
        <sz val="10"/>
        <color rgb="FF000000"/>
        <rFont val="Arial"/>
      </rPr>
      <t>13/12/2018:</t>
    </r>
    <r>
      <rPr>
        <sz val="10"/>
        <color rgb="FF000000"/>
        <rFont val="Arial"/>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</si>
  <si>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</si>
  <si>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rPr>
      <t>10/04/2018</t>
    </r>
    <r>
      <rPr>
        <b/>
        <sz val="10"/>
        <color theme="1"/>
        <rFont val="Arial"/>
      </rPr>
      <t xml:space="preserve">:  </t>
    </r>
    <r>
      <rPr>
        <sz val="10"/>
        <color theme="1"/>
        <rFont val="Arial"/>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rPr>
      <t xml:space="preserve"> </t>
    </r>
    <r>
      <rPr>
        <sz val="10"/>
        <color theme="1"/>
        <rFont val="Arial"/>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rPr>
      <t xml:space="preserve">24/12/2018: </t>
    </r>
    <r>
      <rPr>
        <sz val="10"/>
        <color theme="1"/>
        <rFont val="Arial"/>
      </rPr>
      <t>Verificado el consolidado de mapa de riesgos y de corrupción aprobado al 16 de noviembre de 2018, se observa que respecto al riesgo de "</t>
    </r>
    <r>
      <rPr>
        <i/>
        <sz val="10"/>
        <color theme="1"/>
        <rFont val="Arial"/>
      </rPr>
      <t xml:space="preserve">Pérdida de bienes y/o elementos de Propiedad, Planta y Equipo e Inventarios del Instituto."  </t>
    </r>
    <r>
      <rPr>
        <sz val="10"/>
        <color theme="1"/>
        <rFont val="Arial"/>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</si>
  <si>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rPr>
      <t xml:space="preserve">Acta No. 1 del 06/12/2018 suscrita por funcionarios de la Subdirección Administrativa y Financiera. </t>
    </r>
    <r>
      <rPr>
        <u/>
        <sz val="10"/>
        <color theme="1"/>
        <rFont val="Arial"/>
      </rPr>
      <t xml:space="preserve">
Tercer seguimiento mapa de riesgos 2018 enviado por la OAP.</t>
    </r>
  </si>
  <si>
    <r>
      <rPr>
        <sz val="10"/>
        <color theme="1"/>
        <rFont val="Arial"/>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rPr>
      <t xml:space="preserve">
24/12/2018</t>
    </r>
    <r>
      <rPr>
        <sz val="10"/>
        <color theme="1"/>
        <rFont val="Arial"/>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</si>
  <si>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</si>
  <si>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</si>
  <si>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</si>
  <si>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</si>
  <si>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rPr>
      <t>04/04/2018:</t>
    </r>
    <r>
      <rPr>
        <sz val="10"/>
        <color rgb="FF000000"/>
        <rFont val="Arial"/>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 xml:space="preserve">13/12/2018 </t>
    </r>
    <r>
      <rPr>
        <sz val="10"/>
        <color rgb="FF000000"/>
        <rFont val="Arial"/>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03/04/2019:</t>
    </r>
    <r>
      <rPr>
        <sz val="10"/>
        <color rgb="FF000000"/>
        <rFont val="Arial"/>
      </rPr>
      <t xml:space="preserve"> Se formuló la actividad No. 28, teniendo en cuenta las observaciones de la Oficina de Control Interno. </t>
    </r>
  </si>
  <si>
    <t>23/11/2017: Memorando N° 001658 de fecha 23/11/2017.</t>
  </si>
  <si>
    <r>
      <rPr>
        <sz val="10"/>
        <color theme="1"/>
        <rFont val="Arial"/>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</si>
  <si>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Memorando consultado en SIAFI
Acta de reunión de seguimiento al plan de mejoramiento por procesos de Recursos Físicos y Ambiental del 01/06/2018.
</t>
    </r>
    <r>
      <rPr>
        <b/>
        <sz val="10"/>
        <color theme="1"/>
        <rFont val="Arial"/>
      </rPr>
      <t xml:space="preserve">26/12/2018: </t>
    </r>
    <r>
      <rPr>
        <sz val="10"/>
        <color theme="1"/>
        <rFont val="Arial"/>
      </rPr>
      <t>http://www.idep.edu.co/sites/default/files/PRO-GRF-11-01_Egresos%20o%20salidas%20de%20bienes_0.pdf#overlay-context=content/grf-11-proceso-de-gesti%25C3%25B3n-de-recursos-f%25C3%25ADsicos%3Fq%3Dcontent/grf-11-proceso-de-gesti%25C3%25B3n-de-recursos-f%25C3%25ADsicos</t>
    </r>
  </si>
  <si>
    <r>
      <rPr>
        <sz val="10"/>
        <color theme="1"/>
        <rFont val="Arial"/>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rPr>
      <t xml:space="preserve">
26/12/2018:</t>
    </r>
    <r>
      <rPr>
        <sz val="10"/>
        <color theme="1"/>
        <rFont val="Arial"/>
      </rPr>
      <t xml:space="preserve"> Sandra Milena Bonilla R._ Contratista de Apoyo Profesional_ OCI
</t>
    </r>
    <r>
      <rPr>
        <b/>
        <sz val="10"/>
        <color theme="1"/>
        <rFont val="Arial"/>
      </rPr>
      <t xml:space="preserve">304/04/2019:  </t>
    </r>
    <r>
      <rPr>
        <sz val="10"/>
        <color theme="1"/>
        <rFont val="Arial"/>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</si>
  <si>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</si>
  <si>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rPr>
      <t xml:space="preserve">
04/04/2018</t>
    </r>
    <r>
      <rPr>
        <sz val="10"/>
        <color rgb="FF000000"/>
        <rFont val="Arial"/>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01/06/2018:</t>
    </r>
    <r>
      <rPr>
        <sz val="10"/>
        <color rgb="FF000000"/>
        <rFont val="Arial"/>
      </rPr>
      <t xml:space="preserve"> Se reformulará la acción de mejora teniendo en cuenta que la propuesta inicialmente no permite subsanar la no conformidad.
</t>
    </r>
    <r>
      <rPr>
        <b/>
        <sz val="10"/>
        <color rgb="FF000000"/>
        <rFont val="Arial"/>
      </rPr>
      <t>13/12/2018</t>
    </r>
    <r>
      <rPr>
        <sz val="10"/>
        <color rgb="FF000000"/>
        <rFont val="Arial"/>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 xml:space="preserve">03/04/2019: </t>
    </r>
    <r>
      <rPr>
        <sz val="10"/>
        <color rgb="FF000000"/>
        <rFont val="Arial"/>
      </rPr>
      <t xml:space="preserve">Se formuló la actividad No. 28, teniendo en cuenta las observaciones de la Oficina de Control Interno. </t>
    </r>
  </si>
  <si>
    <r>
      <rPr>
        <sz val="10"/>
        <color theme="1"/>
        <rFont val="Arial"/>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</si>
  <si>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 Solicitud para el Admnistrador del Sistema de Informacion SIAFI, Documento de Almacen y Servicios Publicos." Mediante Memorando con Radicado 001658
</t>
    </r>
    <r>
      <rPr>
        <b/>
        <sz val="10"/>
        <color theme="1"/>
        <rFont val="Arial"/>
      </rPr>
      <t xml:space="preserve">26/12/2018: </t>
    </r>
    <r>
      <rPr>
        <sz val="10"/>
        <color theme="1"/>
        <rFont val="Arial"/>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</si>
  <si>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rPr>
      <t>28/11/2017: Diana Ruiz
22/12/2017: Diana Ruiz
24/04/2018:  Hilda Yamile Morales Laverde - Jefe OCI. 
01/06/2018: Hilda Yamile Morales Laverde, Jefe Oficina Control Interno
19/07/2018: Alix del Pilar Hurtado P., Técnico Operativo (E ) OCI</t>
    </r>
    <r>
      <rPr>
        <b/>
        <sz val="10"/>
        <color theme="1"/>
        <rFont val="Arial"/>
      </rPr>
      <t xml:space="preserve">
</t>
    </r>
    <r>
      <rPr>
        <sz val="10"/>
        <color theme="1"/>
        <rFont val="Arial"/>
      </rPr>
      <t xml:space="preserve">
16/10/2018</t>
    </r>
    <r>
      <rPr>
        <b/>
        <sz val="10"/>
        <color theme="1"/>
        <rFont val="Arial"/>
      </rPr>
      <t xml:space="preserve">: </t>
    </r>
    <r>
      <rPr>
        <sz val="10"/>
        <color theme="1"/>
        <rFont val="Arial"/>
      </rPr>
      <t xml:space="preserve">Sandra Milena Bonilla R._ Contratista de Apoyo Profesional_ OCI
26/12/2018: Sandra Milena Bonilla R._ Contratista de Apoyo Profesional_ OCI
</t>
    </r>
    <r>
      <rPr>
        <b/>
        <sz val="10"/>
        <color theme="1"/>
        <rFont val="Arial"/>
      </rPr>
      <t xml:space="preserve">30/04/2019:  </t>
    </r>
    <r>
      <rPr>
        <sz val="10"/>
        <color theme="1"/>
        <rFont val="Arial"/>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</si>
  <si>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</si>
  <si>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</si>
  <si>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</si>
  <si>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</si>
  <si>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</si>
  <si>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rPr>
      <t xml:space="preserve">27/10/2018 </t>
    </r>
    <r>
      <rPr>
        <sz val="10"/>
        <color rgb="FF000000"/>
        <rFont val="Arial"/>
      </rPr>
      <t xml:space="preserve">Se realizó la acción y se reestableció el servicio.                                        </t>
    </r>
    <r>
      <rPr>
        <b/>
        <sz val="10"/>
        <color rgb="FF000000"/>
        <rFont val="Arial"/>
      </rPr>
      <t xml:space="preserve">05/12/2018: </t>
    </r>
  </si>
  <si>
    <t>Servicio reestablecido</t>
  </si>
  <si>
    <r>
      <rPr>
        <sz val="10"/>
        <color theme="1"/>
        <rFont val="Arial"/>
      </rPr>
      <t xml:space="preserve">16/10/2018: El servicio fue restablecido, sin embargo, se han venido presentado fallas al ingresar a las unidades en red, por tal razón es necesario continuar con el seguimiento de esta acción. 
</t>
    </r>
    <r>
      <rPr>
        <b/>
        <sz val="10"/>
        <color theme="1"/>
        <rFont val="Arial"/>
      </rPr>
      <t xml:space="preserve">24/12/2018: </t>
    </r>
    <r>
      <rPr>
        <sz val="10"/>
        <color theme="1"/>
        <rFont val="Arial"/>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</si>
  <si>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</si>
  <si>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rPr>
      <t>16/10/2018:</t>
    </r>
    <r>
      <rPr>
        <b/>
        <sz val="10"/>
        <color theme="1"/>
        <rFont val="Arial"/>
      </rPr>
      <t xml:space="preserve">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</si>
  <si>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</si>
  <si>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</si>
  <si>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rPr>
      <t>05/10/2018 S</t>
    </r>
    <r>
      <rPr>
        <sz val="10"/>
        <color rgb="FF000000"/>
        <rFont val="Arial"/>
      </rPr>
      <t xml:space="preserve">e realizó  el análisis de causas,  efectos y los controles existentes para lo cual se formulan las nuevas acciones a ejecutar  dentrol del plan de mejoramiento.       
                                                                                                                                                                                                                      </t>
    </r>
    <r>
      <rPr>
        <b/>
        <sz val="10"/>
        <color rgb="FF000000"/>
        <rFont val="Arial"/>
      </rPr>
      <t>05/12/2018</t>
    </r>
    <r>
      <rPr>
        <sz val="10"/>
        <color rgb="FF000000"/>
        <rFont val="Arial"/>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</si>
  <si>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</si>
  <si>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rPr>
      <t xml:space="preserve">24/12/2018: </t>
    </r>
    <r>
      <rPr>
        <sz val="10"/>
        <color theme="1"/>
        <rFont val="Arial"/>
      </rPr>
      <t>Se publicó actualización del  mapa de riesgos aprobado el 16 de noviembre de 2018. Respecto al riesgo "</t>
    </r>
    <r>
      <rPr>
        <i/>
        <sz val="10"/>
        <color theme="1"/>
        <rFont val="Arial"/>
      </rPr>
      <t xml:space="preserve">Tener ataques informáticos a bases de datos, red de comunicaciones, sistemas de información y/o página web de la entidad." </t>
    </r>
    <r>
      <rPr>
        <sz val="10"/>
        <color theme="1"/>
        <rFont val="Arial"/>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</si>
  <si>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</si>
  <si>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</si>
  <si>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</si>
  <si>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</si>
  <si>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rPr>
      <t xml:space="preserve">07/12/2108: </t>
    </r>
    <r>
      <rPr>
        <sz val="10"/>
        <color rgb="FF000000"/>
        <rFont val="Arial"/>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</si>
  <si>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</si>
  <si>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rPr>
      <t xml:space="preserve">16/10/2018: Acción programada a realizarse de octubre a noviembre de 2018.
</t>
    </r>
    <r>
      <rPr>
        <b/>
        <sz val="10"/>
        <color theme="1"/>
        <rFont val="Arial"/>
      </rPr>
      <t xml:space="preserve">24/12/2018: </t>
    </r>
    <r>
      <rPr>
        <sz val="10"/>
        <color theme="1"/>
        <rFont val="Arial"/>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</si>
  <si>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</si>
  <si>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</si>
  <si>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</si>
  <si>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</si>
  <si>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</si>
  <si>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</si>
  <si>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</si>
  <si>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t>Listados de asistencia</t>
  </si>
  <si>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</si>
  <si>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</si>
  <si>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</si>
  <si>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rPr>
      <t xml:space="preserve">07/12/2108: </t>
    </r>
    <r>
      <rPr>
        <sz val="10"/>
        <color theme="1"/>
        <rFont val="Arial"/>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</si>
  <si>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rPr>
      <t>16/10/2018:</t>
    </r>
    <r>
      <rPr>
        <b/>
        <sz val="10"/>
        <color theme="1"/>
        <rFont val="Arial"/>
      </rPr>
      <t xml:space="preserve">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</si>
  <si>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</si>
  <si>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</si>
  <si>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</si>
  <si>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</si>
  <si>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rPr>
      <t xml:space="preserve">16/10/2018: 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</si>
  <si>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</si>
  <si>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 xml:space="preserve">Fortalecer los recursos existentes para la realización de Backups </t>
  </si>
  <si>
    <t>Backups realizados</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</si>
  <si>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</si>
  <si>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
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rPr>
      <t xml:space="preserve">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</si>
  <si>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</si>
  <si>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</si>
  <si>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</si>
  <si>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</si>
  <si>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rPr>
      <t xml:space="preserve">05/10/2018 Ya se realizó la acción         
                                                                                                                                            </t>
    </r>
    <r>
      <rPr>
        <b/>
        <sz val="10"/>
        <color rgb="FF000000"/>
        <rFont val="Arial"/>
      </rPr>
      <t xml:space="preserve">05/12/2018: </t>
    </r>
    <r>
      <rPr>
        <sz val="10"/>
        <color rgb="FF000000"/>
        <rFont val="Arial"/>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</si>
  <si>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rPr>
      <t xml:space="preserve">24/12/2018: </t>
    </r>
    <r>
      <rPr>
        <sz val="10"/>
        <color theme="1"/>
        <rFont val="Arial"/>
      </rPr>
      <t>Verificado el CONSOLIDADO MAPA DE RIESGOS INSTITUCIONAL Y DE CORRUPCIÓN POR PROCESO aprobado el 16/11/2018 se incluyó como una causa del riesgo "</t>
    </r>
    <r>
      <rPr>
        <i/>
        <sz val="10"/>
        <color theme="1"/>
        <rFont val="Arial"/>
      </rPr>
      <t xml:space="preserve">Interrupción en la prestación de servicios tecnológicos a usuarios internos y externos en la entidad " </t>
    </r>
    <r>
      <rPr>
        <sz val="10"/>
        <color theme="1"/>
        <rFont val="Arial"/>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</si>
  <si>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</si>
  <si>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</si>
  <si>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</si>
  <si>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rPr>
      <t>05/12/2018:</t>
    </r>
    <r>
      <rPr>
        <sz val="10"/>
        <color rgb="FF000000"/>
        <rFont val="Arial"/>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rPr>
      <t xml:space="preserve">Avance: </t>
    </r>
    <r>
      <rPr>
        <sz val="10"/>
        <color rgb="FF000000"/>
        <rFont val="Arial"/>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</si>
  <si>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</si>
  <si>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rPr>
      <t xml:space="preserve">16/10/2018: Acción en ejecución desde el 1/10/2018 hasta el 15/12/2018.
</t>
    </r>
    <r>
      <rPr>
        <b/>
        <sz val="10"/>
        <color theme="1"/>
        <rFont val="Arial"/>
      </rPr>
      <t>24/12/2018</t>
    </r>
    <r>
      <rPr>
        <sz val="10"/>
        <color theme="1"/>
        <rFont val="Arial"/>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</si>
  <si>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</si>
  <si>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</si>
  <si>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</si>
  <si>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</si>
  <si>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rPr>
      <t>05/12/2018:</t>
    </r>
    <r>
      <rPr>
        <sz val="10"/>
        <color rgb="FF000000"/>
        <rFont val="Arial"/>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</si>
  <si>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</si>
  <si>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rPr>
      <t xml:space="preserve">16/10/2018: Acción programada a realizarse durante el mes de octubre de 2018.
</t>
    </r>
    <r>
      <rPr>
        <b/>
        <sz val="10"/>
        <color theme="1"/>
        <rFont val="Arial"/>
      </rPr>
      <t xml:space="preserve">24/12/2018: </t>
    </r>
    <r>
      <rPr>
        <sz val="10"/>
        <color theme="1"/>
        <rFont val="Arial"/>
      </rPr>
      <t>Teniendo lo manifestado por la Subdirección Administrativa y Financiera, de igual forma que dentro del mapa de riesgos del proceso de Gestión Tecnológica se incluyó como causa la "</t>
    </r>
    <r>
      <rPr>
        <i/>
        <sz val="10"/>
        <color theme="1"/>
        <rFont val="Arial"/>
      </rPr>
      <t xml:space="preserve">Interrupción en la prestación de servicio de energía por pagos extemporáneos", </t>
    </r>
    <r>
      <rPr>
        <sz val="10"/>
        <color theme="1"/>
        <rFont val="Arial"/>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</si>
  <si>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</si>
  <si>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</si>
  <si>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</si>
  <si>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</si>
  <si>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</si>
  <si>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</si>
  <si>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</si>
  <si>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</si>
  <si>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t xml:space="preserve">   </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</si>
  <si>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</si>
  <si>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</si>
  <si>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</si>
  <si>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</si>
  <si>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</si>
  <si>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</si>
  <si>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rPr>
      <t xml:space="preserve">03/04/2019: </t>
    </r>
    <r>
      <rPr>
        <sz val="10"/>
        <color rgb="FF000000"/>
        <rFont val="Arial"/>
      </rPr>
      <t>Se realizó identificación e inventario de los productos químicos utilizados en la Entidad y se suministraron las hojas de seguridad.</t>
    </r>
  </si>
  <si>
    <r>
      <rPr>
        <b/>
        <sz val="10"/>
        <color rgb="FF000000"/>
        <rFont val="Arial"/>
      </rPr>
      <t>03/04/2019:</t>
    </r>
    <r>
      <rPr>
        <sz val="10"/>
        <color rgb="FF000000"/>
        <rFont val="Arial"/>
      </rPr>
      <t xml:space="preserve">
_Inventario productos químicos
_Hojas de seguridad</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</si>
  <si>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</si>
  <si>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</si>
  <si>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</si>
  <si>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</si>
  <si>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</si>
  <si>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</si>
  <si>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</si>
  <si>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rPr>
      <t xml:space="preserve">03/04/2019: </t>
    </r>
    <r>
      <rPr>
        <sz val="10"/>
        <color rgb="FF000000"/>
        <rFont val="Arial"/>
      </rPr>
      <t xml:space="preserve">Se realizó la formulación del indicador </t>
    </r>
    <r>
      <rPr>
        <i/>
        <sz val="10"/>
        <color rgb="FF000000"/>
        <rFont val="Arial"/>
      </rPr>
      <t>"Proporción de accidentes de trabajo mortales en el año"</t>
    </r>
    <r>
      <rPr>
        <sz val="10"/>
        <color rgb="FF000000"/>
        <rFont val="Arial"/>
      </rPr>
      <t xml:space="preserve"> de acuerdo con lo establecido en la Resolución 0312 de 2019 "Por la cual se definen los Estándares Mínimos del Sistema de Gestión de la Seguridad y Salud en el Trabajo SG-SST"</t>
    </r>
  </si>
  <si>
    <r>
      <rPr>
        <b/>
        <sz val="10"/>
        <color rgb="FF000000"/>
        <rFont val="Arial"/>
      </rPr>
      <t>03/04/2019:</t>
    </r>
    <r>
      <rPr>
        <sz val="10"/>
        <color rgb="FF000000"/>
        <rFont val="Arial"/>
      </rPr>
      <t>_Hoja de vida del indicador http://www.idep.edu.co/?q=content/indicadores-de-gesti%C3%B3n</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</si>
  <si>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</si>
  <si>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</si>
  <si>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</si>
  <si>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</si>
  <si>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</si>
  <si>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</si>
  <si>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</si>
  <si>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rPr>
      <t xml:space="preserve">
06/04/2018:</t>
    </r>
    <r>
      <rPr>
        <sz val="10"/>
        <color theme="1"/>
        <rFont val="Arial"/>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rPr>
      <t xml:space="preserve">05/10/2018: </t>
    </r>
    <r>
      <rPr>
        <sz val="10"/>
        <color theme="1"/>
        <rFont val="Arial"/>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rPr>
      <t xml:space="preserve">05/12/2018: </t>
    </r>
    <r>
      <rPr>
        <sz val="10"/>
        <color theme="1"/>
        <rFont val="Arial"/>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</si>
  <si>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</si>
  <si>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rPr>
      <t xml:space="preserve">24/12/2018: </t>
    </r>
    <r>
      <rPr>
        <sz val="10"/>
        <color theme="1"/>
        <rFont val="Arial"/>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</si>
  <si>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rPr>
      <t xml:space="preserve">Correo de fecha 23 de abril de 2018 remitiendo el acta del 13 de marzo para revisión de los integrantes del comité. 
</t>
    </r>
    <r>
      <rPr>
        <b/>
        <sz val="10"/>
        <color theme="1"/>
        <rFont val="Arial"/>
      </rPr>
      <t xml:space="preserve">17/10/2018: </t>
    </r>
    <r>
      <rPr>
        <sz val="10"/>
        <color theme="1"/>
        <rFont val="Arial"/>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rPr>
      <t xml:space="preserve">
24/12/2018:</t>
    </r>
    <r>
      <rPr>
        <sz val="10"/>
        <color theme="1"/>
        <rFont val="Arial"/>
      </rPr>
      <t xml:space="preserve">   Resolución 147 DEL 05/12/2018, carpeta compartida "Resoluciones IDEP - 2018"</t>
    </r>
  </si>
  <si>
    <r>
      <rPr>
        <sz val="10"/>
        <color theme="1"/>
        <rFont val="Arial"/>
      </rPr>
      <t xml:space="preserve">27/01/2017: Diana Ruiz- Jefe OC
21/04/2017: Alix del Pilar Hurtado P.
27/07/2017: Diana Ruiz
10/10/2017: Diana Ruiz
28/11/2017: Diana Ruiz
21/12/2017: Diana Ruiz
</t>
    </r>
    <r>
      <rPr>
        <b/>
        <sz val="10"/>
        <color theme="1"/>
        <rFont val="Arial"/>
      </rPr>
      <t xml:space="preserve">
</t>
    </r>
    <r>
      <rPr>
        <sz val="10"/>
        <color theme="1"/>
        <rFont val="Arial"/>
      </rPr>
      <t xml:space="preserve">24/04/2018:   Hilda Yamile Morales Laverde - Jefe OCI. 
01/06/2018:   Hilda Yamile Morales Laverde, Jefe Oficina Control Interno 
</t>
    </r>
    <r>
      <rPr>
        <b/>
        <sz val="10"/>
        <color theme="1"/>
        <rFont val="Arial"/>
      </rPr>
      <t xml:space="preserve">
19/07/2018: Alix del Pilar Hurtado P., Técnico Operativo (E ) OCI
17/10/2018: Sandra Milena Bonilla R._ Contratista de Apoyo Profesional_ OCI</t>
    </r>
    <r>
      <rPr>
        <sz val="10"/>
        <color theme="1"/>
        <rFont val="Arial"/>
      </rPr>
      <t xml:space="preserve">
</t>
    </r>
    <r>
      <rPr>
        <b/>
        <sz val="10"/>
        <color theme="1"/>
        <rFont val="Arial"/>
      </rPr>
      <t xml:space="preserve">24/12/2018: </t>
    </r>
    <r>
      <rPr>
        <sz val="10"/>
        <color theme="1"/>
        <rFont val="Arial"/>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</si>
  <si>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</si>
  <si>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</si>
  <si>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</si>
  <si>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</si>
  <si>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</si>
  <si>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rPr>
      <t xml:space="preserve">06/04/2018. </t>
    </r>
    <r>
      <rPr>
        <sz val="10"/>
        <color theme="1"/>
        <rFont val="Arial"/>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rPr>
      <t>25/09/2018:</t>
    </r>
    <r>
      <rPr>
        <sz val="10"/>
        <color theme="1"/>
        <rFont val="Arial"/>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</si>
  <si>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</si>
  <si>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rPr>
      <t xml:space="preserve"> </t>
    </r>
    <r>
      <rPr>
        <sz val="10"/>
        <color theme="1"/>
        <rFont val="Arial"/>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17/10/2018</t>
    </r>
    <r>
      <rPr>
        <b/>
        <sz val="10"/>
        <color theme="1"/>
        <rFont val="Arial"/>
      </rPr>
      <t xml:space="preserve">: </t>
    </r>
    <r>
      <rPr>
        <sz val="10"/>
        <color theme="1"/>
        <rFont val="Arial"/>
      </rPr>
      <t xml:space="preserve">De acuerdo a la información suministrada por la Oficina Asesora de Planeación y verificado en Maloca Aula SIG, se evidencia que se actualizó el </t>
    </r>
    <r>
      <rPr>
        <i/>
        <sz val="10"/>
        <color theme="1"/>
        <rFont val="Arial"/>
      </rPr>
      <t>PRO-GF-14-12 Revisión a los informes de ejecución financiera de los recursos entregados en Administración;</t>
    </r>
    <r>
      <rPr>
        <sz val="10"/>
        <color theme="1"/>
        <rFont val="Arial"/>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b/>
        <sz val="10"/>
        <color theme="1"/>
        <rFont val="Arial"/>
      </rPr>
      <t xml:space="preserve">24/12/2018: </t>
    </r>
    <r>
      <rPr>
        <sz val="10"/>
        <color theme="1"/>
        <rFont val="Arial"/>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</si>
  <si>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rPr>
      <t xml:space="preserve">http://www.idep.edu.co/?q=content/gf-14-proceso-de-gesti%C3%B3n-financiera#overlay-context=
</t>
    </r>
    <r>
      <rPr>
        <sz val="11"/>
        <rFont val="Calibri"/>
      </rPr>
      <t>24/12/2018:  http://www.idep.edu.co/sites/default/files/GU-GF-14-01_Guia_Informes_ejec_financiera_v1.pdf</t>
    </r>
  </si>
  <si>
    <r>
      <rPr>
        <sz val="10"/>
        <color theme="1"/>
        <rFont val="Arial"/>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</si>
  <si>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</si>
  <si>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</si>
  <si>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</si>
  <si>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 xml:space="preserve">Profesional Especializado Tesorería </t>
  </si>
  <si>
    <r>
      <rPr>
        <sz val="10"/>
        <color theme="1"/>
        <rFont val="Arial"/>
      </rPr>
      <t xml:space="preserve">24/11/2017: El procedimiento fue actualizado con fecha de aprobacion 19/07/2017
</t>
    </r>
    <r>
      <rPr>
        <b/>
        <sz val="10"/>
        <color theme="1"/>
        <rFont val="Arial"/>
      </rPr>
      <t>06/04/2018</t>
    </r>
    <r>
      <rPr>
        <sz val="10"/>
        <color theme="1"/>
        <rFont val="Arial"/>
      </rPr>
      <t xml:space="preserve">: El Porcedimiento PRO-GF-14-14 Causación de Órdenes de Pago,  se encuentra actualizado y publicado en el Aula Maloca SIG, con fecha de Aprobaciòn 23/03/2018. vesion 05                                                                                                                                                                     
</t>
    </r>
    <r>
      <rPr>
        <b/>
        <sz val="10"/>
        <color theme="1"/>
        <rFont val="Arial"/>
      </rPr>
      <t>05/10/2018</t>
    </r>
    <r>
      <rPr>
        <sz val="10"/>
        <color theme="1"/>
        <rFont val="Arial"/>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</si>
  <si>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</si>
  <si>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rPr>
      <t xml:space="preserve"> </t>
    </r>
    <r>
      <rPr>
        <sz val="10"/>
        <color theme="1"/>
        <rFont val="Arial"/>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rPr>
      <t xml:space="preserve">  
 </t>
    </r>
    <r>
      <rPr>
        <b/>
        <sz val="10"/>
        <color theme="1"/>
        <rFont val="Arial"/>
      </rPr>
      <t xml:space="preserve">
24/12/2018: </t>
    </r>
    <r>
      <rPr>
        <sz val="10"/>
        <color theme="1"/>
        <rFont val="Arial"/>
      </rPr>
      <t xml:space="preserve"> Esta actividad se da por cumplida.</t>
    </r>
  </si>
  <si>
    <r>
      <rPr>
        <b/>
        <sz val="10"/>
        <color theme="1"/>
        <rFont val="Arial"/>
      </rPr>
      <t xml:space="preserve">2/12/018:  </t>
    </r>
    <r>
      <rPr>
        <sz val="10"/>
        <color theme="1"/>
        <rFont val="Arial"/>
      </rPr>
      <t>http://www.idep.edu.co/sites/default/files/PRO-GF-14-14_Causacion_ordenes_pago_V6.pdf</t>
    </r>
  </si>
  <si>
    <r>
      <rPr>
        <sz val="10"/>
        <color theme="1"/>
        <rFont val="Arial"/>
      </rPr>
      <t xml:space="preserve">28/11/2017: Diana Ruiz
21/12/2017: Diana Ruiz
24/04/2018:  Hilda Yamile Morales Laverde - Jefe OCI. 
01/06/2018:   Hilda Yamile Morales Laverde, Jefe Oficina Control Interno 
</t>
    </r>
    <r>
      <rPr>
        <b/>
        <sz val="10"/>
        <color theme="1"/>
        <rFont val="Arial"/>
      </rPr>
      <t>19/07/2018:</t>
    </r>
    <r>
      <rPr>
        <sz val="10"/>
        <color theme="1"/>
        <rFont val="Arial"/>
      </rPr>
      <t xml:space="preserve"> Alix del Pilar Hurtado P., Técnico Operativo (E ) OCI
</t>
    </r>
    <r>
      <rPr>
        <b/>
        <sz val="10"/>
        <color theme="1"/>
        <rFont val="Arial"/>
      </rPr>
      <t>17/10/2018: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</si>
  <si>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</si>
  <si>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</si>
  <si>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rPr>
      <t xml:space="preserve">24/11/2017: El Procedimiento PRO-GF-14-05 Analisis de Información Financiera Fue eliminado y la informacion quedo contenida dentro del procedimiento PRO-GF-14-11 Gestión Contable con fecha de paobación 20/11/2017
</t>
    </r>
    <r>
      <rPr>
        <b/>
        <sz val="10"/>
        <color theme="1"/>
        <rFont val="Arial"/>
      </rPr>
      <t xml:space="preserve">
06/04/2018</t>
    </r>
    <r>
      <rPr>
        <sz val="10"/>
        <color theme="1"/>
        <rFont val="Arial"/>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rPr>
      <t xml:space="preserve">
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 xml:space="preserve">
                                                                                                                                                                                                                                                      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</si>
  <si>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</si>
  <si>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rPr>
      <t xml:space="preserve">"Guía de ejecucion financiera adoptada por el IDEP" , </t>
    </r>
    <r>
      <rPr>
        <sz val="10"/>
        <color theme="1"/>
        <rFont val="Arial"/>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sz val="10"/>
        <color theme="1"/>
        <rFont val="Arial"/>
      </rPr>
      <t xml:space="preserve">
</t>
    </r>
    <r>
      <rPr>
        <b/>
        <sz val="10"/>
        <color theme="1"/>
        <rFont val="Arial"/>
      </rPr>
      <t>24/12/2018:</t>
    </r>
    <r>
      <rPr>
        <sz val="10"/>
        <color theme="1"/>
        <rFont val="Arial"/>
      </rPr>
      <t xml:space="preserve">  Esta actividad se da por cumplida y se cierra. </t>
    </r>
  </si>
  <si>
    <r>
      <rPr>
        <sz val="10"/>
        <color theme="1"/>
        <rFont val="Arial"/>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rPr>
      <t xml:space="preserve">24/12/2018:  </t>
    </r>
    <r>
      <rPr>
        <sz val="10"/>
        <color theme="1"/>
        <rFont val="Arial"/>
      </rPr>
      <t>http://www.idep.edu.co/sites/default/files/PRO_GF_14_12_Revision_Informes_V6.pdf</t>
    </r>
  </si>
  <si>
    <r>
      <rPr>
        <sz val="10"/>
        <color theme="1"/>
        <rFont val="Arial"/>
      </rPr>
      <t>28/11/2017: Diana Ruiz
21/12/2017: Diana Ruiz
12/04/2018:</t>
    </r>
    <r>
      <rPr>
        <b/>
        <sz val="10"/>
        <color theme="1"/>
        <rFont val="Arial"/>
      </rPr>
      <t xml:space="preserve"> </t>
    </r>
    <r>
      <rPr>
        <sz val="10"/>
        <color theme="1"/>
        <rFont val="Arial"/>
      </rPr>
      <t xml:space="preserve">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22/10/2018</t>
    </r>
    <r>
      <rPr>
        <sz val="10"/>
        <color theme="1"/>
        <rFont val="Arial"/>
      </rPr>
      <t xml:space="preserve">: Sandra Milena Bonilla R._ Contratista de Apoyo Profesional_ OCI
</t>
    </r>
    <r>
      <rPr>
        <b/>
        <sz val="10"/>
        <color theme="1"/>
        <rFont val="Arial"/>
      </rPr>
      <t>24/12/2018:</t>
    </r>
    <r>
      <rPr>
        <sz val="10"/>
        <color theme="1"/>
        <rFont val="Arial"/>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</si>
  <si>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</si>
  <si>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</si>
  <si>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</si>
  <si>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rPr>
      <t xml:space="preserve">24/11/2017 Infortunadamente se solicitó el original de la Resolución al Archivo General de la entidad, no obstante el mismo no se encontró.Pendiente Tramite 
</t>
    </r>
    <r>
      <rPr>
        <b/>
        <sz val="10"/>
        <color theme="1"/>
        <rFont val="Arial"/>
      </rPr>
      <t xml:space="preserve">06/04/2018: </t>
    </r>
    <r>
      <rPr>
        <sz val="10"/>
        <color theme="1"/>
        <rFont val="Arial"/>
      </rPr>
      <t xml:space="preserve">La resolución se encuentra en revisión por parte de la Oficina Asesora Jurídica.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05/12/2018:</t>
    </r>
    <r>
      <rPr>
        <sz val="10"/>
        <color theme="1"/>
        <rFont val="Arial"/>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</si>
  <si>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</si>
  <si>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rPr>
      <t>28/11/2017: Acción en desarrollo
21/12/2017: Acción en desarrollo se encuentra pendiente el trámite 
12/04/2018</t>
    </r>
    <r>
      <rPr>
        <b/>
        <sz val="10"/>
        <color theme="1"/>
        <rFont val="Arial"/>
      </rPr>
      <t xml:space="preserve">: </t>
    </r>
    <r>
      <rPr>
        <sz val="10"/>
        <color theme="1"/>
        <rFont val="Arial"/>
      </rPr>
      <t>A la fecha no se evidencia el acto administrativo  que derogue la resolución  No 129  de 2004, acción vencida desde diciembre de 2017.
01/06/2018</t>
    </r>
    <r>
      <rPr>
        <b/>
        <sz val="10"/>
        <color theme="1"/>
        <rFont val="Arial"/>
      </rPr>
      <t>:</t>
    </r>
    <r>
      <rPr>
        <sz val="10"/>
        <color theme="1"/>
        <rFont val="Arial"/>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17/10/2018: </t>
    </r>
    <r>
      <rPr>
        <sz val="10"/>
        <color theme="1"/>
        <rFont val="Arial"/>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rPr>
      <t>24/12/2018:</t>
    </r>
    <r>
      <rPr>
        <sz val="10"/>
        <color theme="1"/>
        <rFont val="Arial"/>
      </rPr>
      <t xml:space="preserve">  Esta acción se cierra por el cumplimiento de la misma.</t>
    </r>
  </si>
  <si>
    <t xml:space="preserve">17/10/2018: \\192.168.1.20\Resoluciones\2018
</t>
  </si>
  <si>
    <r>
      <rPr>
        <sz val="10"/>
        <color theme="1"/>
        <rFont val="Arial"/>
      </rPr>
      <t xml:space="preserve">28/11/2017: Diana Ruiz
21/12/2017: Diana Ruiz
12/04/2018: 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</si>
  <si>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</si>
  <si>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</si>
  <si>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</si>
  <si>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</si>
  <si>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</si>
  <si>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rPr>
      <t>06/04/2018:</t>
    </r>
    <r>
      <rPr>
        <sz val="10"/>
        <color rgb="FF000000"/>
        <rFont val="Arial"/>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</si>
  <si>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</si>
  <si>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</si>
  <si>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</si>
  <si>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</si>
  <si>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</si>
  <si>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Subdirector Adminsitrativo y Financiero</t>
  </si>
  <si>
    <r>
      <rPr>
        <b/>
        <sz val="10"/>
        <color theme="1"/>
        <rFont val="Arial"/>
      </rPr>
      <t xml:space="preserve">09/04/2018: </t>
    </r>
    <r>
      <rPr>
        <sz val="10"/>
        <color theme="1"/>
        <rFont val="Arial"/>
      </rPr>
      <t xml:space="preserve">
El 5 de febrero se informó a la aseguradora vía correo electrónico y se realizó reunión con el representante de la aseguradora el 6 de febrero. 
</t>
    </r>
    <r>
      <rPr>
        <b/>
        <sz val="10"/>
        <color theme="1"/>
        <rFont val="Arial"/>
      </rPr>
      <t xml:space="preserve">05/10/218:  </t>
    </r>
    <r>
      <rPr>
        <sz val="10"/>
        <color theme="1"/>
        <rFont val="Arial"/>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rPr>
      <t xml:space="preserve">02/04/2019: </t>
    </r>
    <r>
      <rPr>
        <sz val="10"/>
        <color theme="1"/>
        <rFont val="Arial"/>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</si>
  <si>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rPr>
      <t xml:space="preserve">09/04/2018: 
El 5 de febrero se informó a la aseguradora vía correo electrónico y se realizó reunión con el representante de la aseguradora el 6 de febrero. 
</t>
    </r>
    <r>
      <rPr>
        <b/>
        <sz val="10"/>
        <color theme="1"/>
        <rFont val="Arial"/>
      </rPr>
      <t xml:space="preserve">02/04/2019: </t>
    </r>
    <r>
      <rPr>
        <sz val="10"/>
        <color theme="1"/>
        <rFont val="Arial"/>
      </rPr>
      <t>Comprobante de Ingreso No. 70 del 26/03/2019 (Goobi)</t>
    </r>
  </si>
  <si>
    <r>
      <rPr>
        <sz val="10"/>
        <color theme="1"/>
        <rFont val="Arial"/>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t>
    </r>
    <r>
      <rPr>
        <b/>
        <sz val="10"/>
        <color theme="1"/>
        <rFont val="Arial"/>
      </rPr>
      <t xml:space="preserve"> </t>
    </r>
    <r>
      <rPr>
        <sz val="10"/>
        <color theme="1"/>
        <rFont val="Arial"/>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rPr>
      <t>24/12/2018:</t>
    </r>
    <r>
      <rPr>
        <sz val="10"/>
        <color theme="1"/>
        <rFont val="Arial"/>
      </rPr>
      <t xml:space="preserve">  No se reportó avance para el trimestre por parte del responsable del proceso. 
</t>
    </r>
    <r>
      <rPr>
        <b/>
        <sz val="10"/>
        <color theme="1"/>
        <rFont val="Arial"/>
      </rPr>
      <t xml:space="preserve">30/04/2019: </t>
    </r>
    <r>
      <rPr>
        <sz val="10"/>
        <color theme="1"/>
        <rFont val="Arial"/>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</si>
  <si>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rPr>
      <t xml:space="preserve">Acta de Control Interno de fecha 01, 08 y 15 de marzo de 2018
</t>
    </r>
    <r>
      <rPr>
        <b/>
        <sz val="10"/>
        <color theme="1"/>
        <rFont val="Arial"/>
      </rPr>
      <t xml:space="preserve">
17/10/2018:  </t>
    </r>
    <r>
      <rPr>
        <sz val="10"/>
        <color theme="1"/>
        <rFont val="Arial"/>
      </rPr>
      <t xml:space="preserve">Oficio  radicado No. 00106-816-000676 del 31/07/2018
</t>
    </r>
    <r>
      <rPr>
        <b/>
        <sz val="10"/>
        <color theme="1"/>
        <rFont val="Arial"/>
      </rPr>
      <t xml:space="preserve">30/04/2019:  </t>
    </r>
    <r>
      <rPr>
        <sz val="10"/>
        <color theme="1"/>
        <rFont val="Arial"/>
      </rPr>
      <t>Oficio Radicado No. 00106-816-000296 del 01/04/2019.</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</si>
  <si>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17/10/2018: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
</t>
    </r>
    <r>
      <rPr>
        <b/>
        <sz val="10"/>
        <color theme="1"/>
        <rFont val="Arial"/>
      </rPr>
      <t xml:space="preserve">30/04/2019:  </t>
    </r>
    <r>
      <rPr>
        <sz val="10"/>
        <color theme="1"/>
        <rFont val="Arial"/>
      </rPr>
      <t>Hilda Yamile Morales Laverde - Jefe OCI.</t>
    </r>
  </si>
  <si>
    <t xml:space="preserve">Realizar una auditoría especial al proceso de Gestion Financiera </t>
  </si>
  <si>
    <t>Informe de auditoría</t>
  </si>
  <si>
    <t>Jefe Oficina Control Interno</t>
  </si>
  <si>
    <r>
      <rPr>
        <b/>
        <sz val="10"/>
        <color rgb="FF000000"/>
        <rFont val="Arial"/>
      </rPr>
      <t xml:space="preserve">09/04/2018: </t>
    </r>
    <r>
      <rPr>
        <sz val="10"/>
        <color rgb="FF000000"/>
        <rFont val="Arial"/>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</si>
  <si>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</si>
  <si>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</si>
  <si>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</si>
  <si>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</si>
  <si>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</si>
  <si>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rPr>
      <t xml:space="preserve">06/04/2018: </t>
    </r>
    <r>
      <rPr>
        <sz val="10"/>
        <color rgb="FF000000"/>
        <rFont val="Arial"/>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</si>
  <si>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</si>
  <si>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</si>
  <si>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</si>
  <si>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rPr>
      <t xml:space="preserve">06/04/2018: </t>
    </r>
    <r>
      <rPr>
        <sz val="10"/>
        <color rgb="FF000000"/>
        <rFont val="Arial"/>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</si>
  <si>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</si>
  <si>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</si>
  <si>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</si>
  <si>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</si>
  <si>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rPr>
      <t xml:space="preserve">06/04/2018: </t>
    </r>
    <r>
      <rPr>
        <sz val="10"/>
        <color theme="1"/>
        <rFont val="Arial"/>
      </rPr>
      <t xml:space="preserve">
Se presento en comité de fecha 01/03/2018,  el  Proyecto del Plan Anual de Sostenibilidad Contable - Tesorería 2018, En comité de fecha 13/03/2018, se presento avance de las actividades planteadas en el Plan
  </t>
    </r>
    <r>
      <rPr>
        <b/>
        <sz val="10"/>
        <color theme="1"/>
        <rFont val="Arial"/>
      </rPr>
      <t xml:space="preserve">                                                                                                                                                                                                                                               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                                                                                                                                                                                              05/10/2018</t>
    </r>
    <r>
      <rPr>
        <sz val="10"/>
        <color theme="1"/>
        <rFont val="Arial"/>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 xml:space="preserve">05/12/2018: </t>
    </r>
    <r>
      <rPr>
        <sz val="10"/>
        <color theme="1"/>
        <rFont val="Arial"/>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</si>
  <si>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</si>
  <si>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rPr>
      <t xml:space="preserve">
</t>
    </r>
    <r>
      <rPr>
        <b/>
        <sz val="10"/>
        <color theme="1"/>
        <rFont val="Arial"/>
      </rPr>
      <t>24/12/2018:</t>
    </r>
    <r>
      <rPr>
        <b/>
        <sz val="10"/>
        <color rgb="FF0070C0"/>
        <rFont val="Arial"/>
      </rPr>
      <t xml:space="preserve"> </t>
    </r>
    <r>
      <rPr>
        <sz val="10"/>
        <color rgb="FF0070C0"/>
        <rFont val="Arial"/>
      </rPr>
      <t xml:space="preserve"> </t>
    </r>
    <r>
      <rPr>
        <sz val="10"/>
        <color theme="1"/>
        <rFont val="Arial"/>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</si>
  <si>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rPr>
      <t xml:space="preserve">Acta de Control Interno de fecha 01, 08 y 15 de marzo de 2018
</t>
    </r>
    <r>
      <rPr>
        <b/>
        <sz val="10"/>
        <color theme="1"/>
        <rFont val="Arial"/>
      </rPr>
      <t xml:space="preserve">18/10/2018: </t>
    </r>
    <r>
      <rPr>
        <sz val="10"/>
        <color theme="1"/>
        <rFont val="Arial"/>
      </rPr>
      <t>Acta de reunión del Comité de Sostenibilidad Contable del 24 de septiembre de 2018.
24/12/2018:  radicado No. 00106-817-001434 del 29 de noviembre de 2018</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</si>
  <si>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18/10/2018</t>
    </r>
    <r>
      <rPr>
        <sz val="10"/>
        <color theme="1"/>
        <rFont val="Arial"/>
      </rPr>
      <t xml:space="preserve">: Sandra Milena Bonilla R._ Contratista de Apoyo Profesional_ OCI
</t>
    </r>
    <r>
      <rPr>
        <b/>
        <sz val="10"/>
        <color theme="1"/>
        <rFont val="Arial"/>
      </rPr>
      <t>24/12/2018</t>
    </r>
    <r>
      <rPr>
        <sz val="10"/>
        <color theme="1"/>
        <rFont val="Arial"/>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</si>
  <si>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</si>
  <si>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</si>
  <si>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rPr>
      <t xml:space="preserve">06/04/2018: </t>
    </r>
    <r>
      <rPr>
        <sz val="10"/>
        <color theme="1"/>
        <rFont val="Arial"/>
      </rPr>
      <t xml:space="preserve">
En comité de fecha 13/03/2018 se presento avance de las actividades planteadas en el Plan Anual de Sotenibilidad -Contable -Tesoreria 2018 .                                                                               
</t>
    </r>
    <r>
      <rPr>
        <b/>
        <sz val="10"/>
        <color theme="1"/>
        <rFont val="Arial"/>
      </rPr>
      <t>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05/10/2018: </t>
    </r>
    <r>
      <rPr>
        <sz val="10"/>
        <color theme="1"/>
        <rFont val="Arial"/>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05/12/2018:</t>
    </r>
    <r>
      <rPr>
        <sz val="10"/>
        <color theme="1"/>
        <rFont val="Arial"/>
      </rPr>
      <t xml:space="preserve"> Esta acción está en seguimiento por parte de la Oficina de Control Interno.</t>
    </r>
  </si>
  <si>
    <t xml:space="preserve">06/04/2018: 
Actas de Comité Tecnico de Sostenibilidad Contable 2018. </t>
  </si>
  <si>
    <r>
      <rPr>
        <sz val="10"/>
        <color theme="1"/>
        <rFont val="Arial"/>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t>
    </r>
    <r>
      <rPr>
        <sz val="10"/>
        <color theme="1"/>
        <rFont val="Arial"/>
      </rPr>
      <t>17/10/2018</t>
    </r>
    <r>
      <rPr>
        <b/>
        <sz val="10"/>
        <color theme="1"/>
        <rFont val="Arial"/>
      </rPr>
      <t>:</t>
    </r>
    <r>
      <rPr>
        <sz val="10"/>
        <color theme="1"/>
        <rFont val="Arial"/>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rPr>
      <t xml:space="preserve">24/12/2018: </t>
    </r>
    <r>
      <rPr>
        <sz val="10"/>
        <color theme="1"/>
        <rFont val="Arial"/>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</si>
  <si>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rPr>
      <t>Acta de Control Interno de fecha 01, 08 y 15 de marzo de 2018
17/10/2018:</t>
    </r>
    <r>
      <rPr>
        <b/>
        <sz val="10"/>
        <color theme="1"/>
        <rFont val="Arial"/>
      </rPr>
      <t xml:space="preserve"> </t>
    </r>
    <r>
      <rPr>
        <sz val="10"/>
        <color theme="1"/>
        <rFont val="Arial"/>
      </rPr>
      <t xml:space="preserve">Acta de Comité de Sostenibilidad Contable del 24/09/2018 y http://www.idep.edu.co/?q=content/gf-14-proceso-de-gesti%C3%B3n-financiera#overlay-context= Formatos_ FT-GF-14-16 Formato de Conciliación Bancaria, 
</t>
    </r>
    <r>
      <rPr>
        <b/>
        <sz val="10"/>
        <color theme="1"/>
        <rFont val="Arial"/>
      </rPr>
      <t>24/12/2018</t>
    </r>
    <r>
      <rPr>
        <sz val="10"/>
        <color theme="1"/>
        <rFont val="Arial"/>
      </rPr>
      <t>:  Actas del Comité de la vigencia 2018.</t>
    </r>
  </si>
  <si>
    <r>
      <rPr>
        <sz val="10"/>
        <color theme="1"/>
        <rFont val="Arial"/>
      </rPr>
      <t xml:space="preserve">24/04/2018: Hilda Yamile Morales Laverde - Jefe OCI.
</t>
    </r>
    <r>
      <rPr>
        <b/>
        <sz val="10"/>
        <color theme="1"/>
        <rFont val="Arial"/>
      </rPr>
      <t xml:space="preserve">
19/07/2018: </t>
    </r>
    <r>
      <rPr>
        <sz val="10"/>
        <color theme="1"/>
        <rFont val="Arial"/>
      </rPr>
      <t xml:space="preserve">Alix del Pilar Hurtado P., Técnico Operativo (E ) OCI
</t>
    </r>
    <r>
      <rPr>
        <b/>
        <sz val="10"/>
        <color theme="1"/>
        <rFont val="Arial"/>
      </rPr>
      <t xml:space="preserve">
17/10/2018:</t>
    </r>
    <r>
      <rPr>
        <sz val="10"/>
        <color theme="1"/>
        <rFont val="Arial"/>
      </rPr>
      <t xml:space="preserve"> Sandra Milena Bonilla R._ Contratista de Apoyo Profesional_ OCI
</t>
    </r>
    <r>
      <rPr>
        <b/>
        <sz val="10"/>
        <color theme="1"/>
        <rFont val="Arial"/>
      </rPr>
      <t xml:space="preserve">24/12/2018: </t>
    </r>
    <r>
      <rPr>
        <sz val="10"/>
        <color theme="1"/>
        <rFont val="Arial"/>
      </rPr>
      <t>Sandra Milena Bonilla R._ Contratista de Apoyo Profesional_ OCI</t>
    </r>
  </si>
  <si>
    <t>Elaborar e implementar un protocolo de manejo de cuentas por parte de la Tesorería</t>
  </si>
  <si>
    <t>Protocolo de manejo de cuentas por parte de la Tesorería</t>
  </si>
  <si>
    <r>
      <rPr>
        <sz val="10"/>
        <color theme="1"/>
        <rFont val="Arial"/>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rPr>
      <t>05/12/2018:</t>
    </r>
    <r>
      <rPr>
        <sz val="10"/>
        <color theme="1"/>
        <rFont val="Arial"/>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</si>
  <si>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</si>
  <si>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rPr>
      <t xml:space="preserve">17/10/2018:http://www.idep.edu.co/sites/default/files/IN-GF-14-5_Protocolo_de_Seguridad_V1.pdf
</t>
    </r>
    <r>
      <rPr>
        <b/>
        <sz val="10"/>
        <color theme="1"/>
        <rFont val="Arial"/>
      </rPr>
      <t xml:space="preserve">
24/12/2018:</t>
    </r>
    <r>
      <rPr>
        <sz val="10"/>
        <color theme="1"/>
        <rFont val="Arial"/>
      </rPr>
      <t xml:space="preserve"> http://www.idep.edu.co/sites/default/files/IN-GF-14-05_Protocolo_de_Seguridad_V1.pdf</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</si>
  <si>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</si>
  <si>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</si>
  <si>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</si>
  <si>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</si>
  <si>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rPr>
      <t>09/04/2018:</t>
    </r>
    <r>
      <rPr>
        <sz val="10"/>
        <color rgb="FF000000"/>
        <rFont val="Arial"/>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</si>
  <si>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</si>
  <si>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rPr>
      <t xml:space="preserve">25/4/2018:  Se realizó la actualización de procedimientos y se encuetran publicados en la página web.   
</t>
    </r>
    <r>
      <rPr>
        <b/>
        <sz val="10"/>
        <color rgb="FF000000"/>
        <rFont val="Arial"/>
      </rPr>
      <t xml:space="preserve">19/07/2018: </t>
    </r>
    <r>
      <rPr>
        <sz val="10"/>
        <color rgb="FF000000"/>
        <rFont val="Arial"/>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</si>
  <si>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rPr>
      <t xml:space="preserve">http://www.idep.edu.co/?q=content/gf-14-proceso-de-gesti%C3%B3n-financiera#overlay-context=
</t>
    </r>
    <r>
      <rPr>
        <b/>
        <sz val="10"/>
        <color rgb="FF000000"/>
        <rFont val="Arial"/>
      </rPr>
      <t xml:space="preserve">19/07/2018:  </t>
    </r>
    <r>
      <rPr>
        <sz val="10"/>
        <color rgb="FF000000"/>
        <rFont val="Arial"/>
      </rPr>
      <t xml:space="preserve">http://www.idep.edu.co/?q=content/gf-14-proceso-de-gesti%C3%B3n-financiera#overlay-context= </t>
    </r>
  </si>
  <si>
    <r>
      <rPr>
        <sz val="10"/>
        <color theme="1"/>
        <rFont val="Arial"/>
      </rPr>
      <t xml:space="preserve">24/04/2018: Hilda Yamile Morales Laverde - Jefe OCI.
</t>
    </r>
    <r>
      <rPr>
        <b/>
        <sz val="10"/>
        <color theme="1"/>
        <rFont val="Arial"/>
      </rPr>
      <t xml:space="preserve">19/07/2018: </t>
    </r>
    <r>
      <rPr>
        <sz val="10"/>
        <color theme="1"/>
        <rFont val="Arial"/>
      </rPr>
      <t>Alix del Pilar Hurtado P., Técnico Operativo (E ) OCI</t>
    </r>
  </si>
  <si>
    <t xml:space="preserve">Revisión y actualizar el mapa de riesgos del proceso Gestión Financiera con sus respectivos puntos de control  </t>
  </si>
  <si>
    <t>Mapa de riesgos</t>
  </si>
  <si>
    <r>
      <rPr>
        <b/>
        <sz val="10"/>
        <color theme="1"/>
        <rFont val="Arial"/>
      </rPr>
      <t>09/04/2018:</t>
    </r>
    <r>
      <rPr>
        <sz val="10"/>
        <color theme="1"/>
        <rFont val="Arial"/>
      </rPr>
      <t xml:space="preserve">  Inició el 5 de febrero con los funcinarios de la Subdirección Financiera, se entregara seguimiento del Mapa de Riesgo de acuerdo al Cronograma de la OAP. 
</t>
    </r>
    <r>
      <rPr>
        <b/>
        <sz val="10"/>
        <color theme="1"/>
        <rFont val="Arial"/>
      </rPr>
      <t>05/10/2018:</t>
    </r>
    <r>
      <rPr>
        <sz val="10"/>
        <color theme="1"/>
        <rFont val="Arial"/>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rPr>
      <t>05/12/2018:</t>
    </r>
    <r>
      <rPr>
        <sz val="10"/>
        <color theme="1"/>
        <rFont val="Arial"/>
      </rPr>
      <t xml:space="preserve"> Esta acción está en seguimiento por parte de la Oficina de Control Interno.                                                                                                                                                                                                                                                                                                                                                                        </t>
    </r>
    <r>
      <rPr>
        <b/>
        <sz val="10"/>
        <color theme="1"/>
        <rFont val="Arial"/>
      </rPr>
      <t>07/12/2018</t>
    </r>
    <r>
      <rPr>
        <sz val="10"/>
        <color theme="1"/>
        <rFont val="Arial"/>
      </rPr>
      <t xml:space="preserve">: Se presentó el seguimiento y actualización al mapa de riesgos ante la Oficina Asesora de Planeación, previa verificación por parte de los responsables del proceso de Gestión Financiera
</t>
    </r>
  </si>
  <si>
    <r>
      <rPr>
        <sz val="10"/>
        <color theme="1"/>
        <rFont val="Arial"/>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18/10/2018</t>
    </r>
    <r>
      <rPr>
        <b/>
        <sz val="10"/>
        <color theme="1"/>
        <rFont val="Arial"/>
      </rPr>
      <t xml:space="preserve">: </t>
    </r>
    <r>
      <rPr>
        <sz val="10"/>
        <color theme="1"/>
        <rFont val="Arial"/>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rPr>
      <t>24/12/2018</t>
    </r>
    <r>
      <rPr>
        <sz val="10"/>
        <color theme="1"/>
        <rFont val="Arial"/>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</si>
  <si>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rPr>
      <t>18/10/2018:</t>
    </r>
    <r>
      <rPr>
        <b/>
        <sz val="10"/>
        <color theme="1"/>
        <rFont val="Arial"/>
      </rPr>
      <t xml:space="preserve"> </t>
    </r>
    <r>
      <rPr>
        <sz val="10"/>
        <color theme="1"/>
        <rFont val="Arial"/>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rPr>
      <t xml:space="preserve">24/12/2018: 
</t>
    </r>
    <r>
      <rPr>
        <sz val="10"/>
        <color theme="1"/>
        <rFont val="Arial"/>
      </rPr>
      <t>Seguimiento Mapa de Riesgos enviado por correo electrónico por la OAP</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</si>
  <si>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</si>
  <si>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</si>
  <si>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</si>
  <si>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</si>
  <si>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rPr>
      <t xml:space="preserve">06/04/2018: </t>
    </r>
    <r>
      <rPr>
        <sz val="10"/>
        <color rgb="FF000000"/>
        <rFont val="Arial"/>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</si>
  <si>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</si>
  <si>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</si>
  <si>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</si>
  <si>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</si>
  <si>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</si>
  <si>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</si>
  <si>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rPr>
      <t xml:space="preserve">09/04/2018: </t>
    </r>
    <r>
      <rPr>
        <sz val="10"/>
        <color theme="1"/>
        <rFont val="Arial"/>
      </rPr>
      <t xml:space="preserve">
15 DE MARZO. DOCUMENTO DEFINITIVO.
</t>
    </r>
    <r>
      <rPr>
        <b/>
        <sz val="10"/>
        <color theme="1"/>
        <rFont val="Arial"/>
      </rPr>
      <t>05/10/2018</t>
    </r>
    <r>
      <rPr>
        <sz val="10"/>
        <color theme="1"/>
        <rFont val="Arial"/>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rPr>
      <t>05/12/2018</t>
    </r>
    <r>
      <rPr>
        <sz val="10"/>
        <color theme="1"/>
        <rFont val="Arial"/>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</si>
  <si>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rPr>
      <t xml:space="preserve"> </t>
    </r>
    <r>
      <rPr>
        <sz val="10"/>
        <color theme="1"/>
        <rFont val="Arial"/>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rPr>
      <t xml:space="preserve">
24/12/2018: </t>
    </r>
    <r>
      <rPr>
        <sz val="10"/>
        <color theme="1"/>
        <rFont val="Arial"/>
      </rPr>
      <t xml:space="preserve"> Se da por cumplida esta acción y se cierra. </t>
    </r>
  </si>
  <si>
    <r>
      <rPr>
        <sz val="10"/>
        <color theme="1"/>
        <rFont val="Arial"/>
      </rPr>
      <t>18/10/2018:</t>
    </r>
    <r>
      <rPr>
        <b/>
        <sz val="10"/>
        <color theme="1"/>
        <rFont val="Arial"/>
      </rPr>
      <t xml:space="preserve"> </t>
    </r>
    <r>
      <rPr>
        <sz val="10"/>
        <color theme="1"/>
        <rFont val="Arial"/>
      </rPr>
      <t xml:space="preserve">Soporte O:\2018\10. PLAN MEJORAMIENTO POR PROCESOS\04.Seguimiento 30_09_2018\Soportes Seguimiento P.M. por procesos a 
</t>
    </r>
    <r>
      <rPr>
        <b/>
        <sz val="10"/>
        <color theme="1"/>
        <rFont val="Arial"/>
      </rPr>
      <t>24/12/2018:</t>
    </r>
    <r>
      <rPr>
        <sz val="10"/>
        <color theme="1"/>
        <rFont val="Arial"/>
      </rPr>
      <t xml:space="preserve">  Soportes enviados por correo electrónico por la Tesorera General</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</si>
  <si>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</si>
  <si>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</si>
  <si>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</si>
  <si>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rPr>
      <t xml:space="preserve">09/04/2018:  </t>
    </r>
    <r>
      <rPr>
        <sz val="10"/>
        <color rgb="FF000000"/>
        <rFont val="Arial"/>
      </rPr>
      <t xml:space="preserve">El día 6 de febrero inicia la revisión de los controles con el proveedor del SIAFI.
PRIMERA SEMANA DE ABRIL.
</t>
    </r>
  </si>
  <si>
    <r>
      <rPr>
        <sz val="10"/>
        <color rgb="FF000000"/>
        <rFont val="Arial"/>
      </rPr>
      <t xml:space="preserve">24/4/2018:  Esta actividad se encuentra sin avance y vencida.
</t>
    </r>
    <r>
      <rPr>
        <b/>
        <sz val="10"/>
        <color rgb="FF000000"/>
        <rFont val="Arial"/>
      </rPr>
      <t xml:space="preserve">01/06/2018: </t>
    </r>
    <r>
      <rPr>
        <sz val="10"/>
        <color rgb="FF000000"/>
        <rFont val="Arial"/>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rPr>
      <t xml:space="preserve">Perfil Tesorero: </t>
    </r>
    <r>
      <rPr>
        <i/>
        <sz val="10"/>
        <color rgb="FF000000"/>
        <rFont val="Arial"/>
      </rPr>
      <t xml:space="preserve"> </t>
    </r>
    <r>
      <rPr>
        <sz val="10"/>
        <color rgb="FF000000"/>
        <rFont val="Arial"/>
      </rPr>
      <t xml:space="preserve">Se Quito definitivamente el permiso de “anulación” para todo el módulo tesoral. A su vez se asignaron estos permisos al Subdirector Administrativo
</t>
    </r>
    <r>
      <rPr>
        <i/>
        <u/>
        <sz val="10"/>
        <color rgb="FF000000"/>
        <rFont val="Arial"/>
      </rPr>
      <t>Perfil Subdirector Adm</t>
    </r>
    <r>
      <rPr>
        <sz val="10"/>
        <color rgb="FF000000"/>
        <rFont val="Arial"/>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rPr>
      <t xml:space="preserve">25/07/2018: </t>
    </r>
    <r>
      <rPr>
        <sz val="10"/>
        <color rgb="FF000000"/>
        <rFont val="Arial"/>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</si>
  <si>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</si>
  <si>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rPr>
      <t xml:space="preserve">24/04/2018: Hilda Yamile Morales Laverde - Jefe OCI.
01/06/2018:   Hilda Yamile Morales Laverde, Jefe Oficina Control Interno 
</t>
    </r>
    <r>
      <rPr>
        <b/>
        <sz val="10"/>
        <color theme="1"/>
        <rFont val="Arial"/>
      </rPr>
      <t xml:space="preserve">
25/07/2018</t>
    </r>
    <r>
      <rPr>
        <sz val="10"/>
        <color theme="1"/>
        <rFont val="Arial"/>
      </rPr>
      <t>: Alix del Pilar Hurtado P., Técnico Operativo (E ) OCI</t>
    </r>
  </si>
  <si>
    <t>Realizar el Protocolo de Seguridad para el área de Tesorería.</t>
  </si>
  <si>
    <t>Protocolo de Seguridad</t>
  </si>
  <si>
    <r>
      <rPr>
        <b/>
        <sz val="10"/>
        <color rgb="FF000000"/>
        <rFont val="Arial"/>
      </rPr>
      <t>09/04/2018:</t>
    </r>
    <r>
      <rPr>
        <sz val="10"/>
        <color rgb="FF000000"/>
        <rFont val="Arial"/>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</si>
  <si>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rPr>
      <t xml:space="preserve">24/4/2018:  Se encuentra pendiente su aprobación y publicación.
</t>
    </r>
    <r>
      <rPr>
        <b/>
        <sz val="10"/>
        <color rgb="FF000000"/>
        <rFont val="Arial"/>
      </rPr>
      <t>01/06/2018:</t>
    </r>
    <r>
      <rPr>
        <sz val="10"/>
        <color rgb="FF000000"/>
        <rFont val="Arial"/>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</si>
  <si>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</si>
  <si>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rPr>
      <t xml:space="preserve">24/04/2018: Hilda Yamile Morales Laverde - Jefe OCI.
</t>
    </r>
    <r>
      <rPr>
        <b/>
        <sz val="10"/>
        <color theme="1"/>
        <rFont val="Arial"/>
      </rPr>
      <t xml:space="preserve">
</t>
    </r>
    <r>
      <rPr>
        <sz val="10"/>
        <color theme="1"/>
        <rFont val="Arial"/>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</si>
  <si>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</si>
  <si>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</si>
  <si>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rPr>
      <t xml:space="preserve">09/04/2018: </t>
    </r>
    <r>
      <rPr>
        <sz val="10"/>
        <color theme="1"/>
        <rFont val="Arial"/>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</si>
  <si>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</si>
  <si>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</si>
  <si>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</si>
  <si>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rPr>
      <t xml:space="preserve">24/04/2018: Hilda Yamile Morales Laverde - Jefe OCI.
01/06/2018:   Hilda Yamile Morales Laverde, Jefe Oficina Control Interno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</si>
  <si>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</si>
  <si>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</si>
  <si>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</si>
  <si>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</si>
  <si>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</si>
  <si>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</si>
  <si>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</si>
  <si>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</si>
  <si>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</si>
  <si>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 xml:space="preserve">
19/10/2018:</t>
    </r>
    <r>
      <rPr>
        <sz val="10"/>
        <color theme="1"/>
        <rFont val="Arial"/>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</si>
  <si>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</si>
  <si>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</si>
  <si>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</si>
  <si>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19/10/2018:</t>
    </r>
    <r>
      <rPr>
        <sz val="10"/>
        <color theme="1"/>
        <rFont val="Arial"/>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</si>
  <si>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</si>
  <si>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</si>
  <si>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</si>
  <si>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</si>
  <si>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rPr>
      <t xml:space="preserve">22/03/2019: </t>
    </r>
    <r>
      <rPr>
        <sz val="11"/>
        <color rgb="FF000000"/>
        <rFont val="Calibri"/>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</si>
  <si>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</si>
  <si>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</si>
  <si>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</si>
  <si>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</si>
  <si>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</si>
  <si>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</si>
  <si>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</si>
  <si>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</si>
  <si>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</si>
  <si>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rPr>
      <t xml:space="preserve">Primer Trimestre: </t>
    </r>
    <r>
      <rPr>
        <sz val="10"/>
        <color rgb="FF000000"/>
        <rFont val="Arial"/>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rPr>
      <t xml:space="preserve">.
Segundo Trimestre: </t>
    </r>
    <r>
      <rPr>
        <sz val="10"/>
        <color rgb="FF000000"/>
        <rFont val="Arial"/>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</si>
  <si>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rPr>
      <t>Primer Trimestre:</t>
    </r>
    <r>
      <rPr>
        <sz val="10"/>
        <color rgb="FF000000"/>
        <rFont val="Arial"/>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rPr>
      <t xml:space="preserve">
Segundo Trimestre: </t>
    </r>
    <r>
      <rPr>
        <sz val="10"/>
        <color rgb="FF000000"/>
        <rFont val="Arial"/>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</si>
  <si>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rPr>
      <t xml:space="preserve">30/04/2019: </t>
    </r>
    <r>
      <rPr>
        <sz val="10"/>
        <color rgb="FF000000"/>
        <rFont val="Arial"/>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rPr>
      <t xml:space="preserve">
20/08/2019: </t>
    </r>
    <r>
      <rPr>
        <sz val="10"/>
        <color rgb="FF000000"/>
        <rFont val="Arial"/>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</si>
  <si>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</si>
  <si>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</si>
  <si>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</si>
  <si>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</si>
  <si>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</si>
  <si>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</si>
  <si>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rPr>
      <t>Primer Trimestre:</t>
    </r>
    <r>
      <rPr>
        <sz val="10"/>
        <color rgb="FF000000"/>
        <rFont val="Arial"/>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rPr>
      <t xml:space="preserve">
Segundo Trimestre:</t>
    </r>
    <r>
      <rPr>
        <sz val="10"/>
        <color rgb="FF000000"/>
        <rFont val="Arial"/>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</si>
  <si>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rPr>
      <t>Primer Trimestre:</t>
    </r>
    <r>
      <rPr>
        <sz val="10"/>
        <color rgb="FF000000"/>
        <rFont val="Arial"/>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rPr>
      <t xml:space="preserve">Hoja de calculo del formato diligenciado se encuentra en : </t>
    </r>
    <r>
      <rPr>
        <sz val="10"/>
        <color rgb="FF000000"/>
        <rFont val="Arial"/>
      </rPr>
      <t xml:space="preserve"> https://docs.google.com/spreadsheets/d/10F8Iz4uKPvOYHQycrgPyg38TsbAXVwyN-8-0WxwGVgE/edit?usp=sharing</t>
    </r>
  </si>
  <si>
    <r>
      <rPr>
        <b/>
        <sz val="10"/>
        <color rgb="FF000000"/>
        <rFont val="Arial"/>
      </rPr>
      <t xml:space="preserve">30/04/2019: </t>
    </r>
    <r>
      <rPr>
        <sz val="10"/>
        <color rgb="FF000000"/>
        <rFont val="Arial"/>
      </rPr>
      <t xml:space="preserve">Se verificó por parte de ésta Oficina que en el procedimiento PRO-DIC-01-01  se incluyó la actividad No. 03 - observaciones </t>
    </r>
    <r>
      <rPr>
        <i/>
        <sz val="10"/>
        <color rgb="FF000000"/>
        <rFont val="Arial"/>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rPr>
      <t xml:space="preserve">20/08/2019:  </t>
    </r>
    <r>
      <rPr>
        <sz val="10"/>
        <color rgb="FF000000"/>
        <rFont val="Arial"/>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</si>
  <si>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</si>
  <si>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</si>
  <si>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</si>
  <si>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</si>
  <si>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</si>
  <si>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</si>
  <si>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rPr>
      <t xml:space="preserve">Primer Trimestre: </t>
    </r>
    <r>
      <rPr>
        <sz val="10"/>
        <color rgb="FF000000"/>
        <rFont val="Arial"/>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rPr>
      <t xml:space="preserve">Segundo Trimestre: </t>
    </r>
    <r>
      <rPr>
        <sz val="10"/>
        <color rgb="FF000000"/>
        <rFont val="Arial"/>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</si>
  <si>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rPr>
      <t>Primer Trimestre</t>
    </r>
    <r>
      <rPr>
        <sz val="10"/>
        <color rgb="FF000000"/>
        <rFont val="Arial"/>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rPr>
      <t>Segundo Trimestre:</t>
    </r>
    <r>
      <rPr>
        <sz val="10"/>
        <color rgb="FF000000"/>
        <rFont val="Arial"/>
      </rPr>
      <t xml:space="preserve">  Hoja de calculo de Excel diligenciada disponible en: https://docs.google.com/spreadsheets/d/1NrZ6gwKmNQtgbSTjMcOSzoxdJXtd9GumnRhjx1Ah8cI/edit?usp=sharing</t>
    </r>
  </si>
  <si>
    <r>
      <rPr>
        <b/>
        <sz val="10"/>
        <color rgb="FF000000"/>
        <rFont val="Arial"/>
      </rPr>
      <t xml:space="preserve">30/04/2019:  </t>
    </r>
    <r>
      <rPr>
        <sz val="10"/>
        <color rgb="FF000000"/>
        <rFont val="Arial"/>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rPr>
      <t xml:space="preserve">20/08/2019: </t>
    </r>
    <r>
      <rPr>
        <sz val="10"/>
        <color rgb="FF000000"/>
        <rFont val="Arial"/>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</si>
  <si>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rPr>
      <t xml:space="preserve">PRO - DIC-01-01
Hoja de calculo de Excel diligenciada disponible en: </t>
    </r>
    <r>
      <rPr>
        <sz val="8"/>
        <color rgb="FF000000"/>
        <rFont val="Arial"/>
      </rPr>
      <t>https://docs.google.com/spreadsheets/d/1NrZ6gwKmNQtgbSTjMcOSzoxdJXtd9GumnRhjx1Ah8cI/edit?usp=sharing</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</si>
  <si>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</si>
  <si>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</si>
  <si>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</si>
  <si>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</si>
  <si>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</si>
  <si>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</si>
  <si>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rPr>
      <t xml:space="preserve">Primer Trimestre: </t>
    </r>
    <r>
      <rPr>
        <sz val="10"/>
        <color rgb="FF000000"/>
        <rFont val="Arial"/>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rPr>
      <t xml:space="preserve">Segundo Trimestre: </t>
    </r>
    <r>
      <rPr>
        <sz val="10"/>
        <color rgb="FF000000"/>
        <rFont val="Arial"/>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</si>
  <si>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rPr>
      <t>Primer Trimestre:</t>
    </r>
    <r>
      <rPr>
        <sz val="10"/>
        <color rgb="FF000000"/>
        <rFont val="Arial"/>
      </rPr>
      <t xml:space="preserve"> Documento del Manual de Gestión de Peticiones para el IDEP.
</t>
    </r>
    <r>
      <rPr>
        <b/>
        <sz val="10"/>
        <color rgb="FF000000"/>
        <rFont val="Arial"/>
      </rPr>
      <t xml:space="preserve">
Segundo Trimestre</t>
    </r>
    <r>
      <rPr>
        <sz val="10"/>
        <color rgb="FF000000"/>
        <rFont val="Arial"/>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</si>
  <si>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rPr>
      <t xml:space="preserve">30/04/2019:  </t>
    </r>
    <r>
      <rPr>
        <sz val="10"/>
        <color rgb="FF000000"/>
        <rFont val="Arial"/>
      </rPr>
      <t xml:space="preserve">Esta actividad se reporta en ejecución, se verificará el cumplimiento de la misma en el próximo seguimiento, con sus respectivas evidencias de cumplimiento. 
</t>
    </r>
    <r>
      <rPr>
        <b/>
        <sz val="10"/>
        <color rgb="FF000000"/>
        <rFont val="Arial"/>
      </rPr>
      <t xml:space="preserve">20/08/2019:  </t>
    </r>
    <r>
      <rPr>
        <sz val="10"/>
        <color rgb="FF000000"/>
        <rFont val="Arial"/>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</si>
  <si>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</si>
  <si>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rPr>
      <t xml:space="preserve">30/04/2019:   </t>
    </r>
    <r>
      <rPr>
        <sz val="10"/>
        <color rgb="FF000000"/>
        <rFont val="Arial"/>
      </rPr>
      <t xml:space="preserve">Hilda Yamile Morales Laverde - Jefe Oficina de Control Interno. 
</t>
    </r>
    <r>
      <rPr>
        <b/>
        <sz val="10"/>
        <color rgb="FF000000"/>
        <rFont val="Arial"/>
      </rPr>
      <t xml:space="preserve">20/08/2019: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</si>
  <si>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</si>
  <si>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</si>
  <si>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</si>
  <si>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</si>
  <si>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</si>
  <si>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rPr>
      <t>Segundo Trimestre:</t>
    </r>
    <r>
      <rPr>
        <sz val="10"/>
        <color rgb="FF000000"/>
        <rFont val="Arial"/>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</si>
  <si>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rPr>
      <t xml:space="preserve">30/04/2019: </t>
    </r>
    <r>
      <rPr>
        <sz val="10"/>
        <color rgb="FF000000"/>
        <rFont val="Arial"/>
      </rPr>
      <t xml:space="preserve">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</si>
  <si>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</si>
  <si>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</si>
  <si>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</si>
  <si>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</si>
  <si>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</si>
  <si>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</si>
  <si>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</si>
  <si>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Segundo Trimestre: </t>
    </r>
    <r>
      <rPr>
        <sz val="10"/>
        <color rgb="FF000000"/>
        <rFont val="Arial"/>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</si>
  <si>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</si>
  <si>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</si>
  <si>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</si>
  <si>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</si>
  <si>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</si>
  <si>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</si>
  <si>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</si>
  <si>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
Segundo Trimestre: </t>
    </r>
    <r>
      <rPr>
        <sz val="10"/>
        <color rgb="FF000000"/>
        <rFont val="Arial"/>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</si>
  <si>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</si>
  <si>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rPr>
      <t>30/04/2019:</t>
    </r>
    <r>
      <rPr>
        <sz val="10"/>
        <color rgb="FF000000"/>
        <rFont val="Arial"/>
      </rPr>
      <t xml:space="preserve"> Esta acción será objeto de verificación en próximo seguimiento se encuentra en ejecución. 
2</t>
    </r>
    <r>
      <rPr>
        <b/>
        <sz val="10"/>
        <color rgb="FF000000"/>
        <rFont val="Arial"/>
      </rPr>
      <t>0/04/</t>
    </r>
    <r>
      <rPr>
        <b/>
        <sz val="10"/>
        <color rgb="FF000000"/>
        <rFont val="Arial"/>
      </rPr>
      <t xml:space="preserve">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</si>
  <si>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</si>
  <si>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</si>
  <si>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</si>
  <si>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</si>
  <si>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</si>
  <si>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rPr>
      <t xml:space="preserve">Primer Trimestre: </t>
    </r>
    <r>
      <rPr>
        <sz val="10"/>
        <color rgb="FF000000"/>
        <rFont val="Arial"/>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rPr>
      <t xml:space="preserve">
Segundo Trimestre:</t>
    </r>
    <r>
      <rPr>
        <sz val="10"/>
        <color rgb="FF000000"/>
        <rFont val="Arial"/>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</si>
  <si>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rPr>
      <t>Primer Trimestre:</t>
    </r>
    <r>
      <rPr>
        <sz val="10"/>
        <color rgb="FF000000"/>
        <rFont val="Arial"/>
      </rPr>
      <t xml:space="preserve"> Hoja de vida indicadores proceso e Investigación y Desarrollo Pedagógico vigencia 2019, disponible en: http://www.idep.edu.co/?q=content/indicadores-de-gesti%C3%B3n
</t>
    </r>
    <r>
      <rPr>
        <b/>
        <sz val="10"/>
        <color rgb="FF000000"/>
        <rFont val="Arial"/>
      </rPr>
      <t xml:space="preserve">
Segundo Trimestre: </t>
    </r>
    <r>
      <rPr>
        <sz val="10"/>
        <color rgb="FF000000"/>
        <rFont val="Arial"/>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</si>
  <si>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rPr>
      <t xml:space="preserve">30/04/2019: </t>
    </r>
    <r>
      <rPr>
        <sz val="10"/>
        <color rgb="FF000000"/>
        <rFont val="Arial"/>
      </rPr>
      <t xml:space="preserve">Se verificó por parte de ésta Oficina que los instrumentos de gestión del proceso se formularon bajo los mismos parámetros de medición.
</t>
    </r>
    <r>
      <rPr>
        <b/>
        <sz val="10"/>
        <color rgb="FF000000"/>
        <rFont val="Arial"/>
      </rPr>
      <t xml:space="preserve">20/08/2019: </t>
    </r>
    <r>
      <rPr>
        <sz val="10"/>
        <color rgb="FF000000"/>
        <rFont val="Arial"/>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</si>
  <si>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</si>
  <si>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</si>
  <si>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</si>
  <si>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</si>
  <si>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</si>
  <si>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</si>
  <si>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</si>
  <si>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rPr>
      <t>Segundo Trimestre:</t>
    </r>
    <r>
      <rPr>
        <sz val="10"/>
        <color rgb="FF000000"/>
        <rFont val="Arial"/>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</si>
  <si>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
20/08/2019</t>
    </r>
    <r>
      <rPr>
        <sz val="10"/>
        <color rgb="FF000000"/>
        <rFont val="Arial"/>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</si>
  <si>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</si>
  <si>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</si>
  <si>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</si>
  <si>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</si>
  <si>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</si>
  <si>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rPr>
      <t xml:space="preserve">Primer Trimestre: </t>
    </r>
    <r>
      <rPr>
        <sz val="10"/>
        <color rgb="FF000000"/>
        <rFont val="Arial"/>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rPr>
      <t>Segundo Trimestre:</t>
    </r>
    <r>
      <rPr>
        <sz val="10"/>
        <color rgb="FF000000"/>
        <rFont val="Arial"/>
      </rPr>
      <t xml:space="preserve"> Se realiza el seguimiento al cuadro de control a través de la Hoja de Calculo en Excel según lo mencionado. </t>
    </r>
  </si>
  <si>
    <r>
      <rPr>
        <b/>
        <sz val="10"/>
        <color theme="10"/>
        <rFont val="Arial"/>
      </rPr>
      <t>Primer Trimestre:</t>
    </r>
    <r>
      <rPr>
        <sz val="10"/>
        <color theme="10"/>
        <rFont val="Arial"/>
      </rPr>
      <t xml:space="preserve"> Hoja de Calculo de google disponible en Drive en :</t>
    </r>
    <r>
      <rPr>
        <u/>
        <sz val="10"/>
        <color theme="10"/>
        <rFont val="Arial"/>
      </rPr>
      <t xml:space="preserve"> https://drive.google.com/drive/folders/1PEA_kHglMECvfb2aRpTEgSxTeLRMahB-
</t>
    </r>
    <r>
      <rPr>
        <b/>
        <sz val="10"/>
        <color theme="10"/>
        <rFont val="Arial"/>
      </rPr>
      <t>Segundo Trimestre:</t>
    </r>
    <r>
      <rPr>
        <sz val="10"/>
        <color theme="10"/>
        <rFont val="Arial"/>
      </rPr>
      <t xml:space="preserve"> El seguimiento se encuentra en el cuadro de control en la hoja de calculo en: https://docs.google.com/spreadsheets/d/1c-JglX0Dk8SkaD0d-bKzOoLfggLg4WQJgbv_0vuFDM8/edit?usp=sharing</t>
    </r>
  </si>
  <si>
    <r>
      <rPr>
        <b/>
        <sz val="10"/>
        <color rgb="FF000000"/>
        <rFont val="Arial"/>
      </rPr>
      <t>30/04/2019:</t>
    </r>
    <r>
      <rPr>
        <sz val="10"/>
        <color rgb="FF000000"/>
        <rFont val="Arial"/>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rPr>
      <t xml:space="preserve">20/08/2019:  </t>
    </r>
    <r>
      <rPr>
        <sz val="10"/>
        <color rgb="FF000000"/>
        <rFont val="Arial"/>
      </rPr>
      <t xml:space="preserve">Se dio cumplimiento a la acción propuesta, por lo anterior se da el cierre a la misma. </t>
    </r>
  </si>
  <si>
    <r>
      <rPr>
        <sz val="10"/>
        <color theme="10"/>
        <rFont val="Arial"/>
      </rPr>
      <t>Hoja de Calculo de google disponible en Drive en :</t>
    </r>
    <r>
      <rPr>
        <u/>
        <sz val="10"/>
        <color theme="10"/>
        <rFont val="Arial"/>
      </rPr>
      <t xml:space="preserve"> https://drive.google.com/drive/folders/1PEA_kHglMECvfb2aRpTEgSxTeLRMahB-</t>
    </r>
  </si>
  <si>
    <r>
      <rPr>
        <b/>
        <sz val="10"/>
        <color rgb="FF000000"/>
        <rFont val="Arial"/>
      </rPr>
      <t xml:space="preserve">30/04/2019: </t>
    </r>
    <r>
      <rPr>
        <sz val="10"/>
        <color rgb="FF000000"/>
        <rFont val="Arial"/>
      </rPr>
      <t>Hilda Yamile Morales Laverde - Jefe OCI.</t>
    </r>
    <r>
      <rPr>
        <b/>
        <sz val="10"/>
        <color rgb="FF000000"/>
        <rFont val="Arial"/>
      </rPr>
      <t xml:space="preserve">
20/08/2019:  </t>
    </r>
    <r>
      <rPr>
        <sz val="10"/>
        <color rgb="FF000000"/>
        <rFont val="Arial"/>
      </rPr>
      <t xml:space="preserve">Hilda Yamile Morales Laverde - Jefe OCI.
</t>
    </r>
  </si>
  <si>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</si>
  <si>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</si>
  <si>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</si>
  <si>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</si>
  <si>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</si>
  <si>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</si>
  <si>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</si>
  <si>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</si>
  <si>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</si>
  <si>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rPr>
      <t xml:space="preserve">03/04/2019:  </t>
    </r>
    <r>
      <rPr>
        <sz val="10"/>
        <color rgb="FF000000"/>
        <rFont val="Arial"/>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rPr>
      <t xml:space="preserve">03/07/2019: </t>
    </r>
    <r>
      <rPr>
        <sz val="10"/>
        <color rgb="FF000000"/>
        <rFont val="Arial"/>
      </rPr>
      <t xml:space="preserve">Se reportaron los indicadores establecidos con corte al 30/06/2019 en los cuales se dió cumplimiento a las metas establecidas.
</t>
    </r>
  </si>
  <si>
    <r>
      <rPr>
        <b/>
        <sz val="10"/>
        <color rgb="FF000000"/>
        <rFont val="Arial"/>
      </rPr>
      <t xml:space="preserve">03/04/2019: </t>
    </r>
    <r>
      <rPr>
        <sz val="10"/>
        <color rgb="FF000000"/>
        <rFont val="Arial"/>
      </rPr>
      <t xml:space="preserve">Código:  FT- MIC-03-05 HOJA DE VIDA DEL INDICADOR  del proceso de Gestión Documental
</t>
    </r>
    <r>
      <rPr>
        <b/>
        <sz val="10"/>
        <color rgb="FF000000"/>
        <rFont val="Arial"/>
      </rPr>
      <t xml:space="preserve">03/07/2019: </t>
    </r>
    <r>
      <rPr>
        <sz val="10"/>
        <color rgb="FF000000"/>
        <rFont val="Arial"/>
      </rPr>
      <t>Código:  FT- MIC-03-05 HOJA DE VIDA DEL INDICADOR  del proceso de Gestión Documental publicada en http://www.idep.edu.co/?q=content/indicadores-de-gesti%C3%B3n</t>
    </r>
  </si>
  <si>
    <r>
      <rPr>
        <b/>
        <sz val="10"/>
        <color rgb="FF000000"/>
        <rFont val="Arial"/>
      </rPr>
      <t xml:space="preserve">PRIMER TRIMESTRE DE 2019:  </t>
    </r>
    <r>
      <rPr>
        <sz val="10"/>
        <color rgb="FF000000"/>
        <rFont val="Arial"/>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rPr>
      <t xml:space="preserve">SEGUNDO TRIMESTRE DE 2019:  </t>
    </r>
    <r>
      <rPr>
        <sz val="10"/>
        <color rgb="FF000000"/>
        <rFont val="Arial"/>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</si>
  <si>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rPr>
      <t xml:space="preserve">30/04/2019: </t>
    </r>
    <r>
      <rPr>
        <sz val="10"/>
        <color rgb="FF000000"/>
        <rFont val="Arial"/>
      </rPr>
      <t>http://www.idep.edu.co/?q=content/indicadores-de-gesti%C3%B3n</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</si>
  <si>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</si>
  <si>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</si>
  <si>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</si>
  <si>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</si>
  <si>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</si>
  <si>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</si>
  <si>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rPr>
      <t xml:space="preserve">13/12/2018 </t>
    </r>
    <r>
      <rPr>
        <sz val="10"/>
        <color rgb="FF000000"/>
        <rFont val="Arial"/>
      </rPr>
      <t xml:space="preserve">Se solicitó la actualización del Procedimiento PRO-GRF-11-01 Egresos o salidas y del  PRO-GRF-11-02 Ingresos o Altas de Almacén definitivas de bienes a la OAP. Los documentos fueron actualizados el 27/12/2018. 
</t>
    </r>
    <r>
      <rPr>
        <b/>
        <sz val="10"/>
        <color rgb="FF000000"/>
        <rFont val="Arial"/>
      </rPr>
      <t xml:space="preserve">03/04/2019: </t>
    </r>
    <r>
      <rPr>
        <sz val="10"/>
        <color rgb="FF000000"/>
        <rFont val="Arial"/>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rPr>
      <t xml:space="preserve">
</t>
    </r>
    <r>
      <rPr>
        <b/>
        <sz val="10"/>
        <color rgb="FF000000"/>
        <rFont val="Arial"/>
      </rPr>
      <t xml:space="preserve">09/07/2019: </t>
    </r>
    <r>
      <rPr>
        <sz val="10"/>
        <color rgb="FF000000"/>
        <rFont val="Arial"/>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</si>
  <si>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rPr>
      <t xml:space="preserve">30/04/2019.  </t>
    </r>
    <r>
      <rPr>
        <sz val="10"/>
        <color rgb="FF000000"/>
        <rFont val="Arial"/>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rPr>
      <t xml:space="preserve">20/08/2019:  </t>
    </r>
    <r>
      <rPr>
        <sz val="10"/>
        <color rgb="FF000000"/>
        <rFont val="Arial"/>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</si>
  <si>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</si>
  <si>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 xml:space="preserve">Hilda Yamile Morales Laverde - Jefe OCI. 
</t>
    </r>
  </si>
  <si>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</si>
  <si>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</si>
  <si>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</si>
  <si>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</si>
  <si>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</si>
  <si>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</si>
  <si>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</si>
  <si>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</si>
  <si>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</si>
  <si>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</si>
  <si>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</si>
  <si>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rPr>
      <t>30/06/2019:</t>
    </r>
    <r>
      <rPr>
        <sz val="11"/>
        <color rgb="FF000000"/>
        <rFont val="Calibri"/>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</si>
  <si>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</si>
  <si>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</si>
  <si>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</si>
  <si>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rPr>
      <t xml:space="preserve">20/08/2019:  </t>
    </r>
    <r>
      <rPr>
        <sz val="11"/>
        <color rgb="FF000000"/>
        <rFont val="Calibri"/>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</si>
  <si>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</si>
  <si>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</si>
  <si>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rPr>
      <t>30/06/2019:</t>
    </r>
    <r>
      <rPr>
        <sz val="11"/>
        <color rgb="FF000000"/>
        <rFont val="Calibri"/>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</si>
  <si>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</si>
  <si>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rPr>
      <t xml:space="preserve">20/08/2019:   </t>
    </r>
    <r>
      <rPr>
        <sz val="11"/>
        <color rgb="FF000000"/>
        <rFont val="Calibri"/>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</si>
  <si>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</si>
  <si>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rPr>
      <t xml:space="preserve">20/08/2019:  </t>
    </r>
    <r>
      <rPr>
        <sz val="11"/>
        <color rgb="FF000000"/>
        <rFont val="Calibri"/>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</si>
  <si>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</si>
  <si>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</si>
  <si>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rPr>
      <t xml:space="preserve">30/06/2019: </t>
    </r>
    <r>
      <rPr>
        <sz val="11"/>
        <color rgb="FF000000"/>
        <rFont val="Calibri"/>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</si>
  <si>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</si>
  <si>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</si>
  <si>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rPr>
      <t xml:space="preserve">20/08/2019:  </t>
    </r>
    <r>
      <rPr>
        <sz val="11"/>
        <color rgb="FF000000"/>
        <rFont val="Calibri"/>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</si>
  <si>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</si>
  <si>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</si>
  <si>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</si>
  <si>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</si>
  <si>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rPr>
      <t xml:space="preserve">30/06/2019: </t>
    </r>
    <r>
      <rPr>
        <sz val="11"/>
        <color rgb="FF000000"/>
        <rFont val="Calibri"/>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</si>
  <si>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</si>
  <si>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rPr>
      <t xml:space="preserve">20/08/2019: </t>
    </r>
    <r>
      <rPr>
        <sz val="11"/>
        <color rgb="FF000000"/>
        <rFont val="Calibri"/>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</si>
  <si>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</si>
  <si>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rPr>
      <t xml:space="preserve">20/08/2019:  </t>
    </r>
    <r>
      <rPr>
        <sz val="11"/>
        <color rgb="FF000000"/>
        <rFont val="Calibri"/>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</si>
  <si>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</si>
  <si>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</si>
  <si>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</si>
  <si>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rPr>
      <t>30/06/2019:</t>
    </r>
    <r>
      <rPr>
        <sz val="11"/>
        <color rgb="FF000000"/>
        <rFont val="Calibri"/>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</si>
  <si>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</si>
  <si>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</si>
  <si>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t xml:space="preserve">http://www.idep.edu.co/sites/default/files/PL-GT-12-01_PETIC_V12.pdf
</t>
  </si>
  <si>
    <r>
      <rPr>
        <b/>
        <sz val="11"/>
        <color rgb="FF000000"/>
        <rFont val="Calibri"/>
      </rPr>
      <t xml:space="preserve">20/08/2019:  </t>
    </r>
    <r>
      <rPr>
        <sz val="11"/>
        <color rgb="FF000000"/>
        <rFont val="Calibri"/>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</si>
  <si>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</si>
  <si>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</si>
  <si>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</si>
  <si>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rPr>
      <t xml:space="preserve">30/06/2019: </t>
    </r>
    <r>
      <rPr>
        <sz val="11"/>
        <color rgb="FF000000"/>
        <rFont val="Calibri"/>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</si>
  <si>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</si>
  <si>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</si>
  <si>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r>
      <rPr>
        <b/>
        <sz val="11"/>
        <color rgb="FF000000"/>
        <rFont val="Calibri"/>
      </rPr>
      <t xml:space="preserve">20/08/2019:  </t>
    </r>
    <r>
      <rPr>
        <sz val="11"/>
        <color rgb="FF000000"/>
        <rFont val="Calibri"/>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</si>
  <si>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</si>
  <si>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</si>
  <si>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</si>
  <si>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</si>
  <si>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rPr>
      <t>30/06/2019:</t>
    </r>
    <r>
      <rPr>
        <sz val="11"/>
        <color rgb="FF000000"/>
        <rFont val="Calibri"/>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</si>
  <si>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</si>
  <si>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rPr>
      <t xml:space="preserve">20/08/2019:  </t>
    </r>
    <r>
      <rPr>
        <sz val="11"/>
        <color rgb="FF000000"/>
        <rFont val="Calibri"/>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</si>
  <si>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</si>
  <si>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</si>
  <si>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</si>
  <si>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</si>
  <si>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rPr>
      <t xml:space="preserve">30/06/2019: </t>
    </r>
    <r>
      <rPr>
        <sz val="11"/>
        <color rgb="FF000000"/>
        <rFont val="Calibri"/>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</si>
  <si>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</si>
  <si>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rPr>
      <t xml:space="preserve">20/08/2019:  </t>
    </r>
    <r>
      <rPr>
        <sz val="11"/>
        <color rgb="FF000000"/>
        <rFont val="Calibri"/>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</si>
  <si>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</si>
  <si>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</si>
  <si>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</si>
  <si>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</si>
  <si>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</si>
  <si>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</si>
  <si>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rPr>
      <t xml:space="preserve">30/06/2019: </t>
    </r>
    <r>
      <rPr>
        <sz val="11"/>
        <color rgb="FF000000"/>
        <rFont val="Calibri"/>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</si>
  <si>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</si>
  <si>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rPr>
      <t xml:space="preserve">20/08/2019:  </t>
    </r>
    <r>
      <rPr>
        <sz val="11"/>
        <color rgb="FF000000"/>
        <rFont val="Calibri"/>
      </rPr>
      <t xml:space="preserve">Esta acción se da por cumplida y se cierra por parte de esta Oficina. </t>
    </r>
  </si>
  <si>
    <t xml:space="preserve">Formato de acuerdo de confidencialidad que reposan en los expedientes contractuales. </t>
  </si>
  <si>
    <r>
      <rPr>
        <b/>
        <sz val="11"/>
        <color rgb="FF000000"/>
        <rFont val="Calibri"/>
      </rPr>
      <t xml:space="preserve">20/08/2019:  </t>
    </r>
    <r>
      <rPr>
        <sz val="11"/>
        <color rgb="FF000000"/>
        <rFont val="Calibri"/>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</si>
  <si>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</si>
  <si>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</si>
  <si>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</si>
  <si>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</si>
  <si>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</si>
  <si>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rPr>
      <t xml:space="preserve">30/06/2019: </t>
    </r>
    <r>
      <rPr>
        <sz val="11"/>
        <color rgb="FF000000"/>
        <rFont val="Calibri"/>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</si>
  <si>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</si>
  <si>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rPr>
      <t xml:space="preserve">20/08/2019:  </t>
    </r>
    <r>
      <rPr>
        <sz val="11"/>
        <color rgb="FF000000"/>
        <rFont val="Calibri"/>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</si>
  <si>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</si>
  <si>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rPr>
      <t xml:space="preserve">20/08/2019:  </t>
    </r>
    <r>
      <rPr>
        <sz val="11"/>
        <color rgb="FF000000"/>
        <rFont val="Calibri"/>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</si>
  <si>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</si>
  <si>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</si>
  <si>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</si>
  <si>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</si>
  <si>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</si>
  <si>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rPr>
      <t xml:space="preserve">30/06/2019: </t>
    </r>
    <r>
      <rPr>
        <sz val="11"/>
        <color rgb="FF000000"/>
        <rFont val="Calibri"/>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</si>
  <si>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</si>
  <si>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rPr>
      <t xml:space="preserve">20/08/2019:  </t>
    </r>
    <r>
      <rPr>
        <sz val="11"/>
        <color rgb="FF000000"/>
        <rFont val="Calibri"/>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</si>
  <si>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</si>
  <si>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rPr>
      <t xml:space="preserve">20/08/2019:  </t>
    </r>
    <r>
      <rPr>
        <sz val="11"/>
        <color rgb="FF000000"/>
        <rFont val="Calibri"/>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</si>
  <si>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</si>
  <si>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</si>
  <si>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</si>
  <si>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rPr>
      <t xml:space="preserve">30/06/2019: </t>
    </r>
    <r>
      <rPr>
        <sz val="11"/>
        <color rgb="FF000000"/>
        <rFont val="Calibri"/>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</si>
  <si>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</si>
  <si>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</si>
  <si>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</si>
  <si>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rPr>
      <t xml:space="preserve">20/08/2019:  </t>
    </r>
    <r>
      <rPr>
        <sz val="11"/>
        <color rgb="FF000000"/>
        <rFont val="Calibri"/>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</si>
  <si>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</si>
  <si>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</si>
  <si>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rPr>
      <t>30/06/2019:</t>
    </r>
    <r>
      <rPr>
        <sz val="11"/>
        <color rgb="FF000000"/>
        <rFont val="Calibri"/>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</si>
  <si>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</si>
  <si>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</si>
  <si>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rPr>
      <t xml:space="preserve">20/08/2019:  </t>
    </r>
    <r>
      <rPr>
        <sz val="11"/>
        <color rgb="FF000000"/>
        <rFont val="Calibri"/>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</si>
  <si>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</si>
  <si>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</si>
  <si>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rPr>
      <t xml:space="preserve">30/06/2019: </t>
    </r>
    <r>
      <rPr>
        <sz val="11"/>
        <color rgb="FF000000"/>
        <rFont val="Calibri"/>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</si>
  <si>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</si>
  <si>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rPr>
      <t xml:space="preserve">20/08/2019:  </t>
    </r>
    <r>
      <rPr>
        <sz val="11"/>
        <color rgb="FF000000"/>
        <rFont val="Calibri"/>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</si>
  <si>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</si>
  <si>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rPr>
      <t xml:space="preserve">20/08/2019:  </t>
    </r>
    <r>
      <rPr>
        <sz val="11"/>
        <color rgb="FF000000"/>
        <rFont val="Calibri"/>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</si>
  <si>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</si>
  <si>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</si>
  <si>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</si>
  <si>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</si>
  <si>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rPr>
      <t xml:space="preserve">30/06/2019: </t>
    </r>
    <r>
      <rPr>
        <sz val="11"/>
        <color rgb="FF000000"/>
        <rFont val="Calibri"/>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</si>
  <si>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</si>
  <si>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rPr>
      <t xml:space="preserve">20/08/2019:  </t>
    </r>
    <r>
      <rPr>
        <sz val="11"/>
        <color rgb="FF000000"/>
        <rFont val="Calibri"/>
      </rPr>
      <t xml:space="preserve">Esta actividad se da por cumplida y se continua con el seguimiento a través de la gestión del riesgo de la Entidad. </t>
    </r>
  </si>
  <si>
    <r>
      <rPr>
        <b/>
        <sz val="11"/>
        <color rgb="FF000000"/>
        <rFont val="Calibri"/>
      </rPr>
      <t xml:space="preserve">20/08/2019:  </t>
    </r>
    <r>
      <rPr>
        <sz val="11"/>
        <color rgb="FF000000"/>
        <rFont val="Calibri"/>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</si>
  <si>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</si>
  <si>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</si>
  <si>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</si>
  <si>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</si>
  <si>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</si>
  <si>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rPr>
      <t>30/06/2019:</t>
    </r>
    <r>
      <rPr>
        <sz val="11"/>
        <color rgb="FF000000"/>
        <rFont val="Calibri"/>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</si>
  <si>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</si>
  <si>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</si>
  <si>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</si>
  <si>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rPr>
      <t xml:space="preserve">20/08/2019:  </t>
    </r>
    <r>
      <rPr>
        <sz val="11"/>
        <color rgb="FF000000"/>
        <rFont val="Calibri"/>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</si>
  <si>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</si>
  <si>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</si>
  <si>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</si>
  <si>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rPr>
      <t xml:space="preserve">30/06/2019: </t>
    </r>
    <r>
      <rPr>
        <sz val="11"/>
        <color rgb="FF000000"/>
        <rFont val="Calibri"/>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</si>
  <si>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</si>
  <si>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</si>
  <si>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</si>
  <si>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</si>
  <si>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</si>
  <si>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</si>
  <si>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rPr>
      <t xml:space="preserve">30/06/2019: </t>
    </r>
    <r>
      <rPr>
        <sz val="11"/>
        <color rgb="FF000000"/>
        <rFont val="Calibri"/>
      </rPr>
      <t>El Técnico Operativo de la OAP realizó la configuración de la red Wifi IDEP Pública para que no se pueda hacer ping.</t>
    </r>
  </si>
  <si>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</si>
  <si>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</si>
  <si>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</si>
  <si>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</si>
  <si>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</si>
  <si>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rPr>
      <t xml:space="preserve">30/06/2019: </t>
    </r>
    <r>
      <rPr>
        <sz val="11"/>
        <color rgb="FF000000"/>
        <rFont val="Calibri"/>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</si>
  <si>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</si>
  <si>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</si>
  <si>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</si>
  <si>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</si>
  <si>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</si>
  <si>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</si>
  <si>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</si>
  <si>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</si>
  <si>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</si>
  <si>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</si>
  <si>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</si>
  <si>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rPr>
      <t xml:space="preserve">30/06/2019: </t>
    </r>
    <r>
      <rPr>
        <sz val="11"/>
        <color rgb="FF000000"/>
        <rFont val="Calibri"/>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</si>
  <si>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</si>
  <si>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rPr>
      <t xml:space="preserve">20/08/2019:  </t>
    </r>
    <r>
      <rPr>
        <sz val="11"/>
        <color rgb="FF000000"/>
        <rFont val="Calibri"/>
      </rPr>
      <t xml:space="preserve">Esta actividad se verifico por parte de esta Oficina en el usuario administrador, se da por cumplida y se da cierre a la misma.  </t>
    </r>
  </si>
  <si>
    <r>
      <rPr>
        <b/>
        <sz val="11"/>
        <color rgb="FF000000"/>
        <rFont val="Calibri"/>
      </rPr>
      <t xml:space="preserve">20/08/2019:  </t>
    </r>
    <r>
      <rPr>
        <sz val="11"/>
        <color rgb="FF000000"/>
        <rFont val="Calibri"/>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</si>
  <si>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</si>
  <si>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</si>
  <si>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rPr>
      <t>30/06/2019:</t>
    </r>
    <r>
      <rPr>
        <sz val="11"/>
        <color rgb="FF000000"/>
        <rFont val="Calibri"/>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</si>
  <si>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</si>
  <si>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</si>
  <si>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</si>
  <si>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</si>
  <si>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</si>
  <si>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</si>
  <si>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</si>
  <si>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rPr>
      <t xml:space="preserve">30/06/2019: </t>
    </r>
    <r>
      <rPr>
        <sz val="11"/>
        <color rgb="FF000000"/>
        <rFont val="Calibri"/>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</si>
  <si>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</si>
  <si>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rPr>
      <t xml:space="preserve">20/08/2019: </t>
    </r>
    <r>
      <rPr>
        <sz val="11"/>
        <color rgb="FF000000"/>
        <rFont val="Calibri"/>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</si>
  <si>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</si>
  <si>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rPr>
      <t xml:space="preserve">20/08/2019:  </t>
    </r>
    <r>
      <rPr>
        <sz val="11"/>
        <color rgb="FF000000"/>
        <rFont val="Calibri"/>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</si>
  <si>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</si>
  <si>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</si>
  <si>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rPr>
      <t xml:space="preserve">Promover el servidor de dominio WS2016 </t>
    </r>
    <r>
      <rPr>
        <sz val="11"/>
        <color rgb="FF000000"/>
        <rFont val="Calibri"/>
      </rPr>
      <t>y depurar las reglas del dominio Windows Server 2016.</t>
    </r>
  </si>
  <si>
    <t>Configuración de las Reglas Dominio Windows Server 2016.</t>
  </si>
  <si>
    <t>Contratista Sistemas y TI
Técnico Operativo OAP</t>
  </si>
  <si>
    <r>
      <rPr>
        <sz val="10"/>
        <color rgb="FF000000"/>
        <rFont val="Arial"/>
      </rPr>
      <t xml:space="preserve">30/06/2019: </t>
    </r>
    <r>
      <rPr>
        <sz val="11"/>
        <color rgb="FF000000"/>
        <rFont val="Calibri"/>
      </rPr>
      <t>El dominio fue creado en la hiperconvergencia como un servidor virtual, al cual se le instaló el sistema operativo Windows server 2016 y se depuraron las reglas del servidor de dominio.</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</si>
  <si>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</si>
  <si>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</si>
  <si>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</si>
  <si>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</si>
  <si>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</si>
  <si>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rPr>
      <t xml:space="preserve">30/06/2019: </t>
    </r>
    <r>
      <rPr>
        <sz val="11"/>
        <color rgb="FF000000"/>
        <rFont val="Calibri"/>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</si>
  <si>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</si>
  <si>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</si>
  <si>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</si>
  <si>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</si>
  <si>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</si>
  <si>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rPr>
      <t xml:space="preserve">30/06/2019: </t>
    </r>
    <r>
      <rPr>
        <sz val="11"/>
        <color rgb="FF000000"/>
        <rFont val="Calibri"/>
      </rPr>
      <t>Se identificó el listado de direcciones MAC del IDEP y se ingresó a la configuración del Firewall de tal manera que solo estas MAC seleccionadas, sean aginadas a una dirección IP.</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</si>
  <si>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</si>
  <si>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</si>
  <si>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Elaborar el instructivo para realizar y restablecer los backups de GOOBI.</t>
  </si>
  <si>
    <t>Instructivo para realizar y restablecer los backups de GOOBI.</t>
  </si>
  <si>
    <r>
      <rPr>
        <sz val="10"/>
        <color rgb="FF000000"/>
        <rFont val="Arial"/>
      </rPr>
      <t xml:space="preserve">30/06/2019: </t>
    </r>
    <r>
      <rPr>
        <sz val="11"/>
        <color rgb="FF000000"/>
        <rFont val="Calibri"/>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</si>
  <si>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</si>
  <si>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rPr>
      <t xml:space="preserve">20/08/2019:  </t>
    </r>
    <r>
      <rPr>
        <sz val="11"/>
        <color rgb="FF000000"/>
        <rFont val="Calibri"/>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</si>
  <si>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</si>
  <si>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rPr>
      <t xml:space="preserve">20/08/2019:  </t>
    </r>
    <r>
      <rPr>
        <sz val="11"/>
        <color rgb="FF000000"/>
        <rFont val="Calibri"/>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</si>
  <si>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</si>
  <si>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</si>
  <si>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</si>
  <si>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</si>
  <si>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rPr>
      <t xml:space="preserve">03/04/2019: </t>
    </r>
    <r>
      <rPr>
        <sz val="10"/>
        <color rgb="FF000000"/>
        <rFont val="Arial"/>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rPr>
      <t xml:space="preserve">02/07/2019: </t>
    </r>
    <r>
      <rPr>
        <sz val="10"/>
        <color rgb="FF000000"/>
        <rFont val="Arial"/>
      </rPr>
      <t xml:space="preserve">Se ejecutó la actualización del Plan Interno de Respuesta a Emergencias y Análisis de vulnerabilidad. El documento se encuentra publicado en la Maloca AulaSIG. </t>
    </r>
  </si>
  <si>
    <r>
      <rPr>
        <b/>
        <sz val="10"/>
        <color rgb="FF000000"/>
        <rFont val="Arial"/>
      </rPr>
      <t>03/04/2019:</t>
    </r>
    <r>
      <rPr>
        <sz val="10"/>
        <color rgb="FF000000"/>
        <rFont val="Arial"/>
      </rPr>
      <t xml:space="preserve">
_Acta de visita y levantamiento de información ARL
_Documento preliminar y correos electrónicos
</t>
    </r>
    <r>
      <rPr>
        <b/>
        <sz val="10"/>
        <color rgb="FF000000"/>
        <rFont val="Arial"/>
      </rPr>
      <t>02/07/2019</t>
    </r>
    <r>
      <rPr>
        <sz val="10"/>
        <color rgb="FF000000"/>
        <rFont val="Arial"/>
      </rPr>
      <t>: Documento Plan Interno de Respuesta a Emergencias y Análisis de vulnerabilidad http://www.idep.edu.co/sites/default/files/PL-GRF-11-02_Plan_Emergencias_V4.pdf</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</si>
  <si>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</si>
  <si>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</si>
  <si>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</si>
  <si>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</si>
  <si>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</si>
  <si>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</si>
  <si>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</si>
  <si>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rPr>
      <t>03/04/2019</t>
    </r>
    <r>
      <rPr>
        <sz val="10"/>
        <color rgb="FF000000"/>
        <rFont val="Arial"/>
      </rPr>
      <t xml:space="preserve">: Se avanzó en la elaboración del programa de orden y aseo
</t>
    </r>
    <r>
      <rPr>
        <b/>
        <sz val="10"/>
        <color rgb="FF000000"/>
        <rFont val="Arial"/>
      </rPr>
      <t>02/07/2019:</t>
    </r>
    <r>
      <rPr>
        <sz val="10"/>
        <color rgb="FF000000"/>
        <rFont val="Arial"/>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</si>
  <si>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rPr>
      <t>03/04/2019:</t>
    </r>
    <r>
      <rPr>
        <sz val="10"/>
        <color rgb="FF000000"/>
        <rFont val="Arial"/>
      </rPr>
      <t xml:space="preserve"> Documento preliminar
</t>
    </r>
    <r>
      <rPr>
        <b/>
        <sz val="10"/>
        <color rgb="FF000000"/>
        <rFont val="Arial"/>
      </rPr>
      <t>02/07/2019:</t>
    </r>
    <r>
      <rPr>
        <sz val="10"/>
        <color rgb="FF000000"/>
        <rFont val="Arial"/>
      </rPr>
      <t xml:space="preserve"> Programa de orden y aseo http://www.idep.edu.co/sites/default/files/PG-GTH-13-01%20Programa%20orden%20aseo%20V1.pdf
Listados de asistencia y registro fotográfico</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</si>
  <si>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</si>
  <si>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</si>
  <si>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</si>
  <si>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</si>
  <si>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</si>
  <si>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</si>
  <si>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</si>
  <si>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rPr>
      <t>03/04/2019</t>
    </r>
    <r>
      <rPr>
        <sz val="10"/>
        <color rgb="FF000000"/>
        <rFont val="Arial"/>
      </rPr>
      <t xml:space="preserve">: No se han realizado actividades especificas para el desarrollo de esta acción
</t>
    </r>
    <r>
      <rPr>
        <b/>
        <sz val="10"/>
        <color rgb="FF000000"/>
        <rFont val="Arial"/>
      </rPr>
      <t xml:space="preserve">
02/07/2019</t>
    </r>
    <r>
      <rPr>
        <sz val="10"/>
        <color rgb="FF000000"/>
        <rFont val="Arial"/>
      </rPr>
      <t>: Se realizó la modificación del formato de auto-reporte de condiciones de trabajo y salud, y se socializó a los servidores de la Entidad mediante pieza de comunicación por correo electrónico institucional.</t>
    </r>
  </si>
  <si>
    <r>
      <rPr>
        <b/>
        <sz val="10"/>
        <color rgb="FF000000"/>
        <rFont val="Arial"/>
      </rPr>
      <t xml:space="preserve">02/07/2019: </t>
    </r>
    <r>
      <rPr>
        <sz val="10"/>
        <color rgb="FF000000"/>
        <rFont val="Arial"/>
      </rPr>
      <t>Pieza de socialización y correo electrónico institucional</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</si>
  <si>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30/08/2019:  </t>
    </r>
    <r>
      <rPr>
        <sz val="10"/>
        <color rgb="FF000000"/>
        <rFont val="Arial"/>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</si>
  <si>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</si>
  <si>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</si>
  <si>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</si>
  <si>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</si>
  <si>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</si>
  <si>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rPr>
      <t xml:space="preserve">22/03/2019: </t>
    </r>
    <r>
      <rPr>
        <sz val="11"/>
        <color rgb="FF000000"/>
        <rFont val="Calibri"/>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rPr>
      <t xml:space="preserve">02/07/2019: </t>
    </r>
    <r>
      <rPr>
        <sz val="11"/>
        <color rgb="FF000000"/>
        <rFont val="Calibri"/>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</si>
  <si>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</si>
  <si>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rPr>
      <t xml:space="preserve">
20/08/2019:  </t>
    </r>
    <r>
      <rPr>
        <sz val="10"/>
        <color rgb="FF000000"/>
        <rFont val="Arial"/>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</si>
  <si>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</si>
  <si>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 xml:space="preserve">Hilda Yamile Morales L - Jefe OCI
</t>
    </r>
    <r>
      <rPr>
        <b/>
        <sz val="11"/>
        <color rgb="FF000000"/>
        <rFont val="Calibri"/>
      </rPr>
      <t xml:space="preserve">20/08/2019:  </t>
    </r>
    <r>
      <rPr>
        <sz val="11"/>
        <color rgb="FF000000"/>
        <rFont val="Calibri"/>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</si>
  <si>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</si>
  <si>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</si>
  <si>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</si>
  <si>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</si>
  <si>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</si>
  <si>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</si>
  <si>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rPr>
      <t>Segundo Trimestre</t>
    </r>
    <r>
      <rPr>
        <sz val="10"/>
        <color rgb="FF000000"/>
        <rFont val="Arial"/>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</si>
  <si>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</si>
  <si>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rPr>
      <t>13/07/2020</t>
    </r>
    <r>
      <rPr>
        <sz val="10"/>
        <color rgb="FF000000"/>
        <rFont val="Arial"/>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</si>
  <si>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</si>
  <si>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rPr>
      <t xml:space="preserve">13/07/2020: </t>
    </r>
    <r>
      <rPr>
        <sz val="10"/>
        <color rgb="FF000000"/>
        <rFont val="Arial"/>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</si>
  <si>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</si>
  <si>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</si>
  <si>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</si>
  <si>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</si>
  <si>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</si>
  <si>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</si>
  <si>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rPr>
      <t>13/07/2020</t>
    </r>
    <r>
      <rPr>
        <sz val="10"/>
        <color rgb="FF000000"/>
        <rFont val="Arial"/>
      </rPr>
      <t xml:space="preserve">: Esta actividad se encuentra cumplida y se realiza el cierre por parte de esta Oficina. </t>
    </r>
  </si>
  <si>
    <t xml:space="preserve">Oficios de radicación Transferencia documental </t>
  </si>
  <si>
    <r>
      <rPr>
        <b/>
        <sz val="10"/>
        <color rgb="FF000000"/>
        <rFont val="Arial"/>
      </rPr>
      <t xml:space="preserve">13/07/2020: </t>
    </r>
    <r>
      <rPr>
        <sz val="10"/>
        <color rgb="FF000000"/>
        <rFont val="Arial"/>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</si>
  <si>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</si>
  <si>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</si>
  <si>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rPr>
      <t xml:space="preserve">TERCER TRIMESTRE: </t>
    </r>
    <r>
      <rPr>
        <sz val="10"/>
        <color rgb="FF000000"/>
        <rFont val="Arial"/>
      </rPr>
      <t xml:space="preserve">Esta actividad se realizara en el cuarto trimestre. 
</t>
    </r>
    <r>
      <rPr>
        <b/>
        <sz val="10"/>
        <color rgb="FF000000"/>
        <rFont val="Arial"/>
      </rPr>
      <t>CUARTO TRIMESTRE</t>
    </r>
    <r>
      <rPr>
        <sz val="10"/>
        <color rgb="FF000000"/>
        <rFont val="Arial"/>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rPr>
      <t xml:space="preserve">
PRIMER SEMESTRE 2020:</t>
    </r>
    <r>
      <rPr>
        <sz val="10"/>
        <color rgb="FF000000"/>
        <rFont val="Arial"/>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rPr>
      <t xml:space="preserve">
SEGUNDO TRIMESTRE 2020: </t>
    </r>
    <r>
      <rPr>
        <sz val="10"/>
        <color rgb="FF000000"/>
        <rFont val="Arial"/>
      </rPr>
      <t>Se dio cumplimiento al plan de mejoramiento con la transferencia documental del 2019 y la reubicación de las series documentales: historias laborales y procesos disciplinarios.</t>
    </r>
  </si>
  <si>
    <r>
      <rPr>
        <b/>
        <sz val="10"/>
        <color rgb="FF000000"/>
        <rFont val="Arial"/>
      </rPr>
      <t>13/07/2020</t>
    </r>
    <r>
      <rPr>
        <sz val="10"/>
        <color rgb="FF000000"/>
        <rFont val="Arial"/>
      </rPr>
      <t xml:space="preserve">: Esta actividad se encuentra cumplida y se realiza el cierre por parte de esta Oficina. </t>
    </r>
  </si>
  <si>
    <t>Plan anual de adquisiciones</t>
  </si>
  <si>
    <r>
      <rPr>
        <b/>
        <sz val="10"/>
        <color rgb="FF000000"/>
        <rFont val="Arial"/>
      </rPr>
      <t xml:space="preserve">13/07/2020: </t>
    </r>
    <r>
      <rPr>
        <sz val="10"/>
        <color rgb="FF000000"/>
        <rFont val="Arial"/>
      </rPr>
      <t>Hilda Yamile Morales Laverde - Jefe OCI</t>
    </r>
  </si>
  <si>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</si>
  <si>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</si>
  <si>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</si>
  <si>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 xml:space="preserve">Primer Trimestre 2020: </t>
    </r>
    <r>
      <rPr>
        <sz val="10"/>
        <color rgb="FF000000"/>
        <rFont val="Arial"/>
      </rPr>
      <t xml:space="preserve">
Acta No. 02 del CIGD del 24/02/2020</t>
    </r>
  </si>
  <si>
    <r>
      <rPr>
        <b/>
        <sz val="10"/>
        <color theme="1"/>
        <rFont val="Arial"/>
      </rPr>
      <t>13/07/2020:</t>
    </r>
    <r>
      <rPr>
        <sz val="10"/>
        <color theme="1"/>
        <rFont val="Arial"/>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</si>
  <si>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</si>
  <si>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</si>
  <si>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</si>
  <si>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</si>
  <si>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</si>
  <si>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</si>
  <si>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PRIMER TRIMESTRE 2020:</t>
    </r>
    <r>
      <rPr>
        <sz val="10"/>
        <color rgb="FF000000"/>
        <rFont val="Arial"/>
      </rPr>
      <t xml:space="preserve">  Acta No. 02 del CIGD del 24/02/2020</t>
    </r>
  </si>
  <si>
    <r>
      <rPr>
        <b/>
        <sz val="10"/>
        <color theme="1"/>
        <rFont val="Arial"/>
      </rPr>
      <t>13/07/2020:</t>
    </r>
    <r>
      <rPr>
        <sz val="10"/>
        <color theme="1"/>
        <rFont val="Arial"/>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</si>
  <si>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</si>
  <si>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Solicitud a la Subdirección Administrativa y Financiera del IDEP la suspensión  definitiva del uso de la  toma de corriente de la cocina de la oficina 402 B hasta tanto no se garantice que funciona de forma correcta,</t>
  </si>
  <si>
    <t>Correo electrónico</t>
  </si>
  <si>
    <r>
      <rPr>
        <b/>
        <sz val="10"/>
        <color theme="1"/>
        <rFont val="Arial"/>
      </rPr>
      <t xml:space="preserve">Primer Trimestre: </t>
    </r>
    <r>
      <rPr>
        <sz val="10"/>
        <color rgb="FF000000"/>
        <rFont val="Arial"/>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rPr>
      <t>Tercer Trimestre:</t>
    </r>
    <r>
      <rPr>
        <sz val="10"/>
        <color rgb="FF000000"/>
        <rFont val="Arial"/>
      </rPr>
      <t xml:space="preserve"> la toma eléctrica continua inhabilitada.</t>
    </r>
  </si>
  <si>
    <t>Correo electrónico del 2 de marzo
Toma fuera de uso</t>
  </si>
  <si>
    <r>
      <rPr>
        <b/>
        <sz val="10"/>
        <color rgb="FF000000"/>
        <rFont val="Arial"/>
      </rPr>
      <t xml:space="preserve">13/07/2020: </t>
    </r>
    <r>
      <rPr>
        <sz val="10"/>
        <color rgb="FF000000"/>
        <rFont val="Arial"/>
      </rPr>
      <t>Se estableció como acción inmediata la suspensión de la toma corriente de la Oficina 402B.Esta actividad se encuentra cumplida.  Se cierra por parte de esta Oficina.</t>
    </r>
    <r>
      <rPr>
        <b/>
        <sz val="10"/>
        <color rgb="FF000000"/>
        <rFont val="Arial"/>
      </rPr>
      <t xml:space="preserve">
</t>
    </r>
  </si>
  <si>
    <r>
      <rPr>
        <b/>
        <sz val="10"/>
        <color rgb="FF000000"/>
        <rFont val="Arial"/>
      </rPr>
      <t>13/07/2020</t>
    </r>
    <r>
      <rPr>
        <sz val="10"/>
        <color rgb="FF000000"/>
        <rFont val="Arial"/>
      </rPr>
      <t>:  Hilda Yamile Morales Laverde - Jefe OCI</t>
    </r>
  </si>
  <si>
    <r>
      <rPr>
        <b/>
        <sz val="10"/>
        <color rgb="FF000000"/>
        <rFont val="Arial"/>
      </rPr>
      <t xml:space="preserve">Primer Trimestre: </t>
    </r>
    <r>
      <rPr>
        <sz val="10"/>
        <color rgb="FF000000"/>
        <rFont val="Arial"/>
      </rPr>
      <t xml:space="preserve">En el plan de adquisiciones de  la vigencia 2020 se cuenta con los recursos para realizar el proceso de contratación en el mes de mayo.
</t>
    </r>
    <r>
      <rPr>
        <b/>
        <sz val="10"/>
        <color rgb="FF000000"/>
        <rFont val="Arial"/>
      </rPr>
      <t>Segundo Trimestre:</t>
    </r>
    <r>
      <rPr>
        <sz val="10"/>
        <color rgb="FF000000"/>
        <rFont val="Arial"/>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rPr>
      <t>Tercer Trimestre:</t>
    </r>
    <r>
      <rPr>
        <sz val="10"/>
        <color rgb="FF000000"/>
        <rFont val="Arial"/>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</si>
  <si>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</si>
  <si>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rPr>
      <t xml:space="preserve">13/07/2020:  </t>
    </r>
    <r>
      <rPr>
        <sz val="10"/>
        <color rgb="FF000000"/>
        <rFont val="Arial"/>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</si>
  <si>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rPr>
      <t>13/07/2020</t>
    </r>
    <r>
      <rPr>
        <sz val="10"/>
        <color rgb="FF000000"/>
        <rFont val="Arial"/>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</si>
  <si>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</si>
  <si>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</si>
  <si>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</si>
  <si>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rPr>
      <t>Segundo trimestre:</t>
    </r>
    <r>
      <rPr>
        <sz val="10"/>
        <color rgb="FF000000"/>
        <rFont val="Arial"/>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</si>
  <si>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</si>
  <si>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rPr>
      <t xml:space="preserve">13/07/2020:  </t>
    </r>
    <r>
      <rPr>
        <sz val="10"/>
        <color rgb="FF000000"/>
        <rFont val="Arial"/>
      </rPr>
      <t>Se estableció como acción inmediata "actualización de la licencia y de la versión del software" esta actividad se reporta como cumplida y la evidencia es el funcionamiento del aplicativo.</t>
    </r>
  </si>
  <si>
    <r>
      <rPr>
        <b/>
        <sz val="10"/>
        <color rgb="FF000000"/>
        <rFont val="Arial"/>
      </rPr>
      <t>13/07/2020</t>
    </r>
    <r>
      <rPr>
        <sz val="10"/>
        <color rgb="FF000000"/>
        <rFont val="Arial"/>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</si>
  <si>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</si>
  <si>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</si>
  <si>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rPr>
      <t>Segundo trimestre:</t>
    </r>
    <r>
      <rPr>
        <sz val="10"/>
        <color rgb="FF000000"/>
        <rFont val="Arial"/>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rPr>
      <t xml:space="preserve">Tercer Trimestre: </t>
    </r>
    <r>
      <rPr>
        <sz val="10"/>
        <color rgb="FF000000"/>
        <rFont val="Arial"/>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</si>
  <si>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</si>
  <si>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rPr>
      <t xml:space="preserve">13/07/2020:  </t>
    </r>
    <r>
      <rPr>
        <sz val="10"/>
        <color rgb="FF000000"/>
        <rFont val="Arial"/>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</si>
  <si>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rPr>
      <t>13/07/2020</t>
    </r>
    <r>
      <rPr>
        <sz val="10"/>
        <color rgb="FF000000"/>
        <rFont val="Arial"/>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</si>
  <si>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</si>
  <si>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</si>
  <si>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</si>
  <si>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</si>
  <si>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</si>
  <si>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rPr>
      <t xml:space="preserve">PRIMER TRIMESTRE: </t>
    </r>
    <r>
      <rPr>
        <sz val="10"/>
        <color rgb="FF000000"/>
        <rFont val="Arial"/>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SEGUNDO TRIMESTRE</t>
    </r>
    <r>
      <rPr>
        <sz val="10"/>
        <color rgb="FF000000"/>
        <rFont val="Arial"/>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</si>
  <si>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</si>
  <si>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rPr>
      <t xml:space="preserve">13/07/2020: </t>
    </r>
    <r>
      <rPr>
        <sz val="10"/>
        <color rgb="FF000000"/>
        <rFont val="Arial"/>
      </rPr>
      <t xml:space="preserve">Esta actividad fue ejecutada el día 29 de mayo de 2020.  Por lo tanto se realiza el cierre de la misma. </t>
    </r>
  </si>
  <si>
    <t>Correo electrónico del 18 de mayo de 2020.</t>
  </si>
  <si>
    <r>
      <rPr>
        <b/>
        <sz val="10"/>
        <color rgb="FF000000"/>
        <rFont val="Arial"/>
      </rPr>
      <t>13/07/2020</t>
    </r>
    <r>
      <rPr>
        <sz val="10"/>
        <color rgb="FF000000"/>
        <rFont val="Arial"/>
      </rPr>
      <t>:  Hilda Yamile Morales Laverde - Jefe OCI</t>
    </r>
  </si>
  <si>
    <t>Realizar un taller por segmento para miembros superiores</t>
  </si>
  <si>
    <r>
      <rPr>
        <b/>
        <sz val="10"/>
        <color rgb="FF000000"/>
        <rFont val="Arial"/>
      </rPr>
      <t>PRIMER TRIMESTRE:</t>
    </r>
    <r>
      <rPr>
        <sz val="10"/>
        <color rgb="FF000000"/>
        <rFont val="Arial"/>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 xml:space="preserve">SEGUNDO TRIMESTRE: </t>
    </r>
    <r>
      <rPr>
        <sz val="10"/>
        <color rgb="FF000000"/>
        <rFont val="Arial"/>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</si>
  <si>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rPr>
      <t xml:space="preserve">13/07/2020: </t>
    </r>
    <r>
      <rPr>
        <sz val="10"/>
        <color rgb="FF000000"/>
        <rFont val="Arial"/>
      </rPr>
      <t xml:space="preserve">Esta actividad fue ejecutada el día 19 y 26 de junio de 2020.  Por lo tanto se realiza el cierre de la misma. </t>
    </r>
  </si>
  <si>
    <t>Correo electrónico del 16 de junio de 2020.</t>
  </si>
  <si>
    <r>
      <rPr>
        <b/>
        <sz val="10"/>
        <color rgb="FF000000"/>
        <rFont val="Arial"/>
      </rPr>
      <t>13/07/2020</t>
    </r>
    <r>
      <rPr>
        <sz val="10"/>
        <color rgb="FF000000"/>
        <rFont val="Arial"/>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</si>
  <si>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</si>
  <si>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</si>
  <si>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</si>
  <si>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</si>
  <si>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</si>
  <si>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</si>
  <si>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05/12/2019: </t>
    </r>
    <r>
      <rPr>
        <sz val="10"/>
        <color theme="1"/>
        <rFont val="Arial"/>
      </rPr>
      <t xml:space="preserve">A la fecha se encuentra en revisión el documento IN-GF-14-03 Instructivo para el cumplimiento de las obligaciones tributarias, cuya actividad se terminará antes del 31/12/2019
</t>
    </r>
    <r>
      <rPr>
        <b/>
        <sz val="10"/>
        <color theme="1"/>
        <rFont val="Arial"/>
      </rPr>
      <t>03/04/2020:</t>
    </r>
    <r>
      <rPr>
        <sz val="10"/>
        <color theme="1"/>
        <rFont val="Arial"/>
      </rPr>
      <t xml:space="preserve">  El documento IN-GF-14-03 INSTRUCTIVO PARA EL CUMPLIMIENTO DE OBLIGACIONES TRIBUTARIAS, se encuentra con fecha de aprobación del 27/12/2019 y publicado en la Maloca SIG-MIPG
</t>
    </r>
    <r>
      <rPr>
        <b/>
        <sz val="10"/>
        <color theme="1"/>
        <rFont val="Arial"/>
      </rPr>
      <t xml:space="preserve">1/07/2020: </t>
    </r>
    <r>
      <rPr>
        <sz val="10"/>
        <color theme="1"/>
        <rFont val="Arial"/>
      </rPr>
      <t xml:space="preserve"> Esta actividad se cumplió en el  primer trimestre.  </t>
    </r>
  </si>
  <si>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03/04/2020: </t>
    </r>
    <r>
      <rPr>
        <sz val="10"/>
        <color theme="1"/>
        <rFont val="Arial"/>
      </rPr>
      <t xml:space="preserve">Se encuentra disponible en el siguiente enlace: </t>
    </r>
    <r>
      <rPr>
        <b/>
        <sz val="10"/>
        <color theme="1"/>
        <rFont val="Arial"/>
      </rPr>
      <t xml:space="preserve"> </t>
    </r>
    <r>
      <rPr>
        <sz val="10"/>
        <color theme="1"/>
        <rFont val="Arial"/>
      </rPr>
      <t>http://www.idep.edu.co/sites/default/files/IN-GF-14-03%20%20Instructivo%20Cumplimiento%20de%20Obligaciones%20Tributarias%20V2.docx</t>
    </r>
  </si>
  <si>
    <r>
      <rPr>
        <b/>
        <sz val="10"/>
        <color theme="1"/>
        <rFont val="Arial"/>
      </rPr>
      <t xml:space="preserve">13/07/2020:  </t>
    </r>
    <r>
      <rPr>
        <sz val="10"/>
        <color theme="1"/>
        <rFont val="Arial"/>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</si>
  <si>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</si>
  <si>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</si>
  <si>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</si>
  <si>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</si>
  <si>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</si>
  <si>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</si>
  <si>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</si>
  <si>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</si>
  <si>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</si>
  <si>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</si>
  <si>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</si>
  <si>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</si>
  <si>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</si>
  <si>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</si>
  <si>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</si>
  <si>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</si>
  <si>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</si>
  <si>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</si>
  <si>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</si>
  <si>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</si>
  <si>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</si>
  <si>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</si>
  <si>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r>
      <rPr>
        <sz val="10"/>
        <color rgb="FFFF0000"/>
        <rFont val="Arial"/>
      </rPr>
      <t xml:space="preserve">
</t>
    </r>
    <r>
      <rPr>
        <sz val="10"/>
        <color rgb="FF000000"/>
        <rFont val="Arial"/>
      </rPr>
      <t>Documento PRO-GT-12-05 Mantenimiento de Infraestructura Tecnológica, actualizado en la maloca</t>
    </r>
  </si>
  <si>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</si>
  <si>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</si>
  <si>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</si>
  <si>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</si>
  <si>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</si>
  <si>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en razón a que la actividad esta finalizada en estado vencida y se creó una nueva actividad.</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</si>
  <si>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</si>
  <si>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OCI </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</si>
  <si>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</si>
  <si>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</si>
  <si>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</si>
  <si>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</si>
  <si>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</si>
  <si>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</si>
  <si>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</si>
  <si>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</si>
  <si>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</si>
  <si>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</si>
  <si>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</si>
  <si>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</si>
  <si>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</si>
  <si>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</si>
  <si>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</si>
  <si>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</si>
  <si>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r>
      <rPr>
        <b/>
        <sz val="10"/>
        <color theme="1"/>
        <rFont val="Arial"/>
      </rPr>
      <t xml:space="preserve">TERCER TRIMESTRE:  </t>
    </r>
    <r>
      <rPr>
        <sz val="10"/>
        <color theme="1"/>
        <rFont val="Arial"/>
      </rPr>
      <t>Está en proceso de actualización el formato el cual se incluye las fechas de diligenciamiento, firmas y entrega de claves</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</si>
  <si>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</si>
  <si>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</si>
  <si>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</si>
  <si>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</si>
  <si>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10/12/2021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</si>
  <si>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</si>
  <si>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10/12/2021 eguimiento efectuado por 
Martha Cecilia Quintero  B.- Técnico OCI.</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</si>
  <si>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</si>
  <si>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</si>
  <si>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</si>
  <si>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</si>
  <si>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t>05/08/2021: Esta acción se encuentra en ejecución.
21/12/2021:  Esta acción se cierra sin embargo se encuentra pendiente validar la efectividad de la misma en próximas auditorias al proceso.</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</si>
  <si>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</si>
  <si>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</si>
  <si>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</si>
  <si>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</si>
  <si>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</si>
  <si>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</si>
  <si>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</si>
  <si>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</si>
  <si>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</si>
  <si>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</si>
  <si>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</si>
  <si>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</si>
  <si>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</si>
  <si>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</si>
  <si>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</si>
  <si>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</si>
  <si>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</si>
  <si>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</si>
  <si>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</si>
  <si>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</si>
  <si>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</si>
  <si>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</si>
  <si>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</si>
  <si>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</si>
  <si>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</si>
  <si>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</si>
  <si>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</si>
  <si>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</si>
  <si>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</si>
  <si>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</si>
  <si>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</si>
  <si>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</si>
  <si>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</si>
  <si>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</si>
  <si>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</si>
  <si>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</si>
  <si>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</si>
  <si>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</si>
  <si>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</si>
  <si>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 xml:space="preserve"> SEGUIMIENTO OFICINA ASESORA DE PLANEACIÓN</t>
  </si>
  <si>
    <t>SEGUIMIENTO</t>
  </si>
  <si>
    <t>RESPONSABLE</t>
  </si>
  <si>
    <t>Una vez corroborados los avances enunciados en el primer seguimiento de 2022 y la pertinencia de estos con el plan de acción. Se solicita a la Oficina de Control interno cierre de la acción</t>
  </si>
  <si>
    <t>Jefe Oficina Asesora de Planeación - Adriana Villamizar</t>
  </si>
  <si>
    <t>Una vez verificado el avance con la evidencia adjuntada se evidencia que ya se encuentra el borrador de la resolución 107, pendiente por aprobación. Por lo tanto se corrobora la gestión y avance e la presente observación</t>
  </si>
  <si>
    <t>Se evidencia avance en la actividad propuesta; sin embargo, se recomienda materializar la actualización de los documentos SIG, adscritos al proceso para poder cerrar la presente observación de manera eficaz</t>
  </si>
  <si>
    <r>
      <t xml:space="preserve">Primer Trimestre 2022: </t>
    </r>
    <r>
      <rPr>
        <sz val="10"/>
        <color rgb="FF000000"/>
        <rFont val="Arial"/>
      </rPr>
      <t xml:space="preserve">El 14 de febrero de 2022 se remitió correo electrónico socializando la documentación del SG SST a servidores/as y contratistas. En dicho correo se emitió la recomendación de consultar a través de la Maloca del Sistema Integrado de Gestión los documentos con el fin de evitar el uso de versiones obsoletas y se describieron los documentos principales.
Seguimiento realizado por Francy López 06/04/2022
</t>
    </r>
    <r>
      <rPr>
        <b/>
        <sz val="10"/>
        <color rgb="FF000000"/>
        <rFont val="Arial"/>
      </rPr>
      <t xml:space="preserve">Segundo Trimestre 2022: </t>
    </r>
    <r>
      <rPr>
        <sz val="10"/>
        <color rgb="FF000000"/>
        <rFont val="Arial"/>
      </rPr>
      <t xml:space="preserve">El 04 de abril de 2022 se remitió a través de correo electrónico institucional pieza gráfica socializando la documentación del SG SST a la servidora Katherine Carrillo operaria del Centro de Recursos. Se realiza por este medio para evitar el gasto de papel en la impresión y para garantizar que la consulta se realice sobre doumentos vigentes, teniendo en cuenta que la Maloca Aula SIG es el medio de publicación y consulta de la documentación del Sistema Integrado de Gestión. 
</t>
    </r>
    <r>
      <rPr>
        <b/>
        <sz val="10"/>
        <color rgb="FF000000"/>
        <rFont val="Arial"/>
      </rPr>
      <t xml:space="preserve">
</t>
    </r>
    <r>
      <rPr>
        <sz val="10"/>
        <color rgb="FF000000"/>
        <rFont val="Arial"/>
      </rPr>
      <t>Seguimiento realizado por Francy López 05/07/2022</t>
    </r>
  </si>
  <si>
    <r>
      <t xml:space="preserve">"2020: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
Cuarto Trimestre 2021: 06/12/2021 - Reporta Willson Farfán En reuniones efectuadas con Viviana Monroy el 25 de octubre de 2021 y el 19 de noviembre,con el equipo de la oficina de control interno sobre revisión del mapa de riesgos, se verificó la información de todo el mapa, de la cual y acatando las recomendaciones de la Oficina de Control Interno, se efectuará en el mes de enero de 2022 la modificación del riesgo asociado a la liquidación de nómina. Se solicitará a la OAP la ampliación de la acción al 31/01/2022, teniendo en cuenta que la revisión realizada, con el acompañamiento de la OAP, requiere un análisis riguroso del proceso de liquidación de nómima. 
Primer Trimestre 2022: </t>
    </r>
    <r>
      <rPr>
        <b/>
        <sz val="11"/>
        <color rgb="FF000000"/>
        <rFont val="Arial"/>
      </rPr>
      <t>1)</t>
    </r>
    <r>
      <rPr>
        <sz val="11"/>
        <color rgb="FF000000"/>
        <rFont val="Arial"/>
      </rPr>
      <t xml:space="preserve">. Mediante radicado interno No. 001929 del 22.12.2021 la SAFyCD Solicitó a la OAP ampliación del plazo para cerrar la acción No. 25 del plan de mejoramiento GTH hasta el hasta el 31 de enero de 2022. Esta solicitud se realizó teniendo en cuenta que el riesgo asociado a que la liquidación de nómina cuenta con tres actividades de control, las cuales requieren la verificación y actualización del procedimiento PRO-GTH-13-01 y de las normas vigentes aplicables en la liquidación de la nómina. </t>
    </r>
    <r>
      <rPr>
        <b/>
        <sz val="11"/>
        <color rgb="FF000000"/>
        <rFont val="Arial"/>
      </rPr>
      <t>2)</t>
    </r>
    <r>
      <rPr>
        <sz val="11"/>
        <color rgb="FF000000"/>
        <rFont val="Arial"/>
      </rPr>
      <t xml:space="preserve"> Luego de la revisión y ajuste del PRO-GTH-13-01 LIQUIDACIÓN Y PAGO DE NOMINA, SEGURIDAD SOCIAL Y PARAFISCALES,realizada por la SAFyCD, mediante Radicado Interno IDEP No. 000248 del 31/01/2022 la SAFyCD solicitó a la OAP realizar la modificación de documentos que hacen parte del proceso de Gestión de Talento Humano entre los que se encuentra el PRO-GTH-13-01 LIQUIDACIÓN Y PAGO DE NOMINA, SEGURIDAD SOCIAL Y PARAFISCALES. La actualización se realizó y se encuentra publicada en el portal web del IDEP
Segundo trimestre 2022: Dado que la actividad planteada ya se realizó en su totalida y se cumplió con el indicador planteado. Se solicita a la OAP y a la oficina de Control Interno, realizar cierre eficaz de la presente observación</t>
    </r>
  </si>
  <si>
    <t>Un vez revisada la trazabilidad de los avances reportados, las evidencias, y verificando la concordancia de estos con las actividades e indicadores planteados; se evidencia que esta actividad ya fue cumplida en su totalidad. Por lo Anterior se solicita a la Oficina de Control Interno, realizar cierre eficaz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</si>
</sst>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m/yyyy"/>
    <numFmt numFmtId="166" formatCode="[$-240A]d&quot; de &quot;mmmm&quot; de &quot;yyyy"/>
    <numFmt numFmtId="167" formatCode="_(* #,##0_);_(* \(#,##0\);_(* &quot;-&quot;??_);_(@_)"/>
    <numFmt numFmtId="168" formatCode="0.0%"/>
    <numFmt numFmtId="169" formatCode="_(* #,##0_);_(* \(#,##0\);_(* &quot;-&quot;_);_(@_)"/>
  </numFmts>
  <fonts count="172">
    <font>
      <sz val="11"/>
      <color rgb="FF000000"/>
      <name val="Calibri"/>
      <scheme val="minor"/>
    </font>
    <font>
      <b/>
      <sz val="36"/>
      <color rgb="FF0070C0"/>
      <name val="Calibri"/>
    </font>
    <font>
      <sz val="11"/>
      <name val="Calibri"/>
    </font>
    <font>
      <sz val="11"/>
      <color rgb="FFFF0000"/>
      <name val="Arial"/>
    </font>
    <font>
      <sz val="11"/>
      <color rgb="FF000000"/>
      <name val="Calibri"/>
    </font>
    <font>
      <b/>
      <sz val="15"/>
      <color rgb="FFFFFFFF"/>
      <name val="Arial Black"/>
    </font>
    <font>
      <b/>
      <sz val="16"/>
      <color rgb="FFFFFFFF"/>
      <name val="Arial Black"/>
    </font>
    <font>
      <sz val="10"/>
      <color theme="1"/>
      <name val="Arial"/>
    </font>
    <font>
      <b/>
      <sz val="14"/>
      <color rgb="FF003366"/>
      <name val="Arial"/>
    </font>
    <font>
      <b/>
      <sz val="16"/>
      <color theme="1"/>
      <name val="Arial"/>
    </font>
    <font>
      <u/>
      <sz val="18"/>
      <color theme="10"/>
      <name val="Calibri"/>
    </font>
    <font>
      <u/>
      <sz val="18"/>
      <color theme="10"/>
      <name val="Calibri"/>
    </font>
    <font>
      <b/>
      <sz val="15"/>
      <color rgb="FFFF0000"/>
      <name val="Arial"/>
    </font>
    <font>
      <b/>
      <sz val="12"/>
      <color rgb="FFFF0000"/>
      <name val="Arial"/>
    </font>
    <font>
      <sz val="11"/>
      <color theme="1"/>
      <name val="Arial"/>
    </font>
    <font>
      <b/>
      <sz val="11"/>
      <color theme="1"/>
      <name val="Arial"/>
    </font>
    <font>
      <b/>
      <sz val="25"/>
      <color theme="1"/>
      <name val="Arial"/>
    </font>
    <font>
      <sz val="11"/>
      <color theme="1"/>
      <name val="Calibri"/>
    </font>
    <font>
      <b/>
      <sz val="14"/>
      <color rgb="FF000000"/>
      <name val="Arial"/>
    </font>
    <font>
      <b/>
      <sz val="19"/>
      <color rgb="FF000000"/>
      <name val="Arial"/>
    </font>
    <font>
      <u/>
      <sz val="20"/>
      <color rgb="FF0563C1"/>
      <name val="Calibri"/>
    </font>
    <font>
      <b/>
      <sz val="18"/>
      <color theme="1"/>
      <name val="Arial"/>
    </font>
    <font>
      <sz val="12"/>
      <color rgb="FF000000"/>
      <name val="Calibri"/>
    </font>
    <font>
      <b/>
      <sz val="12"/>
      <color rgb="FFFFFFFF"/>
      <name val="Arial"/>
    </font>
    <font>
      <b/>
      <u/>
      <sz val="12"/>
      <color rgb="FFFFFFFF"/>
      <name val="Arial"/>
    </font>
    <font>
      <b/>
      <sz val="11"/>
      <color theme="0"/>
      <name val="Calibri"/>
    </font>
    <font>
      <b/>
      <sz val="12"/>
      <color theme="0"/>
      <name val="Arial"/>
    </font>
    <font>
      <b/>
      <sz val="18"/>
      <color rgb="FF000000"/>
      <name val="Arial"/>
    </font>
    <font>
      <b/>
      <u/>
      <sz val="12"/>
      <color rgb="FF0000FF"/>
      <name val="Arial"/>
    </font>
    <font>
      <b/>
      <sz val="12"/>
      <color rgb="FF000000"/>
      <name val="Arial"/>
    </font>
    <font>
      <b/>
      <sz val="12"/>
      <color theme="1"/>
      <name val="Arial"/>
    </font>
    <font>
      <b/>
      <u/>
      <sz val="12"/>
      <color rgb="FF0000FF"/>
      <name val="Arial"/>
    </font>
    <font>
      <b/>
      <u/>
      <sz val="12"/>
      <color rgb="FF0000FF"/>
      <name val="Arial"/>
    </font>
    <font>
      <b/>
      <u/>
      <sz val="12"/>
      <color rgb="FF0000FF"/>
      <name val="Arial"/>
    </font>
    <font>
      <b/>
      <u/>
      <sz val="12"/>
      <color rgb="FF0000FF"/>
      <name val="Arial"/>
    </font>
    <font>
      <sz val="12"/>
      <color theme="1"/>
      <name val="Arial"/>
    </font>
    <font>
      <b/>
      <sz val="16"/>
      <color rgb="FFFFFFFF"/>
      <name val="Arial"/>
    </font>
    <font>
      <sz val="18"/>
      <color rgb="FF000000"/>
      <name val="Calibri"/>
    </font>
    <font>
      <b/>
      <sz val="10"/>
      <color rgb="FF000000"/>
      <name val="Calibri"/>
    </font>
    <font>
      <sz val="10"/>
      <color rgb="FF000000"/>
      <name val="Arial"/>
    </font>
    <font>
      <b/>
      <sz val="10"/>
      <color rgb="FF000000"/>
      <name val="Arial"/>
    </font>
    <font>
      <b/>
      <sz val="10"/>
      <color rgb="FFFF0000"/>
      <name val="Arial"/>
    </font>
    <font>
      <sz val="10"/>
      <color rgb="FFFF0000"/>
      <name val="Arial"/>
    </font>
    <font>
      <b/>
      <sz val="30"/>
      <color theme="1"/>
      <name val="Arial"/>
    </font>
    <font>
      <sz val="16"/>
      <color theme="1"/>
      <name val="Arial"/>
    </font>
    <font>
      <b/>
      <sz val="20"/>
      <color theme="1"/>
      <name val="Calibri"/>
    </font>
    <font>
      <b/>
      <sz val="18"/>
      <color rgb="FFFFFFFF"/>
      <name val="Arial"/>
    </font>
    <font>
      <sz val="11"/>
      <color rgb="FF000000"/>
      <name val="Arial"/>
    </font>
    <font>
      <b/>
      <sz val="10"/>
      <color theme="1"/>
      <name val="Arial"/>
    </font>
    <font>
      <sz val="10"/>
      <color rgb="FF000000"/>
      <name val="Calibri"/>
    </font>
    <font>
      <u/>
      <sz val="11"/>
      <color rgb="FF000000"/>
      <name val="Calibri"/>
    </font>
    <font>
      <u/>
      <sz val="11"/>
      <color rgb="FF000000"/>
      <name val="Calibri"/>
    </font>
    <font>
      <u/>
      <sz val="10"/>
      <color rgb="FF0563C1"/>
      <name val="Arial"/>
    </font>
    <font>
      <u/>
      <sz val="10"/>
      <color theme="10"/>
      <name val="Arial"/>
    </font>
    <font>
      <u/>
      <sz val="10"/>
      <color rgb="FF0563C1"/>
      <name val="Arial"/>
    </font>
    <font>
      <sz val="10"/>
      <color rgb="FF0563C1"/>
      <name val="Arial"/>
    </font>
    <font>
      <u/>
      <sz val="10"/>
      <color rgb="FF000000"/>
      <name val="Arial"/>
    </font>
    <font>
      <u/>
      <sz val="10"/>
      <color rgb="FF000000"/>
      <name val="Arial"/>
    </font>
    <font>
      <sz val="9"/>
      <color theme="1"/>
      <name val="Arial"/>
    </font>
    <font>
      <sz val="9"/>
      <color rgb="FF000000"/>
      <name val="Arial"/>
    </font>
    <font>
      <u/>
      <sz val="11"/>
      <color rgb="FF000000"/>
      <name val="Calibri"/>
    </font>
    <font>
      <u/>
      <sz val="11"/>
      <color rgb="FF000000"/>
      <name val="Arial"/>
    </font>
    <font>
      <b/>
      <sz val="11"/>
      <color rgb="FF000000"/>
      <name val="Calibri"/>
    </font>
    <font>
      <u/>
      <sz val="11"/>
      <color rgb="FF000000"/>
      <name val="Arial"/>
    </font>
    <font>
      <u/>
      <sz val="11"/>
      <color rgb="FF1155CC"/>
      <name val="Arial"/>
    </font>
    <font>
      <u/>
      <sz val="11"/>
      <color rgb="FF000000"/>
      <name val="Arial"/>
    </font>
    <font>
      <u/>
      <sz val="11"/>
      <color rgb="FF0563C1"/>
      <name val="Arial"/>
    </font>
    <font>
      <b/>
      <sz val="11"/>
      <color theme="1"/>
      <name val="Calibri"/>
    </font>
    <font>
      <b/>
      <sz val="9"/>
      <color theme="1"/>
      <name val="Arial"/>
    </font>
    <font>
      <b/>
      <u/>
      <sz val="12"/>
      <color rgb="FF0000FF"/>
      <name val="Arial"/>
    </font>
    <font>
      <sz val="18"/>
      <color theme="1"/>
      <name val="Arial"/>
    </font>
    <font>
      <b/>
      <u/>
      <sz val="13"/>
      <color rgb="FF0000FF"/>
      <name val="Arial"/>
    </font>
    <font>
      <u/>
      <sz val="13"/>
      <color rgb="FF0000FF"/>
      <name val="Arial"/>
    </font>
    <font>
      <b/>
      <sz val="11"/>
      <color rgb="FF000000"/>
      <name val="Arial"/>
    </font>
    <font>
      <b/>
      <sz val="15"/>
      <color rgb="FF000000"/>
      <name val="Arial"/>
    </font>
    <font>
      <sz val="14"/>
      <color theme="1"/>
      <name val="Arial"/>
    </font>
    <font>
      <u/>
      <sz val="12"/>
      <color rgb="FF1155CC"/>
      <name val="Calibri"/>
    </font>
    <font>
      <u/>
      <sz val="12"/>
      <color rgb="FF000000"/>
      <name val="Calibri"/>
    </font>
    <font>
      <u/>
      <sz val="12"/>
      <color rgb="FF1155CC"/>
      <name val="Calibri"/>
    </font>
    <font>
      <u/>
      <sz val="12"/>
      <color rgb="FF1155CC"/>
      <name val="Calibri"/>
    </font>
    <font>
      <u/>
      <sz val="12"/>
      <color rgb="FF000000"/>
      <name val="Calibri"/>
    </font>
    <font>
      <u/>
      <sz val="11"/>
      <color theme="10"/>
      <name val="Calibri"/>
    </font>
    <font>
      <sz val="9"/>
      <color rgb="FF000000"/>
      <name val="Calibri"/>
    </font>
    <font>
      <sz val="9"/>
      <color theme="1"/>
      <name val="Calibri"/>
    </font>
    <font>
      <u/>
      <sz val="10"/>
      <color theme="10"/>
      <name val="Arial"/>
    </font>
    <font>
      <u/>
      <sz val="10"/>
      <color theme="10"/>
      <name val="Arial"/>
    </font>
    <font>
      <u/>
      <sz val="11"/>
      <color theme="10"/>
      <name val="Calibri"/>
    </font>
    <font>
      <u/>
      <sz val="10"/>
      <color rgb="FF000000"/>
      <name val="Arial"/>
    </font>
    <font>
      <sz val="11"/>
      <color theme="10"/>
      <name val="Calibri"/>
    </font>
    <font>
      <u/>
      <sz val="11"/>
      <color theme="10"/>
      <name val="Calibri"/>
    </font>
    <font>
      <u/>
      <sz val="11"/>
      <color rgb="FF0563C1"/>
      <name val="Calibri"/>
    </font>
    <font>
      <u/>
      <sz val="10"/>
      <color rgb="FF1155CC"/>
      <name val="Arial"/>
    </font>
    <font>
      <b/>
      <u/>
      <sz val="13"/>
      <color rgb="FF0000FF"/>
      <name val="Arial"/>
    </font>
    <font>
      <u/>
      <sz val="13"/>
      <color rgb="FF0000FF"/>
      <name val="Arial"/>
    </font>
    <font>
      <b/>
      <sz val="10"/>
      <color rgb="FFFFFFFF"/>
      <name val="Arial"/>
    </font>
    <font>
      <u/>
      <sz val="11"/>
      <color rgb="FF000000"/>
      <name val="Calibri"/>
    </font>
    <font>
      <u/>
      <sz val="10"/>
      <color rgb="FF0563C1"/>
      <name val="Arial"/>
    </font>
    <font>
      <u/>
      <sz val="10"/>
      <color rgb="FF0563C1"/>
      <name val="Arial"/>
    </font>
    <font>
      <sz val="8"/>
      <color rgb="FF000000"/>
      <name val="Arial"/>
    </font>
    <font>
      <u/>
      <sz val="10"/>
      <color rgb="FF0563C1"/>
      <name val="Arial"/>
    </font>
    <font>
      <u/>
      <sz val="10"/>
      <color rgb="FF000000"/>
      <name val="Arial"/>
    </font>
    <font>
      <u/>
      <sz val="10"/>
      <color rgb="FF000000"/>
      <name val="Arial"/>
    </font>
    <font>
      <u/>
      <sz val="10"/>
      <color rgb="FF000000"/>
      <name val="Arial"/>
    </font>
    <font>
      <u/>
      <sz val="10"/>
      <color rgb="FF0000FF"/>
      <name val="Arial"/>
    </font>
    <font>
      <u/>
      <sz val="10"/>
      <color rgb="FF000000"/>
      <name val="Arial"/>
    </font>
    <font>
      <u/>
      <sz val="10"/>
      <color rgb="FF000000"/>
      <name val="Arial"/>
    </font>
    <font>
      <u/>
      <sz val="10"/>
      <color theme="1"/>
      <name val="Arial"/>
    </font>
    <font>
      <u/>
      <sz val="10"/>
      <color rgb="FF0563C1"/>
      <name val="Arial"/>
    </font>
    <font>
      <u/>
      <sz val="11"/>
      <color rgb="FF0563C1"/>
      <name val="Arial"/>
    </font>
    <font>
      <sz val="11"/>
      <color rgb="FF0563C1"/>
      <name val="Calibri"/>
    </font>
    <font>
      <u/>
      <sz val="10"/>
      <color rgb="FF0563C1"/>
      <name val="Arial"/>
    </font>
    <font>
      <sz val="11"/>
      <color rgb="FF000000"/>
      <name val="Roboto"/>
    </font>
    <font>
      <sz val="11"/>
      <color theme="1"/>
      <name val="Roboto"/>
    </font>
    <font>
      <u/>
      <sz val="11"/>
      <color rgb="FF0563C1"/>
      <name val="Calibri"/>
    </font>
    <font>
      <u/>
      <sz val="10"/>
      <color rgb="FF000000"/>
      <name val="Arial"/>
    </font>
    <font>
      <u/>
      <sz val="11"/>
      <color rgb="FF0563C1"/>
      <name val="Calibri"/>
    </font>
    <font>
      <u/>
      <sz val="11"/>
      <color theme="1"/>
      <name val="Arial"/>
    </font>
    <font>
      <u/>
      <sz val="11"/>
      <color rgb="FF0000FF"/>
      <name val="Arial"/>
    </font>
    <font>
      <u/>
      <sz val="10"/>
      <color rgb="FF000000"/>
      <name val="Arial"/>
    </font>
    <font>
      <b/>
      <sz val="10"/>
      <color theme="1"/>
      <name val="Calibri"/>
    </font>
    <font>
      <b/>
      <sz val="14"/>
      <color theme="1"/>
      <name val="Arial"/>
    </font>
    <font>
      <u/>
      <sz val="11"/>
      <color rgb="FF000000"/>
      <name val="Arial"/>
    </font>
    <font>
      <u/>
      <sz val="11"/>
      <color rgb="FF0563C1"/>
      <name val="Arial"/>
    </font>
    <font>
      <u/>
      <sz val="11"/>
      <color rgb="FF000000"/>
      <name val="Calibri"/>
    </font>
    <font>
      <u/>
      <sz val="11"/>
      <color rgb="FF000000"/>
      <name val="Arial"/>
    </font>
    <font>
      <u/>
      <sz val="10"/>
      <color theme="1"/>
      <name val="Arial"/>
    </font>
    <font>
      <u/>
      <sz val="10"/>
      <color rgb="FF0000FF"/>
      <name val="Calibri"/>
    </font>
    <font>
      <u/>
      <sz val="10"/>
      <color rgb="FF0000FF"/>
      <name val="Calibri"/>
    </font>
    <font>
      <u/>
      <sz val="11"/>
      <color theme="10"/>
      <name val="Calibri"/>
    </font>
    <font>
      <u/>
      <sz val="11"/>
      <color rgb="FF0000FF"/>
      <name val="Calibri"/>
    </font>
    <font>
      <u/>
      <sz val="11"/>
      <color rgb="FF0000FF"/>
      <name val="Calibri"/>
    </font>
    <font>
      <u/>
      <sz val="10"/>
      <color theme="10"/>
      <name val="Arial"/>
    </font>
    <font>
      <u/>
      <sz val="10"/>
      <color theme="10"/>
      <name val="Arial"/>
    </font>
    <font>
      <u/>
      <sz val="10"/>
      <color theme="10"/>
      <name val="Arial"/>
    </font>
    <font>
      <u/>
      <sz val="10"/>
      <color theme="10"/>
      <name val="Arial"/>
    </font>
    <font>
      <u/>
      <sz val="11"/>
      <color theme="10"/>
      <name val="Calibri"/>
    </font>
    <font>
      <u/>
      <sz val="11"/>
      <color theme="10"/>
      <name val="Calibri"/>
    </font>
    <font>
      <u/>
      <sz val="11"/>
      <color theme="10"/>
      <name val="Calibri"/>
    </font>
    <font>
      <u/>
      <sz val="11"/>
      <color theme="10"/>
      <name val="Calibri"/>
    </font>
    <font>
      <u/>
      <sz val="11"/>
      <color rgb="FF0563C1"/>
      <name val="Calibri"/>
    </font>
    <font>
      <b/>
      <sz val="8"/>
      <color rgb="FF000000"/>
      <name val="Arial"/>
    </font>
    <font>
      <sz val="11"/>
      <color rgb="FF002060"/>
      <name val="Arial"/>
    </font>
    <font>
      <u/>
      <sz val="11"/>
      <color rgb="FF1155CC"/>
      <name val="Calibri"/>
    </font>
    <font>
      <i/>
      <sz val="10"/>
      <color rgb="FF000000"/>
      <name val="Arial"/>
    </font>
    <font>
      <i/>
      <sz val="10"/>
      <color theme="1"/>
      <name val="Arial"/>
    </font>
    <font>
      <b/>
      <i/>
      <sz val="10"/>
      <color rgb="FF000000"/>
      <name val="Arial"/>
    </font>
    <font>
      <sz val="11"/>
      <color theme="1"/>
      <name val="Times New Roman"/>
    </font>
    <font>
      <sz val="9"/>
      <color theme="1"/>
      <name val="Times New Roman"/>
    </font>
    <font>
      <sz val="10"/>
      <color theme="10"/>
      <name val="Arial"/>
    </font>
    <font>
      <sz val="10"/>
      <name val="Arial"/>
    </font>
    <font>
      <u/>
      <sz val="10"/>
      <name val="Arial"/>
    </font>
    <font>
      <b/>
      <i/>
      <sz val="10"/>
      <color theme="1"/>
      <name val="Arial"/>
    </font>
    <font>
      <sz val="11"/>
      <color rgb="FF434343"/>
      <name val="Arial"/>
    </font>
    <font>
      <sz val="11"/>
      <name val="Arial"/>
    </font>
    <font>
      <u/>
      <sz val="11"/>
      <name val="Arial"/>
    </font>
    <font>
      <sz val="11"/>
      <color rgb="FFC00000"/>
      <name val="Arial"/>
    </font>
    <font>
      <sz val="10"/>
      <color rgb="FF1155CC"/>
      <name val="Arial"/>
    </font>
    <font>
      <b/>
      <u/>
      <sz val="11"/>
      <color rgb="FF000000"/>
      <name val="Arial"/>
    </font>
    <font>
      <b/>
      <u/>
      <sz val="10"/>
      <color rgb="FF000000"/>
      <name val="Arial"/>
    </font>
    <font>
      <i/>
      <sz val="10"/>
      <color rgb="FF000000"/>
      <name val="Calibri"/>
    </font>
    <font>
      <sz val="10"/>
      <color rgb="FF0070C0"/>
      <name val="Arial"/>
    </font>
    <font>
      <b/>
      <sz val="10"/>
      <color rgb="FF0070C0"/>
      <name val="Arial"/>
    </font>
    <font>
      <i/>
      <u/>
      <sz val="10"/>
      <color rgb="FF000000"/>
      <name val="Arial"/>
    </font>
    <font>
      <b/>
      <sz val="10"/>
      <color theme="10"/>
      <name val="Arial"/>
    </font>
    <font>
      <sz val="11"/>
      <color theme="1"/>
      <name val="Calibri"/>
      <family val="2"/>
    </font>
    <font>
      <sz val="11"/>
      <color rgb="FF000000"/>
      <name val="Calibri"/>
      <family val="2"/>
    </font>
    <font>
      <sz val="10"/>
      <color rgb="FF000000"/>
      <name val="Arial"/>
      <family val="2"/>
    </font>
    <font>
      <b/>
      <sz val="12"/>
      <color theme="1"/>
      <name val="Arial"/>
      <family val="2"/>
    </font>
    <font>
      <b/>
      <sz val="18"/>
      <color theme="1"/>
      <name val="Arial"/>
      <family val="2"/>
    </font>
    <font>
      <sz val="11"/>
      <name val="Calibri"/>
      <family val="2"/>
    </font>
    <font>
      <b/>
      <sz val="10"/>
      <color theme="1"/>
      <name val="Arial"/>
      <family val="2"/>
    </font>
    <font>
      <sz val="12"/>
      <name val="Calibri"/>
      <family val="2"/>
    </font>
  </fonts>
  <fills count="31">
    <fill>
      <patternFill patternType="none"/>
    </fill>
    <fill>
      <patternFill patternType="gray125"/>
    </fill>
    <fill>
      <patternFill patternType="solid">
        <fgColor rgb="FFFFFFFF"/>
        <bgColor rgb="FFFFFFFF"/>
      </patternFill>
    </fill>
    <fill>
      <patternFill patternType="solid">
        <fgColor rgb="FF003366"/>
        <bgColor rgb="FF003366"/>
      </patternFill>
    </fill>
    <fill>
      <patternFill patternType="solid">
        <fgColor theme="0"/>
        <bgColor theme="0"/>
      </patternFill>
    </fill>
    <fill>
      <patternFill patternType="solid">
        <fgColor rgb="FF969696"/>
        <bgColor rgb="FF969696"/>
      </patternFill>
    </fill>
    <fill>
      <patternFill patternType="solid">
        <fgColor rgb="FF2E75B5"/>
        <bgColor rgb="FF2E75B5"/>
      </patternFill>
    </fill>
    <fill>
      <patternFill patternType="solid">
        <fgColor rgb="FF9CC2E5"/>
        <bgColor rgb="FF9CC2E5"/>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rgb="FF99CCFF"/>
        <bgColor rgb="FF99CCFF"/>
      </patternFill>
    </fill>
    <fill>
      <patternFill patternType="solid">
        <fgColor rgb="FFFF0000"/>
        <bgColor rgb="FFFF0000"/>
      </patternFill>
    </fill>
    <fill>
      <patternFill patternType="solid">
        <fgColor rgb="FFC55A11"/>
        <bgColor rgb="FFC55A11"/>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rgb="FFBDD6EE"/>
        <bgColor rgb="FFBDD6EE"/>
      </patternFill>
    </fill>
    <fill>
      <patternFill patternType="solid">
        <fgColor rgb="FFC0C0C0"/>
        <bgColor rgb="FFC0C0C0"/>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D9EAD3"/>
        <bgColor rgb="FFD9EAD3"/>
      </patternFill>
    </fill>
    <fill>
      <patternFill patternType="solid">
        <fgColor rgb="FFE2EFD9"/>
        <bgColor rgb="FFE2EFD9"/>
      </patternFill>
    </fill>
    <fill>
      <patternFill patternType="solid">
        <fgColor rgb="FFB6D7A8"/>
        <bgColor rgb="FFB6D7A8"/>
      </patternFill>
    </fill>
    <fill>
      <patternFill patternType="solid">
        <fgColor rgb="FFA8D08D"/>
        <bgColor rgb="FFA8D08D"/>
      </patternFill>
    </fill>
    <fill>
      <patternFill patternType="solid">
        <fgColor rgb="FFC5E0B3"/>
        <bgColor rgb="FFC5E0B3"/>
      </patternFill>
    </fill>
    <fill>
      <patternFill patternType="solid">
        <fgColor theme="5" tint="0.59999389629810485"/>
        <bgColor rgb="FF99CC00"/>
      </patternFill>
    </fill>
    <fill>
      <patternFill patternType="solid">
        <fgColor theme="5" tint="0.59999389629810485"/>
        <bgColor indexed="64"/>
      </patternFill>
    </fill>
  </fills>
  <borders count="13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44">
    <xf numFmtId="0" fontId="0" fillId="0" borderId="0" xfId="0" applyFont="1" applyAlignment="1"/>
    <xf numFmtId="0" fontId="3" fillId="2" borderId="4" xfId="0" applyFont="1" applyFill="1" applyBorder="1"/>
    <xf numFmtId="164" fontId="4" fillId="2" borderId="5" xfId="0" applyNumberFormat="1" applyFont="1" applyFill="1" applyBorder="1"/>
    <xf numFmtId="164" fontId="5" fillId="2" borderId="5" xfId="0" applyNumberFormat="1" applyFont="1" applyFill="1" applyBorder="1" applyAlignment="1">
      <alignment vertical="top" wrapText="1"/>
    </xf>
    <xf numFmtId="164" fontId="7" fillId="2" borderId="5" xfId="0" applyNumberFormat="1" applyFont="1" applyFill="1" applyBorder="1"/>
    <xf numFmtId="0" fontId="3" fillId="2" borderId="9" xfId="0" applyFont="1" applyFill="1" applyBorder="1"/>
    <xf numFmtId="164" fontId="4" fillId="2" borderId="10" xfId="0" applyNumberFormat="1" applyFont="1" applyFill="1" applyBorder="1"/>
    <xf numFmtId="0" fontId="9" fillId="2" borderId="10" xfId="0" applyFont="1" applyFill="1" applyBorder="1" applyAlignment="1">
      <alignment vertical="center" wrapText="1"/>
    </xf>
    <xf numFmtId="164" fontId="7" fillId="2" borderId="10" xfId="0" applyNumberFormat="1" applyFont="1" applyFill="1" applyBorder="1"/>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1" fontId="14" fillId="2" borderId="10" xfId="0" applyNumberFormat="1" applyFont="1" applyFill="1" applyBorder="1" applyAlignment="1">
      <alignment horizontal="center" vertical="center"/>
    </xf>
    <xf numFmtId="164" fontId="15" fillId="2" borderId="10" xfId="0" applyNumberFormat="1" applyFont="1" applyFill="1" applyBorder="1"/>
    <xf numFmtId="1" fontId="14" fillId="2" borderId="5" xfId="0" applyNumberFormat="1" applyFont="1" applyFill="1" applyBorder="1" applyAlignment="1">
      <alignment horizontal="center" vertical="center"/>
    </xf>
    <xf numFmtId="164" fontId="15" fillId="2" borderId="5" xfId="0" applyNumberFormat="1" applyFont="1" applyFill="1" applyBorder="1"/>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1" fontId="6" fillId="0" borderId="0" xfId="0" applyNumberFormat="1" applyFont="1" applyAlignment="1">
      <alignment horizontal="center" vertical="center" wrapText="1"/>
    </xf>
    <xf numFmtId="0" fontId="17" fillId="0" borderId="0" xfId="0" applyFont="1"/>
    <xf numFmtId="0" fontId="18" fillId="0" borderId="0" xfId="0" applyFont="1" applyAlignment="1">
      <alignment vertical="center" wrapText="1"/>
    </xf>
    <xf numFmtId="0" fontId="19" fillId="0" borderId="0" xfId="0" applyFont="1" applyAlignment="1">
      <alignment horizontal="center" vertical="center" wrapText="1"/>
    </xf>
    <xf numFmtId="0" fontId="4" fillId="0" borderId="0" xfId="0" applyFont="1"/>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167" fontId="7" fillId="2" borderId="10" xfId="0" applyNumberFormat="1" applyFont="1" applyFill="1" applyBorder="1" applyAlignment="1">
      <alignment horizontal="center" vertical="center" wrapText="1"/>
    </xf>
    <xf numFmtId="164" fontId="4" fillId="0" borderId="0" xfId="0" applyNumberFormat="1" applyFont="1"/>
    <xf numFmtId="164" fontId="16" fillId="2" borderId="10" xfId="0" applyNumberFormat="1" applyFont="1" applyFill="1" applyBorder="1" applyAlignment="1">
      <alignment vertical="center"/>
    </xf>
    <xf numFmtId="168" fontId="9" fillId="0" borderId="0" xfId="0" applyNumberFormat="1" applyFont="1" applyAlignment="1">
      <alignment horizontal="center" vertical="center" wrapText="1"/>
    </xf>
    <xf numFmtId="37" fontId="12" fillId="2" borderId="10" xfId="0" applyNumberFormat="1" applyFont="1" applyFill="1" applyBorder="1" applyAlignment="1">
      <alignment horizontal="center" vertical="center" wrapText="1"/>
    </xf>
    <xf numFmtId="164" fontId="7" fillId="2" borderId="10" xfId="0" applyNumberFormat="1" applyFont="1" applyFill="1" applyBorder="1" applyAlignment="1">
      <alignment horizontal="left"/>
    </xf>
    <xf numFmtId="164" fontId="15" fillId="2" borderId="10" xfId="0" applyNumberFormat="1" applyFont="1" applyFill="1" applyBorder="1" applyAlignment="1">
      <alignment horizontal="left"/>
    </xf>
    <xf numFmtId="1" fontId="9" fillId="0" borderId="0" xfId="0" applyNumberFormat="1" applyFont="1" applyAlignment="1">
      <alignment horizontal="center" vertical="center" wrapText="1"/>
    </xf>
    <xf numFmtId="9" fontId="9" fillId="2" borderId="10" xfId="0" applyNumberFormat="1" applyFont="1" applyFill="1" applyBorder="1" applyAlignment="1">
      <alignment horizontal="center" vertical="center" wrapText="1"/>
    </xf>
    <xf numFmtId="0" fontId="3" fillId="2" borderId="20" xfId="0" applyFont="1" applyFill="1" applyBorder="1"/>
    <xf numFmtId="1" fontId="14" fillId="2" borderId="21" xfId="0" applyNumberFormat="1" applyFont="1" applyFill="1" applyBorder="1" applyAlignment="1">
      <alignment horizontal="left" vertical="center"/>
    </xf>
    <xf numFmtId="164" fontId="7" fillId="2" borderId="21" xfId="0" applyNumberFormat="1" applyFont="1" applyFill="1" applyBorder="1"/>
    <xf numFmtId="164" fontId="15" fillId="2" borderId="21" xfId="0" applyNumberFormat="1" applyFont="1" applyFill="1" applyBorder="1"/>
    <xf numFmtId="0" fontId="12" fillId="2" borderId="21" xfId="0" applyFont="1" applyFill="1" applyBorder="1" applyAlignment="1">
      <alignment horizontal="center" vertical="center" wrapText="1"/>
    </xf>
    <xf numFmtId="0" fontId="13" fillId="2" borderId="21" xfId="0" applyFont="1" applyFill="1" applyBorder="1" applyAlignment="1">
      <alignment horizontal="center" vertical="center" wrapText="1"/>
    </xf>
    <xf numFmtId="164" fontId="4" fillId="2" borderId="4" xfId="0" applyNumberFormat="1" applyFont="1" applyFill="1" applyBorder="1"/>
    <xf numFmtId="164" fontId="21" fillId="2" borderId="5" xfId="0" applyNumberFormat="1" applyFont="1" applyFill="1" applyBorder="1" applyAlignment="1">
      <alignment horizontal="center" vertical="center"/>
    </xf>
    <xf numFmtId="164" fontId="4" fillId="2" borderId="15" xfId="0" applyNumberFormat="1" applyFont="1" applyFill="1" applyBorder="1"/>
    <xf numFmtId="164" fontId="22" fillId="2" borderId="9" xfId="0" applyNumberFormat="1" applyFont="1" applyFill="1" applyBorder="1"/>
    <xf numFmtId="1" fontId="23" fillId="6" borderId="23" xfId="0" applyNumberFormat="1" applyFont="1" applyFill="1" applyBorder="1" applyAlignment="1">
      <alignment horizontal="center" vertical="center"/>
    </xf>
    <xf numFmtId="0" fontId="25" fillId="7" borderId="5" xfId="0" applyFont="1" applyFill="1" applyBorder="1" applyAlignment="1">
      <alignment horizontal="center" vertical="center" wrapText="1"/>
    </xf>
    <xf numFmtId="164" fontId="27" fillId="2" borderId="10" xfId="0" applyNumberFormat="1" applyFont="1" applyFill="1" applyBorder="1" applyAlignment="1">
      <alignment vertical="center"/>
    </xf>
    <xf numFmtId="164" fontId="27" fillId="2" borderId="14" xfId="0" applyNumberFormat="1" applyFont="1" applyFill="1" applyBorder="1" applyAlignment="1">
      <alignment vertical="center"/>
    </xf>
    <xf numFmtId="164" fontId="4" fillId="2" borderId="9" xfId="0" applyNumberFormat="1" applyFont="1" applyFill="1" applyBorder="1"/>
    <xf numFmtId="17" fontId="28" fillId="8" borderId="25" xfId="0" applyNumberFormat="1" applyFont="1" applyFill="1" applyBorder="1" applyAlignment="1">
      <alignment vertical="center"/>
    </xf>
    <xf numFmtId="0" fontId="30" fillId="0" borderId="27" xfId="0" applyFont="1" applyBorder="1" applyAlignment="1">
      <alignment horizontal="center" vertical="center"/>
    </xf>
    <xf numFmtId="169" fontId="30" fillId="0" borderId="26" xfId="0" applyNumberFormat="1" applyFont="1" applyBorder="1" applyAlignment="1">
      <alignment horizontal="center" vertical="center"/>
    </xf>
    <xf numFmtId="167" fontId="4" fillId="2" borderId="10" xfId="0" applyNumberFormat="1" applyFont="1" applyFill="1" applyBorder="1"/>
    <xf numFmtId="164" fontId="4" fillId="2" borderId="14" xfId="0" applyNumberFormat="1" applyFont="1" applyFill="1" applyBorder="1"/>
    <xf numFmtId="0" fontId="31" fillId="8" borderId="29" xfId="0" applyFont="1" applyFill="1" applyBorder="1" applyAlignment="1">
      <alignment vertical="center"/>
    </xf>
    <xf numFmtId="0" fontId="30" fillId="0" borderId="17" xfId="0" applyFont="1" applyBorder="1" applyAlignment="1">
      <alignment horizontal="center" vertical="center"/>
    </xf>
    <xf numFmtId="169" fontId="30" fillId="0" borderId="30" xfId="0" applyNumberFormat="1" applyFont="1" applyBorder="1" applyAlignment="1">
      <alignment horizontal="center" vertical="center"/>
    </xf>
    <xf numFmtId="0" fontId="32" fillId="9" borderId="29" xfId="0" applyFont="1" applyFill="1" applyBorder="1" applyAlignment="1">
      <alignment vertical="center"/>
    </xf>
    <xf numFmtId="0" fontId="33" fillId="10" borderId="29" xfId="0" applyFont="1" applyFill="1" applyBorder="1" applyAlignment="1">
      <alignment vertical="center"/>
    </xf>
    <xf numFmtId="0" fontId="34" fillId="11" borderId="29" xfId="0" applyFont="1" applyFill="1" applyBorder="1" applyAlignment="1">
      <alignment vertical="center"/>
    </xf>
    <xf numFmtId="0" fontId="30" fillId="0" borderId="36" xfId="0" applyFont="1" applyBorder="1" applyAlignment="1">
      <alignment horizontal="center" vertical="center"/>
    </xf>
    <xf numFmtId="0" fontId="30" fillId="2" borderId="40" xfId="0" applyFont="1" applyFill="1" applyBorder="1" applyAlignment="1">
      <alignment vertical="center"/>
    </xf>
    <xf numFmtId="0" fontId="35" fillId="0" borderId="2" xfId="0" applyFont="1" applyBorder="1"/>
    <xf numFmtId="0" fontId="30" fillId="0" borderId="41" xfId="0" applyFont="1" applyBorder="1" applyAlignment="1">
      <alignment horizontal="center" vertical="center"/>
    </xf>
    <xf numFmtId="164" fontId="4" fillId="2" borderId="20" xfId="0" applyNumberFormat="1" applyFont="1" applyFill="1" applyBorder="1"/>
    <xf numFmtId="0" fontId="17" fillId="0" borderId="44" xfId="0" applyFont="1" applyBorder="1"/>
    <xf numFmtId="164" fontId="17" fillId="2" borderId="21" xfId="0" applyNumberFormat="1" applyFont="1" applyFill="1" applyBorder="1"/>
    <xf numFmtId="164" fontId="4" fillId="2" borderId="21" xfId="0" applyNumberFormat="1" applyFont="1" applyFill="1" applyBorder="1"/>
    <xf numFmtId="0" fontId="37" fillId="0" borderId="0" xfId="0" applyFont="1"/>
    <xf numFmtId="0" fontId="38" fillId="0" borderId="0" xfId="0" applyFont="1" applyAlignment="1">
      <alignment horizontal="center" vertical="center" wrapText="1"/>
    </xf>
    <xf numFmtId="0" fontId="38" fillId="12" borderId="19" xfId="0" applyFont="1" applyFill="1" applyBorder="1" applyAlignment="1">
      <alignment horizontal="center" vertical="center"/>
    </xf>
    <xf numFmtId="0" fontId="38" fillId="0" borderId="0" xfId="0" applyFont="1" applyAlignment="1">
      <alignment horizontal="center" vertical="center"/>
    </xf>
    <xf numFmtId="0" fontId="38" fillId="12" borderId="4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9" fillId="0" borderId="0" xfId="0" applyFont="1"/>
    <xf numFmtId="49" fontId="40" fillId="0" borderId="0" xfId="0" applyNumberFormat="1" applyFont="1" applyAlignment="1">
      <alignment horizontal="center" vertical="center" wrapText="1"/>
    </xf>
    <xf numFmtId="49" fontId="39" fillId="0" borderId="19" xfId="0" applyNumberFormat="1" applyFont="1" applyBorder="1" applyAlignment="1">
      <alignment horizontal="left" vertical="center" wrapText="1"/>
    </xf>
    <xf numFmtId="49" fontId="39" fillId="0" borderId="0" xfId="0" applyNumberFormat="1" applyFont="1" applyAlignment="1">
      <alignment horizontal="center" vertical="center" wrapText="1"/>
    </xf>
    <xf numFmtId="49" fontId="39" fillId="0" borderId="47" xfId="0" applyNumberFormat="1" applyFont="1" applyBorder="1" applyAlignment="1">
      <alignment horizontal="left" vertical="center" wrapText="1"/>
    </xf>
    <xf numFmtId="49" fontId="7" fillId="0" borderId="47" xfId="0" applyNumberFormat="1" applyFont="1" applyBorder="1" applyAlignment="1">
      <alignment horizontal="left" vertical="center" wrapText="1"/>
    </xf>
    <xf numFmtId="49" fontId="40" fillId="13" borderId="47" xfId="0" applyNumberFormat="1" applyFont="1" applyFill="1" applyBorder="1" applyAlignment="1">
      <alignment horizontal="center" vertical="center" wrapText="1"/>
    </xf>
    <xf numFmtId="49" fontId="40" fillId="0" borderId="47" xfId="0" applyNumberFormat="1"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49" fontId="40" fillId="9" borderId="47" xfId="0" applyNumberFormat="1" applyFont="1" applyFill="1" applyBorder="1" applyAlignment="1">
      <alignment horizontal="center" vertical="center" wrapText="1"/>
    </xf>
    <xf numFmtId="49" fontId="41" fillId="0" borderId="47" xfId="0" applyNumberFormat="1" applyFont="1" applyBorder="1" applyAlignment="1">
      <alignment horizontal="left" vertical="center" wrapText="1"/>
    </xf>
    <xf numFmtId="49" fontId="40" fillId="14" borderId="47" xfId="0" applyNumberFormat="1" applyFont="1" applyFill="1" applyBorder="1" applyAlignment="1">
      <alignment horizontal="center" vertical="center" wrapText="1"/>
    </xf>
    <xf numFmtId="49" fontId="40" fillId="0" borderId="47" xfId="0" applyNumberFormat="1" applyFont="1" applyBorder="1" applyAlignment="1">
      <alignment horizontal="left" vertical="center" wrapText="1"/>
    </xf>
    <xf numFmtId="49" fontId="41" fillId="0" borderId="47" xfId="0" applyNumberFormat="1" applyFont="1" applyBorder="1" applyAlignment="1">
      <alignment horizontal="center" vertical="center" wrapText="1"/>
    </xf>
    <xf numFmtId="49" fontId="40" fillId="0" borderId="0" xfId="0" applyNumberFormat="1" applyFont="1" applyAlignment="1">
      <alignment horizontal="left" vertical="center" wrapText="1"/>
    </xf>
    <xf numFmtId="49" fontId="42" fillId="0" borderId="19" xfId="0" applyNumberFormat="1" applyFont="1" applyBorder="1" applyAlignment="1">
      <alignment horizontal="left" vertical="center" wrapText="1"/>
    </xf>
    <xf numFmtId="0" fontId="39" fillId="0" borderId="19"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xf>
    <xf numFmtId="0" fontId="44" fillId="2" borderId="25" xfId="0" applyFont="1" applyFill="1" applyBorder="1" applyAlignment="1">
      <alignment horizontal="left" vertical="center" wrapText="1"/>
    </xf>
    <xf numFmtId="0" fontId="44" fillId="0" borderId="29" xfId="0" applyFont="1" applyBorder="1" applyAlignment="1">
      <alignment horizontal="left" vertical="center" wrapText="1"/>
    </xf>
    <xf numFmtId="0" fontId="44" fillId="0" borderId="29" xfId="0" applyFont="1" applyBorder="1" applyAlignment="1">
      <alignment horizontal="left" vertical="center"/>
    </xf>
    <xf numFmtId="0" fontId="44" fillId="0" borderId="54" xfId="0" applyFont="1" applyBorder="1" applyAlignment="1">
      <alignment horizontal="left" vertical="center" wrapText="1"/>
    </xf>
    <xf numFmtId="0" fontId="45" fillId="0" borderId="0" xfId="0" applyFont="1" applyAlignment="1">
      <alignment vertical="center"/>
    </xf>
    <xf numFmtId="0" fontId="35" fillId="2" borderId="10" xfId="0" applyFont="1" applyFill="1" applyBorder="1" applyAlignment="1">
      <alignment horizontal="center" vertical="center"/>
    </xf>
    <xf numFmtId="0" fontId="43" fillId="0" borderId="0" xfId="0" applyFont="1" applyAlignment="1">
      <alignment horizontal="center" vertical="center" wrapText="1"/>
    </xf>
    <xf numFmtId="0" fontId="44" fillId="0" borderId="45" xfId="0" applyFont="1" applyBorder="1" applyAlignment="1">
      <alignment horizontal="left" vertical="center" wrapText="1"/>
    </xf>
    <xf numFmtId="0" fontId="21" fillId="0" borderId="0" xfId="0" applyFont="1" applyAlignment="1">
      <alignment vertical="center" wrapText="1"/>
    </xf>
    <xf numFmtId="0" fontId="30" fillId="0" borderId="0" xfId="0" applyFont="1" applyAlignment="1">
      <alignment horizontal="center" vertical="center" wrapText="1"/>
    </xf>
    <xf numFmtId="0" fontId="47" fillId="0" borderId="0" xfId="0" applyFont="1"/>
    <xf numFmtId="1" fontId="40" fillId="18" borderId="55" xfId="0" applyNumberFormat="1" applyFont="1" applyFill="1" applyBorder="1" applyAlignment="1">
      <alignment horizontal="center" vertical="center" wrapText="1"/>
    </xf>
    <xf numFmtId="0" fontId="40" fillId="18" borderId="56" xfId="0" applyFont="1" applyFill="1" applyBorder="1" applyAlignment="1">
      <alignment horizontal="center" vertical="center" wrapText="1"/>
    </xf>
    <xf numFmtId="0" fontId="40" fillId="18" borderId="57" xfId="0" applyFont="1" applyFill="1" applyBorder="1" applyAlignment="1">
      <alignment horizontal="center" vertical="center" wrapText="1"/>
    </xf>
    <xf numFmtId="0" fontId="40" fillId="18" borderId="55" xfId="0" applyFont="1" applyFill="1" applyBorder="1" applyAlignment="1">
      <alignment horizontal="center" vertical="center" wrapText="1"/>
    </xf>
    <xf numFmtId="0" fontId="48" fillId="18" borderId="56" xfId="0" applyFont="1" applyFill="1" applyBorder="1" applyAlignment="1">
      <alignment horizontal="center" vertical="center" wrapText="1"/>
    </xf>
    <xf numFmtId="0" fontId="48" fillId="18" borderId="57" xfId="0" applyFont="1" applyFill="1" applyBorder="1" applyAlignment="1">
      <alignment horizontal="center" vertical="center" wrapText="1"/>
    </xf>
    <xf numFmtId="0" fontId="48" fillId="18" borderId="55" xfId="0" applyFont="1" applyFill="1" applyBorder="1" applyAlignment="1">
      <alignment horizontal="center" vertical="center" wrapText="1"/>
    </xf>
    <xf numFmtId="0" fontId="49" fillId="0" borderId="0" xfId="0" applyFont="1" applyAlignment="1">
      <alignment horizontal="center"/>
    </xf>
    <xf numFmtId="0" fontId="39" fillId="0" borderId="59" xfId="0" applyFont="1" applyBorder="1" applyAlignment="1">
      <alignment vertical="center" wrapText="1"/>
    </xf>
    <xf numFmtId="165" fontId="39" fillId="0" borderId="59" xfId="0" applyNumberFormat="1" applyFont="1" applyBorder="1" applyAlignment="1">
      <alignment vertical="center" wrapText="1"/>
    </xf>
    <xf numFmtId="0" fontId="7" fillId="0" borderId="59" xfId="0" applyFont="1" applyBorder="1" applyAlignment="1">
      <alignment horizontal="left" vertical="center" wrapText="1"/>
    </xf>
    <xf numFmtId="0" fontId="7" fillId="0" borderId="19" xfId="0" applyFont="1" applyBorder="1" applyAlignment="1">
      <alignment horizontal="left" vertical="center" wrapText="1"/>
    </xf>
    <xf numFmtId="0" fontId="39" fillId="0" borderId="19" xfId="0" applyFont="1" applyBorder="1" applyAlignment="1">
      <alignment horizontal="center" vertical="center" wrapText="1"/>
    </xf>
    <xf numFmtId="165" fontId="39" fillId="0" borderId="19" xfId="0" applyNumberFormat="1" applyFont="1" applyBorder="1" applyAlignment="1">
      <alignment horizontal="center" vertical="center" wrapText="1"/>
    </xf>
    <xf numFmtId="0" fontId="4" fillId="0" borderId="59" xfId="0" applyFont="1" applyBorder="1" applyAlignment="1">
      <alignment vertical="center" wrapText="1"/>
    </xf>
    <xf numFmtId="0" fontId="40" fillId="0" borderId="19" xfId="0" applyFont="1" applyBorder="1" applyAlignment="1">
      <alignment horizontal="left" vertical="center" wrapText="1"/>
    </xf>
    <xf numFmtId="0" fontId="4" fillId="0" borderId="0" xfId="0" applyFont="1" applyAlignment="1">
      <alignment wrapText="1"/>
    </xf>
    <xf numFmtId="0" fontId="39" fillId="0" borderId="60" xfId="0" applyFont="1" applyBorder="1" applyAlignment="1">
      <alignment vertical="center" wrapText="1"/>
    </xf>
    <xf numFmtId="0" fontId="39" fillId="0" borderId="19" xfId="0" applyFont="1" applyBorder="1" applyAlignment="1">
      <alignment vertical="center" wrapText="1"/>
    </xf>
    <xf numFmtId="165" fontId="39" fillId="0" borderId="60" xfId="0" applyNumberFormat="1" applyFont="1" applyBorder="1" applyAlignment="1">
      <alignment vertical="center" wrapText="1"/>
    </xf>
    <xf numFmtId="0" fontId="39" fillId="0" borderId="61" xfId="0" applyFont="1" applyBorder="1" applyAlignment="1">
      <alignment vertical="center" wrapText="1"/>
    </xf>
    <xf numFmtId="0" fontId="39" fillId="4" borderId="19" xfId="0" applyFont="1" applyFill="1" applyBorder="1" applyAlignment="1">
      <alignment horizontal="left" vertical="center" wrapText="1"/>
    </xf>
    <xf numFmtId="0" fontId="7" fillId="4" borderId="62" xfId="0" applyFont="1" applyFill="1" applyBorder="1" applyAlignment="1">
      <alignment vertical="center" wrapText="1"/>
    </xf>
    <xf numFmtId="0" fontId="7" fillId="4" borderId="19" xfId="0" applyFont="1" applyFill="1" applyBorder="1" applyAlignment="1">
      <alignment horizontal="left" vertical="center" wrapText="1"/>
    </xf>
    <xf numFmtId="165" fontId="39" fillId="0" borderId="16" xfId="0" applyNumberFormat="1" applyFont="1" applyBorder="1" applyAlignment="1">
      <alignment horizontal="center" vertical="center" wrapText="1"/>
    </xf>
    <xf numFmtId="0" fontId="4" fillId="0" borderId="19" xfId="0" applyFont="1" applyBorder="1" applyAlignment="1">
      <alignment horizontal="left" vertical="center" wrapText="1"/>
    </xf>
    <xf numFmtId="0" fontId="47" fillId="0" borderId="19" xfId="0" applyFont="1" applyBorder="1" applyAlignment="1">
      <alignment vertical="center" wrapText="1"/>
    </xf>
    <xf numFmtId="0" fontId="47" fillId="0" borderId="19" xfId="0" applyFont="1" applyBorder="1" applyAlignment="1">
      <alignment horizontal="center" vertical="center" wrapText="1"/>
    </xf>
    <xf numFmtId="0" fontId="39" fillId="0" borderId="19" xfId="0" applyFont="1" applyBorder="1" applyAlignment="1">
      <alignment horizontal="left" vertical="top" wrapText="1"/>
    </xf>
    <xf numFmtId="0" fontId="47" fillId="0" borderId="19" xfId="0" applyFont="1" applyBorder="1" applyAlignment="1">
      <alignment horizontal="left" vertical="center" wrapText="1"/>
    </xf>
    <xf numFmtId="0" fontId="7" fillId="0" borderId="61" xfId="0" applyFont="1" applyBorder="1" applyAlignment="1">
      <alignment horizontal="center" vertical="center" wrapText="1"/>
    </xf>
    <xf numFmtId="0" fontId="39" fillId="0" borderId="61" xfId="0" applyFont="1" applyBorder="1" applyAlignment="1">
      <alignment horizontal="center" vertical="center" wrapText="1"/>
    </xf>
    <xf numFmtId="165" fontId="39" fillId="0" borderId="61" xfId="0" applyNumberFormat="1" applyFont="1" applyBorder="1" applyAlignment="1">
      <alignment horizontal="center" vertical="center" wrapText="1"/>
    </xf>
    <xf numFmtId="0" fontId="47" fillId="0" borderId="61" xfId="0" applyFont="1" applyBorder="1" applyAlignment="1">
      <alignment vertical="center" wrapText="1"/>
    </xf>
    <xf numFmtId="0" fontId="39" fillId="4" borderId="19" xfId="0" applyFont="1" applyFill="1" applyBorder="1" applyAlignment="1">
      <alignment horizontal="left" vertical="top" wrapText="1"/>
    </xf>
    <xf numFmtId="0" fontId="39" fillId="4" borderId="19" xfId="0" applyFont="1" applyFill="1" applyBorder="1" applyAlignment="1">
      <alignment vertical="center" wrapText="1"/>
    </xf>
    <xf numFmtId="0" fontId="47" fillId="0" borderId="61" xfId="0" applyFont="1" applyBorder="1" applyAlignment="1">
      <alignment horizontal="left" vertical="center" wrapText="1"/>
    </xf>
    <xf numFmtId="0" fontId="47" fillId="0" borderId="61" xfId="0" applyFont="1" applyBorder="1" applyAlignment="1">
      <alignment horizontal="center" vertical="center" wrapText="1"/>
    </xf>
    <xf numFmtId="0" fontId="51" fillId="0" borderId="19" xfId="0" applyFont="1" applyBorder="1" applyAlignment="1">
      <alignment horizontal="left" vertical="center" wrapText="1"/>
    </xf>
    <xf numFmtId="0" fontId="14" fillId="0" borderId="19" xfId="0" applyFont="1" applyBorder="1" applyAlignment="1">
      <alignment vertical="center" wrapText="1"/>
    </xf>
    <xf numFmtId="0" fontId="40" fillId="2" borderId="19" xfId="0" applyFont="1" applyFill="1" applyBorder="1" applyAlignment="1">
      <alignment horizontal="center" vertical="center" wrapText="1"/>
    </xf>
    <xf numFmtId="0" fontId="39" fillId="2" borderId="19" xfId="0" applyFont="1" applyFill="1" applyBorder="1" applyAlignment="1">
      <alignment horizontal="center" vertical="center" wrapText="1"/>
    </xf>
    <xf numFmtId="165" fontId="39" fillId="2" borderId="19" xfId="0" applyNumberFormat="1" applyFont="1" applyFill="1" applyBorder="1" applyAlignment="1">
      <alignment horizontal="center" vertical="center"/>
    </xf>
    <xf numFmtId="0" fontId="39" fillId="2" borderId="19" xfId="0" applyFont="1" applyFill="1" applyBorder="1" applyAlignment="1">
      <alignment horizontal="left" vertical="center" wrapText="1"/>
    </xf>
    <xf numFmtId="0" fontId="39" fillId="2" borderId="19" xfId="0" applyFont="1" applyFill="1" applyBorder="1" applyAlignment="1">
      <alignment horizontal="center" vertical="center"/>
    </xf>
    <xf numFmtId="165" fontId="39" fillId="2" borderId="72" xfId="0" applyNumberFormat="1" applyFont="1" applyFill="1" applyBorder="1" applyAlignment="1">
      <alignment horizontal="center" vertical="center"/>
    </xf>
    <xf numFmtId="0" fontId="52" fillId="2" borderId="19" xfId="0" applyFont="1" applyFill="1" applyBorder="1" applyAlignment="1">
      <alignment vertical="center" wrapText="1"/>
    </xf>
    <xf numFmtId="0" fontId="40" fillId="2" borderId="19" xfId="0" applyFont="1" applyFill="1" applyBorder="1" applyAlignment="1">
      <alignment horizontal="center" vertical="center"/>
    </xf>
    <xf numFmtId="0" fontId="39" fillId="2" borderId="73" xfId="0" applyFont="1" applyFill="1" applyBorder="1" applyAlignment="1">
      <alignment horizontal="center" vertical="center"/>
    </xf>
    <xf numFmtId="0" fontId="40" fillId="2" borderId="19" xfId="0" applyFont="1" applyFill="1" applyBorder="1" applyAlignment="1">
      <alignment horizontal="left" vertical="center" wrapText="1"/>
    </xf>
    <xf numFmtId="0" fontId="53" fillId="2" borderId="19" xfId="0" applyFont="1" applyFill="1" applyBorder="1" applyAlignment="1">
      <alignment vertical="center" wrapText="1"/>
    </xf>
    <xf numFmtId="0" fontId="40" fillId="2" borderId="74" xfId="0" applyFont="1" applyFill="1" applyBorder="1" applyAlignment="1">
      <alignment horizontal="center" vertical="center" wrapText="1"/>
    </xf>
    <xf numFmtId="0" fontId="39" fillId="2" borderId="74" xfId="0" applyFont="1" applyFill="1" applyBorder="1" applyAlignment="1">
      <alignment horizontal="center" vertical="center" wrapText="1"/>
    </xf>
    <xf numFmtId="165" fontId="39" fillId="2" borderId="74" xfId="0" applyNumberFormat="1" applyFont="1" applyFill="1" applyBorder="1" applyAlignment="1">
      <alignment horizontal="center" vertical="center"/>
    </xf>
    <xf numFmtId="0" fontId="39" fillId="2" borderId="74" xfId="0" applyFont="1" applyFill="1" applyBorder="1" applyAlignment="1">
      <alignment horizontal="left" vertical="center" wrapText="1"/>
    </xf>
    <xf numFmtId="0" fontId="39" fillId="2" borderId="74" xfId="0" applyFont="1" applyFill="1" applyBorder="1" applyAlignment="1">
      <alignment horizontal="center" vertical="center"/>
    </xf>
    <xf numFmtId="165" fontId="39" fillId="2" borderId="75" xfId="0" applyNumberFormat="1" applyFont="1" applyFill="1" applyBorder="1" applyAlignment="1">
      <alignment horizontal="center" vertical="center"/>
    </xf>
    <xf numFmtId="0" fontId="40" fillId="2" borderId="74" xfId="0" applyFont="1" applyFill="1" applyBorder="1" applyAlignment="1">
      <alignment horizontal="left" vertical="top" wrapText="1"/>
    </xf>
    <xf numFmtId="0" fontId="54" fillId="2" borderId="74" xfId="0" applyFont="1" applyFill="1" applyBorder="1" applyAlignment="1">
      <alignment horizontal="left" vertical="top" wrapText="1"/>
    </xf>
    <xf numFmtId="0" fontId="40" fillId="2" borderId="74" xfId="0" applyFont="1" applyFill="1" applyBorder="1" applyAlignment="1">
      <alignment horizontal="center" vertical="center"/>
    </xf>
    <xf numFmtId="0" fontId="39" fillId="2" borderId="76" xfId="0" applyFont="1" applyFill="1" applyBorder="1" applyAlignment="1">
      <alignment horizontal="center" vertical="center"/>
    </xf>
    <xf numFmtId="0" fontId="40" fillId="2" borderId="74" xfId="0" applyFont="1" applyFill="1" applyBorder="1" applyAlignment="1">
      <alignment horizontal="left" vertical="center" wrapText="1"/>
    </xf>
    <xf numFmtId="0" fontId="39" fillId="2" borderId="19" xfId="0" applyFont="1" applyFill="1" applyBorder="1" applyAlignment="1">
      <alignment vertical="center" wrapText="1"/>
    </xf>
    <xf numFmtId="165" fontId="39" fillId="2" borderId="19" xfId="0" applyNumberFormat="1" applyFont="1" applyFill="1" applyBorder="1" applyAlignment="1">
      <alignment vertical="center"/>
    </xf>
    <xf numFmtId="0" fontId="7" fillId="2" borderId="19" xfId="0" applyFont="1" applyFill="1" applyBorder="1" applyAlignment="1">
      <alignment horizontal="left" vertical="top" wrapText="1"/>
    </xf>
    <xf numFmtId="0" fontId="55" fillId="2" borderId="19" xfId="0" applyFont="1" applyFill="1" applyBorder="1" applyAlignment="1">
      <alignment horizontal="left" vertical="top" wrapText="1"/>
    </xf>
    <xf numFmtId="0" fontId="40" fillId="0" borderId="61" xfId="0" applyFont="1" applyBorder="1" applyAlignment="1">
      <alignment vertical="center"/>
    </xf>
    <xf numFmtId="0" fontId="7" fillId="2" borderId="19" xfId="0" applyFont="1" applyFill="1" applyBorder="1" applyAlignment="1">
      <alignment horizontal="left" vertical="center" wrapText="1"/>
    </xf>
    <xf numFmtId="165" fontId="7" fillId="2" borderId="72" xfId="0" applyNumberFormat="1" applyFont="1" applyFill="1" applyBorder="1" applyAlignment="1">
      <alignment horizontal="center" vertical="center" wrapText="1"/>
    </xf>
    <xf numFmtId="165" fontId="39" fillId="2" borderId="19" xfId="0" applyNumberFormat="1" applyFont="1" applyFill="1" applyBorder="1" applyAlignment="1">
      <alignment horizontal="center" vertical="center" wrapText="1"/>
    </xf>
    <xf numFmtId="165" fontId="47" fillId="2" borderId="19" xfId="0" applyNumberFormat="1" applyFont="1" applyFill="1" applyBorder="1" applyAlignment="1">
      <alignment horizontal="center" vertical="center" wrapText="1"/>
    </xf>
    <xf numFmtId="0" fontId="39" fillId="2" borderId="77" xfId="0" applyFont="1" applyFill="1" applyBorder="1" applyAlignment="1">
      <alignment horizontal="left" vertical="center" wrapText="1"/>
    </xf>
    <xf numFmtId="0" fontId="57" fillId="2" borderId="19" xfId="0" applyFont="1" applyFill="1" applyBorder="1" applyAlignment="1">
      <alignment horizontal="left" vertical="center" wrapText="1"/>
    </xf>
    <xf numFmtId="0" fontId="39" fillId="2" borderId="19" xfId="0" applyFont="1" applyFill="1" applyBorder="1" applyAlignment="1">
      <alignment vertical="center"/>
    </xf>
    <xf numFmtId="0" fontId="58" fillId="2" borderId="19" xfId="0" applyFont="1" applyFill="1" applyBorder="1" applyAlignment="1">
      <alignment vertical="center" wrapText="1"/>
    </xf>
    <xf numFmtId="165" fontId="58" fillId="2" borderId="19" xfId="0" applyNumberFormat="1" applyFont="1" applyFill="1" applyBorder="1" applyAlignment="1">
      <alignment vertical="center" wrapText="1"/>
    </xf>
    <xf numFmtId="0" fontId="58" fillId="2" borderId="19" xfId="0" applyFont="1" applyFill="1" applyBorder="1" applyAlignment="1">
      <alignment horizontal="left" vertical="center" wrapText="1"/>
    </xf>
    <xf numFmtId="0" fontId="58" fillId="2" borderId="19" xfId="0" applyFont="1" applyFill="1" applyBorder="1" applyAlignment="1">
      <alignment horizontal="center" vertical="center" wrapText="1"/>
    </xf>
    <xf numFmtId="165" fontId="58" fillId="2" borderId="19" xfId="0" applyNumberFormat="1" applyFont="1" applyFill="1" applyBorder="1" applyAlignment="1">
      <alignment horizontal="center" vertical="center" wrapText="1"/>
    </xf>
    <xf numFmtId="0" fontId="58" fillId="2" borderId="19" xfId="0" applyFont="1" applyFill="1" applyBorder="1" applyAlignment="1">
      <alignment horizontal="left" vertical="top" wrapText="1"/>
    </xf>
    <xf numFmtId="165" fontId="58" fillId="2" borderId="72" xfId="0" applyNumberFormat="1" applyFont="1" applyFill="1" applyBorder="1" applyAlignment="1">
      <alignment horizontal="center" vertical="center" wrapText="1"/>
    </xf>
    <xf numFmtId="165" fontId="59" fillId="2" borderId="19" xfId="0" applyNumberFormat="1" applyFont="1" applyFill="1" applyBorder="1" applyAlignment="1">
      <alignment horizontal="center" vertical="center" wrapText="1"/>
    </xf>
    <xf numFmtId="0" fontId="64" fillId="2" borderId="19" xfId="0" applyFont="1" applyFill="1" applyBorder="1" applyAlignment="1">
      <alignment horizontal="left" vertical="center" wrapText="1"/>
    </xf>
    <xf numFmtId="0" fontId="47" fillId="2" borderId="19" xfId="0" applyFont="1" applyFill="1" applyBorder="1" applyAlignment="1">
      <alignment horizontal="left" vertical="center" wrapText="1"/>
    </xf>
    <xf numFmtId="0" fontId="47" fillId="2" borderId="19" xfId="0" applyFont="1" applyFill="1" applyBorder="1" applyAlignment="1">
      <alignment horizontal="left" vertical="top" wrapText="1"/>
    </xf>
    <xf numFmtId="0" fontId="4" fillId="2" borderId="19" xfId="0" applyFont="1" applyFill="1" applyBorder="1" applyAlignment="1">
      <alignment horizontal="left" vertical="center" wrapText="1"/>
    </xf>
    <xf numFmtId="0" fontId="58" fillId="0" borderId="19" xfId="0" applyFont="1" applyBorder="1" applyAlignment="1">
      <alignment vertical="center" wrapText="1"/>
    </xf>
    <xf numFmtId="165" fontId="58" fillId="0" borderId="19" xfId="0" applyNumberFormat="1" applyFont="1" applyBorder="1" applyAlignment="1">
      <alignment horizontal="center" vertical="center" wrapText="1"/>
    </xf>
    <xf numFmtId="0" fontId="58" fillId="0" borderId="19" xfId="0" applyFont="1" applyBorder="1" applyAlignment="1">
      <alignment horizontal="left" vertical="center" wrapText="1"/>
    </xf>
    <xf numFmtId="0" fontId="58" fillId="0" borderId="19" xfId="0" applyFont="1" applyBorder="1" applyAlignment="1">
      <alignment horizontal="center" vertical="center" wrapText="1"/>
    </xf>
    <xf numFmtId="165" fontId="58" fillId="0" borderId="16" xfId="0" applyNumberFormat="1" applyFont="1" applyBorder="1" applyAlignment="1">
      <alignment horizontal="center" vertical="center" wrapText="1"/>
    </xf>
    <xf numFmtId="165" fontId="59" fillId="0" borderId="19" xfId="0" applyNumberFormat="1" applyFont="1" applyBorder="1" applyAlignment="1">
      <alignment horizontal="center" vertical="center" wrapText="1"/>
    </xf>
    <xf numFmtId="0" fontId="47" fillId="0" borderId="19" xfId="0" applyFont="1" applyBorder="1" applyAlignment="1">
      <alignment horizontal="left" vertical="top" wrapText="1"/>
    </xf>
    <xf numFmtId="0" fontId="65" fillId="0" borderId="19" xfId="0" applyFont="1" applyBorder="1" applyAlignment="1">
      <alignment vertical="center" wrapText="1"/>
    </xf>
    <xf numFmtId="0" fontId="39" fillId="2" borderId="77" xfId="0" applyFont="1" applyFill="1" applyBorder="1" applyAlignment="1">
      <alignment horizontal="center" vertical="center" wrapText="1"/>
    </xf>
    <xf numFmtId="0" fontId="66" fillId="2" borderId="19" xfId="0" applyFont="1" applyFill="1" applyBorder="1" applyAlignment="1">
      <alignment horizontal="left" vertical="center" wrapText="1"/>
    </xf>
    <xf numFmtId="0" fontId="4" fillId="0" borderId="19" xfId="0" applyFont="1" applyBorder="1"/>
    <xf numFmtId="0" fontId="4" fillId="0" borderId="19" xfId="0" applyFont="1" applyBorder="1" applyAlignment="1">
      <alignment horizontal="left"/>
    </xf>
    <xf numFmtId="0" fontId="4" fillId="0" borderId="0" xfId="0" applyFont="1" applyAlignment="1">
      <alignment horizontal="center"/>
    </xf>
    <xf numFmtId="0" fontId="67" fillId="0" borderId="84" xfId="0" applyFont="1" applyBorder="1" applyAlignment="1">
      <alignment wrapText="1"/>
    </xf>
    <xf numFmtId="0" fontId="67" fillId="0" borderId="85" xfId="0" applyFont="1" applyBorder="1" applyAlignment="1">
      <alignment wrapText="1"/>
    </xf>
    <xf numFmtId="0" fontId="4" fillId="0" borderId="59" xfId="0" applyFont="1" applyBorder="1" applyAlignment="1">
      <alignment horizontal="center" vertical="center"/>
    </xf>
    <xf numFmtId="9" fontId="4" fillId="0" borderId="86" xfId="0" applyNumberFormat="1" applyFont="1" applyBorder="1" applyAlignment="1">
      <alignment horizontal="center" vertical="center"/>
    </xf>
    <xf numFmtId="0" fontId="67" fillId="0" borderId="87" xfId="0" applyFont="1" applyBorder="1" applyAlignment="1">
      <alignment wrapText="1"/>
    </xf>
    <xf numFmtId="0" fontId="67" fillId="0" borderId="18" xfId="0" applyFont="1" applyBorder="1" applyAlignment="1">
      <alignment wrapText="1"/>
    </xf>
    <xf numFmtId="0" fontId="4" fillId="0" borderId="19" xfId="0" applyFont="1" applyBorder="1" applyAlignment="1">
      <alignment horizontal="center" vertical="center"/>
    </xf>
    <xf numFmtId="168" fontId="4" fillId="0" borderId="88" xfId="0" applyNumberFormat="1" applyFont="1" applyBorder="1" applyAlignment="1">
      <alignment horizontal="center" vertical="center"/>
    </xf>
    <xf numFmtId="0" fontId="67" fillId="0" borderId="89" xfId="0" applyFont="1" applyBorder="1" applyAlignment="1">
      <alignment wrapText="1"/>
    </xf>
    <xf numFmtId="0" fontId="67" fillId="0" borderId="90" xfId="0" applyFont="1" applyBorder="1" applyAlignment="1">
      <alignment wrapText="1"/>
    </xf>
    <xf numFmtId="0" fontId="4" fillId="0" borderId="91" xfId="0" applyFont="1" applyBorder="1" applyAlignment="1">
      <alignment horizontal="center" vertical="center"/>
    </xf>
    <xf numFmtId="168" fontId="4" fillId="0" borderId="92" xfId="0" applyNumberFormat="1" applyFont="1" applyBorder="1" applyAlignment="1">
      <alignment horizontal="center" vertical="center"/>
    </xf>
    <xf numFmtId="0" fontId="68" fillId="0" borderId="0" xfId="0" applyFont="1" applyAlignment="1">
      <alignment horizontal="center" vertical="center"/>
    </xf>
    <xf numFmtId="0" fontId="68" fillId="0" borderId="84" xfId="0" applyFont="1" applyBorder="1" applyAlignment="1">
      <alignment horizontal="center" vertical="center"/>
    </xf>
    <xf numFmtId="0" fontId="68" fillId="0" borderId="59" xfId="0" applyFont="1" applyBorder="1" applyAlignment="1">
      <alignment horizontal="center" vertical="center" wrapText="1"/>
    </xf>
    <xf numFmtId="0" fontId="68" fillId="0" borderId="86" xfId="0" applyFont="1" applyBorder="1" applyAlignment="1">
      <alignment horizontal="center" vertical="center" wrapText="1"/>
    </xf>
    <xf numFmtId="0" fontId="68" fillId="0" borderId="0" xfId="0" applyFont="1" applyAlignment="1">
      <alignment horizontal="center" vertical="center" wrapText="1"/>
    </xf>
    <xf numFmtId="0" fontId="68" fillId="0" borderId="19" xfId="0" applyFont="1" applyBorder="1" applyAlignment="1">
      <alignment horizontal="center" vertical="center" wrapText="1"/>
    </xf>
    <xf numFmtId="0" fontId="68" fillId="19" borderId="19" xfId="0" applyFont="1" applyFill="1" applyBorder="1" applyAlignment="1">
      <alignment horizontal="center" vertical="center" wrapText="1"/>
    </xf>
    <xf numFmtId="0" fontId="4" fillId="0" borderId="87" xfId="0" applyFont="1" applyBorder="1"/>
    <xf numFmtId="0" fontId="68" fillId="0" borderId="93" xfId="0" applyFont="1" applyBorder="1" applyAlignment="1">
      <alignment horizontal="center" vertical="center" wrapText="1"/>
    </xf>
    <xf numFmtId="0" fontId="67" fillId="0" borderId="19" xfId="0" applyFont="1" applyBorder="1" applyAlignment="1">
      <alignment horizontal="left" vertical="center" wrapText="1"/>
    </xf>
    <xf numFmtId="0" fontId="67" fillId="0" borderId="19" xfId="0" applyFont="1" applyBorder="1" applyAlignment="1">
      <alignment horizontal="center" vertical="center"/>
    </xf>
    <xf numFmtId="0" fontId="67" fillId="0" borderId="0" xfId="0" applyFont="1" applyAlignment="1">
      <alignment horizontal="center" vertical="center"/>
    </xf>
    <xf numFmtId="0" fontId="4" fillId="0" borderId="88" xfId="0" applyFont="1" applyBorder="1" applyAlignment="1">
      <alignment horizontal="center" vertical="center"/>
    </xf>
    <xf numFmtId="0" fontId="67" fillId="0" borderId="19" xfId="0" applyFont="1" applyBorder="1"/>
    <xf numFmtId="0" fontId="4" fillId="0" borderId="87" xfId="0" applyFont="1" applyBorder="1" applyAlignment="1">
      <alignment wrapText="1"/>
    </xf>
    <xf numFmtId="0" fontId="67" fillId="0" borderId="0" xfId="0" applyFont="1"/>
    <xf numFmtId="0" fontId="67" fillId="0" borderId="89" xfId="0" applyFont="1" applyBorder="1"/>
    <xf numFmtId="0" fontId="67" fillId="0" borderId="90" xfId="0" applyFont="1" applyBorder="1" applyAlignment="1">
      <alignment horizontal="center"/>
    </xf>
    <xf numFmtId="0" fontId="67" fillId="0" borderId="91" xfId="0" applyFont="1" applyBorder="1" applyAlignment="1">
      <alignment horizontal="center" vertical="center"/>
    </xf>
    <xf numFmtId="0" fontId="25" fillId="6" borderId="5" xfId="0" applyFont="1" applyFill="1" applyBorder="1" applyAlignment="1">
      <alignment horizontal="center" vertical="center" wrapText="1"/>
    </xf>
    <xf numFmtId="169" fontId="30" fillId="0" borderId="25" xfId="0" applyNumberFormat="1" applyFont="1" applyBorder="1" applyAlignment="1">
      <alignment horizontal="center" vertical="center"/>
    </xf>
    <xf numFmtId="169" fontId="30" fillId="0" borderId="29" xfId="0" applyNumberFormat="1" applyFont="1" applyBorder="1" applyAlignment="1">
      <alignment horizontal="center" vertical="center"/>
    </xf>
    <xf numFmtId="169" fontId="30" fillId="2" borderId="94" xfId="0" applyNumberFormat="1" applyFont="1" applyFill="1" applyBorder="1" applyAlignment="1">
      <alignment horizontal="center" vertical="center"/>
    </xf>
    <xf numFmtId="169" fontId="30" fillId="2" borderId="29" xfId="0" applyNumberFormat="1" applyFont="1" applyFill="1" applyBorder="1" applyAlignment="1">
      <alignment horizontal="center" vertical="center"/>
    </xf>
    <xf numFmtId="0" fontId="69" fillId="11" borderId="95" xfId="0" applyFont="1" applyFill="1" applyBorder="1" applyAlignment="1">
      <alignment vertical="center"/>
    </xf>
    <xf numFmtId="169" fontId="30" fillId="2" borderId="96" xfId="0" applyNumberFormat="1" applyFont="1" applyFill="1" applyBorder="1" applyAlignment="1">
      <alignment horizontal="center" vertical="center"/>
    </xf>
    <xf numFmtId="169" fontId="30" fillId="2" borderId="95" xfId="0" applyNumberFormat="1" applyFont="1" applyFill="1" applyBorder="1" applyAlignment="1">
      <alignment horizontal="center" vertical="center"/>
    </xf>
    <xf numFmtId="0" fontId="67" fillId="2" borderId="19" xfId="0" applyFont="1" applyFill="1" applyBorder="1" applyAlignment="1">
      <alignment vertical="center"/>
    </xf>
    <xf numFmtId="169" fontId="67" fillId="0" borderId="19" xfId="0" applyNumberFormat="1" applyFont="1" applyBorder="1" applyAlignment="1">
      <alignment horizontal="center" vertical="center"/>
    </xf>
    <xf numFmtId="0" fontId="35" fillId="2" borderId="25" xfId="0" applyFont="1" applyFill="1" applyBorder="1" applyAlignment="1">
      <alignment horizontal="left" vertical="center" wrapText="1"/>
    </xf>
    <xf numFmtId="0" fontId="35" fillId="4" borderId="29" xfId="0" applyFont="1" applyFill="1" applyBorder="1" applyAlignment="1">
      <alignment horizontal="left" vertical="center" wrapText="1"/>
    </xf>
    <xf numFmtId="0" fontId="35" fillId="0" borderId="29" xfId="0" applyFont="1" applyBorder="1" applyAlignment="1">
      <alignment horizontal="left" vertical="center" wrapText="1"/>
    </xf>
    <xf numFmtId="0" fontId="35" fillId="0" borderId="54" xfId="0" applyFont="1" applyBorder="1" applyAlignment="1">
      <alignment horizontal="left" vertical="center" wrapText="1"/>
    </xf>
    <xf numFmtId="0" fontId="70" fillId="20" borderId="10" xfId="0" applyFont="1" applyFill="1" applyBorder="1" applyAlignment="1">
      <alignment horizontal="center" vertical="center"/>
    </xf>
    <xf numFmtId="0" fontId="35" fillId="20" borderId="10" xfId="0" applyFont="1" applyFill="1" applyBorder="1" applyAlignment="1">
      <alignment horizontal="center" vertical="center"/>
    </xf>
    <xf numFmtId="0" fontId="35" fillId="20" borderId="10" xfId="0" applyFont="1" applyFill="1" applyBorder="1" applyAlignment="1">
      <alignment horizontal="left" vertical="center"/>
    </xf>
    <xf numFmtId="0" fontId="30" fillId="20" borderId="10" xfId="0" applyFont="1" applyFill="1" applyBorder="1" applyAlignment="1">
      <alignment horizontal="center" vertical="center" wrapText="1"/>
    </xf>
    <xf numFmtId="0" fontId="30" fillId="20" borderId="10" xfId="0" applyFont="1" applyFill="1" applyBorder="1" applyAlignment="1">
      <alignment horizontal="left" vertical="center" wrapText="1"/>
    </xf>
    <xf numFmtId="0" fontId="4" fillId="21" borderId="10" xfId="0" applyFont="1" applyFill="1" applyBorder="1"/>
    <xf numFmtId="0" fontId="30" fillId="20" borderId="10" xfId="0" applyFont="1" applyFill="1" applyBorder="1" applyAlignment="1">
      <alignment horizontal="left" vertical="top" wrapText="1"/>
    </xf>
    <xf numFmtId="0" fontId="4" fillId="20" borderId="10" xfId="0" applyFont="1" applyFill="1" applyBorder="1"/>
    <xf numFmtId="1" fontId="36" fillId="21" borderId="10" xfId="0" applyNumberFormat="1" applyFont="1" applyFill="1" applyBorder="1" applyAlignment="1">
      <alignment vertical="center"/>
    </xf>
    <xf numFmtId="0" fontId="17" fillId="21" borderId="10" xfId="0" applyFont="1" applyFill="1" applyBorder="1"/>
    <xf numFmtId="0" fontId="4" fillId="21" borderId="10" xfId="0" applyFont="1" applyFill="1" applyBorder="1" applyAlignment="1">
      <alignment horizontal="left"/>
    </xf>
    <xf numFmtId="0" fontId="18" fillId="0" borderId="84" xfId="0" applyFont="1" applyBorder="1" applyAlignment="1">
      <alignment vertical="center" wrapText="1"/>
    </xf>
    <xf numFmtId="0" fontId="19" fillId="0" borderId="86" xfId="0" applyFont="1" applyBorder="1" applyAlignment="1">
      <alignment horizontal="center" vertical="center" wrapText="1"/>
    </xf>
    <xf numFmtId="0" fontId="19" fillId="0" borderId="92" xfId="0" applyFont="1" applyBorder="1" applyAlignment="1">
      <alignment horizontal="center" vertical="center" wrapText="1"/>
    </xf>
    <xf numFmtId="0" fontId="37" fillId="20" borderId="10" xfId="0" applyFont="1" applyFill="1" applyBorder="1"/>
    <xf numFmtId="0" fontId="71" fillId="20" borderId="10" xfId="0" applyFont="1" applyFill="1" applyBorder="1" applyAlignment="1">
      <alignment wrapText="1"/>
    </xf>
    <xf numFmtId="0" fontId="18" fillId="0" borderId="87" xfId="0" applyFont="1" applyBorder="1" applyAlignment="1">
      <alignment vertical="center" wrapText="1"/>
    </xf>
    <xf numFmtId="0" fontId="19" fillId="0" borderId="88" xfId="0" applyFont="1" applyBorder="1" applyAlignment="1">
      <alignment horizontal="center" vertical="center" wrapText="1"/>
    </xf>
    <xf numFmtId="0" fontId="4" fillId="20" borderId="10" xfId="0" applyFont="1" applyFill="1" applyBorder="1" applyAlignment="1">
      <alignment horizontal="left" vertical="center"/>
    </xf>
    <xf numFmtId="0" fontId="72" fillId="20" borderId="10" xfId="0" applyFont="1" applyFill="1" applyBorder="1"/>
    <xf numFmtId="1" fontId="27" fillId="21" borderId="10" xfId="0" applyNumberFormat="1" applyFont="1" applyFill="1" applyBorder="1" applyAlignment="1">
      <alignment horizontal="center" vertical="center"/>
    </xf>
    <xf numFmtId="1" fontId="18" fillId="20" borderId="10" xfId="0" applyNumberFormat="1" applyFont="1" applyFill="1" applyBorder="1" applyAlignment="1">
      <alignment horizontal="left" vertical="center" wrapText="1"/>
    </xf>
    <xf numFmtId="1" fontId="18" fillId="21" borderId="10" xfId="0" applyNumberFormat="1" applyFont="1" applyFill="1" applyBorder="1" applyAlignment="1">
      <alignment horizontal="center" vertical="center"/>
    </xf>
    <xf numFmtId="0" fontId="18" fillId="0" borderId="89" xfId="0" applyFont="1" applyBorder="1" applyAlignment="1">
      <alignment vertical="center" wrapText="1"/>
    </xf>
    <xf numFmtId="0" fontId="18" fillId="20" borderId="10" xfId="0" applyFont="1" applyFill="1" applyBorder="1" applyAlignment="1">
      <alignment horizontal="left" vertical="center" wrapText="1"/>
    </xf>
    <xf numFmtId="1" fontId="36" fillId="21" borderId="10" xfId="0" applyNumberFormat="1" applyFont="1" applyFill="1" applyBorder="1" applyAlignment="1">
      <alignment horizontal="center" vertical="center" wrapText="1"/>
    </xf>
    <xf numFmtId="0" fontId="29" fillId="21" borderId="10" xfId="0" applyFont="1" applyFill="1" applyBorder="1" applyAlignment="1">
      <alignment vertical="center" wrapText="1"/>
    </xf>
    <xf numFmtId="0" fontId="19" fillId="21" borderId="10" xfId="0" applyFont="1" applyFill="1" applyBorder="1" applyAlignment="1">
      <alignment horizontal="center" vertical="center" wrapText="1"/>
    </xf>
    <xf numFmtId="0" fontId="18" fillId="21" borderId="10" xfId="0" applyFont="1" applyFill="1" applyBorder="1" applyAlignment="1">
      <alignment horizontal="center" vertical="center"/>
    </xf>
    <xf numFmtId="0" fontId="73" fillId="21" borderId="10" xfId="0" applyFont="1" applyFill="1" applyBorder="1" applyAlignment="1">
      <alignment horizontal="center" vertical="center"/>
    </xf>
    <xf numFmtId="0" fontId="74" fillId="21" borderId="10" xfId="0" applyFont="1" applyFill="1" applyBorder="1" applyAlignment="1">
      <alignment horizontal="center" vertical="center" wrapText="1"/>
    </xf>
    <xf numFmtId="0" fontId="4" fillId="20" borderId="10" xfId="0" applyFont="1" applyFill="1" applyBorder="1" applyAlignment="1">
      <alignment horizontal="center" vertical="center"/>
    </xf>
    <xf numFmtId="0" fontId="75" fillId="2" borderId="25" xfId="0" applyFont="1" applyFill="1" applyBorder="1" applyAlignment="1">
      <alignment horizontal="left" vertical="center" wrapText="1"/>
    </xf>
    <xf numFmtId="0" fontId="75" fillId="0" borderId="29" xfId="0" applyFont="1" applyBorder="1" applyAlignment="1">
      <alignment horizontal="left" vertical="center" wrapText="1"/>
    </xf>
    <xf numFmtId="0" fontId="75" fillId="0" borderId="29" xfId="0" applyFont="1" applyBorder="1" applyAlignment="1">
      <alignment horizontal="left" vertical="center"/>
    </xf>
    <xf numFmtId="0" fontId="75" fillId="0" borderId="54" xfId="0" applyFont="1" applyBorder="1" applyAlignment="1">
      <alignment horizontal="left" vertical="center" wrapText="1"/>
    </xf>
    <xf numFmtId="1" fontId="40" fillId="18" borderId="99" xfId="0" applyNumberFormat="1" applyFont="1" applyFill="1" applyBorder="1" applyAlignment="1">
      <alignment horizontal="center" vertical="center" wrapText="1"/>
    </xf>
    <xf numFmtId="0" fontId="40" fillId="18" borderId="62" xfId="0" applyFont="1" applyFill="1" applyBorder="1" applyAlignment="1">
      <alignment horizontal="center" vertical="center" wrapText="1"/>
    </xf>
    <xf numFmtId="0" fontId="40" fillId="18" borderId="100" xfId="0" applyFont="1" applyFill="1" applyBorder="1" applyAlignment="1">
      <alignment horizontal="center" vertical="center" wrapText="1"/>
    </xf>
    <xf numFmtId="0" fontId="40" fillId="18" borderId="99" xfId="0" applyFont="1" applyFill="1" applyBorder="1" applyAlignment="1">
      <alignment horizontal="center" vertical="center" wrapText="1"/>
    </xf>
    <xf numFmtId="0" fontId="48" fillId="18" borderId="62" xfId="0" applyFont="1" applyFill="1" applyBorder="1" applyAlignment="1">
      <alignment horizontal="center" vertical="center" wrapText="1"/>
    </xf>
    <xf numFmtId="0" fontId="48" fillId="18" borderId="100" xfId="0" applyFont="1" applyFill="1" applyBorder="1" applyAlignment="1">
      <alignment horizontal="center" vertical="center" wrapText="1"/>
    </xf>
    <xf numFmtId="0" fontId="48" fillId="18" borderId="99" xfId="0" applyFont="1" applyFill="1" applyBorder="1" applyAlignment="1">
      <alignment horizontal="center" vertical="center" wrapText="1"/>
    </xf>
    <xf numFmtId="0" fontId="39" fillId="0" borderId="0" xfId="0" applyFont="1" applyAlignment="1">
      <alignment horizontal="left"/>
    </xf>
    <xf numFmtId="0" fontId="39" fillId="0" borderId="84" xfId="0" applyFont="1" applyBorder="1" applyAlignment="1">
      <alignment horizontal="center" vertical="center" wrapText="1"/>
    </xf>
    <xf numFmtId="0" fontId="39" fillId="0" borderId="59" xfId="0" applyFont="1" applyBorder="1" applyAlignment="1">
      <alignment vertical="top" wrapText="1"/>
    </xf>
    <xf numFmtId="165" fontId="39" fillId="0" borderId="59" xfId="0" applyNumberFormat="1" applyFont="1" applyBorder="1" applyAlignment="1">
      <alignment horizontal="center" vertical="center" wrapText="1"/>
    </xf>
    <xf numFmtId="0" fontId="39" fillId="0" borderId="59" xfId="0" applyFont="1" applyBorder="1" applyAlignment="1">
      <alignment horizontal="left" vertical="center" wrapText="1"/>
    </xf>
    <xf numFmtId="0" fontId="76" fillId="0" borderId="59" xfId="0" applyFont="1" applyBorder="1" applyAlignment="1">
      <alignment vertical="top" wrapText="1"/>
    </xf>
    <xf numFmtId="0" fontId="22" fillId="0" borderId="59" xfId="0" applyFont="1" applyBorder="1" applyAlignment="1">
      <alignment vertical="top" wrapText="1"/>
    </xf>
    <xf numFmtId="0" fontId="22" fillId="0" borderId="86" xfId="0" applyFont="1" applyBorder="1" applyAlignment="1">
      <alignment vertical="top" wrapText="1"/>
    </xf>
    <xf numFmtId="0" fontId="22" fillId="0" borderId="0" xfId="0" applyFont="1" applyAlignment="1">
      <alignment vertical="top" wrapText="1"/>
    </xf>
    <xf numFmtId="0" fontId="39" fillId="0" borderId="87" xfId="0" applyFont="1" applyBorder="1" applyAlignment="1">
      <alignment horizontal="center" vertical="center" wrapText="1"/>
    </xf>
    <xf numFmtId="0" fontId="39" fillId="0" borderId="19" xfId="0" applyFont="1" applyBorder="1" applyAlignment="1">
      <alignment vertical="top" wrapText="1"/>
    </xf>
    <xf numFmtId="0" fontId="77" fillId="0" borderId="19" xfId="0" applyFont="1" applyBorder="1" applyAlignment="1">
      <alignment vertical="top" wrapText="1"/>
    </xf>
    <xf numFmtId="0" fontId="22" fillId="0" borderId="19" xfId="0" applyFont="1" applyBorder="1" applyAlignment="1">
      <alignment vertical="top" wrapText="1"/>
    </xf>
    <xf numFmtId="0" fontId="22" fillId="0" borderId="88" xfId="0" applyFont="1" applyBorder="1" applyAlignment="1">
      <alignment vertical="top" wrapText="1"/>
    </xf>
    <xf numFmtId="0" fontId="39" fillId="0" borderId="0" xfId="0" applyFont="1" applyAlignment="1">
      <alignment horizontal="left" vertical="center" wrapText="1"/>
    </xf>
    <xf numFmtId="0" fontId="78" fillId="0" borderId="19" xfId="0" applyFont="1" applyBorder="1" applyAlignment="1">
      <alignment vertical="top" wrapText="1"/>
    </xf>
    <xf numFmtId="0" fontId="39" fillId="0" borderId="61" xfId="0" applyFont="1" applyBorder="1" applyAlignment="1">
      <alignment horizontal="left" vertical="center" wrapText="1"/>
    </xf>
    <xf numFmtId="165" fontId="39" fillId="0" borderId="19" xfId="0" applyNumberFormat="1" applyFont="1" applyBorder="1" applyAlignment="1">
      <alignment vertical="center" wrapText="1"/>
    </xf>
    <xf numFmtId="0" fontId="22" fillId="0" borderId="19" xfId="0" applyFont="1" applyBorder="1" applyAlignment="1">
      <alignment horizontal="left" vertical="top" wrapText="1"/>
    </xf>
    <xf numFmtId="0" fontId="22" fillId="0" borderId="88" xfId="0" applyFont="1" applyBorder="1" applyAlignment="1">
      <alignment horizontal="left" vertical="top" wrapText="1"/>
    </xf>
    <xf numFmtId="0" fontId="39" fillId="0" borderId="91" xfId="0" applyFont="1" applyBorder="1" applyAlignment="1">
      <alignment vertical="center" wrapText="1"/>
    </xf>
    <xf numFmtId="165" fontId="39" fillId="0" borderId="91" xfId="0" applyNumberFormat="1" applyFont="1" applyBorder="1" applyAlignment="1">
      <alignment horizontal="center" vertical="center" wrapText="1"/>
    </xf>
    <xf numFmtId="0" fontId="39" fillId="0" borderId="91" xfId="0" applyFont="1" applyBorder="1" applyAlignment="1">
      <alignment horizontal="left" vertical="top" wrapText="1"/>
    </xf>
    <xf numFmtId="0" fontId="39" fillId="0" borderId="91" xfId="0" applyFont="1" applyBorder="1" applyAlignment="1">
      <alignment horizontal="left" vertical="center" wrapText="1"/>
    </xf>
    <xf numFmtId="0" fontId="39" fillId="0" borderId="91" xfId="0" applyFont="1" applyBorder="1" applyAlignment="1">
      <alignment horizontal="center" vertical="center" wrapText="1"/>
    </xf>
    <xf numFmtId="165" fontId="39" fillId="0" borderId="91" xfId="0" applyNumberFormat="1" applyFont="1" applyBorder="1" applyAlignment="1">
      <alignment vertical="center" wrapText="1"/>
    </xf>
    <xf numFmtId="0" fontId="80" fillId="0" borderId="91" xfId="0" applyFont="1" applyBorder="1" applyAlignment="1">
      <alignment vertical="top" wrapText="1"/>
    </xf>
    <xf numFmtId="0" fontId="22" fillId="0" borderId="91" xfId="0" applyFont="1" applyBorder="1" applyAlignment="1">
      <alignment horizontal="left" vertical="top" wrapText="1"/>
    </xf>
    <xf numFmtId="0" fontId="22" fillId="0" borderId="92" xfId="0" applyFont="1" applyBorder="1" applyAlignment="1">
      <alignment horizontal="left" vertical="top" wrapText="1"/>
    </xf>
    <xf numFmtId="0" fontId="40" fillId="4" borderId="105" xfId="0" applyFont="1" applyFill="1" applyBorder="1" applyAlignment="1">
      <alignment horizontal="left" vertical="center" wrapText="1"/>
    </xf>
    <xf numFmtId="0" fontId="40" fillId="4" borderId="106" xfId="0" applyFont="1" applyFill="1" applyBorder="1" applyAlignment="1">
      <alignment horizontal="left" vertical="center" wrapText="1"/>
    </xf>
    <xf numFmtId="0" fontId="40" fillId="4" borderId="107" xfId="0" applyFont="1" applyFill="1" applyBorder="1" applyAlignment="1">
      <alignment horizontal="left" vertical="center" wrapText="1"/>
    </xf>
    <xf numFmtId="0" fontId="81" fillId="0" borderId="19" xfId="0" applyFont="1" applyBorder="1" applyAlignment="1">
      <alignment horizontal="center" vertical="center" wrapText="1"/>
    </xf>
    <xf numFmtId="0" fontId="82" fillId="0" borderId="0" xfId="0" applyFont="1"/>
    <xf numFmtId="0" fontId="59" fillId="0" borderId="0" xfId="0" applyFont="1"/>
    <xf numFmtId="0" fontId="82" fillId="0" borderId="0" xfId="0" applyFont="1" applyAlignment="1">
      <alignment horizontal="left" vertical="top"/>
    </xf>
    <xf numFmtId="0" fontId="35" fillId="0" borderId="29" xfId="0" applyFont="1" applyBorder="1" applyAlignment="1">
      <alignment horizontal="left" vertical="center"/>
    </xf>
    <xf numFmtId="0" fontId="68" fillId="20" borderId="10" xfId="0" applyFont="1" applyFill="1" applyBorder="1" applyAlignment="1">
      <alignment horizontal="left" vertical="top" wrapText="1"/>
    </xf>
    <xf numFmtId="0" fontId="83" fillId="21" borderId="10" xfId="0" applyFont="1" applyFill="1" applyBorder="1"/>
    <xf numFmtId="0" fontId="17" fillId="21" borderId="10" xfId="0" applyFont="1" applyFill="1" applyBorder="1" applyAlignment="1">
      <alignment horizontal="center" vertical="center"/>
    </xf>
    <xf numFmtId="0" fontId="4" fillId="21" borderId="10" xfId="0" applyFont="1" applyFill="1" applyBorder="1" applyAlignment="1">
      <alignment horizontal="center" vertical="center"/>
    </xf>
    <xf numFmtId="0" fontId="82" fillId="21" borderId="10" xfId="0" applyFont="1" applyFill="1" applyBorder="1"/>
    <xf numFmtId="0" fontId="68" fillId="20" borderId="10" xfId="0" applyFont="1" applyFill="1" applyBorder="1" applyAlignment="1">
      <alignment horizontal="center" vertical="center" wrapText="1"/>
    </xf>
    <xf numFmtId="0" fontId="68" fillId="18" borderId="99" xfId="0" applyFont="1" applyFill="1" applyBorder="1" applyAlignment="1">
      <alignment horizontal="center" vertical="center" wrapText="1"/>
    </xf>
    <xf numFmtId="0" fontId="40" fillId="0" borderId="19" xfId="0" applyFont="1" applyBorder="1" applyAlignment="1">
      <alignment horizontal="center" vertical="center"/>
    </xf>
    <xf numFmtId="165" fontId="48" fillId="0" borderId="19" xfId="0" applyNumberFormat="1" applyFont="1" applyBorder="1" applyAlignment="1">
      <alignment vertical="center"/>
    </xf>
    <xf numFmtId="0" fontId="39" fillId="0" borderId="19" xfId="0" applyFont="1" applyBorder="1" applyAlignment="1">
      <alignment horizontal="center" vertical="center"/>
    </xf>
    <xf numFmtId="165" fontId="39" fillId="0" borderId="16" xfId="0" applyNumberFormat="1" applyFont="1" applyBorder="1" applyAlignment="1">
      <alignment horizontal="center" vertical="center"/>
    </xf>
    <xf numFmtId="0" fontId="39" fillId="0" borderId="16" xfId="0" applyFont="1" applyBorder="1" applyAlignment="1">
      <alignment vertical="center" wrapText="1"/>
    </xf>
    <xf numFmtId="0" fontId="4" fillId="0" borderId="19" xfId="0" applyFont="1" applyBorder="1" applyAlignment="1">
      <alignment vertical="center" wrapText="1"/>
    </xf>
    <xf numFmtId="0" fontId="39" fillId="4" borderId="19" xfId="0" applyFont="1" applyFill="1" applyBorder="1" applyAlignment="1">
      <alignment horizontal="center" vertical="center"/>
    </xf>
    <xf numFmtId="0" fontId="40" fillId="4" borderId="19" xfId="0" applyFont="1" applyFill="1" applyBorder="1" applyAlignment="1">
      <alignment horizontal="center" vertical="center"/>
    </xf>
    <xf numFmtId="0" fontId="39" fillId="13" borderId="19" xfId="0" applyFont="1" applyFill="1" applyBorder="1" applyAlignment="1">
      <alignment horizontal="center" vertical="center"/>
    </xf>
    <xf numFmtId="165" fontId="48" fillId="0" borderId="19" xfId="0" applyNumberFormat="1" applyFont="1" applyBorder="1" applyAlignment="1">
      <alignment horizontal="center" vertical="center"/>
    </xf>
    <xf numFmtId="0" fontId="39" fillId="0" borderId="19" xfId="0" applyFont="1" applyBorder="1" applyAlignment="1">
      <alignment vertical="center"/>
    </xf>
    <xf numFmtId="0" fontId="47" fillId="0" borderId="18" xfId="0" applyFont="1" applyBorder="1" applyAlignment="1">
      <alignment horizontal="center" vertical="center" wrapText="1"/>
    </xf>
    <xf numFmtId="0" fontId="73" fillId="0" borderId="18" xfId="0" applyFont="1" applyBorder="1" applyAlignment="1">
      <alignment horizontal="center" vertical="center" wrapText="1"/>
    </xf>
    <xf numFmtId="0" fontId="73" fillId="22" borderId="19" xfId="0" applyFont="1" applyFill="1" applyBorder="1" applyAlignment="1">
      <alignment horizontal="center" vertical="center"/>
    </xf>
    <xf numFmtId="0" fontId="73" fillId="0" borderId="18" xfId="0" applyFont="1" applyBorder="1" applyAlignment="1">
      <alignment vertical="center"/>
    </xf>
    <xf numFmtId="0" fontId="39" fillId="0" borderId="19" xfId="0" applyFont="1" applyBorder="1" applyAlignment="1">
      <alignment horizontal="right" vertical="center" wrapText="1"/>
    </xf>
    <xf numFmtId="0" fontId="39" fillId="0" borderId="16" xfId="0" applyFont="1" applyBorder="1" applyAlignment="1">
      <alignment horizontal="center"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xf>
    <xf numFmtId="0" fontId="39" fillId="0" borderId="65" xfId="0" applyFont="1" applyBorder="1"/>
    <xf numFmtId="0" fontId="39" fillId="0" borderId="65" xfId="0" applyFont="1" applyBorder="1" applyAlignment="1">
      <alignment horizontal="center" vertical="center"/>
    </xf>
    <xf numFmtId="0" fontId="39" fillId="0" borderId="65" xfId="0" applyFont="1" applyBorder="1" applyAlignment="1">
      <alignment horizontal="left" vertical="center"/>
    </xf>
    <xf numFmtId="0" fontId="39" fillId="0" borderId="19" xfId="0" applyFont="1" applyBorder="1" applyAlignment="1">
      <alignment horizontal="left" vertical="top"/>
    </xf>
    <xf numFmtId="0" fontId="39" fillId="0" borderId="19" xfId="0" applyFont="1" applyBorder="1" applyAlignment="1">
      <alignment horizontal="left"/>
    </xf>
    <xf numFmtId="0" fontId="62" fillId="0" borderId="0" xfId="0" applyFont="1" applyAlignment="1">
      <alignment horizontal="center" vertical="center"/>
    </xf>
    <xf numFmtId="0" fontId="39" fillId="0" borderId="0" xfId="0" applyFont="1" applyAlignment="1">
      <alignment wrapText="1"/>
    </xf>
    <xf numFmtId="0" fontId="40" fillId="0" borderId="0" xfId="0" applyFont="1" applyAlignment="1">
      <alignment horizontal="center" vertical="center"/>
    </xf>
    <xf numFmtId="0" fontId="17" fillId="21" borderId="10" xfId="0" applyFont="1" applyFill="1" applyBorder="1" applyAlignment="1">
      <alignment wrapText="1"/>
    </xf>
    <xf numFmtId="0" fontId="67" fillId="21" borderId="10" xfId="0" applyFont="1" applyFill="1" applyBorder="1" applyAlignment="1">
      <alignment horizontal="center" vertical="center"/>
    </xf>
    <xf numFmtId="0" fontId="62" fillId="21" borderId="10" xfId="0" applyFont="1" applyFill="1" applyBorder="1" applyAlignment="1">
      <alignment horizontal="center" vertical="center"/>
    </xf>
    <xf numFmtId="0" fontId="4" fillId="21" borderId="10" xfId="0" applyFont="1" applyFill="1" applyBorder="1" applyAlignment="1">
      <alignment wrapText="1"/>
    </xf>
    <xf numFmtId="0" fontId="39" fillId="2" borderId="10" xfId="0" applyFont="1" applyFill="1" applyBorder="1"/>
    <xf numFmtId="0" fontId="84" fillId="2" borderId="74" xfId="0" applyFont="1" applyFill="1" applyBorder="1" applyAlignment="1">
      <alignment horizontal="left" vertical="top" wrapText="1"/>
    </xf>
    <xf numFmtId="165" fontId="39" fillId="2" borderId="74" xfId="0" applyNumberFormat="1" applyFont="1" applyFill="1" applyBorder="1" applyAlignment="1">
      <alignment vertical="center"/>
    </xf>
    <xf numFmtId="0" fontId="85" fillId="2" borderId="19" xfId="0" applyFont="1" applyFill="1" applyBorder="1" applyAlignment="1">
      <alignment horizontal="left" vertical="top" wrapText="1"/>
    </xf>
    <xf numFmtId="0" fontId="17" fillId="0" borderId="61" xfId="0" applyFont="1" applyBorder="1" applyAlignment="1">
      <alignment horizontal="center" vertical="center" wrapText="1"/>
    </xf>
    <xf numFmtId="165" fontId="17" fillId="0" borderId="61" xfId="0" applyNumberFormat="1" applyFont="1" applyBorder="1" applyAlignment="1">
      <alignment horizontal="center" vertical="center" wrapText="1"/>
    </xf>
    <xf numFmtId="0" fontId="39" fillId="2" borderId="72" xfId="0" applyFont="1" applyFill="1" applyBorder="1" applyAlignment="1">
      <alignment vertical="center" wrapText="1"/>
    </xf>
    <xf numFmtId="0" fontId="17" fillId="0" borderId="18" xfId="0" applyFont="1" applyBorder="1" applyAlignment="1">
      <alignment horizontal="center" vertical="center" wrapText="1"/>
    </xf>
    <xf numFmtId="0" fontId="47" fillId="2" borderId="19" xfId="0" applyFont="1" applyFill="1" applyBorder="1" applyAlignment="1">
      <alignment horizontal="center" vertical="center" wrapText="1"/>
    </xf>
    <xf numFmtId="0" fontId="17" fillId="0" borderId="19" xfId="0"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6" xfId="0" applyNumberFormat="1" applyFont="1" applyBorder="1" applyAlignment="1">
      <alignment horizontal="center" vertical="center" wrapText="1"/>
    </xf>
    <xf numFmtId="0" fontId="88" fillId="2" borderId="19" xfId="0" applyFont="1" applyFill="1" applyBorder="1" applyAlignment="1">
      <alignment wrapText="1"/>
    </xf>
    <xf numFmtId="0" fontId="89" fillId="2" borderId="19"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90" fillId="2" borderId="19" xfId="0" applyFont="1" applyFill="1" applyBorder="1" applyAlignment="1">
      <alignment wrapText="1"/>
    </xf>
    <xf numFmtId="0" fontId="91" fillId="2" borderId="19" xfId="0" applyFont="1" applyFill="1" applyBorder="1" applyAlignment="1">
      <alignment horizontal="center" vertical="center" wrapText="1"/>
    </xf>
    <xf numFmtId="0" fontId="39" fillId="2" borderId="10" xfId="0" applyFont="1" applyFill="1" applyBorder="1" applyAlignment="1">
      <alignment horizontal="left"/>
    </xf>
    <xf numFmtId="0" fontId="39" fillId="2" borderId="10" xfId="0" applyFont="1" applyFill="1" applyBorder="1" applyAlignment="1">
      <alignment wrapText="1"/>
    </xf>
    <xf numFmtId="0" fontId="39" fillId="2" borderId="10" xfId="0" applyFont="1" applyFill="1" applyBorder="1" applyAlignment="1">
      <alignment horizontal="left" vertical="top"/>
    </xf>
    <xf numFmtId="0" fontId="40" fillId="2" borderId="10" xfId="0" applyFont="1" applyFill="1" applyBorder="1" applyAlignment="1">
      <alignment horizontal="center" vertical="center"/>
    </xf>
    <xf numFmtId="0" fontId="39" fillId="2" borderId="10" xfId="0" applyFont="1" applyFill="1" applyBorder="1" applyAlignment="1">
      <alignment horizontal="center"/>
    </xf>
    <xf numFmtId="0" fontId="39" fillId="0" borderId="0" xfId="0" applyFont="1" applyAlignment="1">
      <alignment horizontal="left" vertical="top"/>
    </xf>
    <xf numFmtId="0" fontId="39" fillId="0" borderId="0" xfId="0" applyFont="1" applyAlignment="1">
      <alignment horizontal="center"/>
    </xf>
    <xf numFmtId="0" fontId="39" fillId="0" borderId="65" xfId="0" applyFont="1" applyBorder="1" applyAlignment="1">
      <alignment horizontal="center" vertical="center" wrapText="1"/>
    </xf>
    <xf numFmtId="0" fontId="39" fillId="0" borderId="65" xfId="0" applyFont="1" applyBorder="1" applyAlignment="1">
      <alignment horizontal="left" vertical="top"/>
    </xf>
    <xf numFmtId="0" fontId="39" fillId="0" borderId="65" xfId="0" applyFont="1" applyBorder="1" applyAlignment="1">
      <alignment horizontal="left"/>
    </xf>
    <xf numFmtId="0" fontId="39" fillId="0" borderId="19" xfId="0" applyFont="1" applyBorder="1"/>
    <xf numFmtId="0" fontId="4" fillId="0" borderId="19" xfId="0" applyFont="1" applyBorder="1" applyAlignment="1">
      <alignment horizontal="left"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9" xfId="0" applyFont="1" applyBorder="1" applyAlignment="1">
      <alignment horizontal="left" vertical="top"/>
    </xf>
    <xf numFmtId="0" fontId="40" fillId="0" borderId="0" xfId="0" applyFont="1" applyAlignment="1">
      <alignment horizontal="center" vertical="center" wrapText="1"/>
    </xf>
    <xf numFmtId="0" fontId="40" fillId="12" borderId="19" xfId="0" applyFont="1" applyFill="1" applyBorder="1" applyAlignment="1">
      <alignment horizontal="center" vertical="center" wrapText="1"/>
    </xf>
    <xf numFmtId="0" fontId="40" fillId="12" borderId="46" xfId="0" applyFont="1" applyFill="1" applyBorder="1" applyAlignment="1">
      <alignment horizontal="center" vertical="center" wrapText="1"/>
    </xf>
    <xf numFmtId="0" fontId="47" fillId="0" borderId="0" xfId="0" applyFont="1" applyAlignment="1">
      <alignment horizontal="center" vertical="center" wrapText="1"/>
    </xf>
    <xf numFmtId="0" fontId="47" fillId="12" borderId="10" xfId="0" applyFont="1" applyFill="1" applyBorder="1" applyAlignment="1">
      <alignment horizontal="center" vertical="center" wrapText="1"/>
    </xf>
    <xf numFmtId="49" fontId="39" fillId="0" borderId="19" xfId="0" applyNumberFormat="1" applyFont="1" applyBorder="1" applyAlignment="1">
      <alignment horizontal="center" vertical="center" wrapText="1"/>
    </xf>
    <xf numFmtId="49" fontId="39" fillId="0" borderId="47" xfId="0" applyNumberFormat="1" applyFont="1" applyBorder="1" applyAlignment="1">
      <alignment horizontal="center" vertical="center" wrapText="1"/>
    </xf>
    <xf numFmtId="49" fontId="7" fillId="0" borderId="47" xfId="0" applyNumberFormat="1" applyFont="1" applyBorder="1" applyAlignment="1">
      <alignment horizontal="center" vertical="center" wrapText="1"/>
    </xf>
    <xf numFmtId="0" fontId="39" fillId="12" borderId="10" xfId="0" applyFont="1" applyFill="1" applyBorder="1" applyAlignment="1">
      <alignment horizontal="center" vertical="center" wrapText="1"/>
    </xf>
    <xf numFmtId="49" fontId="40" fillId="7" borderId="47" xfId="0" applyNumberFormat="1" applyFont="1" applyFill="1" applyBorder="1" applyAlignment="1">
      <alignment horizontal="center" vertical="center" wrapText="1"/>
    </xf>
    <xf numFmtId="49" fontId="42" fillId="0" borderId="19" xfId="0" applyNumberFormat="1" applyFont="1" applyBorder="1" applyAlignment="1">
      <alignment horizontal="center" vertical="center" wrapText="1"/>
    </xf>
    <xf numFmtId="0" fontId="35" fillId="2" borderId="113" xfId="0" applyFont="1" applyFill="1" applyBorder="1" applyAlignment="1">
      <alignment horizontal="center" vertical="center" wrapText="1"/>
    </xf>
    <xf numFmtId="0" fontId="35" fillId="0" borderId="11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54" xfId="0" applyFont="1" applyBorder="1" applyAlignment="1">
      <alignment horizontal="center" vertical="center" wrapText="1"/>
    </xf>
    <xf numFmtId="0" fontId="7" fillId="20" borderId="10" xfId="0" applyFont="1" applyFill="1" applyBorder="1" applyAlignment="1">
      <alignment horizontal="center" vertical="center" wrapText="1"/>
    </xf>
    <xf numFmtId="0" fontId="35" fillId="20" borderId="10"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47" fillId="20" borderId="10"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47" fillId="21" borderId="10" xfId="0" applyFont="1" applyFill="1" applyBorder="1" applyAlignment="1">
      <alignment horizontal="center" vertical="center" wrapText="1"/>
    </xf>
    <xf numFmtId="0" fontId="40"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39" fillId="20" borderId="10" xfId="0" applyFont="1" applyFill="1" applyBorder="1" applyAlignment="1">
      <alignment horizontal="center" vertical="center" wrapText="1"/>
    </xf>
    <xf numFmtId="0" fontId="92" fillId="20" borderId="10" xfId="0" applyFont="1" applyFill="1" applyBorder="1" applyAlignment="1">
      <alignment horizontal="center" vertical="center" wrapText="1"/>
    </xf>
    <xf numFmtId="0" fontId="93" fillId="20" borderId="10" xfId="0" applyFont="1" applyFill="1" applyBorder="1" applyAlignment="1">
      <alignment horizontal="center" vertical="center" wrapText="1"/>
    </xf>
    <xf numFmtId="1" fontId="18" fillId="20" borderId="10" xfId="0" applyNumberFormat="1" applyFont="1" applyFill="1" applyBorder="1" applyAlignment="1">
      <alignment horizontal="center" vertical="center" wrapText="1"/>
    </xf>
    <xf numFmtId="1" fontId="18" fillId="21" borderId="10" xfId="0" applyNumberFormat="1" applyFont="1" applyFill="1" applyBorder="1" applyAlignment="1">
      <alignment horizontal="center" vertical="center" wrapText="1"/>
    </xf>
    <xf numFmtId="1" fontId="27" fillId="21" borderId="10" xfId="0" applyNumberFormat="1" applyFont="1" applyFill="1" applyBorder="1" applyAlignment="1">
      <alignment horizontal="center" vertical="center" wrapText="1"/>
    </xf>
    <xf numFmtId="0" fontId="18" fillId="20" borderId="10" xfId="0" applyFont="1" applyFill="1" applyBorder="1" applyAlignment="1">
      <alignment horizontal="center" vertical="center" wrapText="1"/>
    </xf>
    <xf numFmtId="0" fontId="40" fillId="21" borderId="10" xfId="0" applyFont="1" applyFill="1" applyBorder="1" applyAlignment="1">
      <alignment horizontal="center" vertical="center" wrapText="1"/>
    </xf>
    <xf numFmtId="0" fontId="18" fillId="21" borderId="10" xfId="0" applyFont="1" applyFill="1" applyBorder="1" applyAlignment="1">
      <alignment horizontal="center" vertical="center" wrapText="1"/>
    </xf>
    <xf numFmtId="0" fontId="73" fillId="21" borderId="10" xfId="0" applyFont="1" applyFill="1" applyBorder="1" applyAlignment="1">
      <alignment horizontal="center" vertical="center" wrapText="1"/>
    </xf>
    <xf numFmtId="0" fontId="21" fillId="0" borderId="0" xfId="0" applyFont="1" applyAlignment="1">
      <alignment horizontal="center" vertical="center" wrapText="1"/>
    </xf>
    <xf numFmtId="0" fontId="48" fillId="12" borderId="62" xfId="0" applyFont="1" applyFill="1" applyBorder="1" applyAlignment="1">
      <alignment horizontal="center" vertical="center" wrapText="1"/>
    </xf>
    <xf numFmtId="0" fontId="48" fillId="18" borderId="75" xfId="0" applyFont="1" applyFill="1" applyBorder="1" applyAlignment="1">
      <alignment horizontal="center" vertical="center" wrapText="1"/>
    </xf>
    <xf numFmtId="0" fontId="40" fillId="0" borderId="61" xfId="0" applyFont="1" applyBorder="1" applyAlignment="1">
      <alignment horizontal="center" vertical="center" wrapText="1"/>
    </xf>
    <xf numFmtId="165" fontId="39" fillId="0" borderId="66" xfId="0" applyNumberFormat="1" applyFont="1" applyBorder="1" applyAlignment="1">
      <alignment horizontal="center" vertical="center" wrapText="1"/>
    </xf>
    <xf numFmtId="0" fontId="95" fillId="0" borderId="19" xfId="0" applyFont="1" applyBorder="1" applyAlignment="1">
      <alignment wrapText="1"/>
    </xf>
    <xf numFmtId="0" fontId="7" fillId="0" borderId="18" xfId="0" applyFont="1" applyBorder="1" applyAlignment="1">
      <alignment horizontal="left" vertical="center" wrapText="1"/>
    </xf>
    <xf numFmtId="0" fontId="39" fillId="0" borderId="70" xfId="0" applyFont="1" applyBorder="1" applyAlignment="1">
      <alignment horizontal="center" vertical="center" wrapText="1"/>
    </xf>
    <xf numFmtId="0" fontId="7" fillId="0" borderId="19" xfId="0" applyFont="1" applyBorder="1" applyAlignment="1">
      <alignment horizontal="center" vertical="center" wrapText="1"/>
    </xf>
    <xf numFmtId="165" fontId="7" fillId="0" borderId="19" xfId="0" applyNumberFormat="1" applyFont="1" applyBorder="1" applyAlignment="1">
      <alignment horizontal="center" vertical="center" wrapText="1"/>
    </xf>
    <xf numFmtId="0" fontId="48" fillId="0" borderId="19" xfId="0" applyFont="1" applyBorder="1" applyAlignment="1">
      <alignment horizontal="center" vertical="center" wrapText="1"/>
    </xf>
    <xf numFmtId="165" fontId="7" fillId="0" borderId="61" xfId="0" applyNumberFormat="1" applyFont="1" applyBorder="1" applyAlignment="1">
      <alignment horizontal="center" vertical="center"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96" fillId="0" borderId="61" xfId="0" applyFont="1" applyBorder="1" applyAlignment="1">
      <alignment horizontal="center" vertical="center" wrapText="1"/>
    </xf>
    <xf numFmtId="0" fontId="7" fillId="0" borderId="69" xfId="0" applyFont="1" applyBorder="1" applyAlignment="1">
      <alignment horizontal="center" vertical="center" wrapText="1"/>
    </xf>
    <xf numFmtId="165" fontId="7" fillId="0" borderId="69" xfId="0" applyNumberFormat="1" applyFont="1" applyBorder="1" applyAlignment="1">
      <alignment horizontal="center" vertical="center" wrapText="1"/>
    </xf>
    <xf numFmtId="0" fontId="39" fillId="0" borderId="71" xfId="0" applyFont="1" applyBorder="1" applyAlignment="1">
      <alignment horizontal="center" vertical="center" wrapText="1"/>
    </xf>
    <xf numFmtId="0" fontId="97" fillId="0" borderId="69" xfId="0" applyFont="1" applyBorder="1" applyAlignment="1">
      <alignment horizontal="center" vertical="center" wrapText="1"/>
    </xf>
    <xf numFmtId="0" fontId="40" fillId="0" borderId="69" xfId="0" applyFont="1" applyBorder="1" applyAlignment="1">
      <alignment horizontal="center" vertical="center" wrapText="1"/>
    </xf>
    <xf numFmtId="0" fontId="39" fillId="0" borderId="69" xfId="0" applyFont="1" applyBorder="1" applyAlignment="1">
      <alignment horizontal="center" vertical="center" wrapText="1"/>
    </xf>
    <xf numFmtId="0" fontId="98" fillId="0" borderId="69" xfId="0" applyFont="1" applyBorder="1" applyAlignment="1">
      <alignment horizontal="center" vertical="center" wrapText="1"/>
    </xf>
    <xf numFmtId="0" fontId="7" fillId="0" borderId="65" xfId="0" applyFont="1" applyBorder="1" applyAlignment="1">
      <alignment horizontal="center" vertical="center" wrapText="1"/>
    </xf>
    <xf numFmtId="165" fontId="7" fillId="0" borderId="65" xfId="0" applyNumberFormat="1" applyFont="1" applyBorder="1" applyAlignment="1">
      <alignment horizontal="center" vertical="center" wrapText="1"/>
    </xf>
    <xf numFmtId="0" fontId="99" fillId="0" borderId="65" xfId="0" applyFont="1" applyBorder="1" applyAlignment="1">
      <alignment horizontal="center" vertical="center" wrapText="1"/>
    </xf>
    <xf numFmtId="0" fontId="40" fillId="0" borderId="65" xfId="0" applyFont="1" applyBorder="1" applyAlignment="1">
      <alignment horizontal="center" vertical="center" wrapText="1"/>
    </xf>
    <xf numFmtId="0" fontId="98" fillId="0" borderId="65" xfId="0" applyFont="1" applyBorder="1" applyAlignment="1">
      <alignment horizontal="center" vertical="center" wrapText="1"/>
    </xf>
    <xf numFmtId="0" fontId="7" fillId="4" borderId="19" xfId="0" applyFont="1" applyFill="1" applyBorder="1" applyAlignment="1">
      <alignment horizontal="center" vertical="center" wrapText="1"/>
    </xf>
    <xf numFmtId="165" fontId="7" fillId="4" borderId="19" xfId="0" applyNumberFormat="1" applyFont="1" applyFill="1" applyBorder="1" applyAlignment="1">
      <alignment horizontal="center" vertical="center" wrapText="1"/>
    </xf>
    <xf numFmtId="0" fontId="48" fillId="4" borderId="19" xfId="0" applyFont="1" applyFill="1" applyBorder="1" applyAlignment="1">
      <alignment horizontal="center" vertical="center" wrapText="1"/>
    </xf>
    <xf numFmtId="165" fontId="7" fillId="0" borderId="16" xfId="0" applyNumberFormat="1" applyFont="1" applyBorder="1" applyAlignment="1">
      <alignment horizontal="center" vertical="center" wrapText="1"/>
    </xf>
    <xf numFmtId="0" fontId="100" fillId="0" borderId="18" xfId="0" applyFont="1" applyBorder="1" applyAlignment="1">
      <alignment horizontal="center" vertical="center" wrapText="1"/>
    </xf>
    <xf numFmtId="0" fontId="39" fillId="4" borderId="77" xfId="0" applyFont="1" applyFill="1" applyBorder="1" applyAlignment="1">
      <alignment horizontal="center" vertical="center" wrapText="1"/>
    </xf>
    <xf numFmtId="0" fontId="101" fillId="0" borderId="19" xfId="0" applyFont="1" applyBorder="1" applyAlignment="1">
      <alignment horizontal="center" vertical="center" wrapText="1"/>
    </xf>
    <xf numFmtId="0" fontId="39" fillId="2" borderId="76" xfId="0" applyFont="1" applyFill="1" applyBorder="1" applyAlignment="1">
      <alignment horizontal="center" vertical="center" wrapText="1"/>
    </xf>
    <xf numFmtId="0" fontId="7" fillId="2" borderId="19" xfId="0" applyFont="1" applyFill="1" applyBorder="1" applyAlignment="1">
      <alignment horizontal="center" vertical="center" wrapText="1"/>
    </xf>
    <xf numFmtId="165" fontId="7" fillId="2" borderId="19" xfId="0" applyNumberFormat="1" applyFont="1" applyFill="1" applyBorder="1" applyAlignment="1">
      <alignment horizontal="center" vertical="center" wrapText="1"/>
    </xf>
    <xf numFmtId="0" fontId="48" fillId="2" borderId="74"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19" xfId="0" quotePrefix="1" applyFont="1" applyFill="1" applyBorder="1" applyAlignment="1">
      <alignment horizontal="center" vertical="center" wrapText="1"/>
    </xf>
    <xf numFmtId="0" fontId="102" fillId="2" borderId="73" xfId="0" applyFont="1" applyFill="1" applyBorder="1" applyAlignment="1">
      <alignment horizontal="center" vertical="center" wrapText="1"/>
    </xf>
    <xf numFmtId="0" fontId="48" fillId="0" borderId="69" xfId="0" applyFont="1" applyBorder="1" applyAlignment="1">
      <alignment horizontal="center" vertical="center" wrapText="1"/>
    </xf>
    <xf numFmtId="0" fontId="48" fillId="4" borderId="73"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88" fillId="0" borderId="19" xfId="0" applyFont="1" applyBorder="1" applyAlignment="1">
      <alignment horizontal="center" vertical="center" wrapText="1"/>
    </xf>
    <xf numFmtId="0" fontId="7" fillId="0" borderId="19" xfId="0" quotePrefix="1" applyFont="1" applyBorder="1" applyAlignment="1">
      <alignment horizontal="center" vertical="center" wrapText="1"/>
    </xf>
    <xf numFmtId="0" fontId="103" fillId="0" borderId="19" xfId="0" applyFont="1" applyBorder="1" applyAlignment="1">
      <alignment horizontal="center" vertical="center" wrapText="1"/>
    </xf>
    <xf numFmtId="0" fontId="39" fillId="4" borderId="19"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104" fillId="0" borderId="61"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8" xfId="0" applyFont="1" applyBorder="1" applyAlignment="1">
      <alignment horizontal="center" vertical="center" wrapText="1"/>
    </xf>
    <xf numFmtId="0" fontId="105" fillId="0" borderId="65" xfId="0" applyFont="1" applyBorder="1" applyAlignment="1">
      <alignment horizontal="center" vertical="center" wrapText="1"/>
    </xf>
    <xf numFmtId="0" fontId="106" fillId="0" borderId="19" xfId="0" applyFont="1" applyBorder="1" applyAlignment="1">
      <alignment horizontal="center" vertical="center" wrapText="1"/>
    </xf>
    <xf numFmtId="0" fontId="48" fillId="0" borderId="61" xfId="0" applyFont="1" applyBorder="1" applyAlignment="1">
      <alignment horizontal="center" vertical="center" wrapText="1"/>
    </xf>
    <xf numFmtId="0" fontId="7" fillId="2" borderId="77"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0" xfId="0" applyFont="1" applyAlignment="1">
      <alignment horizontal="center" vertical="center" wrapText="1"/>
    </xf>
    <xf numFmtId="0" fontId="39" fillId="2" borderId="117" xfId="0" applyFont="1" applyFill="1" applyBorder="1" applyAlignment="1">
      <alignment horizontal="center" vertical="center" wrapText="1"/>
    </xf>
    <xf numFmtId="0" fontId="88" fillId="2" borderId="19" xfId="0" applyFont="1" applyFill="1" applyBorder="1" applyAlignment="1">
      <alignment horizontal="center" vertical="center" wrapText="1"/>
    </xf>
    <xf numFmtId="0" fontId="107" fillId="2" borderId="19" xfId="0" applyFont="1" applyFill="1" applyBorder="1" applyAlignment="1">
      <alignment horizontal="center" vertical="center" wrapText="1"/>
    </xf>
    <xf numFmtId="0" fontId="108" fillId="0" borderId="19" xfId="0" applyFont="1" applyBorder="1" applyAlignment="1">
      <alignment horizontal="center" vertical="center" wrapText="1"/>
    </xf>
    <xf numFmtId="0" fontId="47" fillId="4"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109" fillId="0" borderId="19" xfId="0" applyFont="1" applyBorder="1" applyAlignment="1">
      <alignment horizontal="center" vertical="center" wrapText="1"/>
    </xf>
    <xf numFmtId="0" fontId="110" fillId="0" borderId="19" xfId="0" applyFont="1" applyBorder="1" applyAlignment="1">
      <alignment horizontal="center" vertical="center" wrapText="1"/>
    </xf>
    <xf numFmtId="0" fontId="7" fillId="4" borderId="74" xfId="0" applyFont="1" applyFill="1" applyBorder="1" applyAlignment="1">
      <alignment horizontal="center" vertical="center" wrapText="1"/>
    </xf>
    <xf numFmtId="165" fontId="7" fillId="4" borderId="74" xfId="0" applyNumberFormat="1" applyFont="1" applyFill="1" applyBorder="1" applyAlignment="1">
      <alignment horizontal="center" vertical="center" wrapText="1"/>
    </xf>
    <xf numFmtId="165" fontId="7" fillId="0" borderId="63" xfId="0" applyNumberFormat="1" applyFont="1" applyBorder="1" applyAlignment="1">
      <alignment horizontal="center" vertical="center" wrapText="1"/>
    </xf>
    <xf numFmtId="0" fontId="109" fillId="0" borderId="61" xfId="0" applyFont="1" applyBorder="1" applyAlignment="1">
      <alignment horizontal="center" vertical="center" wrapText="1"/>
    </xf>
    <xf numFmtId="0" fontId="39" fillId="4" borderId="74"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4" borderId="19" xfId="0" quotePrefix="1" applyFont="1" applyFill="1" applyBorder="1" applyAlignment="1">
      <alignment horizontal="center" vertical="center" wrapText="1"/>
    </xf>
    <xf numFmtId="0" fontId="7" fillId="2" borderId="19" xfId="0" applyFont="1" applyFill="1" applyBorder="1" applyAlignment="1">
      <alignment horizontal="center" vertical="top" wrapText="1"/>
    </xf>
    <xf numFmtId="0" fontId="7" fillId="2" borderId="76" xfId="0" applyFont="1" applyFill="1" applyBorder="1" applyAlignment="1">
      <alignment horizontal="center" vertical="center" wrapText="1"/>
    </xf>
    <xf numFmtId="0" fontId="7" fillId="4" borderId="76" xfId="0" applyFont="1" applyFill="1" applyBorder="1" applyAlignment="1">
      <alignment horizontal="center" vertical="center" wrapText="1"/>
    </xf>
    <xf numFmtId="165" fontId="7" fillId="4" borderId="76" xfId="0" applyNumberFormat="1" applyFont="1" applyFill="1" applyBorder="1" applyAlignment="1">
      <alignment horizontal="center" vertical="center" wrapText="1"/>
    </xf>
    <xf numFmtId="0" fontId="7" fillId="2" borderId="117" xfId="0" applyFont="1" applyFill="1" applyBorder="1" applyAlignment="1">
      <alignment horizontal="center" vertical="top" wrapText="1"/>
    </xf>
    <xf numFmtId="0" fontId="7" fillId="2" borderId="118" xfId="0" applyFont="1" applyFill="1" applyBorder="1" applyAlignment="1">
      <alignment horizontal="center" vertical="top" wrapText="1"/>
    </xf>
    <xf numFmtId="0" fontId="47" fillId="0" borderId="69" xfId="0" applyFont="1" applyBorder="1" applyAlignment="1">
      <alignment horizontal="center" vertical="center" wrapText="1"/>
    </xf>
    <xf numFmtId="0" fontId="7" fillId="2" borderId="73" xfId="0" applyFont="1" applyFill="1" applyBorder="1" applyAlignment="1">
      <alignment horizontal="center" vertical="center" wrapText="1"/>
    </xf>
    <xf numFmtId="165" fontId="7" fillId="4" borderId="73" xfId="0" applyNumberFormat="1" applyFont="1" applyFill="1" applyBorder="1" applyAlignment="1">
      <alignment horizontal="center" vertical="center" wrapText="1"/>
    </xf>
    <xf numFmtId="0" fontId="7" fillId="2" borderId="119" xfId="0" applyFont="1" applyFill="1" applyBorder="1" applyAlignment="1">
      <alignment horizontal="center" vertical="top" wrapText="1"/>
    </xf>
    <xf numFmtId="0" fontId="7" fillId="2" borderId="120" xfId="0" applyFont="1" applyFill="1" applyBorder="1" applyAlignment="1">
      <alignment horizontal="center" vertical="top" wrapText="1"/>
    </xf>
    <xf numFmtId="0" fontId="47" fillId="0" borderId="65" xfId="0" applyFont="1" applyBorder="1" applyAlignment="1">
      <alignment horizontal="center" vertical="center" wrapText="1"/>
    </xf>
    <xf numFmtId="0" fontId="7" fillId="2" borderId="75" xfId="0" applyFont="1" applyFill="1" applyBorder="1" applyAlignment="1">
      <alignment horizontal="center" vertical="center" wrapText="1"/>
    </xf>
    <xf numFmtId="0" fontId="7" fillId="2" borderId="121" xfId="0" applyFont="1" applyFill="1" applyBorder="1" applyAlignment="1">
      <alignment horizontal="center" vertical="center" wrapText="1"/>
    </xf>
    <xf numFmtId="0" fontId="88" fillId="0" borderId="61" xfId="0" applyFont="1" applyBorder="1" applyAlignment="1">
      <alignment horizontal="center" vertical="center" wrapText="1"/>
    </xf>
    <xf numFmtId="0" fontId="47" fillId="4" borderId="74" xfId="0" applyFont="1" applyFill="1" applyBorder="1" applyAlignment="1">
      <alignment horizontal="center" vertical="center" wrapText="1"/>
    </xf>
    <xf numFmtId="0" fontId="7" fillId="2" borderId="119" xfId="0" applyFont="1" applyFill="1" applyBorder="1" applyAlignment="1">
      <alignment horizontal="center" vertical="center" wrapText="1"/>
    </xf>
    <xf numFmtId="0" fontId="7" fillId="2" borderId="120" xfId="0" applyFont="1" applyFill="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111" fillId="2" borderId="75" xfId="0" applyFont="1" applyFill="1" applyBorder="1" applyAlignment="1">
      <alignment horizontal="center" vertical="center" wrapText="1"/>
    </xf>
    <xf numFmtId="0" fontId="7" fillId="0" borderId="66" xfId="0" applyFont="1" applyBorder="1" applyAlignment="1">
      <alignment horizontal="center" vertical="center" wrapText="1"/>
    </xf>
    <xf numFmtId="0" fontId="7" fillId="0" borderId="68" xfId="0" applyFont="1" applyBorder="1" applyAlignment="1">
      <alignment horizontal="center" vertical="center" wrapText="1"/>
    </xf>
    <xf numFmtId="0" fontId="88" fillId="0" borderId="65" xfId="0" applyFont="1" applyBorder="1" applyAlignment="1">
      <alignment horizontal="center" vertical="center" wrapText="1"/>
    </xf>
    <xf numFmtId="0" fontId="111" fillId="2" borderId="117" xfId="0" applyFont="1" applyFill="1" applyBorder="1" applyAlignment="1">
      <alignment horizontal="center" vertical="center" wrapText="1"/>
    </xf>
    <xf numFmtId="0" fontId="111" fillId="2" borderId="117" xfId="0" applyFont="1" applyFill="1" applyBorder="1" applyAlignment="1">
      <alignment horizontal="center" vertical="center"/>
    </xf>
    <xf numFmtId="0" fontId="111" fillId="2" borderId="119" xfId="0" applyFont="1" applyFill="1" applyBorder="1" applyAlignment="1">
      <alignment horizontal="center" vertical="center"/>
    </xf>
    <xf numFmtId="0" fontId="7" fillId="0" borderId="71" xfId="0" applyFont="1" applyBorder="1" applyAlignment="1">
      <alignment horizontal="center" vertical="center" wrapText="1"/>
    </xf>
    <xf numFmtId="165" fontId="7" fillId="4" borderId="72" xfId="0" applyNumberFormat="1" applyFont="1" applyFill="1" applyBorder="1" applyAlignment="1">
      <alignment horizontal="center" vertical="center" wrapText="1"/>
    </xf>
    <xf numFmtId="0" fontId="48" fillId="0" borderId="63" xfId="0" applyFont="1" applyBorder="1" applyAlignment="1">
      <alignment horizontal="center" vertical="center" wrapText="1"/>
    </xf>
    <xf numFmtId="0" fontId="7" fillId="0" borderId="36" xfId="0" applyFont="1" applyBorder="1" applyAlignment="1">
      <alignment horizontal="center" vertical="center" wrapText="1"/>
    </xf>
    <xf numFmtId="0" fontId="112" fillId="2" borderId="122" xfId="0" applyFont="1" applyFill="1" applyBorder="1" applyAlignment="1">
      <alignment horizontal="center" vertical="center"/>
    </xf>
    <xf numFmtId="0" fontId="7" fillId="4" borderId="119" xfId="0" applyFont="1" applyFill="1" applyBorder="1" applyAlignment="1">
      <alignment horizontal="center" vertical="center" wrapText="1"/>
    </xf>
    <xf numFmtId="0" fontId="48" fillId="0" borderId="70" xfId="0" applyFont="1" applyBorder="1" applyAlignment="1">
      <alignment horizontal="center" vertical="center" wrapText="1"/>
    </xf>
    <xf numFmtId="0" fontId="112" fillId="2" borderId="10" xfId="0" applyFont="1" applyFill="1" applyBorder="1" applyAlignment="1">
      <alignment horizontal="center" vertical="center"/>
    </xf>
    <xf numFmtId="0" fontId="48"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112" fillId="2" borderId="123" xfId="0" applyFont="1" applyFill="1" applyBorder="1" applyAlignment="1">
      <alignment horizontal="center" vertical="center"/>
    </xf>
    <xf numFmtId="0" fontId="114" fillId="0" borderId="69" xfId="0" applyFont="1" applyBorder="1" applyAlignment="1">
      <alignment horizontal="center" vertical="center" wrapText="1"/>
    </xf>
    <xf numFmtId="0" fontId="40" fillId="2" borderId="121" xfId="0" applyFont="1" applyFill="1" applyBorder="1" applyAlignment="1">
      <alignment horizontal="center" vertical="center" wrapText="1"/>
    </xf>
    <xf numFmtId="0" fontId="111" fillId="2" borderId="10" xfId="0" applyFont="1" applyFill="1" applyBorder="1" applyAlignment="1">
      <alignment vertical="center"/>
    </xf>
    <xf numFmtId="0" fontId="88" fillId="0" borderId="69" xfId="0" applyFont="1" applyBorder="1" applyAlignment="1">
      <alignment horizontal="center" vertical="center" wrapText="1"/>
    </xf>
    <xf numFmtId="0" fontId="40" fillId="2" borderId="118" xfId="0" applyFont="1" applyFill="1" applyBorder="1" applyAlignment="1">
      <alignment horizontal="center" vertical="center" wrapText="1"/>
    </xf>
    <xf numFmtId="0" fontId="40" fillId="2" borderId="120" xfId="0" applyFont="1" applyFill="1" applyBorder="1" applyAlignment="1">
      <alignment horizontal="center" vertical="center" wrapText="1"/>
    </xf>
    <xf numFmtId="165" fontId="7" fillId="4" borderId="74" xfId="0" applyNumberFormat="1" applyFont="1" applyFill="1" applyBorder="1" applyAlignment="1">
      <alignment horizontal="center" vertical="top" wrapText="1"/>
    </xf>
    <xf numFmtId="0" fontId="39" fillId="0" borderId="63" xfId="0" applyFont="1" applyBorder="1" applyAlignment="1">
      <alignment horizontal="center" vertical="top" wrapText="1"/>
    </xf>
    <xf numFmtId="0" fontId="39" fillId="0" borderId="64" xfId="0" applyFont="1" applyBorder="1" applyAlignment="1">
      <alignment horizontal="center" vertical="top" wrapText="1"/>
    </xf>
    <xf numFmtId="165" fontId="7" fillId="4" borderId="76" xfId="0" applyNumberFormat="1" applyFont="1" applyFill="1" applyBorder="1" applyAlignment="1">
      <alignment horizontal="center" vertical="top" wrapText="1"/>
    </xf>
    <xf numFmtId="0" fontId="39" fillId="0" borderId="70" xfId="0" applyFont="1" applyBorder="1" applyAlignment="1">
      <alignment horizontal="center" vertical="top" wrapText="1"/>
    </xf>
    <xf numFmtId="0" fontId="39" fillId="0" borderId="71" xfId="0" applyFont="1" applyBorder="1" applyAlignment="1">
      <alignment horizontal="center" vertical="top" wrapText="1"/>
    </xf>
    <xf numFmtId="165" fontId="7" fillId="4" borderId="73" xfId="0" applyNumberFormat="1" applyFont="1" applyFill="1" applyBorder="1" applyAlignment="1">
      <alignment horizontal="center" vertical="top" wrapText="1"/>
    </xf>
    <xf numFmtId="0" fontId="39" fillId="0" borderId="66" xfId="0" applyFont="1" applyBorder="1" applyAlignment="1">
      <alignment horizontal="center" vertical="top" wrapText="1"/>
    </xf>
    <xf numFmtId="0" fontId="39" fillId="0" borderId="68" xfId="0" applyFont="1" applyBorder="1" applyAlignment="1">
      <alignment horizontal="center" vertical="top" wrapText="1"/>
    </xf>
    <xf numFmtId="0" fontId="115" fillId="0" borderId="19" xfId="0" applyFont="1" applyBorder="1" applyAlignment="1">
      <alignment horizontal="center" vertical="center" wrapText="1"/>
    </xf>
    <xf numFmtId="0" fontId="62" fillId="0" borderId="61" xfId="0" applyFont="1" applyBorder="1" applyAlignment="1">
      <alignment horizontal="center" vertical="center" wrapText="1"/>
    </xf>
    <xf numFmtId="0" fontId="111" fillId="24" borderId="10" xfId="0" applyFont="1" applyFill="1" applyBorder="1" applyAlignment="1">
      <alignment vertical="center"/>
    </xf>
    <xf numFmtId="0" fontId="17" fillId="0" borderId="19" xfId="0" applyFont="1" applyBorder="1"/>
    <xf numFmtId="0" fontId="7" fillId="4" borderId="77" xfId="0" applyFont="1" applyFill="1" applyBorder="1" applyAlignment="1">
      <alignment horizontal="center" vertical="center" wrapText="1"/>
    </xf>
    <xf numFmtId="0" fontId="111" fillId="25" borderId="19" xfId="0" applyFont="1" applyFill="1" applyBorder="1" applyAlignment="1">
      <alignment vertical="center" wrapText="1"/>
    </xf>
    <xf numFmtId="0" fontId="17" fillId="0" borderId="71" xfId="0" applyFont="1" applyBorder="1"/>
    <xf numFmtId="0" fontId="17" fillId="0" borderId="65" xfId="0" applyFont="1" applyBorder="1"/>
    <xf numFmtId="0" fontId="67" fillId="0" borderId="65" xfId="0" applyFont="1" applyBorder="1"/>
    <xf numFmtId="0" fontId="109" fillId="0" borderId="18" xfId="0" applyFont="1" applyBorder="1" applyAlignment="1">
      <alignment horizontal="center" vertical="center" wrapText="1"/>
    </xf>
    <xf numFmtId="0" fontId="39" fillId="24" borderId="73"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47" fillId="0" borderId="16" xfId="0" applyFont="1" applyBorder="1" applyAlignment="1">
      <alignment horizontal="center" vertical="center" wrapText="1"/>
    </xf>
    <xf numFmtId="0" fontId="47" fillId="0" borderId="65" xfId="0" applyFont="1" applyBorder="1" applyAlignment="1">
      <alignment vertical="center" wrapText="1"/>
    </xf>
    <xf numFmtId="0" fontId="117" fillId="0" borderId="19" xfId="0" applyFont="1" applyBorder="1" applyAlignment="1">
      <alignment horizontal="left" vertical="center" wrapText="1"/>
    </xf>
    <xf numFmtId="0" fontId="47" fillId="24" borderId="19" xfId="0" applyFont="1" applyFill="1" applyBorder="1" applyAlignment="1">
      <alignment vertical="center" wrapText="1"/>
    </xf>
    <xf numFmtId="0" fontId="47" fillId="0" borderId="69" xfId="0" applyFont="1" applyBorder="1" applyAlignment="1">
      <alignment vertical="center" wrapText="1"/>
    </xf>
    <xf numFmtId="0" fontId="17" fillId="0" borderId="69" xfId="0" applyFont="1" applyBorder="1"/>
    <xf numFmtId="0" fontId="47" fillId="4" borderId="19" xfId="0" applyFont="1" applyFill="1" applyBorder="1" applyAlignment="1">
      <alignment vertical="center" wrapText="1"/>
    </xf>
    <xf numFmtId="0" fontId="14" fillId="2" borderId="19" xfId="0" applyFont="1" applyFill="1" applyBorder="1" applyAlignment="1">
      <alignment vertical="center" wrapText="1"/>
    </xf>
    <xf numFmtId="0" fontId="14" fillId="2" borderId="19" xfId="0" applyFont="1" applyFill="1" applyBorder="1" applyAlignment="1">
      <alignment horizontal="left" vertical="center" wrapText="1"/>
    </xf>
    <xf numFmtId="0" fontId="7" fillId="13" borderId="74" xfId="0" applyFont="1" applyFill="1" applyBorder="1" applyAlignment="1">
      <alignment vertical="center" wrapText="1"/>
    </xf>
    <xf numFmtId="0" fontId="4" fillId="0" borderId="61" xfId="0" applyFont="1" applyBorder="1" applyAlignment="1">
      <alignment horizontal="center" vertical="center" wrapText="1"/>
    </xf>
    <xf numFmtId="0" fontId="4" fillId="0" borderId="19" xfId="0" applyFont="1" applyBorder="1" applyAlignment="1">
      <alignment horizontal="left" vertical="center"/>
    </xf>
    <xf numFmtId="0" fontId="118" fillId="0" borderId="19" xfId="0" applyFont="1" applyBorder="1" applyAlignment="1">
      <alignment horizontal="left" vertical="center" wrapText="1"/>
    </xf>
    <xf numFmtId="0" fontId="119" fillId="12" borderId="46" xfId="0" applyFont="1" applyFill="1" applyBorder="1" applyAlignment="1">
      <alignment horizontal="center" vertical="center" wrapText="1"/>
    </xf>
    <xf numFmtId="0" fontId="4" fillId="0" borderId="0" xfId="0" applyFont="1" applyAlignment="1">
      <alignment vertical="center"/>
    </xf>
    <xf numFmtId="0" fontId="39" fillId="0" borderId="0" xfId="0" applyFont="1" applyAlignment="1">
      <alignment vertical="center"/>
    </xf>
    <xf numFmtId="49" fontId="48" fillId="0" borderId="47" xfId="0" applyNumberFormat="1" applyFont="1" applyBorder="1" applyAlignment="1">
      <alignment horizontal="left" vertical="center" wrapText="1"/>
    </xf>
    <xf numFmtId="49" fontId="48" fillId="0" borderId="0" xfId="0" applyNumberFormat="1" applyFont="1" applyAlignment="1">
      <alignment horizontal="left" vertical="center" wrapText="1"/>
    </xf>
    <xf numFmtId="0" fontId="17" fillId="0" borderId="0" xfId="0" applyFont="1" applyAlignment="1">
      <alignment horizontal="left" vertical="center"/>
    </xf>
    <xf numFmtId="0" fontId="4" fillId="0" borderId="0" xfId="0" applyFont="1" applyAlignment="1">
      <alignment horizontal="left" wrapText="1"/>
    </xf>
    <xf numFmtId="0" fontId="30" fillId="20" borderId="10" xfId="0" applyFont="1" applyFill="1" applyBorder="1" applyAlignment="1">
      <alignment vertical="center" wrapText="1"/>
    </xf>
    <xf numFmtId="0" fontId="4" fillId="21" borderId="10" xfId="0" applyFont="1" applyFill="1" applyBorder="1" applyAlignment="1">
      <alignment horizontal="left" wrapText="1"/>
    </xf>
    <xf numFmtId="0" fontId="120" fillId="20" borderId="10" xfId="0" applyFont="1" applyFill="1" applyBorder="1" applyAlignment="1">
      <alignment horizontal="left" vertical="center" wrapText="1"/>
    </xf>
    <xf numFmtId="0" fontId="4" fillId="20" borderId="10" xfId="0" applyFont="1" applyFill="1" applyBorder="1" applyAlignment="1">
      <alignment vertical="center"/>
    </xf>
    <xf numFmtId="0" fontId="58" fillId="0" borderId="18" xfId="0" applyFont="1" applyBorder="1" applyAlignment="1">
      <alignment horizontal="left" vertical="center" wrapText="1"/>
    </xf>
    <xf numFmtId="165" fontId="7" fillId="0" borderId="63" xfId="0" applyNumberFormat="1" applyFont="1" applyBorder="1" applyAlignment="1">
      <alignment vertical="center" wrapText="1"/>
    </xf>
    <xf numFmtId="165" fontId="47" fillId="0" borderId="19" xfId="0" applyNumberFormat="1" applyFont="1" applyBorder="1" applyAlignment="1">
      <alignment horizontal="center" vertical="center" wrapText="1"/>
    </xf>
    <xf numFmtId="0" fontId="122" fillId="0" borderId="19" xfId="0" applyFont="1" applyBorder="1" applyAlignment="1">
      <alignment horizontal="left" vertical="center" wrapText="1"/>
    </xf>
    <xf numFmtId="0" fontId="7" fillId="2" borderId="19" xfId="0" applyFont="1" applyFill="1" applyBorder="1" applyAlignment="1">
      <alignment vertical="center" wrapText="1"/>
    </xf>
    <xf numFmtId="0" fontId="39" fillId="26" borderId="19" xfId="0" applyFont="1" applyFill="1" applyBorder="1" applyAlignment="1">
      <alignment horizontal="center" vertical="center" wrapText="1"/>
    </xf>
    <xf numFmtId="0" fontId="39" fillId="0" borderId="18" xfId="0" applyFont="1" applyBorder="1" applyAlignment="1">
      <alignment horizontal="center" vertical="center" wrapText="1"/>
    </xf>
    <xf numFmtId="0" fontId="7" fillId="0" borderId="19" xfId="0" applyFont="1" applyBorder="1" applyAlignment="1">
      <alignment vertical="center" wrapText="1"/>
    </xf>
    <xf numFmtId="0" fontId="39" fillId="27" borderId="19" xfId="0" applyFont="1" applyFill="1" applyBorder="1" applyAlignment="1">
      <alignment horizontal="center" vertical="center" wrapText="1"/>
    </xf>
    <xf numFmtId="0" fontId="58" fillId="0" borderId="65" xfId="0" applyFont="1" applyBorder="1" applyAlignment="1">
      <alignment horizontal="left" vertical="center" wrapText="1"/>
    </xf>
    <xf numFmtId="0" fontId="58" fillId="0" borderId="65" xfId="0" applyFont="1" applyBorder="1" applyAlignment="1">
      <alignment horizontal="center" vertical="center" wrapText="1"/>
    </xf>
    <xf numFmtId="165" fontId="58" fillId="0" borderId="66" xfId="0" applyNumberFormat="1" applyFont="1" applyBorder="1" applyAlignment="1">
      <alignment horizontal="center" vertical="center" wrapText="1"/>
    </xf>
    <xf numFmtId="0" fontId="39" fillId="2" borderId="74" xfId="0" applyFont="1" applyFill="1" applyBorder="1" applyAlignment="1">
      <alignment vertical="center" wrapText="1"/>
    </xf>
    <xf numFmtId="0" fontId="124" fillId="0" borderId="19" xfId="0" applyFont="1" applyBorder="1" applyAlignment="1">
      <alignment horizontal="left" vertical="center" wrapText="1"/>
    </xf>
    <xf numFmtId="0" fontId="17" fillId="0" borderId="0" xfId="0" applyFont="1" applyAlignment="1">
      <alignment horizontal="left"/>
    </xf>
    <xf numFmtId="0" fontId="44" fillId="0" borderId="52" xfId="0" applyFont="1" applyBorder="1" applyAlignment="1">
      <alignment horizontal="left" vertical="center" wrapText="1"/>
    </xf>
    <xf numFmtId="0" fontId="48" fillId="18" borderId="40" xfId="0" applyFont="1" applyFill="1" applyBorder="1" applyAlignment="1">
      <alignment horizontal="center" vertical="center" wrapText="1"/>
    </xf>
    <xf numFmtId="165" fontId="39" fillId="0" borderId="65" xfId="0" applyNumberFormat="1" applyFont="1" applyBorder="1" applyAlignment="1">
      <alignment horizontal="center" vertical="center" wrapText="1"/>
    </xf>
    <xf numFmtId="0" fontId="39" fillId="0" borderId="65" xfId="0" applyFont="1" applyBorder="1" applyAlignment="1">
      <alignment horizontal="left" vertical="center" wrapText="1"/>
    </xf>
    <xf numFmtId="0" fontId="39" fillId="0" borderId="65" xfId="0" applyFont="1" applyBorder="1" applyAlignment="1">
      <alignment vertical="top" wrapText="1"/>
    </xf>
    <xf numFmtId="0" fontId="7" fillId="0" borderId="65" xfId="0" applyFont="1" applyBorder="1" applyAlignment="1">
      <alignment horizontal="left" vertical="top" wrapText="1"/>
    </xf>
    <xf numFmtId="0" fontId="7" fillId="0" borderId="65" xfId="0" applyFont="1" applyBorder="1" applyAlignment="1">
      <alignment horizontal="left" vertical="center" wrapText="1"/>
    </xf>
    <xf numFmtId="0" fontId="39" fillId="0" borderId="69" xfId="0" applyFont="1" applyBorder="1" applyAlignment="1">
      <alignment horizontal="left" vertical="center" wrapText="1"/>
    </xf>
    <xf numFmtId="0" fontId="39" fillId="0" borderId="65" xfId="0" applyFont="1" applyBorder="1" applyAlignment="1">
      <alignment horizontal="left" vertical="top" wrapText="1"/>
    </xf>
    <xf numFmtId="0" fontId="40" fillId="0" borderId="65" xfId="0" applyFont="1" applyBorder="1" applyAlignment="1">
      <alignment horizontal="center" vertical="center"/>
    </xf>
    <xf numFmtId="0" fontId="39" fillId="4" borderId="73" xfId="0" applyFont="1" applyFill="1" applyBorder="1" applyAlignment="1">
      <alignment horizontal="left" vertical="center" wrapText="1"/>
    </xf>
    <xf numFmtId="0" fontId="40" fillId="0" borderId="19" xfId="0" applyFont="1" applyBorder="1" applyAlignment="1">
      <alignment horizontal="left" vertical="top" wrapText="1"/>
    </xf>
    <xf numFmtId="0" fontId="7" fillId="0" borderId="19" xfId="0" applyFont="1" applyBorder="1" applyAlignment="1">
      <alignment horizontal="left" vertical="top" wrapText="1"/>
    </xf>
    <xf numFmtId="0" fontId="48" fillId="0" borderId="19" xfId="0" applyFont="1" applyBorder="1" applyAlignment="1">
      <alignment horizontal="left" vertical="center" wrapText="1"/>
    </xf>
    <xf numFmtId="0" fontId="39" fillId="4" borderId="73" xfId="0" applyFont="1" applyFill="1" applyBorder="1" applyAlignment="1">
      <alignment vertical="top" wrapText="1"/>
    </xf>
    <xf numFmtId="0" fontId="125" fillId="0" borderId="65" xfId="0" applyFont="1" applyBorder="1" applyAlignment="1">
      <alignment horizontal="left" vertical="center" wrapText="1"/>
    </xf>
    <xf numFmtId="0" fontId="39" fillId="4" borderId="72" xfId="0" applyFont="1" applyFill="1" applyBorder="1" applyAlignment="1">
      <alignment vertical="top" wrapText="1"/>
    </xf>
    <xf numFmtId="0" fontId="48" fillId="0" borderId="19" xfId="0" applyFont="1" applyBorder="1" applyAlignment="1">
      <alignment horizontal="left" vertical="top" wrapText="1"/>
    </xf>
    <xf numFmtId="0" fontId="39" fillId="19" borderId="19" xfId="0" applyFont="1" applyFill="1" applyBorder="1" applyAlignment="1">
      <alignment horizontal="left" vertical="center" wrapText="1"/>
    </xf>
    <xf numFmtId="0" fontId="39" fillId="19" borderId="19" xfId="0" applyFont="1" applyFill="1" applyBorder="1" applyAlignment="1">
      <alignment horizontal="center" vertical="center" wrapText="1"/>
    </xf>
    <xf numFmtId="0" fontId="39" fillId="19" borderId="47" xfId="0" applyFont="1" applyFill="1" applyBorder="1" applyAlignment="1">
      <alignment horizontal="center" vertical="center" wrapText="1"/>
    </xf>
    <xf numFmtId="165" fontId="39" fillId="19" borderId="19" xfId="0" applyNumberFormat="1" applyFont="1" applyFill="1" applyBorder="1" applyAlignment="1">
      <alignment horizontal="center" vertical="center"/>
    </xf>
    <xf numFmtId="0" fontId="39" fillId="19" borderId="19" xfId="0" applyFont="1" applyFill="1" applyBorder="1" applyAlignment="1">
      <alignment vertical="center"/>
    </xf>
    <xf numFmtId="0" fontId="39" fillId="19" borderId="19" xfId="0" applyFont="1" applyFill="1" applyBorder="1" applyAlignment="1">
      <alignment horizontal="center" vertical="center"/>
    </xf>
    <xf numFmtId="0" fontId="7" fillId="19" borderId="19" xfId="0" applyFont="1" applyFill="1" applyBorder="1" applyAlignment="1">
      <alignment horizontal="left" vertical="center" wrapText="1"/>
    </xf>
    <xf numFmtId="0" fontId="40" fillId="19" borderId="19" xfId="0" applyFont="1" applyFill="1" applyBorder="1" applyAlignment="1">
      <alignment horizontal="center" vertical="center"/>
    </xf>
    <xf numFmtId="0" fontId="39" fillId="0" borderId="47" xfId="0" applyFont="1" applyBorder="1" applyAlignment="1">
      <alignment horizontal="center" vertical="center" wrapText="1"/>
    </xf>
    <xf numFmtId="165" fontId="39" fillId="0" borderId="19" xfId="0" applyNumberFormat="1" applyFont="1" applyBorder="1" applyAlignment="1">
      <alignment horizontal="center" vertical="center"/>
    </xf>
    <xf numFmtId="0" fontId="39" fillId="4" borderId="72" xfId="0" applyFont="1" applyFill="1" applyBorder="1" applyAlignment="1">
      <alignment vertical="center" wrapText="1"/>
    </xf>
    <xf numFmtId="0" fontId="126" fillId="4" borderId="19" xfId="0" applyFont="1" applyFill="1" applyBorder="1" applyAlignment="1">
      <alignment horizontal="left" vertical="center" wrapText="1"/>
    </xf>
    <xf numFmtId="0" fontId="39" fillId="0" borderId="16" xfId="0" applyFont="1" applyBorder="1" applyAlignment="1">
      <alignment vertical="center"/>
    </xf>
    <xf numFmtId="165" fontId="7" fillId="0" borderId="19" xfId="0" applyNumberFormat="1" applyFont="1" applyBorder="1" applyAlignment="1">
      <alignment horizontal="center" vertical="center"/>
    </xf>
    <xf numFmtId="0" fontId="7" fillId="0" borderId="16"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lignment horizontal="left" vertical="top"/>
    </xf>
    <xf numFmtId="0" fontId="7" fillId="0" borderId="16" xfId="0" applyFont="1" applyBorder="1" applyAlignment="1">
      <alignment vertical="center" wrapText="1"/>
    </xf>
    <xf numFmtId="0" fontId="7" fillId="0" borderId="61" xfId="0" applyFont="1" applyBorder="1" applyAlignment="1">
      <alignment horizontal="left" vertical="center" wrapText="1"/>
    </xf>
    <xf numFmtId="0" fontId="7" fillId="0" borderId="19" xfId="0" applyFont="1" applyBorder="1"/>
    <xf numFmtId="0" fontId="127" fillId="0" borderId="19" xfId="0" applyFont="1" applyBorder="1" applyAlignment="1">
      <alignment horizontal="left" vertical="top" wrapText="1"/>
    </xf>
    <xf numFmtId="165" fontId="39" fillId="0" borderId="61" xfId="0" applyNumberFormat="1" applyFont="1" applyBorder="1" applyAlignment="1">
      <alignment horizontal="center" vertical="center"/>
    </xf>
    <xf numFmtId="0" fontId="39" fillId="0" borderId="61" xfId="0" applyFont="1" applyBorder="1" applyAlignment="1">
      <alignment vertical="center"/>
    </xf>
    <xf numFmtId="0" fontId="48" fillId="0" borderId="61" xfId="0" applyFont="1" applyBorder="1" applyAlignment="1">
      <alignment horizontal="left" vertical="top" wrapText="1"/>
    </xf>
    <xf numFmtId="0" fontId="7" fillId="0" borderId="61" xfId="0" applyFont="1" applyBorder="1" applyAlignment="1">
      <alignment horizontal="left" vertical="top" wrapText="1"/>
    </xf>
    <xf numFmtId="0" fontId="38" fillId="0" borderId="19" xfId="0" applyFont="1" applyBorder="1" applyAlignment="1">
      <alignment horizontal="center" vertical="center"/>
    </xf>
    <xf numFmtId="165" fontId="49" fillId="0" borderId="19" xfId="0" applyNumberFormat="1" applyFont="1" applyBorder="1" applyAlignment="1">
      <alignment horizontal="center" vertical="center"/>
    </xf>
    <xf numFmtId="0" fontId="49" fillId="0" borderId="19" xfId="0" applyFont="1" applyBorder="1" applyAlignment="1">
      <alignment vertical="center" wrapText="1"/>
    </xf>
    <xf numFmtId="165" fontId="49" fillId="0" borderId="19" xfId="0" applyNumberFormat="1" applyFont="1" applyBorder="1" applyAlignment="1">
      <alignment vertical="center" wrapText="1"/>
    </xf>
    <xf numFmtId="0" fontId="38" fillId="0" borderId="19" xfId="0" applyFont="1" applyBorder="1" applyAlignment="1">
      <alignment vertical="center" wrapText="1"/>
    </xf>
    <xf numFmtId="0" fontId="38" fillId="0" borderId="19" xfId="0" applyFont="1" applyBorder="1" applyAlignment="1">
      <alignment horizontal="left" vertical="top" wrapText="1"/>
    </xf>
    <xf numFmtId="0" fontId="49" fillId="0" borderId="19" xfId="0" applyFont="1" applyBorder="1" applyAlignment="1">
      <alignment horizontal="left" vertical="top" wrapText="1"/>
    </xf>
    <xf numFmtId="0" fontId="128" fillId="0" borderId="19" xfId="0" applyFont="1" applyBorder="1" applyAlignment="1">
      <alignment horizontal="left" vertical="top" wrapText="1"/>
    </xf>
    <xf numFmtId="0" fontId="21" fillId="0" borderId="19" xfId="0" applyFont="1" applyBorder="1" applyAlignment="1">
      <alignment horizontal="center" vertical="center" wrapText="1"/>
    </xf>
    <xf numFmtId="0" fontId="7" fillId="0" borderId="19" xfId="0" applyFont="1" applyBorder="1" applyAlignment="1">
      <alignment horizontal="center" vertical="top" wrapText="1"/>
    </xf>
    <xf numFmtId="0" fontId="7" fillId="4" borderId="59" xfId="0" applyFont="1" applyFill="1" applyBorder="1" applyAlignment="1">
      <alignment horizontal="left" vertical="top" wrapText="1"/>
    </xf>
    <xf numFmtId="0" fontId="48" fillId="0" borderId="19" xfId="0" applyFont="1" applyBorder="1" applyAlignment="1">
      <alignment horizontal="center" vertical="center"/>
    </xf>
    <xf numFmtId="0" fontId="7" fillId="0" borderId="65" xfId="0" applyFont="1" applyBorder="1" applyAlignment="1">
      <alignment horizontal="center" vertical="center"/>
    </xf>
    <xf numFmtId="0" fontId="7" fillId="0" borderId="19" xfId="0" applyFont="1" applyBorder="1" applyAlignment="1">
      <alignment vertical="top" wrapText="1"/>
    </xf>
    <xf numFmtId="0" fontId="129" fillId="0" borderId="19" xfId="0" applyFont="1" applyBorder="1" applyAlignment="1">
      <alignment horizontal="left" vertical="center" wrapText="1"/>
    </xf>
    <xf numFmtId="0" fontId="130" fillId="0" borderId="19" xfId="0" applyFont="1" applyBorder="1" applyAlignment="1">
      <alignment horizontal="center" vertical="center" wrapText="1"/>
    </xf>
    <xf numFmtId="0" fontId="7" fillId="4" borderId="19" xfId="0" applyFont="1" applyFill="1" applyBorder="1" applyAlignment="1">
      <alignment vertical="center" wrapText="1"/>
    </xf>
    <xf numFmtId="165" fontId="7" fillId="0" borderId="19" xfId="0" applyNumberFormat="1" applyFont="1" applyBorder="1" applyAlignment="1">
      <alignment horizontal="left" vertical="center" wrapText="1"/>
    </xf>
    <xf numFmtId="0" fontId="39" fillId="0" borderId="65" xfId="0" applyFont="1" applyBorder="1" applyAlignment="1">
      <alignment vertical="center" wrapText="1"/>
    </xf>
    <xf numFmtId="165" fontId="39" fillId="0" borderId="65" xfId="0" applyNumberFormat="1" applyFont="1" applyBorder="1" applyAlignment="1">
      <alignment vertical="center" wrapText="1"/>
    </xf>
    <xf numFmtId="0" fontId="62" fillId="0" borderId="16" xfId="0" applyFont="1" applyBorder="1" applyAlignment="1">
      <alignment vertical="top"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62" fillId="0" borderId="0" xfId="0" applyFont="1"/>
    <xf numFmtId="165" fontId="39" fillId="0" borderId="19" xfId="0" applyNumberFormat="1" applyFont="1" applyBorder="1" applyAlignment="1">
      <alignment horizontal="left" vertical="center" wrapText="1"/>
    </xf>
    <xf numFmtId="0" fontId="47" fillId="0" borderId="19" xfId="0" applyFont="1" applyBorder="1" applyAlignment="1">
      <alignment horizontal="center" vertical="center"/>
    </xf>
    <xf numFmtId="165" fontId="39" fillId="4" borderId="19" xfId="0" applyNumberFormat="1" applyFont="1" applyFill="1" applyBorder="1" applyAlignment="1">
      <alignment horizontal="center" vertical="center" wrapText="1"/>
    </xf>
    <xf numFmtId="165" fontId="39" fillId="4" borderId="19" xfId="0" applyNumberFormat="1" applyFont="1" applyFill="1" applyBorder="1" applyAlignment="1">
      <alignment horizontal="center" vertical="center"/>
    </xf>
    <xf numFmtId="0" fontId="4" fillId="4" borderId="10" xfId="0" applyFont="1" applyFill="1" applyBorder="1" applyAlignment="1">
      <alignment horizontal="left"/>
    </xf>
    <xf numFmtId="0" fontId="4" fillId="4" borderId="10" xfId="0" applyFont="1" applyFill="1" applyBorder="1"/>
    <xf numFmtId="0" fontId="131" fillId="4" borderId="19" xfId="0" applyFont="1" applyFill="1" applyBorder="1" applyAlignment="1">
      <alignment horizontal="center" vertical="center" wrapText="1"/>
    </xf>
    <xf numFmtId="0" fontId="132" fillId="0" borderId="19" xfId="0" applyFont="1" applyBorder="1" applyAlignment="1">
      <alignment horizontal="center" vertical="center" wrapText="1"/>
    </xf>
    <xf numFmtId="165" fontId="39" fillId="0" borderId="0" xfId="0" applyNumberFormat="1" applyFont="1" applyAlignment="1">
      <alignment horizontal="center" vertical="center" wrapText="1"/>
    </xf>
    <xf numFmtId="0" fontId="40" fillId="4" borderId="73" xfId="0" applyFont="1" applyFill="1" applyBorder="1" applyAlignment="1">
      <alignment horizontal="center" vertical="center" wrapText="1"/>
    </xf>
    <xf numFmtId="0" fontId="39" fillId="4" borderId="73" xfId="0" applyFont="1" applyFill="1" applyBorder="1" applyAlignment="1">
      <alignment vertical="center" wrapText="1"/>
    </xf>
    <xf numFmtId="165" fontId="39" fillId="4" borderId="73" xfId="0" applyNumberFormat="1" applyFont="1" applyFill="1" applyBorder="1" applyAlignment="1">
      <alignment vertical="center" wrapText="1"/>
    </xf>
    <xf numFmtId="0" fontId="39" fillId="4" borderId="73" xfId="0" applyFont="1" applyFill="1" applyBorder="1" applyAlignment="1">
      <alignment horizontal="center" vertical="center" wrapText="1"/>
    </xf>
    <xf numFmtId="165" fontId="39" fillId="4" borderId="73" xfId="0" applyNumberFormat="1" applyFont="1" applyFill="1" applyBorder="1" applyAlignment="1">
      <alignment horizontal="center" vertical="center" wrapText="1"/>
    </xf>
    <xf numFmtId="0" fontId="133" fillId="4" borderId="73" xfId="0" applyFont="1" applyFill="1" applyBorder="1" applyAlignment="1">
      <alignment vertical="center" wrapText="1"/>
    </xf>
    <xf numFmtId="0" fontId="40" fillId="4" borderId="73" xfId="0" applyFont="1" applyFill="1" applyBorder="1" applyAlignment="1">
      <alignment horizontal="left" vertical="center" wrapText="1"/>
    </xf>
    <xf numFmtId="0" fontId="134" fillId="4" borderId="73"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0" xfId="0" applyFont="1" applyFill="1" applyBorder="1" applyAlignment="1">
      <alignment vertical="center" wrapText="1"/>
    </xf>
    <xf numFmtId="165" fontId="49" fillId="0" borderId="69" xfId="0" applyNumberFormat="1" applyFont="1" applyBorder="1" applyAlignment="1">
      <alignment horizontal="center" vertical="center"/>
    </xf>
    <xf numFmtId="0" fontId="38" fillId="0" borderId="65" xfId="0" applyFont="1" applyBorder="1" applyAlignment="1">
      <alignment horizontal="center" vertical="center"/>
    </xf>
    <xf numFmtId="0" fontId="4" fillId="0" borderId="65" xfId="0" applyFont="1" applyBorder="1" applyAlignment="1">
      <alignment horizontal="center" vertical="center" wrapText="1"/>
    </xf>
    <xf numFmtId="165" fontId="4" fillId="0" borderId="65"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0" fontId="62" fillId="0" borderId="19" xfId="0" applyFont="1" applyBorder="1" applyAlignment="1">
      <alignment vertical="center" wrapText="1"/>
    </xf>
    <xf numFmtId="0" fontId="135" fillId="0" borderId="19" xfId="0" applyFont="1" applyBorder="1" applyAlignment="1">
      <alignment vertical="center" wrapText="1"/>
    </xf>
    <xf numFmtId="0" fontId="4" fillId="0" borderId="69" xfId="0" applyFont="1" applyBorder="1" applyAlignment="1">
      <alignment horizontal="center" vertical="center" wrapText="1"/>
    </xf>
    <xf numFmtId="0" fontId="136" fillId="0" borderId="16" xfId="0" applyFont="1" applyBorder="1" applyAlignment="1">
      <alignment horizontal="center" vertical="center" wrapText="1"/>
    </xf>
    <xf numFmtId="0" fontId="38" fillId="0" borderId="61" xfId="0" applyFont="1" applyBorder="1" applyAlignment="1">
      <alignment horizontal="center" vertical="center"/>
    </xf>
    <xf numFmtId="0" fontId="17" fillId="0" borderId="19" xfId="0" applyFont="1" applyBorder="1" applyAlignment="1">
      <alignment horizontal="left" vertical="center" wrapText="1"/>
    </xf>
    <xf numFmtId="165" fontId="4" fillId="0" borderId="19"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4" borderId="19" xfId="0" applyFont="1" applyFill="1" applyBorder="1" applyAlignment="1">
      <alignment vertical="center" wrapText="1"/>
    </xf>
    <xf numFmtId="0" fontId="17" fillId="0" borderId="19" xfId="0" applyFont="1" applyBorder="1" applyAlignment="1">
      <alignment vertical="center" wrapText="1"/>
    </xf>
    <xf numFmtId="165" fontId="17" fillId="0" borderId="19" xfId="0" applyNumberFormat="1" applyFont="1" applyBorder="1" applyAlignment="1">
      <alignment horizontal="center" vertical="center"/>
    </xf>
    <xf numFmtId="0" fontId="4" fillId="4" borderId="19" xfId="0" applyFont="1" applyFill="1" applyBorder="1" applyAlignment="1">
      <alignment horizontal="left" vertical="center" wrapText="1"/>
    </xf>
    <xf numFmtId="0" fontId="62" fillId="4" borderId="19" xfId="0" applyFont="1" applyFill="1" applyBorder="1" applyAlignment="1">
      <alignment vertical="center" wrapText="1"/>
    </xf>
    <xf numFmtId="0" fontId="38" fillId="0" borderId="61" xfId="0" applyFont="1" applyBorder="1" applyAlignment="1">
      <alignment vertical="center"/>
    </xf>
    <xf numFmtId="0" fontId="38" fillId="0" borderId="69" xfId="0" applyFont="1" applyBorder="1" applyAlignment="1">
      <alignment vertical="center"/>
    </xf>
    <xf numFmtId="0" fontId="4" fillId="0" borderId="19" xfId="0" applyFont="1" applyBorder="1" applyAlignment="1">
      <alignment vertical="center"/>
    </xf>
    <xf numFmtId="0" fontId="38" fillId="0" borderId="65" xfId="0" applyFont="1" applyBorder="1" applyAlignment="1">
      <alignment vertical="center"/>
    </xf>
    <xf numFmtId="0" fontId="4" fillId="4" borderId="73" xfId="0" applyFont="1" applyFill="1" applyBorder="1" applyAlignment="1">
      <alignment horizontal="left" vertical="center" wrapText="1"/>
    </xf>
    <xf numFmtId="0" fontId="137" fillId="0" borderId="65" xfId="0" applyFont="1" applyBorder="1" applyAlignment="1">
      <alignment horizontal="left" vertical="center" wrapText="1"/>
    </xf>
    <xf numFmtId="0" fontId="62" fillId="23" borderId="10" xfId="0" applyFont="1" applyFill="1" applyBorder="1" applyAlignment="1">
      <alignment horizontal="left" vertical="center"/>
    </xf>
    <xf numFmtId="0" fontId="4" fillId="23" borderId="10" xfId="0" applyFont="1" applyFill="1" applyBorder="1"/>
    <xf numFmtId="0" fontId="4" fillId="23" borderId="10" xfId="0" applyFont="1" applyFill="1" applyBorder="1" applyAlignment="1">
      <alignment horizontal="center"/>
    </xf>
    <xf numFmtId="0" fontId="40" fillId="0" borderId="61" xfId="0" applyFont="1" applyBorder="1" applyAlignment="1">
      <alignment vertical="center" wrapText="1"/>
    </xf>
    <xf numFmtId="165" fontId="39" fillId="0" borderId="61" xfId="0" applyNumberFormat="1" applyFont="1" applyBorder="1" applyAlignment="1">
      <alignment vertical="center"/>
    </xf>
    <xf numFmtId="0" fontId="7" fillId="4" borderId="19" xfId="0" applyFont="1" applyFill="1" applyBorder="1" applyAlignment="1">
      <alignment horizontal="left" vertical="top" wrapText="1"/>
    </xf>
    <xf numFmtId="0" fontId="39" fillId="4" borderId="19" xfId="0" applyFont="1" applyFill="1" applyBorder="1" applyAlignment="1">
      <alignment horizontal="left" vertical="top"/>
    </xf>
    <xf numFmtId="0" fontId="40" fillId="4" borderId="19" xfId="0" applyFont="1" applyFill="1" applyBorder="1"/>
    <xf numFmtId="0" fontId="48" fillId="4" borderId="19" xfId="0" applyFont="1" applyFill="1" applyBorder="1" applyAlignment="1">
      <alignment horizontal="center" vertical="center"/>
    </xf>
    <xf numFmtId="0" fontId="7" fillId="4" borderId="19" xfId="0" applyFont="1" applyFill="1" applyBorder="1" applyAlignment="1">
      <alignment vertical="center"/>
    </xf>
    <xf numFmtId="0" fontId="7" fillId="4" borderId="19" xfId="0" applyFont="1" applyFill="1" applyBorder="1" applyAlignment="1">
      <alignment horizontal="center" vertical="center"/>
    </xf>
    <xf numFmtId="165" fontId="7" fillId="0" borderId="19" xfId="0" applyNumberFormat="1" applyFont="1" applyBorder="1" applyAlignment="1">
      <alignment vertical="center"/>
    </xf>
    <xf numFmtId="0" fontId="138" fillId="0" borderId="19" xfId="0" applyFont="1" applyBorder="1" applyAlignment="1">
      <alignment horizontal="left" vertical="center" wrapText="1"/>
    </xf>
    <xf numFmtId="0" fontId="7" fillId="0" borderId="19" xfId="0" applyFont="1" applyBorder="1" applyAlignment="1">
      <alignment horizontal="left" vertical="center"/>
    </xf>
    <xf numFmtId="0" fontId="39" fillId="2" borderId="19" xfId="0" applyFont="1" applyFill="1" applyBorder="1"/>
    <xf numFmtId="0" fontId="39" fillId="24" borderId="19" xfId="0" applyFont="1" applyFill="1" applyBorder="1" applyAlignment="1">
      <alignment horizontal="center" vertical="center" wrapText="1"/>
    </xf>
    <xf numFmtId="0" fontId="39" fillId="28" borderId="19" xfId="0" applyFont="1" applyFill="1" applyBorder="1" applyAlignment="1">
      <alignment horizontal="center" vertical="center" wrapText="1"/>
    </xf>
    <xf numFmtId="0" fontId="39" fillId="26" borderId="73" xfId="0" applyFont="1" applyFill="1" applyBorder="1" applyAlignment="1">
      <alignment horizontal="center" vertical="center" wrapText="1"/>
    </xf>
    <xf numFmtId="0" fontId="39" fillId="24" borderId="7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4" borderId="74" xfId="0" quotePrefix="1" applyFont="1" applyFill="1" applyBorder="1" applyAlignment="1">
      <alignment horizontal="center" vertical="center" wrapText="1"/>
    </xf>
    <xf numFmtId="0" fontId="7" fillId="2" borderId="75" xfId="0" applyFont="1" applyFill="1" applyBorder="1" applyAlignment="1">
      <alignment horizontal="center" vertical="top" wrapText="1"/>
    </xf>
    <xf numFmtId="0" fontId="7" fillId="2" borderId="121" xfId="0" applyFont="1" applyFill="1" applyBorder="1" applyAlignment="1">
      <alignment horizontal="center" vertical="top" wrapText="1"/>
    </xf>
    <xf numFmtId="0" fontId="39" fillId="28" borderId="74" xfId="0" applyFont="1" applyFill="1" applyBorder="1" applyAlignment="1">
      <alignment horizontal="center" vertical="center" wrapText="1"/>
    </xf>
    <xf numFmtId="0" fontId="39" fillId="25" borderId="74" xfId="0" applyFont="1" applyFill="1" applyBorder="1" applyAlignment="1">
      <alignment horizontal="center" vertical="center" wrapText="1"/>
    </xf>
    <xf numFmtId="0" fontId="39" fillId="25" borderId="19" xfId="0" applyFont="1" applyFill="1" applyBorder="1" applyAlignment="1">
      <alignment horizontal="center" vertical="center" wrapText="1"/>
    </xf>
    <xf numFmtId="0" fontId="111" fillId="24" borderId="10" xfId="0" applyFont="1" applyFill="1" applyBorder="1" applyAlignment="1">
      <alignment horizontal="center" vertical="center" wrapText="1"/>
    </xf>
    <xf numFmtId="0" fontId="7" fillId="28" borderId="19" xfId="0" applyFont="1" applyFill="1" applyBorder="1" applyAlignment="1">
      <alignment vertical="center" wrapText="1"/>
    </xf>
    <xf numFmtId="0" fontId="39" fillId="28" borderId="19" xfId="0" applyFont="1" applyFill="1" applyBorder="1" applyAlignment="1">
      <alignment vertical="center" wrapText="1"/>
    </xf>
    <xf numFmtId="0" fontId="39" fillId="25" borderId="19" xfId="0" applyFont="1" applyFill="1" applyBorder="1" applyAlignment="1">
      <alignment vertical="center" wrapText="1"/>
    </xf>
    <xf numFmtId="0" fontId="39" fillId="9" borderId="19" xfId="0" applyFont="1" applyFill="1" applyBorder="1" applyAlignment="1">
      <alignment vertical="center" wrapText="1"/>
    </xf>
    <xf numFmtId="0" fontId="38" fillId="12" borderId="47" xfId="0" applyFont="1" applyFill="1" applyBorder="1" applyAlignment="1">
      <alignment horizontal="center" vertical="center" wrapText="1"/>
    </xf>
    <xf numFmtId="0" fontId="38" fillId="12" borderId="46" xfId="0" applyFont="1" applyFill="1" applyBorder="1" applyAlignment="1">
      <alignment horizontal="center" vertical="center"/>
    </xf>
    <xf numFmtId="49" fontId="140" fillId="0" borderId="47" xfId="0" applyNumberFormat="1" applyFont="1" applyBorder="1" applyAlignment="1">
      <alignment horizontal="center" vertical="center" wrapText="1"/>
    </xf>
    <xf numFmtId="49" fontId="140" fillId="0" borderId="47" xfId="0" applyNumberFormat="1" applyFont="1" applyBorder="1" applyAlignment="1">
      <alignment horizontal="left" vertical="center" wrapText="1"/>
    </xf>
    <xf numFmtId="49" fontId="140" fillId="0" borderId="0" xfId="0" applyNumberFormat="1" applyFont="1" applyAlignment="1">
      <alignment horizontal="left" vertical="center" wrapText="1"/>
    </xf>
    <xf numFmtId="49" fontId="140" fillId="0" borderId="0" xfId="0" applyNumberFormat="1" applyFont="1" applyAlignment="1">
      <alignment horizontal="center" vertical="center" wrapText="1"/>
    </xf>
    <xf numFmtId="0" fontId="30" fillId="20" borderId="127" xfId="0" applyFont="1" applyFill="1" applyBorder="1" applyAlignment="1">
      <alignment horizontal="center" vertical="center" wrapText="1"/>
    </xf>
    <xf numFmtId="0" fontId="17" fillId="21" borderId="127" xfId="0" applyFont="1" applyFill="1" applyBorder="1"/>
    <xf numFmtId="0" fontId="4" fillId="21" borderId="127" xfId="0" applyFont="1" applyFill="1" applyBorder="1"/>
    <xf numFmtId="0" fontId="2" fillId="0" borderId="73" xfId="0" applyFont="1" applyBorder="1"/>
    <xf numFmtId="0" fontId="165" fillId="0" borderId="0" xfId="0" applyFont="1"/>
    <xf numFmtId="0" fontId="166" fillId="0" borderId="0" xfId="0" applyFont="1"/>
    <xf numFmtId="0" fontId="166" fillId="0" borderId="0" xfId="0" applyFont="1" applyAlignment="1">
      <alignment horizontal="center" vertical="center"/>
    </xf>
    <xf numFmtId="0" fontId="165" fillId="0" borderId="0" xfId="0" applyFont="1" applyAlignment="1">
      <alignment horizontal="center" vertical="center"/>
    </xf>
    <xf numFmtId="0" fontId="167" fillId="20" borderId="127" xfId="0" applyFont="1" applyFill="1" applyBorder="1" applyAlignment="1">
      <alignment horizontal="center" vertical="center" wrapText="1"/>
    </xf>
    <xf numFmtId="0" fontId="164" fillId="21" borderId="127" xfId="0" applyFont="1" applyFill="1" applyBorder="1"/>
    <xf numFmtId="0" fontId="165" fillId="21" borderId="127" xfId="0" applyFont="1" applyFill="1" applyBorder="1"/>
    <xf numFmtId="0" fontId="170" fillId="18" borderId="134" xfId="0" applyFont="1" applyFill="1" applyBorder="1" applyAlignment="1">
      <alignment horizontal="center" vertical="center" wrapText="1"/>
    </xf>
    <xf numFmtId="0" fontId="171" fillId="0" borderId="134" xfId="0" applyFont="1" applyBorder="1" applyAlignment="1">
      <alignment horizontal="center" vertical="center" wrapText="1"/>
    </xf>
    <xf numFmtId="0" fontId="171" fillId="0" borderId="134" xfId="0" applyFont="1" applyBorder="1" applyAlignment="1">
      <alignment vertical="center" wrapText="1"/>
    </xf>
    <xf numFmtId="0" fontId="50" fillId="0" borderId="74" xfId="0" applyFont="1" applyBorder="1" applyAlignment="1">
      <alignment horizontal="left" vertical="center" wrapText="1"/>
    </xf>
    <xf numFmtId="0" fontId="4" fillId="0" borderId="74" xfId="0" applyFont="1" applyBorder="1" applyAlignment="1">
      <alignment horizontal="left" vertical="center" wrapText="1"/>
    </xf>
    <xf numFmtId="0" fontId="2" fillId="0" borderId="124" xfId="0" applyFont="1" applyBorder="1"/>
    <xf numFmtId="0" fontId="29" fillId="4" borderId="30" xfId="0" applyFont="1" applyFill="1" applyBorder="1" applyAlignment="1">
      <alignment horizontal="left" vertical="center" wrapText="1"/>
    </xf>
    <xf numFmtId="0" fontId="2" fillId="0" borderId="17" xfId="0" applyFont="1" applyBorder="1"/>
    <xf numFmtId="0" fontId="2" fillId="0" borderId="31" xfId="0" applyFont="1" applyBorder="1"/>
    <xf numFmtId="0" fontId="29" fillId="2" borderId="33" xfId="0" applyFont="1" applyFill="1" applyBorder="1" applyAlignment="1">
      <alignment horizontal="left" vertical="center" wrapText="1"/>
    </xf>
    <xf numFmtId="0" fontId="2" fillId="0" borderId="34" xfId="0" applyFont="1" applyBorder="1"/>
    <xf numFmtId="0" fontId="2" fillId="0" borderId="35" xfId="0" applyFont="1" applyBorder="1"/>
    <xf numFmtId="1" fontId="36" fillId="2" borderId="22" xfId="0" applyNumberFormat="1" applyFont="1" applyFill="1" applyBorder="1" applyAlignment="1">
      <alignment horizontal="center" vertical="center"/>
    </xf>
    <xf numFmtId="0" fontId="2" fillId="0" borderId="12" xfId="0" applyFont="1" applyBorder="1"/>
    <xf numFmtId="0" fontId="2" fillId="0" borderId="43" xfId="0" applyFont="1" applyBorder="1"/>
    <xf numFmtId="169" fontId="30" fillId="0" borderId="30" xfId="0" applyNumberFormat="1" applyFont="1" applyBorder="1" applyAlignment="1">
      <alignment horizontal="center" vertical="center"/>
    </xf>
    <xf numFmtId="169" fontId="30" fillId="2" borderId="30" xfId="0" applyNumberFormat="1" applyFont="1" applyFill="1" applyBorder="1" applyAlignment="1">
      <alignment horizontal="center" vertical="center"/>
    </xf>
    <xf numFmtId="0" fontId="29" fillId="4" borderId="30" xfId="0" applyFont="1" applyFill="1" applyBorder="1" applyAlignment="1">
      <alignment horizontal="left" vertical="center"/>
    </xf>
    <xf numFmtId="1" fontId="9" fillId="2" borderId="22" xfId="0" applyNumberFormat="1" applyFont="1" applyFill="1" applyBorder="1" applyAlignment="1">
      <alignment horizontal="center" vertical="center"/>
    </xf>
    <xf numFmtId="0" fontId="4" fillId="0" borderId="44" xfId="0" applyFont="1" applyBorder="1"/>
    <xf numFmtId="0" fontId="2" fillId="0" borderId="45" xfId="0" applyFont="1" applyBorder="1"/>
    <xf numFmtId="169" fontId="30" fillId="2" borderId="37" xfId="0" applyNumberFormat="1" applyFont="1" applyFill="1" applyBorder="1" applyAlignment="1">
      <alignment horizontal="center" vertical="center"/>
    </xf>
    <xf numFmtId="0" fontId="2" fillId="0" borderId="38" xfId="0" applyFont="1" applyBorder="1"/>
    <xf numFmtId="169" fontId="30" fillId="2" borderId="42" xfId="0" applyNumberFormat="1" applyFont="1" applyFill="1" applyBorder="1" applyAlignment="1">
      <alignment horizontal="center" vertical="center"/>
    </xf>
    <xf numFmtId="0" fontId="2" fillId="0" borderId="32" xfId="0" applyFont="1" applyBorder="1"/>
    <xf numFmtId="0" fontId="2" fillId="0" borderId="39" xfId="0" applyFont="1" applyBorder="1"/>
    <xf numFmtId="169" fontId="30" fillId="0" borderId="26" xfId="0" applyNumberFormat="1" applyFont="1" applyBorder="1" applyAlignment="1">
      <alignment horizontal="center" vertical="center"/>
    </xf>
    <xf numFmtId="0" fontId="2" fillId="0" borderId="28" xfId="0" applyFont="1" applyBorder="1"/>
    <xf numFmtId="1" fontId="9" fillId="0" borderId="16" xfId="0" applyNumberFormat="1" applyFont="1" applyBorder="1" applyAlignment="1">
      <alignment horizontal="left" vertical="center" wrapText="1"/>
    </xf>
    <xf numFmtId="0" fontId="2" fillId="0" borderId="18" xfId="0" applyFont="1" applyBorder="1"/>
    <xf numFmtId="1" fontId="9" fillId="0" borderId="0" xfId="0" applyNumberFormat="1" applyFont="1" applyAlignment="1">
      <alignment horizontal="left" vertical="center" wrapText="1"/>
    </xf>
    <xf numFmtId="0" fontId="0" fillId="0" borderId="0" xfId="0" applyFont="1" applyAlignment="1"/>
    <xf numFmtId="164" fontId="20" fillId="2" borderId="22" xfId="0" applyNumberFormat="1" applyFont="1" applyFill="1" applyBorder="1" applyAlignment="1">
      <alignment horizontal="center"/>
    </xf>
    <xf numFmtId="0" fontId="2" fillId="0" borderId="13" xfId="0" applyFont="1" applyBorder="1"/>
    <xf numFmtId="0" fontId="16" fillId="5" borderId="11" xfId="0" applyFont="1" applyFill="1" applyBorder="1" applyAlignment="1">
      <alignment horizontal="center" vertical="center" wrapText="1"/>
    </xf>
    <xf numFmtId="1" fontId="24" fillId="7" borderId="6" xfId="0" applyNumberFormat="1" applyFont="1" applyFill="1" applyBorder="1" applyAlignment="1">
      <alignment horizontal="center" vertical="center"/>
    </xf>
    <xf numFmtId="0" fontId="2" fillId="0" borderId="7" xfId="0" applyFont="1" applyBorder="1"/>
    <xf numFmtId="0" fontId="2" fillId="0" borderId="8" xfId="0" applyFont="1" applyBorder="1"/>
    <xf numFmtId="1" fontId="23" fillId="7" borderId="6"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wrapText="1"/>
    </xf>
    <xf numFmtId="0" fontId="2" fillId="0" borderId="3" xfId="0" applyFont="1" applyBorder="1"/>
    <xf numFmtId="1" fontId="23" fillId="7" borderId="6" xfId="0" applyNumberFormat="1" applyFont="1" applyFill="1" applyBorder="1" applyAlignment="1">
      <alignment horizontal="center" vertical="center"/>
    </xf>
    <xf numFmtId="0" fontId="29" fillId="4" borderId="26" xfId="0" applyFont="1" applyFill="1" applyBorder="1" applyAlignment="1">
      <alignment horizontal="left" vertical="center" wrapText="1"/>
    </xf>
    <xf numFmtId="0" fontId="2" fillId="0" borderId="27" xfId="0" applyFont="1" applyBorder="1"/>
    <xf numFmtId="1" fontId="6" fillId="3" borderId="16" xfId="0" applyNumberFormat="1" applyFont="1" applyFill="1" applyBorder="1" applyAlignment="1">
      <alignment horizontal="center" vertical="center" wrapText="1"/>
    </xf>
    <xf numFmtId="1" fontId="9" fillId="2" borderId="16" xfId="0" applyNumberFormat="1" applyFont="1" applyFill="1" applyBorder="1" applyAlignment="1">
      <alignment horizontal="left" vertical="center" wrapText="1"/>
    </xf>
    <xf numFmtId="0" fontId="2" fillId="0" borderId="24" xfId="0" applyFont="1" applyBorder="1"/>
    <xf numFmtId="0" fontId="1" fillId="0" borderId="1" xfId="0" applyFont="1" applyBorder="1" applyAlignment="1">
      <alignment horizontal="center" vertical="center"/>
    </xf>
    <xf numFmtId="0" fontId="2" fillId="0" borderId="2" xfId="0" applyFont="1" applyBorder="1"/>
    <xf numFmtId="0" fontId="6" fillId="3" borderId="6" xfId="0" applyFont="1" applyFill="1" applyBorder="1" applyAlignment="1">
      <alignment horizontal="center" vertical="center" wrapText="1"/>
    </xf>
    <xf numFmtId="39"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39" fillId="0" borderId="61" xfId="0" applyFont="1" applyBorder="1" applyAlignment="1">
      <alignment horizontal="center" vertical="center" wrapText="1"/>
    </xf>
    <xf numFmtId="0" fontId="2" fillId="0" borderId="69" xfId="0" applyFont="1" applyBorder="1"/>
    <xf numFmtId="0" fontId="2" fillId="0" borderId="65" xfId="0" applyFont="1" applyBorder="1"/>
    <xf numFmtId="0" fontId="47" fillId="0" borderId="61" xfId="0" applyFont="1" applyBorder="1" applyAlignment="1">
      <alignment horizontal="left" vertical="center" wrapText="1"/>
    </xf>
    <xf numFmtId="165" fontId="47" fillId="0" borderId="61" xfId="0" applyNumberFormat="1" applyFont="1" applyBorder="1" applyAlignment="1">
      <alignment horizontal="center" vertical="center" wrapText="1"/>
    </xf>
    <xf numFmtId="0" fontId="4" fillId="0" borderId="61" xfId="0" applyFont="1" applyBorder="1" applyAlignment="1">
      <alignment horizontal="left" vertical="center" wrapText="1"/>
    </xf>
    <xf numFmtId="0" fontId="47" fillId="0" borderId="61" xfId="0" applyFont="1" applyBorder="1" applyAlignment="1">
      <alignment horizontal="center" vertical="center" wrapText="1"/>
    </xf>
    <xf numFmtId="165" fontId="39" fillId="0" borderId="61" xfId="0" applyNumberFormat="1" applyFont="1" applyBorder="1" applyAlignment="1">
      <alignment horizontal="center" vertical="center" wrapText="1"/>
    </xf>
    <xf numFmtId="0" fontId="7" fillId="4" borderId="61" xfId="0" applyFont="1" applyFill="1" applyBorder="1" applyAlignment="1">
      <alignment horizontal="center" vertical="center" wrapText="1"/>
    </xf>
    <xf numFmtId="0" fontId="7" fillId="0" borderId="61" xfId="0" applyFont="1" applyBorder="1" applyAlignment="1">
      <alignment horizontal="center" vertical="center" wrapText="1"/>
    </xf>
    <xf numFmtId="165" fontId="39" fillId="0" borderId="63" xfId="0" applyNumberFormat="1" applyFont="1" applyBorder="1" applyAlignment="1">
      <alignment horizontal="center" vertical="center" wrapText="1"/>
    </xf>
    <xf numFmtId="0" fontId="2" fillId="0" borderId="70" xfId="0" applyFont="1" applyBorder="1"/>
    <xf numFmtId="0" fontId="2" fillId="0" borderId="66" xfId="0" applyFont="1" applyBorder="1"/>
    <xf numFmtId="0" fontId="40" fillId="0" borderId="16" xfId="0" applyFont="1" applyBorder="1" applyAlignment="1">
      <alignment horizontal="left" vertical="center" wrapText="1"/>
    </xf>
    <xf numFmtId="0" fontId="4" fillId="0" borderId="16" xfId="0" applyFont="1" applyBorder="1" applyAlignment="1">
      <alignment horizontal="left" vertical="center" wrapText="1"/>
    </xf>
    <xf numFmtId="0" fontId="39" fillId="4" borderId="61" xfId="0" applyFont="1" applyFill="1" applyBorder="1" applyAlignment="1">
      <alignment horizontal="center" vertical="center" wrapText="1"/>
    </xf>
    <xf numFmtId="0" fontId="58" fillId="0" borderId="61" xfId="0" applyFont="1" applyBorder="1" applyAlignment="1">
      <alignment vertical="center" wrapText="1"/>
    </xf>
    <xf numFmtId="0" fontId="47" fillId="2" borderId="16" xfId="0" applyFont="1" applyFill="1" applyBorder="1" applyAlignment="1">
      <alignment horizontal="left" vertical="center" wrapText="1"/>
    </xf>
    <xf numFmtId="0" fontId="35" fillId="2" borderId="48" xfId="0" applyFont="1" applyFill="1" applyBorder="1" applyAlignment="1">
      <alignment horizontal="center" vertical="center"/>
    </xf>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2" fillId="0" borderId="53" xfId="0" applyFont="1" applyBorder="1"/>
    <xf numFmtId="0" fontId="2" fillId="0" borderId="44" xfId="0" applyFont="1" applyBorder="1"/>
    <xf numFmtId="0" fontId="43" fillId="0" borderId="48" xfId="0" applyFont="1" applyBorder="1" applyAlignment="1">
      <alignment horizontal="center" vertical="center" wrapText="1"/>
    </xf>
    <xf numFmtId="0" fontId="27" fillId="12"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46" fillId="16"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48" fillId="18" borderId="1" xfId="0" applyFont="1" applyFill="1" applyBorder="1" applyAlignment="1">
      <alignment horizontal="center" vertical="center" wrapText="1"/>
    </xf>
    <xf numFmtId="0" fontId="2" fillId="0" borderId="58" xfId="0" applyFont="1" applyBorder="1"/>
    <xf numFmtId="0" fontId="4" fillId="0" borderId="63" xfId="0" applyFont="1" applyBorder="1" applyAlignment="1">
      <alignment horizontal="left" vertical="center" wrapText="1"/>
    </xf>
    <xf numFmtId="0" fontId="2" fillId="0" borderId="36" xfId="0" applyFont="1" applyBorder="1"/>
    <xf numFmtId="0" fontId="2" fillId="0" borderId="64" xfId="0" applyFont="1" applyBorder="1"/>
    <xf numFmtId="0" fontId="2" fillId="0" borderId="67" xfId="0" applyFont="1" applyBorder="1"/>
    <xf numFmtId="0" fontId="2" fillId="0" borderId="68" xfId="0" applyFont="1" applyBorder="1"/>
    <xf numFmtId="0" fontId="50" fillId="0" borderId="61" xfId="0" applyFont="1" applyBorder="1" applyAlignment="1">
      <alignment horizontal="left" vertical="center" wrapText="1"/>
    </xf>
    <xf numFmtId="0" fontId="47" fillId="0" borderId="61" xfId="0" applyFont="1" applyBorder="1" applyAlignment="1">
      <alignment vertical="center" wrapText="1"/>
    </xf>
    <xf numFmtId="0" fontId="58" fillId="0" borderId="61" xfId="0" applyFont="1" applyBorder="1" applyAlignment="1">
      <alignment horizontal="center" vertical="center" wrapText="1"/>
    </xf>
    <xf numFmtId="0" fontId="63" fillId="2" borderId="16" xfId="0" applyFont="1" applyFill="1" applyBorder="1" applyAlignment="1">
      <alignment horizontal="left" vertical="center" wrapText="1"/>
    </xf>
    <xf numFmtId="0" fontId="47" fillId="0" borderId="16" xfId="0" applyFont="1" applyBorder="1" applyAlignment="1">
      <alignment horizontal="left" vertical="center" wrapText="1"/>
    </xf>
    <xf numFmtId="165" fontId="58" fillId="0" borderId="61" xfId="0" applyNumberFormat="1" applyFont="1" applyBorder="1" applyAlignment="1">
      <alignment horizontal="center" vertical="center" wrapText="1"/>
    </xf>
    <xf numFmtId="0" fontId="4" fillId="0" borderId="61" xfId="0" applyFont="1" applyBorder="1" applyAlignment="1">
      <alignment horizontal="center" vertical="center"/>
    </xf>
    <xf numFmtId="0" fontId="39" fillId="2" borderId="16" xfId="0" applyFont="1" applyFill="1" applyBorder="1" applyAlignment="1">
      <alignment vertical="center" wrapText="1"/>
    </xf>
    <xf numFmtId="0" fontId="56" fillId="2" borderId="16" xfId="0" applyFont="1" applyFill="1" applyBorder="1" applyAlignment="1">
      <alignment horizontal="left" vertical="center" wrapText="1"/>
    </xf>
    <xf numFmtId="0" fontId="58" fillId="2" borderId="61" xfId="0" applyFont="1" applyFill="1" applyBorder="1" applyAlignment="1">
      <alignment horizontal="center" vertical="center" wrapText="1"/>
    </xf>
    <xf numFmtId="0" fontId="58" fillId="2" borderId="60" xfId="0" applyFont="1" applyFill="1" applyBorder="1" applyAlignment="1">
      <alignment horizontal="center" vertical="center" wrapText="1"/>
    </xf>
    <xf numFmtId="0" fontId="60" fillId="2" borderId="79" xfId="0" applyFont="1" applyFill="1" applyBorder="1" applyAlignment="1">
      <alignment vertical="center" wrapText="1"/>
    </xf>
    <xf numFmtId="0" fontId="2" fillId="0" borderId="81" xfId="0" applyFont="1" applyBorder="1"/>
    <xf numFmtId="0" fontId="2" fillId="0" borderId="83" xfId="0" applyFont="1" applyBorder="1"/>
    <xf numFmtId="0" fontId="47" fillId="2" borderId="61" xfId="0" applyFont="1" applyFill="1" applyBorder="1" applyAlignment="1">
      <alignment horizontal="center" vertical="center" wrapText="1"/>
    </xf>
    <xf numFmtId="0" fontId="61" fillId="2" borderId="61" xfId="0" applyFont="1" applyFill="1" applyBorder="1" applyAlignment="1">
      <alignment horizontal="center" vertical="center" wrapText="1"/>
    </xf>
    <xf numFmtId="0" fontId="62" fillId="2" borderId="61" xfId="0" applyFont="1" applyFill="1" applyBorder="1" applyAlignment="1">
      <alignment horizontal="center" vertical="center" wrapText="1"/>
    </xf>
    <xf numFmtId="165" fontId="58" fillId="2" borderId="78" xfId="0" applyNumberFormat="1" applyFont="1" applyFill="1" applyBorder="1" applyAlignment="1">
      <alignment horizontal="center" vertical="center" wrapText="1"/>
    </xf>
    <xf numFmtId="0" fontId="2" fillId="0" borderId="80" xfId="0" applyFont="1" applyBorder="1"/>
    <xf numFmtId="0" fontId="2" fillId="0" borderId="82" xfId="0" applyFont="1" applyBorder="1"/>
    <xf numFmtId="165" fontId="59" fillId="2" borderId="61" xfId="0" applyNumberFormat="1" applyFont="1" applyFill="1" applyBorder="1" applyAlignment="1">
      <alignment horizontal="center" vertical="center" wrapText="1"/>
    </xf>
    <xf numFmtId="0" fontId="47" fillId="2" borderId="63" xfId="0" applyFont="1" applyFill="1" applyBorder="1" applyAlignment="1">
      <alignment horizontal="left" vertical="center" wrapText="1"/>
    </xf>
    <xf numFmtId="0" fontId="2" fillId="0" borderId="71" xfId="0" applyFont="1" applyBorder="1"/>
    <xf numFmtId="0" fontId="39" fillId="0" borderId="63" xfId="0" applyFont="1" applyBorder="1" applyAlignment="1">
      <alignment horizontal="left" vertical="center" wrapText="1"/>
    </xf>
    <xf numFmtId="0" fontId="67" fillId="0" borderId="67" xfId="0" applyFont="1" applyBorder="1" applyAlignment="1">
      <alignment horizontal="center"/>
    </xf>
    <xf numFmtId="0" fontId="21" fillId="17" borderId="6" xfId="0" applyFont="1" applyFill="1" applyBorder="1" applyAlignment="1">
      <alignment horizontal="center" vertical="center" wrapText="1"/>
    </xf>
    <xf numFmtId="0" fontId="27" fillId="0" borderId="1" xfId="0" applyFont="1" applyBorder="1" applyAlignment="1">
      <alignment horizontal="center" vertical="center" wrapText="1"/>
    </xf>
    <xf numFmtId="1" fontId="18" fillId="0" borderId="26" xfId="0" applyNumberFormat="1" applyFont="1" applyBorder="1" applyAlignment="1">
      <alignment horizontal="center" vertical="center"/>
    </xf>
    <xf numFmtId="0" fontId="2" fillId="0" borderId="85" xfId="0" applyFont="1" applyBorder="1"/>
    <xf numFmtId="1" fontId="18" fillId="0" borderId="37" xfId="0" applyNumberFormat="1" applyFont="1" applyBorder="1" applyAlignment="1">
      <alignment horizontal="center" vertical="center" wrapText="1"/>
    </xf>
    <xf numFmtId="0" fontId="2" fillId="0" borderId="90" xfId="0" applyFont="1" applyBorder="1"/>
    <xf numFmtId="1" fontId="18" fillId="21" borderId="97" xfId="0" applyNumberFormat="1" applyFont="1" applyFill="1" applyBorder="1" applyAlignment="1">
      <alignment horizontal="center" vertical="center"/>
    </xf>
    <xf numFmtId="0" fontId="2" fillId="0" borderId="98" xfId="0" applyFont="1" applyBorder="1"/>
    <xf numFmtId="0" fontId="27" fillId="12" borderId="6" xfId="0" applyFont="1" applyFill="1" applyBorder="1" applyAlignment="1">
      <alignment horizontal="center" vertical="center" wrapText="1"/>
    </xf>
    <xf numFmtId="0" fontId="21" fillId="15" borderId="6"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36" fillId="3" borderId="6" xfId="0" applyFont="1" applyFill="1" applyBorder="1" applyAlignment="1">
      <alignment horizontal="center" vertical="center" wrapText="1"/>
    </xf>
    <xf numFmtId="1" fontId="36" fillId="3" borderId="6" xfId="0" applyNumberFormat="1" applyFont="1" applyFill="1" applyBorder="1" applyAlignment="1">
      <alignment horizontal="center" vertical="center" wrapText="1"/>
    </xf>
    <xf numFmtId="0" fontId="48" fillId="18" borderId="6" xfId="0" applyFont="1" applyFill="1" applyBorder="1" applyAlignment="1">
      <alignment horizontal="center" vertical="center" wrapText="1"/>
    </xf>
    <xf numFmtId="0" fontId="2" fillId="0" borderId="101" xfId="0" applyFont="1" applyBorder="1"/>
    <xf numFmtId="0" fontId="168" fillId="29" borderId="48" xfId="0" applyFont="1" applyFill="1" applyBorder="1" applyAlignment="1">
      <alignment horizontal="center" vertical="center" wrapText="1"/>
    </xf>
    <xf numFmtId="0" fontId="169" fillId="30" borderId="49" xfId="0" applyFont="1" applyFill="1" applyBorder="1"/>
    <xf numFmtId="0" fontId="171" fillId="0" borderId="135" xfId="0" applyFont="1" applyBorder="1" applyAlignment="1">
      <alignment horizontal="center" vertical="center" wrapText="1"/>
    </xf>
    <xf numFmtId="0" fontId="171" fillId="0" borderId="136" xfId="0" applyFont="1" applyBorder="1" applyAlignment="1">
      <alignment horizontal="center" vertical="center" wrapText="1"/>
    </xf>
    <xf numFmtId="0" fontId="39" fillId="0" borderId="103" xfId="0" applyFont="1" applyBorder="1" applyAlignment="1">
      <alignment vertical="top" wrapText="1"/>
    </xf>
    <xf numFmtId="0" fontId="2" fillId="0" borderId="104" xfId="0" applyFont="1" applyBorder="1"/>
    <xf numFmtId="0" fontId="39" fillId="0" borderId="63" xfId="0" applyFont="1" applyBorder="1" applyAlignment="1">
      <alignment horizontal="left" vertical="top" wrapText="1"/>
    </xf>
    <xf numFmtId="0" fontId="39" fillId="0" borderId="60" xfId="0" applyFont="1" applyBorder="1" applyAlignment="1">
      <alignment horizontal="center" vertical="center" wrapText="1"/>
    </xf>
    <xf numFmtId="0" fontId="39" fillId="0" borderId="61" xfId="0" applyFont="1" applyBorder="1" applyAlignment="1">
      <alignment horizontal="left" vertical="center" wrapText="1"/>
    </xf>
    <xf numFmtId="0" fontId="22" fillId="0" borderId="61" xfId="0" applyFont="1" applyBorder="1" applyAlignment="1">
      <alignment horizontal="center" vertical="top" wrapText="1"/>
    </xf>
    <xf numFmtId="0" fontId="39" fillId="0" borderId="16" xfId="0" applyFont="1" applyBorder="1" applyAlignment="1">
      <alignment vertical="top" wrapText="1"/>
    </xf>
    <xf numFmtId="0" fontId="79" fillId="0" borderId="61" xfId="0" applyFont="1" applyBorder="1" applyAlignment="1">
      <alignment horizontal="center" vertical="top" wrapText="1"/>
    </xf>
    <xf numFmtId="0" fontId="74" fillId="0" borderId="1" xfId="0" applyFont="1" applyBorder="1" applyAlignment="1">
      <alignment horizontal="center" vertical="center" wrapText="1"/>
    </xf>
    <xf numFmtId="0" fontId="39" fillId="0" borderId="102" xfId="0" applyFont="1" applyBorder="1" applyAlignment="1">
      <alignment vertical="top" wrapText="1"/>
    </xf>
    <xf numFmtId="1" fontId="18" fillId="0" borderId="30" xfId="0" applyNumberFormat="1" applyFont="1" applyBorder="1" applyAlignment="1">
      <alignment horizontal="center" vertical="center"/>
    </xf>
    <xf numFmtId="0" fontId="39" fillId="0" borderId="16" xfId="0" applyFont="1" applyBorder="1" applyAlignment="1">
      <alignment vertical="center" wrapText="1"/>
    </xf>
    <xf numFmtId="0" fontId="39" fillId="0" borderId="16" xfId="0" applyFont="1" applyBorder="1" applyAlignment="1">
      <alignment horizontal="center" vertical="center" wrapText="1"/>
    </xf>
    <xf numFmtId="0" fontId="39" fillId="0" borderId="66" xfId="0" applyFont="1" applyBorder="1" applyAlignment="1">
      <alignment horizontal="center"/>
    </xf>
    <xf numFmtId="0" fontId="39" fillId="2" borderId="110" xfId="0" applyFont="1" applyFill="1" applyBorder="1" applyAlignment="1">
      <alignment horizontal="center" vertical="center" wrapText="1"/>
    </xf>
    <xf numFmtId="165" fontId="39" fillId="2" borderId="61" xfId="0" applyNumberFormat="1" applyFont="1" applyFill="1" applyBorder="1" applyAlignment="1">
      <alignment horizontal="center" vertical="center"/>
    </xf>
    <xf numFmtId="0" fontId="4" fillId="2" borderId="111" xfId="0" applyFont="1" applyFill="1" applyBorder="1" applyAlignment="1">
      <alignment horizontal="center" vertical="top" wrapText="1"/>
    </xf>
    <xf numFmtId="0" fontId="2" fillId="0" borderId="112" xfId="0" applyFont="1" applyBorder="1"/>
    <xf numFmtId="0" fontId="39" fillId="2" borderId="61"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17" fillId="0" borderId="61" xfId="0" applyFont="1" applyBorder="1" applyAlignment="1">
      <alignment horizontal="center" vertical="center" wrapText="1"/>
    </xf>
    <xf numFmtId="165" fontId="17" fillId="0" borderId="61" xfId="0" applyNumberFormat="1" applyFont="1" applyBorder="1" applyAlignment="1">
      <alignment horizontal="center" vertical="center" wrapText="1"/>
    </xf>
    <xf numFmtId="0" fontId="86" fillId="2" borderId="61" xfId="0" applyFont="1" applyFill="1" applyBorder="1" applyAlignment="1">
      <alignment horizontal="center" wrapText="1"/>
    </xf>
    <xf numFmtId="0" fontId="39" fillId="2" borderId="61" xfId="0" applyFont="1" applyFill="1" applyBorder="1" applyAlignment="1">
      <alignment horizontal="center" vertical="center" wrapText="1"/>
    </xf>
    <xf numFmtId="0" fontId="87" fillId="2" borderId="61" xfId="0" applyFont="1" applyFill="1" applyBorder="1" applyAlignment="1">
      <alignment horizontal="center" vertical="center" wrapText="1"/>
    </xf>
    <xf numFmtId="0" fontId="39" fillId="23" borderId="61" xfId="0" applyFont="1" applyFill="1" applyBorder="1" applyAlignment="1">
      <alignment horizontal="center" vertical="center"/>
    </xf>
    <xf numFmtId="0" fontId="40" fillId="2" borderId="61" xfId="0" applyFont="1" applyFill="1" applyBorder="1" applyAlignment="1">
      <alignment horizontal="center" vertical="center" wrapText="1"/>
    </xf>
    <xf numFmtId="0" fontId="39" fillId="2" borderId="108" xfId="0" applyFont="1" applyFill="1" applyBorder="1" applyAlignment="1">
      <alignment vertical="center" wrapText="1"/>
    </xf>
    <xf numFmtId="0" fontId="2" fillId="0" borderId="109" xfId="0" applyFont="1" applyBorder="1"/>
    <xf numFmtId="165" fontId="17" fillId="0" borderId="63" xfId="0" applyNumberFormat="1" applyFont="1" applyBorder="1" applyAlignment="1">
      <alignment horizontal="center" vertical="center" wrapText="1"/>
    </xf>
    <xf numFmtId="0" fontId="39" fillId="2" borderId="16" xfId="0" applyFont="1" applyFill="1" applyBorder="1" applyAlignment="1">
      <alignment horizontal="left" vertical="center" wrapText="1"/>
    </xf>
    <xf numFmtId="0" fontId="4" fillId="0" borderId="16" xfId="0" applyFont="1" applyBorder="1" applyAlignment="1">
      <alignment horizontal="center"/>
    </xf>
    <xf numFmtId="0" fontId="39" fillId="0" borderId="66"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wrapText="1"/>
    </xf>
    <xf numFmtId="0" fontId="7" fillId="0" borderId="16" xfId="0" applyFont="1" applyBorder="1" applyAlignment="1">
      <alignment vertical="top" wrapText="1"/>
    </xf>
    <xf numFmtId="0" fontId="7" fillId="0" borderId="16" xfId="0" applyFont="1" applyBorder="1" applyAlignment="1">
      <alignment horizontal="left" vertical="center" wrapText="1"/>
    </xf>
    <xf numFmtId="0" fontId="7" fillId="2" borderId="16" xfId="0" applyFont="1" applyFill="1" applyBorder="1" applyAlignment="1">
      <alignment horizontal="left" vertical="center" wrapText="1"/>
    </xf>
    <xf numFmtId="0" fontId="39" fillId="0" borderId="16" xfId="0" applyFont="1" applyBorder="1" applyAlignment="1">
      <alignment horizontal="left" vertical="center" wrapText="1"/>
    </xf>
    <xf numFmtId="0" fontId="39" fillId="0" borderId="63" xfId="0" applyFont="1" applyBorder="1" applyAlignment="1">
      <alignment horizontal="center" vertical="center" wrapText="1"/>
    </xf>
    <xf numFmtId="0" fontId="7" fillId="2" borderId="16" xfId="0" applyFont="1" applyFill="1" applyBorder="1" applyAlignment="1">
      <alignment horizontal="center" vertical="top" wrapText="1"/>
    </xf>
    <xf numFmtId="0" fontId="39" fillId="0" borderId="66" xfId="0" applyFont="1" applyBorder="1" applyAlignment="1">
      <alignment horizontal="left" vertical="center" wrapText="1"/>
    </xf>
    <xf numFmtId="0" fontId="48" fillId="0" borderId="16" xfId="0" applyFont="1" applyBorder="1" applyAlignment="1">
      <alignment horizontal="left" vertical="center" wrapText="1"/>
    </xf>
    <xf numFmtId="0" fontId="17" fillId="0" borderId="16" xfId="0" applyFont="1" applyBorder="1" applyAlignment="1">
      <alignment horizontal="left" vertical="center" wrapText="1"/>
    </xf>
    <xf numFmtId="0" fontId="7" fillId="2" borderId="115" xfId="0" applyFont="1" applyFill="1" applyBorder="1" applyAlignment="1">
      <alignment horizontal="left" vertical="center" wrapText="1"/>
    </xf>
    <xf numFmtId="0" fontId="2" fillId="0" borderId="116" xfId="0" applyFont="1" applyBorder="1"/>
    <xf numFmtId="165" fontId="7" fillId="4" borderId="124" xfId="0" applyNumberFormat="1" applyFont="1" applyFill="1" applyBorder="1" applyAlignment="1">
      <alignment horizontal="center" vertical="center" wrapText="1"/>
    </xf>
    <xf numFmtId="165" fontId="7" fillId="0" borderId="69" xfId="0" applyNumberFormat="1" applyFont="1" applyBorder="1" applyAlignment="1">
      <alignment horizontal="center" vertical="center" wrapText="1"/>
    </xf>
    <xf numFmtId="0" fontId="35" fillId="2" borderId="48" xfId="0" applyFont="1" applyFill="1" applyBorder="1" applyAlignment="1">
      <alignment horizontal="center" vertical="center" wrapText="1"/>
    </xf>
    <xf numFmtId="1" fontId="36" fillId="3" borderId="26" xfId="0" applyNumberFormat="1" applyFont="1" applyFill="1" applyBorder="1" applyAlignment="1">
      <alignment horizontal="center" vertical="center" wrapText="1"/>
    </xf>
    <xf numFmtId="1" fontId="18" fillId="0" borderId="30" xfId="0" applyNumberFormat="1" applyFont="1" applyBorder="1" applyAlignment="1">
      <alignment horizontal="center" vertical="center" wrapText="1"/>
    </xf>
    <xf numFmtId="1" fontId="18" fillId="21" borderId="97" xfId="0" applyNumberFormat="1" applyFont="1" applyFill="1" applyBorder="1" applyAlignment="1">
      <alignment horizontal="center" vertical="center" wrapText="1"/>
    </xf>
    <xf numFmtId="0" fontId="39" fillId="12" borderId="6" xfId="0" applyFont="1" applyFill="1" applyBorder="1" applyAlignment="1">
      <alignment horizontal="center" vertical="center" wrapText="1"/>
    </xf>
    <xf numFmtId="0" fontId="48" fillId="15"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48" fillId="12" borderId="6" xfId="0" applyFont="1" applyFill="1" applyBorder="1" applyAlignment="1">
      <alignment horizontal="center" vertical="center" wrapText="1"/>
    </xf>
    <xf numFmtId="0" fontId="7" fillId="4" borderId="124" xfId="0" applyFont="1" applyFill="1" applyBorder="1" applyAlignment="1">
      <alignment horizontal="center" vertical="center" wrapText="1"/>
    </xf>
    <xf numFmtId="0" fontId="7" fillId="4" borderId="61" xfId="0" applyFont="1" applyFill="1" applyBorder="1" applyAlignment="1">
      <alignment horizontal="center" vertical="top" wrapText="1"/>
    </xf>
    <xf numFmtId="165" fontId="7" fillId="4" borderId="61" xfId="0" applyNumberFormat="1" applyFont="1" applyFill="1" applyBorder="1" applyAlignment="1">
      <alignment horizontal="center" vertical="top" wrapText="1"/>
    </xf>
    <xf numFmtId="0" fontId="40" fillId="2" borderId="110" xfId="0" applyFont="1" applyFill="1" applyBorder="1" applyAlignment="1">
      <alignment horizontal="center" vertical="center" wrapText="1"/>
    </xf>
    <xf numFmtId="0" fontId="39" fillId="0" borderId="70" xfId="0" applyFont="1" applyBorder="1" applyAlignment="1">
      <alignment horizontal="center" vertical="center" wrapText="1"/>
    </xf>
    <xf numFmtId="0" fontId="113" fillId="0" borderId="69" xfId="0" applyFont="1" applyBorder="1" applyAlignment="1">
      <alignment horizontal="center" vertical="center" wrapText="1"/>
    </xf>
    <xf numFmtId="0" fontId="48" fillId="0" borderId="16" xfId="0" applyFont="1" applyBorder="1" applyAlignment="1">
      <alignment horizontal="center" vertical="center" wrapText="1"/>
    </xf>
    <xf numFmtId="0" fontId="88" fillId="0" borderId="61" xfId="0" applyFont="1" applyBorder="1" applyAlignment="1">
      <alignment horizontal="center" vertical="center" wrapText="1"/>
    </xf>
    <xf numFmtId="165" fontId="7" fillId="4" borderId="61" xfId="0" applyNumberFormat="1" applyFont="1" applyFill="1" applyBorder="1" applyAlignment="1">
      <alignment horizontal="center" vertical="center" wrapText="1"/>
    </xf>
    <xf numFmtId="0" fontId="96" fillId="0" borderId="61" xfId="0" applyFont="1" applyBorder="1" applyAlignment="1">
      <alignment horizontal="center" vertical="center" wrapText="1"/>
    </xf>
    <xf numFmtId="0" fontId="40" fillId="4" borderId="16" xfId="0" applyFont="1" applyFill="1" applyBorder="1" applyAlignment="1">
      <alignment horizontal="left" vertical="center" wrapText="1"/>
    </xf>
    <xf numFmtId="0" fontId="4" fillId="0" borderId="61" xfId="0" applyFont="1" applyBorder="1" applyAlignment="1">
      <alignment horizontal="center" vertical="center" wrapText="1"/>
    </xf>
    <xf numFmtId="0" fontId="14" fillId="0" borderId="16" xfId="0" applyFont="1" applyBorder="1" applyAlignment="1">
      <alignment horizontal="left" vertical="center" wrapText="1"/>
    </xf>
    <xf numFmtId="0" fontId="116" fillId="0" borderId="16" xfId="0" applyFont="1" applyBorder="1" applyAlignment="1">
      <alignment horizontal="left" vertical="center" wrapText="1"/>
    </xf>
    <xf numFmtId="0" fontId="58" fillId="2" borderId="110" xfId="0" applyFont="1" applyFill="1" applyBorder="1" applyAlignment="1">
      <alignment horizontal="center" vertical="center" wrapText="1"/>
    </xf>
    <xf numFmtId="165" fontId="58" fillId="2" borderId="61" xfId="0" applyNumberFormat="1" applyFont="1" applyFill="1" applyBorder="1" applyAlignment="1">
      <alignment horizontal="center" vertical="center" wrapText="1"/>
    </xf>
    <xf numFmtId="0" fontId="121" fillId="0" borderId="16" xfId="0" applyFont="1" applyBorder="1" applyAlignment="1">
      <alignment horizontal="left" vertical="center" wrapText="1"/>
    </xf>
    <xf numFmtId="165" fontId="59" fillId="2" borderId="111" xfId="0" applyNumberFormat="1" applyFont="1" applyFill="1" applyBorder="1" applyAlignment="1">
      <alignment horizontal="center" vertical="center" wrapText="1"/>
    </xf>
    <xf numFmtId="0" fontId="2" fillId="0" borderId="125" xfId="0" applyFont="1" applyBorder="1"/>
    <xf numFmtId="0" fontId="47" fillId="2" borderId="61" xfId="0" applyFont="1" applyFill="1" applyBorder="1" applyAlignment="1">
      <alignment horizontal="left" vertical="center" wrapText="1"/>
    </xf>
    <xf numFmtId="0" fontId="123" fillId="2" borderId="61" xfId="0" applyFont="1" applyFill="1" applyBorder="1" applyAlignment="1">
      <alignment horizontal="center" vertical="center" wrapText="1"/>
    </xf>
    <xf numFmtId="0" fontId="39" fillId="2" borderId="61" xfId="0" applyFont="1" applyFill="1" applyBorder="1" applyAlignment="1">
      <alignment horizontal="left" vertical="center" wrapText="1"/>
    </xf>
    <xf numFmtId="0" fontId="7" fillId="0" borderId="36" xfId="0" applyFont="1" applyBorder="1" applyAlignment="1">
      <alignment horizontal="center" vertical="center" wrapText="1"/>
    </xf>
    <xf numFmtId="0" fontId="112" fillId="25" borderId="132" xfId="0" applyFont="1" applyFill="1" applyBorder="1" applyAlignment="1">
      <alignment horizontal="center" vertical="center"/>
    </xf>
    <xf numFmtId="0" fontId="2" fillId="0" borderId="133" xfId="0" applyFont="1" applyBorder="1"/>
    <xf numFmtId="0" fontId="7" fillId="2" borderId="61" xfId="0" applyFont="1" applyFill="1" applyBorder="1" applyAlignment="1">
      <alignment horizontal="center" vertical="center" wrapText="1"/>
    </xf>
    <xf numFmtId="0" fontId="48" fillId="0" borderId="63" xfId="0" applyFont="1" applyBorder="1" applyAlignment="1">
      <alignment horizontal="center" vertical="center" wrapText="1"/>
    </xf>
    <xf numFmtId="0" fontId="39" fillId="2" borderId="61" xfId="0" applyFont="1" applyFill="1" applyBorder="1" applyAlignment="1">
      <alignment horizontal="center"/>
    </xf>
    <xf numFmtId="0" fontId="39" fillId="25" borderId="61" xfId="0" applyFont="1" applyFill="1" applyBorder="1" applyAlignment="1">
      <alignment horizontal="center" vertical="center"/>
    </xf>
    <xf numFmtId="0" fontId="39" fillId="4" borderId="16" xfId="0" applyFont="1" applyFill="1" applyBorder="1" applyAlignment="1">
      <alignment horizontal="left" vertical="center" wrapText="1"/>
    </xf>
    <xf numFmtId="0" fontId="40" fillId="0" borderId="16" xfId="0" applyFont="1" applyBorder="1" applyAlignment="1">
      <alignment horizontal="left" vertical="top" wrapText="1"/>
    </xf>
    <xf numFmtId="0" fontId="7" fillId="0" borderId="63" xfId="0" applyFont="1" applyBorder="1" applyAlignment="1">
      <alignment horizontal="center" vertical="center" wrapText="1"/>
    </xf>
    <xf numFmtId="0" fontId="39" fillId="2" borderId="126" xfId="0" applyFont="1" applyFill="1" applyBorder="1" applyAlignment="1">
      <alignment horizontal="center" vertical="center" wrapText="1"/>
    </xf>
    <xf numFmtId="0" fontId="2" fillId="0" borderId="127" xfId="0" applyFont="1" applyBorder="1"/>
    <xf numFmtId="0" fontId="2" fillId="0" borderId="128" xfId="0" applyFont="1" applyBorder="1"/>
    <xf numFmtId="0" fontId="39" fillId="2" borderId="115" xfId="0" applyFont="1" applyFill="1" applyBorder="1" applyAlignment="1">
      <alignment horizontal="center" vertical="center" wrapText="1"/>
    </xf>
    <xf numFmtId="0" fontId="2" fillId="0" borderId="129" xfId="0" applyFont="1" applyBorder="1"/>
    <xf numFmtId="0" fontId="39" fillId="19" borderId="126" xfId="0" applyFont="1" applyFill="1" applyBorder="1" applyAlignment="1">
      <alignment horizontal="center" vertical="center" wrapText="1"/>
    </xf>
    <xf numFmtId="0" fontId="62" fillId="0" borderId="66" xfId="0" applyFont="1" applyBorder="1" applyAlignment="1">
      <alignment horizontal="left" vertical="top" wrapText="1"/>
    </xf>
    <xf numFmtId="0" fontId="4" fillId="0" borderId="69" xfId="0" applyFont="1" applyBorder="1" applyAlignment="1">
      <alignment horizontal="center" vertical="center" wrapText="1"/>
    </xf>
    <xf numFmtId="0" fontId="4" fillId="4" borderId="61" xfId="0" applyFont="1" applyFill="1" applyBorder="1" applyAlignment="1">
      <alignment horizontal="left" vertical="center" wrapText="1"/>
    </xf>
    <xf numFmtId="0" fontId="38" fillId="0" borderId="69" xfId="0" applyFont="1" applyBorder="1" applyAlignment="1">
      <alignment horizontal="center" vertical="center"/>
    </xf>
    <xf numFmtId="165" fontId="4" fillId="0" borderId="69" xfId="0" applyNumberFormat="1" applyFont="1" applyBorder="1" applyAlignment="1">
      <alignment horizontal="center" vertical="center" wrapText="1"/>
    </xf>
    <xf numFmtId="0" fontId="4" fillId="0" borderId="69" xfId="0" applyFont="1" applyBorder="1" applyAlignment="1">
      <alignment horizontal="left" vertical="center" wrapText="1"/>
    </xf>
    <xf numFmtId="0" fontId="38" fillId="0" borderId="61" xfId="0" applyFont="1" applyBorder="1" applyAlignment="1">
      <alignment horizontal="center" vertical="center"/>
    </xf>
    <xf numFmtId="165" fontId="4" fillId="0" borderId="61" xfId="0" applyNumberFormat="1" applyFont="1" applyBorder="1" applyAlignment="1">
      <alignment horizontal="center" vertical="center" wrapText="1"/>
    </xf>
    <xf numFmtId="0" fontId="40" fillId="0" borderId="61" xfId="0" applyFont="1" applyBorder="1" applyAlignment="1">
      <alignment horizontal="center" vertical="center" wrapText="1"/>
    </xf>
    <xf numFmtId="165" fontId="49" fillId="0" borderId="61" xfId="0" applyNumberFormat="1" applyFont="1" applyBorder="1" applyAlignment="1">
      <alignment horizontal="center" vertical="center"/>
    </xf>
    <xf numFmtId="0" fontId="39"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40" fillId="0" borderId="61" xfId="0" applyFont="1" applyBorder="1" applyAlignment="1">
      <alignment horizontal="center" vertical="center"/>
    </xf>
    <xf numFmtId="165" fontId="39" fillId="0" borderId="61" xfId="0" applyNumberFormat="1" applyFont="1" applyBorder="1" applyAlignment="1">
      <alignment horizontal="center" vertical="center"/>
    </xf>
    <xf numFmtId="0" fontId="39" fillId="0" borderId="61" xfId="0" applyFont="1" applyBorder="1" applyAlignment="1">
      <alignment horizontal="center" vertical="center"/>
    </xf>
    <xf numFmtId="165" fontId="48" fillId="0" borderId="61" xfId="0" applyNumberFormat="1" applyFont="1" applyBorder="1" applyAlignment="1">
      <alignment horizontal="center" vertical="center"/>
    </xf>
    <xf numFmtId="0" fontId="39" fillId="0" borderId="16" xfId="0" applyFont="1" applyBorder="1" applyAlignment="1">
      <alignment horizontal="left" vertical="top" wrapText="1"/>
    </xf>
    <xf numFmtId="0" fontId="7" fillId="0" borderId="16" xfId="0" applyFont="1" applyBorder="1" applyAlignment="1">
      <alignment horizontal="left" vertical="top" wrapText="1"/>
    </xf>
    <xf numFmtId="0" fontId="7" fillId="0" borderId="63" xfId="0" applyFont="1" applyBorder="1" applyAlignment="1">
      <alignment horizontal="center" vertical="top" wrapText="1"/>
    </xf>
    <xf numFmtId="0" fontId="7" fillId="4" borderId="16" xfId="0" applyFont="1" applyFill="1" applyBorder="1" applyAlignment="1">
      <alignment horizontal="left" vertical="top" wrapText="1"/>
    </xf>
    <xf numFmtId="0" fontId="21" fillId="0" borderId="61" xfId="0" applyFont="1" applyBorder="1" applyAlignment="1">
      <alignment horizontal="center" vertical="center" wrapText="1"/>
    </xf>
    <xf numFmtId="165" fontId="7" fillId="0" borderId="61" xfId="0" applyNumberFormat="1" applyFont="1" applyBorder="1" applyAlignment="1">
      <alignment horizontal="center" vertical="center" wrapText="1"/>
    </xf>
    <xf numFmtId="0" fontId="7" fillId="0" borderId="61" xfId="0" applyFont="1" applyBorder="1" applyAlignment="1">
      <alignment horizontal="left" vertical="center" wrapText="1"/>
    </xf>
    <xf numFmtId="0" fontId="39" fillId="0" borderId="69" xfId="0" applyFont="1" applyBorder="1" applyAlignment="1">
      <alignment horizontal="center" vertical="center" wrapText="1"/>
    </xf>
    <xf numFmtId="0" fontId="40" fillId="0" borderId="69" xfId="0" applyFont="1" applyBorder="1" applyAlignment="1">
      <alignment horizontal="center" vertical="center" wrapText="1"/>
    </xf>
    <xf numFmtId="165" fontId="39" fillId="0" borderId="69" xfId="0" applyNumberFormat="1" applyFont="1" applyBorder="1" applyAlignment="1">
      <alignment horizontal="center" vertical="center" wrapText="1"/>
    </xf>
    <xf numFmtId="0" fontId="39" fillId="0" borderId="69" xfId="0" applyFont="1" applyBorder="1" applyAlignment="1">
      <alignment horizontal="left" vertical="center" wrapText="1"/>
    </xf>
    <xf numFmtId="0" fontId="39" fillId="24" borderId="61" xfId="0" applyFont="1" applyFill="1" applyBorder="1" applyAlignment="1">
      <alignment horizontal="center" vertical="center" wrapText="1"/>
    </xf>
    <xf numFmtId="0" fontId="39" fillId="25" borderId="61" xfId="0" applyFont="1" applyFill="1" applyBorder="1" applyAlignment="1">
      <alignment horizontal="center" vertical="center" wrapText="1"/>
    </xf>
    <xf numFmtId="0" fontId="111" fillId="24" borderId="110" xfId="0" applyFont="1" applyFill="1" applyBorder="1" applyAlignment="1">
      <alignment horizontal="center" vertical="center" wrapText="1"/>
    </xf>
    <xf numFmtId="0" fontId="2" fillId="0" borderId="130" xfId="0" applyFont="1" applyBorder="1"/>
    <xf numFmtId="0" fontId="111" fillId="24" borderId="131" xfId="0" applyFont="1" applyFill="1" applyBorder="1" applyAlignment="1">
      <alignment horizontal="center" vertical="center"/>
    </xf>
    <xf numFmtId="0" fontId="104" fillId="0" borderId="61" xfId="0" applyFont="1" applyBorder="1" applyAlignment="1">
      <alignment horizontal="center" vertical="center" wrapText="1"/>
    </xf>
    <xf numFmtId="0" fontId="139" fillId="0" borderId="61" xfId="0" applyFont="1" applyBorder="1" applyAlignment="1">
      <alignment horizontal="center" vertical="center" wrapText="1"/>
    </xf>
  </cellXfs>
  <cellStyles count="1">
    <cellStyle name="Normal" xfId="0" builtinId="0"/>
  </cellStyles>
  <dxfs count="285">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Calibri"/>
              </a:defRPr>
            </a:pPr>
            <a:r>
              <a:rPr lang="es-CO" b="1" i="0">
                <a:solidFill>
                  <a:srgbClr val="757575"/>
                </a:solidFill>
                <a:latin typeface="Calibri"/>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145</c:v>
                </c:pt>
                <c:pt idx="1">
                  <c:v>103</c:v>
                </c:pt>
                <c:pt idx="2">
                  <c:v>0</c:v>
                </c:pt>
                <c:pt idx="3">
                  <c:v>9</c:v>
                </c:pt>
                <c:pt idx="4">
                  <c:v>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529-4536-A4D1-B0E7787E8E08}"/>
            </c:ext>
          </c:extLst>
        </c:ser>
        <c:dLbls>
          <c:showLegendKey val="0"/>
          <c:showVal val="0"/>
          <c:showCatName val="0"/>
          <c:showSerName val="0"/>
          <c:showPercent val="0"/>
          <c:showBubbleSize val="0"/>
        </c:dLbls>
        <c:gapWidth val="150"/>
        <c:axId val="295427960"/>
        <c:axId val="1317599208"/>
      </c:barChart>
      <c:catAx>
        <c:axId val="29542796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txPr>
          <a:bodyPr rot="0"/>
          <a:lstStyle/>
          <a:p>
            <a:pPr lvl="0">
              <a:defRPr b="1" i="0">
                <a:solidFill>
                  <a:srgbClr val="000000"/>
                </a:solidFill>
                <a:latin typeface="Calibri"/>
              </a:defRPr>
            </a:pPr>
            <a:endParaRPr lang="es-CO"/>
          </a:p>
        </c:txPr>
        <c:crossAx val="1317599208"/>
        <c:crosses val="autoZero"/>
        <c:auto val="1"/>
        <c:lblAlgn val="ctr"/>
        <c:lblOffset val="100"/>
        <c:noMultiLvlLbl val="1"/>
      </c:catAx>
      <c:valAx>
        <c:axId val="13175992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spPr>
          <a:ln/>
        </c:spPr>
        <c:txPr>
          <a:bodyPr rot="0"/>
          <a:lstStyle/>
          <a:p>
            <a:pPr lvl="0">
              <a:defRPr b="1" i="0">
                <a:solidFill>
                  <a:srgbClr val="000000"/>
                </a:solidFill>
                <a:latin typeface="Calibri"/>
              </a:defRPr>
            </a:pPr>
            <a:endParaRPr lang="es-CO"/>
          </a:p>
        </c:txPr>
        <c:crossAx val="295427960"/>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sz="1400" b="1" i="0">
                <a:solidFill>
                  <a:srgbClr val="757575"/>
                </a:solidFill>
                <a:latin typeface="Calibri"/>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7AA-4EDA-B59F-1B4DEBCFFD52}"/>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7AA-4EDA-B59F-1B4DEBCFFD52}"/>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7AA-4EDA-B59F-1B4DEBCFFD52}"/>
            </c:ext>
          </c:extLst>
        </c:ser>
        <c:dLbls>
          <c:showLegendKey val="0"/>
          <c:showVal val="0"/>
          <c:showCatName val="0"/>
          <c:showSerName val="0"/>
          <c:showPercent val="0"/>
          <c:showBubbleSize val="0"/>
        </c:dLbls>
        <c:gapWidth val="150"/>
        <c:axId val="1661995947"/>
        <c:axId val="1774874168"/>
      </c:barChart>
      <c:catAx>
        <c:axId val="166199594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774874168"/>
        <c:crosses val="autoZero"/>
        <c:auto val="1"/>
        <c:lblAlgn val="ctr"/>
        <c:lblOffset val="100"/>
        <c:noMultiLvlLbl val="1"/>
      </c:catAx>
      <c:valAx>
        <c:axId val="17748741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661995947"/>
        <c:crosses val="max"/>
        <c:crossBetween val="between"/>
      </c:valAx>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sz="1600" b="1" i="0">
                <a:solidFill>
                  <a:srgbClr val="757575"/>
                </a:solidFill>
                <a:latin typeface="Calibri"/>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97DA-466D-91C0-56B94A7288A2}"/>
              </c:ext>
            </c:extLst>
          </c:dPt>
          <c:dPt>
            <c:idx val="1"/>
            <c:bubble3D val="0"/>
            <c:spPr>
              <a:solidFill>
                <a:schemeClr val="accent1"/>
              </a:solidFill>
            </c:spPr>
            <c:extLst>
              <c:ext xmlns:c16="http://schemas.microsoft.com/office/drawing/2014/chart" uri="{C3380CC4-5D6E-409C-BE32-E72D297353CC}">
                <c16:uniqueId val="{00000003-97DA-466D-91C0-56B94A7288A2}"/>
              </c:ext>
            </c:extLst>
          </c:dPt>
          <c:dPt>
            <c:idx val="2"/>
            <c:bubble3D val="0"/>
            <c:spPr>
              <a:solidFill>
                <a:schemeClr val="accent1"/>
              </a:solidFill>
            </c:spPr>
            <c:extLst>
              <c:ext xmlns:c16="http://schemas.microsoft.com/office/drawing/2014/chart" uri="{C3380CC4-5D6E-409C-BE32-E72D297353CC}">
                <c16:uniqueId val="{00000005-97DA-466D-91C0-56B94A7288A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97DA-466D-91C0-56B94A7288A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457200</xdr:colOff>
      <xdr:row>6</xdr:row>
      <xdr:rowOff>409575</xdr:rowOff>
    </xdr:from>
    <xdr:ext cx="12153900" cy="5610225"/>
    <xdr:graphicFrame macro="">
      <xdr:nvGraphicFramePr>
        <xdr:cNvPr id="539630324"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82005082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104337756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-57150</xdr:colOff>
      <xdr:row>23</xdr:row>
      <xdr:rowOff>152400</xdr:rowOff>
    </xdr:from>
    <xdr:ext cx="1790700" cy="866775"/>
    <xdr:sp macro="" textlink="">
      <xdr:nvSpPr>
        <xdr:cNvPr id="3" name="Shape 3">
          <a:hlinkClick xmlns:r="http://schemas.openxmlformats.org/officeDocument/2006/relationships" r:id="rId1"/>
        </xdr:cNvPr>
        <xdr:cNvSpPr/>
      </xdr:nvSpPr>
      <xdr:spPr>
        <a:xfrm>
          <a:off x="4460175" y="3356138"/>
          <a:ext cx="1771650"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4" name="Shape 4">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5" name="Shape 5">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1</xdr:col>
      <xdr:colOff>47625</xdr:colOff>
      <xdr:row>16</xdr:row>
      <xdr:rowOff>9525</xdr:rowOff>
    </xdr:from>
    <xdr:ext cx="1133475" cy="1247775"/>
    <xdr:pic>
      <xdr:nvPicPr>
        <xdr:cNvPr id="2" name="image1.png" descr="LOGO IDEP ULTIMO"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6" name="Shape 6">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-57150</xdr:colOff>
      <xdr:row>24</xdr:row>
      <xdr:rowOff>152400</xdr:rowOff>
    </xdr:from>
    <xdr:ext cx="1514475" cy="866775"/>
    <xdr:sp macro="" textlink="">
      <xdr:nvSpPr>
        <xdr:cNvPr id="7" name="Shape 7">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-57150</xdr:colOff>
      <xdr:row>23</xdr:row>
      <xdr:rowOff>152400</xdr:rowOff>
    </xdr:from>
    <xdr:ext cx="2105025" cy="866775"/>
    <xdr:sp macro="" textlink="">
      <xdr:nvSpPr>
        <xdr:cNvPr id="8" name="Shape 8">
          <a:hlinkClick xmlns:r="http://schemas.openxmlformats.org/officeDocument/2006/relationships" r:id="rId1"/>
        </xdr:cNvPr>
        <xdr:cNvSpPr/>
      </xdr:nvSpPr>
      <xdr:spPr>
        <a:xfrm>
          <a:off x="4303013" y="3356138"/>
          <a:ext cx="208597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9" name="Shape 9">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190625" cy="72390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10" name="Shape 10">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-57150</xdr:colOff>
      <xdr:row>23</xdr:row>
      <xdr:rowOff>152400</xdr:rowOff>
    </xdr:from>
    <xdr:ext cx="1762125" cy="447675"/>
    <xdr:sp macro="" textlink="">
      <xdr:nvSpPr>
        <xdr:cNvPr id="11" name="Shape 11">
          <a:hlinkClick xmlns:r="http://schemas.openxmlformats.org/officeDocument/2006/relationships" r:id="rId1"/>
        </xdr:cNvPr>
        <xdr:cNvSpPr/>
      </xdr:nvSpPr>
      <xdr:spPr>
        <a:xfrm>
          <a:off x="4474463" y="3565688"/>
          <a:ext cx="1743075" cy="4286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0</xdr:row>
      <xdr:rowOff>0</xdr:rowOff>
    </xdr:from>
    <xdr:ext cx="1695450" cy="97155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12" name="Shape 12">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752475"/>
    <xdr:sp macro="" textlink="">
      <xdr:nvSpPr>
        <xdr:cNvPr id="13" name="Shape 13">
          <a:hlinkClick xmlns:r="http://schemas.openxmlformats.org/officeDocument/2006/relationships" r:id="rId1"/>
        </xdr:cNvPr>
        <xdr:cNvSpPr/>
      </xdr:nvSpPr>
      <xdr:spPr>
        <a:xfrm>
          <a:off x="4598288" y="3413288"/>
          <a:ext cx="1495425" cy="7334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238250" cy="89535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14" name="Shape 14">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-57150</xdr:colOff>
      <xdr:row>23</xdr:row>
      <xdr:rowOff>152400</xdr:rowOff>
    </xdr:from>
    <xdr:ext cx="1514475" cy="866775"/>
    <xdr:sp macro="" textlink="">
      <xdr:nvSpPr>
        <xdr:cNvPr id="15" name="Shape 15">
          <a:hlinkClick xmlns:r="http://schemas.openxmlformats.org/officeDocument/2006/relationships" r:id="rId1"/>
        </xdr:cNvPr>
        <xdr:cNvSpPr/>
      </xdr:nvSpPr>
      <xdr:spPr>
        <a:xfrm>
          <a:off x="4598288" y="3356138"/>
          <a:ext cx="149542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-57150</xdr:colOff>
      <xdr:row>23</xdr:row>
      <xdr:rowOff>152400</xdr:rowOff>
    </xdr:from>
    <xdr:ext cx="1838325" cy="866775"/>
    <xdr:sp macro="" textlink="">
      <xdr:nvSpPr>
        <xdr:cNvPr id="16" name="Shape 16">
          <a:hlinkClick xmlns:r="http://schemas.openxmlformats.org/officeDocument/2006/relationships" r:id="rId1"/>
        </xdr:cNvPr>
        <xdr:cNvSpPr/>
      </xdr:nvSpPr>
      <xdr:spPr>
        <a:xfrm>
          <a:off x="4436363" y="3356138"/>
          <a:ext cx="1819275" cy="8477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2.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tRuJngWCJVoo-zaiywSSgexw6cFckRpq" TargetMode="External"/><Relationship Id="rId7" Type="http://schemas.openxmlformats.org/officeDocument/2006/relationships/drawing" Target="../drawings/drawing6.xml"/><Relationship Id="rId2" Type="http://schemas.openxmlformats.org/officeDocument/2006/relationships/hyperlink" Target="https://docs.google.com/document/d/10QTsU3EuXl39nvaZnxz0mTntsiTEWg2F/edit" TargetMode="External"/><Relationship Id="rId1" Type="http://schemas.openxmlformats.org/officeDocument/2006/relationships/hyperlink" Target="https://docs.google.com/document/d/10QTsU3EuXl39nvaZnxz0mTntsiTEWg2F/edit" TargetMode="External"/><Relationship Id="rId6" Type="http://schemas.openxmlformats.org/officeDocument/2006/relationships/hyperlink" Target="https://drive.google.com/drive/folders/1tRuJngWCJVoo-zaiywSSgexw6cFckRpq" TargetMode="External"/><Relationship Id="rId5" Type="http://schemas.openxmlformats.org/officeDocument/2006/relationships/hyperlink" Target="https://drive.google.com/drive/folders/1tRuJngWCJVoo-zaiywSSgexw6cFckRpq" TargetMode="External"/><Relationship Id="rId4" Type="http://schemas.openxmlformats.org/officeDocument/2006/relationships/hyperlink" Target="https://drive.google.com/drive/folders/1tRuJngWCJVoo-zaiywSSgexw6cFckRpq"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idep.edu.co/?q=content/grf-11-proceso-de-gesti%C3%B3n-de-recursos-f%C3%ADsicos-y-ambiental" TargetMode="External"/><Relationship Id="rId3" Type="http://schemas.openxmlformats.org/officeDocument/2006/relationships/hyperlink" Target="http://www.idep.edu.co/sites/default/files/PRO-GRF-11-03%20Inv%20prop%20planta%20y%20equ%20V7.pdf" TargetMode="External"/><Relationship Id="rId7" Type="http://schemas.openxmlformats.org/officeDocument/2006/relationships/hyperlink" Target="http://www.idep.edu.co/?q=content/grf-11-proceso-de-gesti%C3%B3n-de-recursos-f%C3%ADsicos-y-ambiental"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20Sal%20def%20inv%20prop%20plant%20equi_V8.pdf" TargetMode="External"/><Relationship Id="rId11" Type="http://schemas.openxmlformats.org/officeDocument/2006/relationships/comments" Target="../comments1.xml"/><Relationship Id="rId5" Type="http://schemas.openxmlformats.org/officeDocument/2006/relationships/hyperlink" Target="http://www.idep.edu.co/?q=content/grf-11-proceso-de-gesti%C3%B3n-de-recursos-f%C3%ADsicos-y-ambiental" TargetMode="External"/><Relationship Id="rId10" Type="http://schemas.openxmlformats.org/officeDocument/2006/relationships/vmlDrawing" Target="../drawings/vmlDrawing1.vml"/><Relationship Id="rId4" Type="http://schemas.openxmlformats.org/officeDocument/2006/relationships/hyperlink" Target="http://www.idep.edu.co/?q=content/grf-11-proceso-de-gesti%C3%B3n-de-recursos-f%C3%ADsicos-y-ambiental"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192.168.1.242/cacti/host.php?action=edit&amp;id=5" TargetMode="External"/><Relationship Id="rId26" Type="http://schemas.openxmlformats.org/officeDocument/2006/relationships/hyperlink" Target="http://www.idep.edu.co/sites/default/files/FT-GT-12-20%20Compromiso%20poli%CC%81tica%20TIC%20V3.docx" TargetMode="External"/><Relationship Id="rId21" Type="http://schemas.openxmlformats.org/officeDocument/2006/relationships/hyperlink" Target="http://www.idep.edu.co/?q=content/gt-12-proceso-de-gesti%C3%B3n-tecnol%C3%B3gica" TargetMode="External"/><Relationship Id="rId34" Type="http://schemas.openxmlformats.org/officeDocument/2006/relationships/hyperlink" Target="http://www.idep.edu.co/?q=content/gt-12-proceso-de-gesti%C3%B3n-tecnol%C3%B3gica" TargetMode="External"/><Relationship Id="rId7" Type="http://schemas.openxmlformats.org/officeDocument/2006/relationships/hyperlink" Target="http://www.idep.edu.co/sites/default/files/PRO-GT-12-08%20Formulaci%C3%B3n%20y%20Seguimiento%20al%20PETI%20V6%20%281%2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192.168.1.242/cacti/host.php?action=edit&amp;id=5" TargetMode="External"/><Relationship Id="rId25" Type="http://schemas.openxmlformats.org/officeDocument/2006/relationships/hyperlink" Target="http://www.idep.edu.co/sites/default/files/FT-GT-12-20%20Compromiso%20poli%CC%81tica%20TIC%20V3.docx" TargetMode="External"/><Relationship Id="rId33" Type="http://schemas.openxmlformats.org/officeDocument/2006/relationships/hyperlink" Target="https://drive.google.com/file/d/1lwfQDrNPoUyQ4HVbiTJI7RdmRT-H4WNT/view" TargetMode="External"/><Relationship Id="rId38" Type="http://schemas.openxmlformats.org/officeDocument/2006/relationships/drawing" Target="../drawings/drawing12.xml"/><Relationship Id="rId2" Type="http://schemas.openxmlformats.org/officeDocument/2006/relationships/hyperlink" Target="http://www.idep.edu.co/sites/default/files/FT-GT-12-20%20Compromiso%20poli%CC%81tica%20TIC%20V3.docx" TargetMode="External"/><Relationship Id="rId16" Type="http://schemas.openxmlformats.org/officeDocument/2006/relationships/hyperlink" Target="http://www.idep.edu.co/?q=content/gt-12-proceso-de-gesti%C3%B3n-tecnol%C3%B3gica" TargetMode="External"/><Relationship Id="rId20" Type="http://schemas.openxmlformats.org/officeDocument/2006/relationships/hyperlink" Target="http://www.idep.edu.co/?q=content/gt-12-proceso-de-gesti%C3%B3n-tecnol%C3%B3gica" TargetMode="External"/><Relationship Id="rId29" Type="http://schemas.openxmlformats.org/officeDocument/2006/relationships/hyperlink" Target="http://www.idep.edu.co/sites/default/files/PL-GT-12-02%20Plan%20Contingencia%20Tecno%20V12.pdf" TargetMode="External"/><Relationship Id="rId1" Type="http://schemas.openxmlformats.org/officeDocument/2006/relationships/hyperlink" Target="http://www.idep.edu.co/?q=content/indicadores-de-gesti%C3%B3n" TargetMode="External"/><Relationship Id="rId6" Type="http://schemas.openxmlformats.org/officeDocument/2006/relationships/hyperlink" Target="http://www.idep.edu.co/sites/default/files/PRO-GT-12-08%20Formulaci%C3%B3n%20y%20Seguimiento%20al%20PETI%20V6%20%281%29.pdf" TargetMode="External"/><Relationship Id="rId11" Type="http://schemas.openxmlformats.org/officeDocument/2006/relationships/hyperlink" Target="http://www.idep.edu.co/?q=content/gt-12-proceso-de-gesti%C3%B3n-tecnol%C3%B3gica" TargetMode="External"/><Relationship Id="rId24" Type="http://schemas.openxmlformats.org/officeDocument/2006/relationships/hyperlink" Target="http://www.idep.edu.co/sites/default/files/FT-GT-12-20%20Compromiso%20poli%CC%81tica%20TIC%20V3.docx" TargetMode="External"/><Relationship Id="rId32" Type="http://schemas.openxmlformats.org/officeDocument/2006/relationships/hyperlink" Target="https://drive.google.com/file/d/1lwfQDrNPoUyQ4HVbiTJI7RdmRT-H4WNT/view" TargetMode="External"/><Relationship Id="rId37" Type="http://schemas.openxmlformats.org/officeDocument/2006/relationships/hyperlink" Target="http://www.idep.edu.co/sites/default/files/IN-GT-12-01%20Instructivo%20para%20la%20asignaci%C3%B3n%20de%20usuarios%20V3.pdf" TargetMode="External"/><Relationship Id="rId5" Type="http://schemas.openxmlformats.org/officeDocument/2006/relationships/hyperlink" Target="http://www.idep.edu.co/sites/default/files/MN-GT-12-15-%20Manual%20para%20la%20Gestion%20de%20los%20Sistemas%20de%20Informaci%C3%B3n%20del%20IDEP_V2.pdf" TargetMode="External"/><Relationship Id="rId15" Type="http://schemas.openxmlformats.org/officeDocument/2006/relationships/hyperlink" Target="http://www.idep.edu.co/?q=content/gt-12-proceso-de-gesti%C3%B3n-tecnol%C3%B3gica" TargetMode="External"/><Relationship Id="rId23" Type="http://schemas.openxmlformats.org/officeDocument/2006/relationships/hyperlink" Target="http://www.idep.edu.co/sites/default/files/PRO-GT-12-05%20Mantenimiento%20Infraestructura%20Tecnol%C3%B3gica.pdf" TargetMode="External"/><Relationship Id="rId28" Type="http://schemas.openxmlformats.org/officeDocument/2006/relationships/hyperlink" Target="http://www.idep.edu.co/sites/default/files/PL-GT-12-02%20Plan%20Contingencia%20Tecno%20V12.pdf" TargetMode="External"/><Relationship Id="rId36" Type="http://schemas.openxmlformats.org/officeDocument/2006/relationships/hyperlink" Target="http://www.idep.edu.co/sites/default/files/FT-GT-12-20%20Compromiso%20poli%CC%81tica%20TIC%20V4.docx" TargetMode="External"/><Relationship Id="rId10" Type="http://schemas.openxmlformats.org/officeDocument/2006/relationships/hyperlink" Target="http://www.idep.edu.co/?q=content/gt-12-proceso-de-gesti%C3%B3n-tecnol%C3%B3gica" TargetMode="External"/><Relationship Id="rId19" Type="http://schemas.openxmlformats.org/officeDocument/2006/relationships/hyperlink" Target="http://www.idep.edu.co/?q=content/gt-12-proceso-de-gesti%C3%B3n-tecnol%C3%B3gica" TargetMode="External"/><Relationship Id="rId31" Type="http://schemas.openxmlformats.org/officeDocument/2006/relationships/hyperlink" Target="https://drive.google.com/drive/folders/1qFWKMCUJJ1U6swgXyJAIZ_d7JeZeeYVd?usp=sharing" TargetMode="External"/><Relationship Id="rId4" Type="http://schemas.openxmlformats.org/officeDocument/2006/relationships/hyperlink" Target="http://www.idep.edu.co/?q=content/gt-12-proceso-de-gesti%C3%B3n-tecnol%C3%B3gica" TargetMode="External"/><Relationship Id="rId9" Type="http://schemas.openxmlformats.org/officeDocument/2006/relationships/hyperlink" Target="http://www.idep.edu.co/?q=content/gt-12-proceso-de-gesti%C3%B3n-tecnol%C3%B3gica" TargetMode="External"/><Relationship Id="rId14" Type="http://schemas.openxmlformats.org/officeDocument/2006/relationships/hyperlink" Target="http://www.idep.edu.co/?q=content/gt-12-proceso-de-gesti%C3%B3n-tecnol%C3%B3gica" TargetMode="External"/><Relationship Id="rId22" Type="http://schemas.openxmlformats.org/officeDocument/2006/relationships/hyperlink" Target="http://www.idep.edu.co/sites/default/files/MN-GT-12-15-%20Manual%20para%20la%20Gestion%20de%20los%20Sistemas%20de%20Informaci%C3%B3n%20del%20IDEP_V2.pdf" TargetMode="External"/><Relationship Id="rId27" Type="http://schemas.openxmlformats.org/officeDocument/2006/relationships/hyperlink" Target="http://www.idep.edu.co/?q=content/gt-12-proceso-de-gesti%C3%B3n-tecnol%C3%B3gica" TargetMode="External"/><Relationship Id="rId30" Type="http://schemas.openxmlformats.org/officeDocument/2006/relationships/hyperlink" Target="https://drive.google.com/drive/folders/1qFWKMCUJJ1U6swgXyJAIZ_d7JeZeeYVd?usp=sharing" TargetMode="External"/><Relationship Id="rId35" Type="http://schemas.openxmlformats.org/officeDocument/2006/relationships/hyperlink" Target="http://www.idep.edu.co/sites/default/files/FT-GT-12-20%20Compromiso%20poli%CC%81tica%20TIC%20V4.docx" TargetMode="External"/><Relationship Id="rId8" Type="http://schemas.openxmlformats.org/officeDocument/2006/relationships/hyperlink" Target="http://www.idep.edu.co/?q=talento-humano" TargetMode="External"/><Relationship Id="rId3"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dep.edu.co/?q=content/gth-13-proceso-de-gesti%C3%B3n-de-talento-humano"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sites/default/files/PRO-GTH-13-08%20Vinculacio%CC%81n%20Servidores_V8.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q=content/gth-13-proceso-de-gesti%C3%B3n-de-talento-humano" TargetMode="External"/><Relationship Id="rId11" Type="http://schemas.openxmlformats.org/officeDocument/2006/relationships/drawing" Target="../drawings/drawing13.xml"/><Relationship Id="rId5" Type="http://schemas.openxmlformats.org/officeDocument/2006/relationships/hyperlink" Target="http://www.idep.edu.co/?q=content/gth-13-proceso-de-gesti%C3%B3n-de-talento-humano" TargetMode="External"/><Relationship Id="rId10" Type="http://schemas.openxmlformats.org/officeDocument/2006/relationships/hyperlink" Target="http://www.idep.edu.co/sites/default/files/PRO-GRF-11-01_Egresos_o_salidas_de_bienes_V6.pdf" TargetMode="External"/><Relationship Id="rId4" Type="http://schemas.openxmlformats.org/officeDocument/2006/relationships/hyperlink" Target="http://www.idep.edu.co/sites/default/files/PL-GTH-13-01%20Plan%20Inst%20Capacit%20V8.pdf" TargetMode="External"/><Relationship Id="rId9" Type="http://schemas.openxmlformats.org/officeDocument/2006/relationships/hyperlink" Target="http://www.idep.edu.co/sites/default/files/PRO-GTH-13-08%20Vinculacio%CC%81n%20Servidores_V8.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12" Type="http://schemas.openxmlformats.org/officeDocument/2006/relationships/hyperlink" Target="http://www.idep.edu.co/sites/default/files/PRO-GF-14-01%20Ejec%20Presupuestal%20V7.pdf" TargetMode="External"/><Relationship Id="rId17" Type="http://schemas.openxmlformats.org/officeDocument/2006/relationships/drawing" Target="../drawings/drawing14.xml"/><Relationship Id="rId2" Type="http://schemas.openxmlformats.org/officeDocument/2006/relationships/hyperlink" Target="http://www.idep.edu.co/sites/default/files/PRO-GF-14-01%20Ejec%20Presupuestal%20V7.pdf" TargetMode="External"/><Relationship Id="rId16" Type="http://schemas.openxmlformats.org/officeDocument/2006/relationships/hyperlink" Target="http://www.idep.edu.co/?q=content/gf-14-proceso-de-gesti%C3%B3n-financiera" TargetMode="Externa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sites/default/files/PRO-GF-14-01%20Ejec%20Presupuestal%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F-14-01%20Ejec%20Presupuestal%20V7.pdf" TargetMode="External"/><Relationship Id="rId1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f-14-proceso-de-gesti%C3%B3n-financier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docs.google.com/spreadsheets/d/1Ro9z3pH1J8SXre-KB6py4YiCpgXZaukJt_QYx5JakBs/edit" TargetMode="External"/><Relationship Id="rId21" Type="http://schemas.openxmlformats.org/officeDocument/2006/relationships/hyperlink" Target="https://docs.google.com/spreadsheets/d/1rkj1JMm4LnWNRWL--zXFJrjXKTK2WPHCiHY5g3cAogk/edit" TargetMode="External"/><Relationship Id="rId42" Type="http://schemas.openxmlformats.org/officeDocument/2006/relationships/hyperlink" Target="http://www.idep.edu.co/?q=content/gt-12-proceso-de-gesti%C3%B3n-tecnol%C3%B3gica" TargetMode="External"/><Relationship Id="rId47" Type="http://schemas.openxmlformats.org/officeDocument/2006/relationships/hyperlink" Target="http://www.idep.edu.co/?q=content/gt-12-proceso-de-gesti%C3%B3n-tecnol%C3%B3gica" TargetMode="External"/><Relationship Id="rId63" Type="http://schemas.openxmlformats.org/officeDocument/2006/relationships/hyperlink" Target="http://www.idep.edu.co/sites/default/files/FT-GT-12-20%20Compromiso%20poli%CC%81tica%20TIC%20V4.docx" TargetMode="External"/><Relationship Id="rId68" Type="http://schemas.openxmlformats.org/officeDocument/2006/relationships/hyperlink" Target="http://www.idep.edu.co/sites/default/files/PL-GTH-13-01%20Plan%20Inst%20Capacit%20V8.pdf" TargetMode="External"/><Relationship Id="rId16" Type="http://schemas.openxmlformats.org/officeDocument/2006/relationships/hyperlink" Target="http://www.idep.edu.co/sites/default/files/PRO-GRF-11-02_Ingresos_o_Altas_Almacen_V6.pdf"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hyperlink" Target="http://www.idep.edu.co/?q=content/grf-11-proceso-de-gesti%C3%B3n-de-recursos-f%C3%ADsicos-y-ambiental" TargetMode="External"/><Relationship Id="rId37" Type="http://schemas.openxmlformats.org/officeDocument/2006/relationships/hyperlink" Target="http://www.idep.edu.co/sites/default/files/FT-GT-12-20%20Compromiso%20poli%CC%81tica%20TIC%20V3.docx" TargetMode="External"/><Relationship Id="rId40" Type="http://schemas.openxmlformats.org/officeDocument/2006/relationships/hyperlink" Target="http://www.idep.edu.co/sites/default/files/PRO-GT-12-08%20Formulaci%C3%B3n%20y%20Seguimiento%20al%20PETI%20V6%20%281%29.pdf" TargetMode="External"/><Relationship Id="rId45" Type="http://schemas.openxmlformats.org/officeDocument/2006/relationships/hyperlink" Target="http://www.idep.edu.co/?q=content/gt-12-proceso-de-gesti%C3%B3n-tecnol%C3%B3gica" TargetMode="External"/><Relationship Id="rId53" Type="http://schemas.openxmlformats.org/officeDocument/2006/relationships/hyperlink" Target="http://www.idep.edu.co/sites/default/files/PRO-GT-12-05%20Mantenimiento%20Infraestructura%20Tecnol%C3%B3gica.pdf" TargetMode="External"/><Relationship Id="rId58" Type="http://schemas.openxmlformats.org/officeDocument/2006/relationships/hyperlink" Target="http://www.idep.edu.co/sites/default/files/PL-GT-12-02%20Plan%20Contingencia%20Tecno%20V12.pdf" TargetMode="External"/><Relationship Id="rId66" Type="http://schemas.openxmlformats.org/officeDocument/2006/relationships/hyperlink" Target="http://www.idep.edu.co/?q=content/gth-13-proceso-de-gesti%C3%B3n-de-talento-humano" TargetMode="External"/><Relationship Id="rId74" Type="http://schemas.openxmlformats.org/officeDocument/2006/relationships/hyperlink" Target="http://www.idep.edu.co/sites/default/files/PRO-GF-14-01%20Ejec%20Presupuestal%20V7.pdf" TargetMode="External"/><Relationship Id="rId79" Type="http://schemas.openxmlformats.org/officeDocument/2006/relationships/vmlDrawing" Target="../drawings/vmlDrawing2.vml"/><Relationship Id="rId5" Type="http://schemas.openxmlformats.org/officeDocument/2006/relationships/hyperlink" Target="http://www.idep.edu.co/?q=content/gf-14-proceso-de-gesti%C3%B3n-financiera" TargetMode="External"/><Relationship Id="rId61" Type="http://schemas.openxmlformats.org/officeDocument/2006/relationships/hyperlink" Target="https://drive.google.com/file/d/1lwfQDrNPoUyQ4HVbiTJI7RdmRT-H4WNT/view" TargetMode="External"/><Relationship Id="rId19" Type="http://schemas.openxmlformats.org/officeDocument/2006/relationships/hyperlink" Target="http://www.idep.edu.co/sites/default/files/PL-GT-12-02%20Plan%20Contingencia%20Tecno%20V9.pdf"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 Id="rId35" Type="http://schemas.openxmlformats.org/officeDocument/2006/relationships/hyperlink" Target="http://www.idep.edu.co/?q=content/grf-11-proceso-de-gesti%C3%B3n-de-recursos-f%C3%ADsicos-y-ambiental" TargetMode="External"/><Relationship Id="rId43" Type="http://schemas.openxmlformats.org/officeDocument/2006/relationships/hyperlink" Target="http://www.idep.edu.co/?q=content/gt-12-proceso-de-gesti%C3%B3n-tecnol%C3%B3gica" TargetMode="External"/><Relationship Id="rId48" Type="http://schemas.openxmlformats.org/officeDocument/2006/relationships/hyperlink" Target="http://www.idep.edu.co/?q=content/gt-12-proceso-de-gesti%C3%B3n-tecnol%C3%B3gica" TargetMode="External"/><Relationship Id="rId56" Type="http://schemas.openxmlformats.org/officeDocument/2006/relationships/hyperlink" Target="http://www.idep.edu.co/sites/default/files/FT-GT-12-20%20Compromiso%20poli%CC%81tica%20TIC%20V3.docx" TargetMode="External"/><Relationship Id="rId64" Type="http://schemas.openxmlformats.org/officeDocument/2006/relationships/hyperlink" Target="http://www.idep.edu.co/sites/default/files/FT-GT-12-20%20Compromiso%20poli%CC%81tica%20TIC%20V4.docx" TargetMode="External"/><Relationship Id="rId69" Type="http://schemas.openxmlformats.org/officeDocument/2006/relationships/hyperlink" Target="https://drive.google.com/drive/folders/1qFWKMCUJJ1U6swgXyJAIZ_d7JeZeeYVd?usp=sharing" TargetMode="External"/><Relationship Id="rId77" Type="http://schemas.openxmlformats.org/officeDocument/2006/relationships/hyperlink" Target="http://www.idep.edu.co/?q=content/gf-14-proceso-de-gesti%C3%B3n-financiera" TargetMode="External"/><Relationship Id="rId8" Type="http://schemas.openxmlformats.org/officeDocument/2006/relationships/hyperlink" Target="http://www.idep.edu.co/?q=content/gf-14-proceso-de-gesti%C3%B3n-financiera" TargetMode="External"/><Relationship Id="rId51" Type="http://schemas.openxmlformats.org/officeDocument/2006/relationships/hyperlink" Target="http://www.idep.edu.co/?q=content/gt-12-proceso-de-gesti%C3%B3n-tecnol%C3%B3gica" TargetMode="External"/><Relationship Id="rId72" Type="http://schemas.openxmlformats.org/officeDocument/2006/relationships/hyperlink" Target="http://www.idep.edu.co/sites/default/files/PRO-GF-14-01%20Ejec%20Presupuestal%20V7.pdf" TargetMode="External"/><Relationship Id="rId80" Type="http://schemas.openxmlformats.org/officeDocument/2006/relationships/comments" Target="../comments2.xml"/><Relationship Id="rId3" Type="http://schemas.openxmlformats.org/officeDocument/2006/relationships/hyperlink" Target="http://www.idep.edu.co/sites/default/files/PL-GT-12-02_Plan_Contingencia_Tecno_V7.pdf"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33" Type="http://schemas.openxmlformats.org/officeDocument/2006/relationships/hyperlink" Target="http://www.idep.edu.co/?q=content/grf-11-proceso-de-gesti%C3%B3n-de-recursos-f%C3%ADsicos-y-ambiental" TargetMode="External"/><Relationship Id="rId38"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 Id="rId46" Type="http://schemas.openxmlformats.org/officeDocument/2006/relationships/hyperlink" Target="http://www.idep.edu.co/?q=content/gt-12-proceso-de-gesti%C3%B3n-tecnol%C3%B3gica" TargetMode="External"/><Relationship Id="rId59" Type="http://schemas.openxmlformats.org/officeDocument/2006/relationships/hyperlink" Target="http://www.idep.edu.co/sites/default/files/PL-GT-12-02%20Plan%20Contingencia%20Tecno%20V12.pdf" TargetMode="External"/><Relationship Id="rId67" Type="http://schemas.openxmlformats.org/officeDocument/2006/relationships/hyperlink" Target="http://www.idep.edu.co/?q=talento-humano" TargetMode="External"/><Relationship Id="rId20" Type="http://schemas.openxmlformats.org/officeDocument/2006/relationships/hyperlink" Target="https://docs.google.com/spreadsheets/d/1rkj1JMm4LnWNRWL--zXFJrjXKTK2WPHCiHY5g3cAogk/edit" TargetMode="External"/><Relationship Id="rId41" Type="http://schemas.openxmlformats.org/officeDocument/2006/relationships/hyperlink" Target="http://www.idep.edu.co/sites/default/files/PRO-GT-12-08%20Formulaci%C3%B3n%20y%20Seguimiento%20al%20PETI%20V6%20%281%29.pdf" TargetMode="External"/><Relationship Id="rId54" Type="http://schemas.openxmlformats.org/officeDocument/2006/relationships/hyperlink" Target="http://www.idep.edu.co/sites/default/files/FT-GT-12-20%20Compromiso%20poli%CC%81tica%20TIC%20V3.docx" TargetMode="External"/><Relationship Id="rId62" Type="http://schemas.openxmlformats.org/officeDocument/2006/relationships/hyperlink" Target="http://www.idep.edu.co/?q=content/gt-12-proceso-de-gesti%C3%B3n-tecnol%C3%B3gica" TargetMode="External"/><Relationship Id="rId70" Type="http://schemas.openxmlformats.org/officeDocument/2006/relationships/hyperlink" Target="https://drive.google.com/drive/folders/1qFWKMCUJJ1U6swgXyJAIZ_d7JeZeeYVd?usp=sharing" TargetMode="External"/><Relationship Id="rId75" Type="http://schemas.openxmlformats.org/officeDocument/2006/relationships/hyperlink" Target="http://www.idep.edu.co/sites/default/files/PRO-GF-14-01%20Ejec%20Presupuestal%20V7.pdf"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36" Type="http://schemas.openxmlformats.org/officeDocument/2006/relationships/hyperlink" Target="http://www.idep.edu.co/?q=content/grf-11-proceso-de-gesti%C3%B3n-de-recursos-f%C3%ADsicos-y-ambiental" TargetMode="External"/><Relationship Id="rId49" Type="http://schemas.openxmlformats.org/officeDocument/2006/relationships/hyperlink" Target="http://192.168.1.242/cacti/host.php?action=edit&amp;id=5" TargetMode="External"/><Relationship Id="rId57"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31" Type="http://schemas.openxmlformats.org/officeDocument/2006/relationships/hyperlink" Target="http://www.idep.edu.co/sites/default/files/IN-GF-14-03%20%20Instructivo%20Cumplimiento%20de%20Obligaciones%20Tributarias%20V2.docx" TargetMode="External"/><Relationship Id="rId44" Type="http://schemas.openxmlformats.org/officeDocument/2006/relationships/hyperlink" Target="http://www.idep.edu.co/?q=content/gt-12-proceso-de-gesti%C3%B3n-tecnol%C3%B3gica" TargetMode="External"/><Relationship Id="rId52" Type="http://schemas.openxmlformats.org/officeDocument/2006/relationships/hyperlink" Target="http://www.idep.edu.co/sites/default/files/MN-GT-12-15-%20Manual%20para%20la%20Gestion%20de%20los%20Sistemas%20de%20Informaci%C3%B3n%20del%20IDEP_V2.pdf" TargetMode="External"/><Relationship Id="rId60" Type="http://schemas.openxmlformats.org/officeDocument/2006/relationships/hyperlink" Target="https://drive.google.com/file/d/1lwfQDrNPoUyQ4HVbiTJI7RdmRT-H4WNT/view" TargetMode="External"/><Relationship Id="rId65" Type="http://schemas.openxmlformats.org/officeDocument/2006/relationships/hyperlink" Target="http://www.idep.edu.co/sites/default/files/IN-GT-12-01%20Instructivo%20para%20la%20asignaci%C3%B3n%20de%20usuarios%20V3.pdf" TargetMode="External"/><Relationship Id="rId73" Type="http://schemas.openxmlformats.org/officeDocument/2006/relationships/hyperlink" Target="http://www.idep.edu.co/sites/default/files/PRO-GF-14-01%20Ejec%20Presupuestal%20V7.pdf" TargetMode="External"/><Relationship Id="rId78" Type="http://schemas.openxmlformats.org/officeDocument/2006/relationships/drawing" Target="../drawings/drawing18.xm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39" Type="http://schemas.openxmlformats.org/officeDocument/2006/relationships/hyperlink" Target="http://www.idep.edu.co/sites/default/files/MN-GT-12-15-%20Manual%20para%20la%20Gestion%20de%20los%20Sistemas%20de%20Informaci%C3%B3n%20del%20IDEP_V2.pdf" TargetMode="External"/><Relationship Id="rId34" Type="http://schemas.openxmlformats.org/officeDocument/2006/relationships/hyperlink" Target="http://www.idep.edu.co/sites/default/files/PRO-GRF-11-01%20Sal%20def%20inv%20prop%20plant%20equi_V8.pdf" TargetMode="External"/><Relationship Id="rId50" Type="http://schemas.openxmlformats.org/officeDocument/2006/relationships/hyperlink" Target="http://192.168.1.242/cacti/host.php?action=edit&amp;id=5" TargetMode="External"/><Relationship Id="rId55" Type="http://schemas.openxmlformats.org/officeDocument/2006/relationships/hyperlink" Target="http://www.idep.edu.co/sites/default/files/FT-GT-12-20%20Compromiso%20poli%CC%81tica%20TIC%20V3.docx" TargetMode="External"/><Relationship Id="rId76"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q=content/gf-14-proceso-de-gesti%C3%B3n-financiera" TargetMode="External"/><Relationship Id="rId71"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29" Type="http://schemas.openxmlformats.org/officeDocument/2006/relationships/hyperlink" Target="https://mail.google.com/mail/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000"/>
  <sheetViews>
    <sheetView showGridLines="0" workbookViewId="0">
      <selection sqref="A1:U1"/>
    </sheetView>
  </sheetViews>
  <sheetFormatPr baseColWidth="10" defaultColWidth="14.42578125" defaultRowHeight="15" customHeight="1"/>
  <cols>
    <col min="1" max="1" width="6.42578125" customWidth="1"/>
    <col min="2" max="2" width="12.28515625" customWidth="1"/>
    <col min="3" max="4" width="15.140625" customWidth="1"/>
    <col min="5" max="5" width="14.140625" customWidth="1"/>
    <col min="6" max="6" width="14.7109375" customWidth="1"/>
    <col min="7" max="7" width="11.28515625" customWidth="1"/>
    <col min="8" max="8" width="14" customWidth="1"/>
    <col min="9" max="9" width="8.85546875" customWidth="1"/>
    <col min="10" max="10" width="6.140625" customWidth="1"/>
    <col min="11" max="11" width="9.7109375" customWidth="1"/>
    <col min="12" max="12" width="6" customWidth="1"/>
    <col min="13" max="13" width="9.7109375" customWidth="1"/>
    <col min="14" max="15" width="8.28515625" customWidth="1"/>
    <col min="16" max="18" width="9" customWidth="1"/>
    <col min="19" max="20" width="11.85546875" customWidth="1"/>
    <col min="21" max="21" width="56.7109375" customWidth="1"/>
    <col min="22" max="24" width="12.5703125" customWidth="1"/>
  </cols>
  <sheetData>
    <row r="1" spans="1:24" ht="46.5">
      <c r="A1" s="823" t="s">
        <v>0</v>
      </c>
      <c r="B1" s="824"/>
      <c r="C1" s="824"/>
      <c r="D1" s="824"/>
      <c r="E1" s="824"/>
      <c r="F1" s="824"/>
      <c r="G1" s="824"/>
      <c r="H1" s="824"/>
      <c r="I1" s="824"/>
      <c r="J1" s="824"/>
      <c r="K1" s="824"/>
      <c r="L1" s="824"/>
      <c r="M1" s="824"/>
      <c r="N1" s="824"/>
      <c r="O1" s="824"/>
      <c r="P1" s="824"/>
      <c r="Q1" s="824"/>
      <c r="R1" s="824"/>
      <c r="S1" s="824"/>
      <c r="T1" s="824"/>
      <c r="U1" s="816"/>
    </row>
    <row r="2" spans="1:24" ht="72.75" customHeight="1">
      <c r="A2" s="1"/>
      <c r="B2" s="2"/>
      <c r="C2" s="3"/>
      <c r="D2" s="3"/>
      <c r="E2" s="3"/>
      <c r="F2" s="3"/>
      <c r="G2" s="3"/>
      <c r="H2" s="825" t="s">
        <v>1</v>
      </c>
      <c r="I2" s="812"/>
      <c r="J2" s="812"/>
      <c r="K2" s="812"/>
      <c r="L2" s="812"/>
      <c r="M2" s="812"/>
      <c r="N2" s="813"/>
      <c r="O2" s="4"/>
      <c r="P2" s="826" t="s">
        <v>2</v>
      </c>
      <c r="Q2" s="824"/>
      <c r="R2" s="816"/>
      <c r="S2" s="827">
        <v>44565</v>
      </c>
      <c r="T2" s="824"/>
      <c r="U2" s="816"/>
    </row>
    <row r="3" spans="1:24" ht="54.75" customHeight="1">
      <c r="A3" s="5"/>
      <c r="B3" s="6"/>
      <c r="C3" s="7"/>
      <c r="D3" s="7"/>
      <c r="E3" s="7"/>
      <c r="F3" s="7"/>
      <c r="G3" s="7"/>
      <c r="H3" s="828" t="str">
        <f>+_1._RESULTADOS_GENERALES_DEL_PLAN__DE_MEJORAMIENTO_IDEP</f>
        <v>1. RESULTADOS GENERALES DEL PLAN  DE MEJORAMIENTO IDEP</v>
      </c>
      <c r="I3" s="812"/>
      <c r="J3" s="812"/>
      <c r="K3" s="812"/>
      <c r="L3" s="812"/>
      <c r="M3" s="812"/>
      <c r="N3" s="813"/>
      <c r="O3" s="8"/>
      <c r="P3" s="826" t="s">
        <v>3</v>
      </c>
      <c r="Q3" s="824"/>
      <c r="R3" s="816"/>
      <c r="S3" s="829">
        <v>44552</v>
      </c>
      <c r="T3" s="824"/>
      <c r="U3" s="816"/>
    </row>
    <row r="4" spans="1:24" ht="36.75" customHeight="1">
      <c r="A4" s="5"/>
      <c r="B4" s="6"/>
      <c r="C4" s="7"/>
      <c r="D4" s="7"/>
      <c r="E4" s="7"/>
      <c r="F4" s="7"/>
      <c r="G4" s="7"/>
      <c r="H4" s="830" t="s">
        <v>4</v>
      </c>
      <c r="I4" s="789"/>
      <c r="J4" s="789"/>
      <c r="K4" s="789"/>
      <c r="L4" s="789"/>
      <c r="M4" s="789"/>
      <c r="N4" s="809"/>
      <c r="O4" s="9"/>
      <c r="P4" s="9"/>
      <c r="Q4" s="9"/>
      <c r="R4" s="9"/>
      <c r="S4" s="10"/>
      <c r="T4" s="9"/>
      <c r="U4" s="11"/>
    </row>
    <row r="5" spans="1:24" ht="14.25" customHeight="1">
      <c r="A5" s="5"/>
      <c r="B5" s="12"/>
      <c r="C5" s="8"/>
      <c r="D5" s="8"/>
      <c r="E5" s="8"/>
      <c r="F5" s="8"/>
      <c r="G5" s="8"/>
      <c r="H5" s="8"/>
      <c r="I5" s="8"/>
      <c r="J5" s="8"/>
      <c r="K5" s="13"/>
      <c r="L5" s="8"/>
      <c r="M5" s="8"/>
      <c r="N5" s="8"/>
      <c r="O5" s="8"/>
      <c r="P5" s="9"/>
      <c r="Q5" s="9"/>
      <c r="R5" s="9"/>
      <c r="S5" s="10"/>
      <c r="T5" s="9"/>
      <c r="U5" s="11"/>
    </row>
    <row r="6" spans="1:24" ht="32.25" customHeight="1">
      <c r="A6" s="831" t="s">
        <v>5</v>
      </c>
      <c r="B6" s="812"/>
      <c r="C6" s="812"/>
      <c r="D6" s="812"/>
      <c r="E6" s="812"/>
      <c r="F6" s="812"/>
      <c r="G6" s="812"/>
      <c r="H6" s="812"/>
      <c r="I6" s="812"/>
      <c r="J6" s="812"/>
      <c r="K6" s="812"/>
      <c r="L6" s="812"/>
      <c r="M6" s="812"/>
      <c r="N6" s="812"/>
      <c r="O6" s="812"/>
      <c r="P6" s="812"/>
      <c r="Q6" s="812"/>
      <c r="R6" s="812"/>
      <c r="S6" s="812"/>
      <c r="T6" s="812"/>
      <c r="U6" s="813"/>
    </row>
    <row r="7" spans="1:24" ht="42" customHeight="1">
      <c r="A7" s="1"/>
      <c r="B7" s="14"/>
      <c r="C7" s="4"/>
      <c r="D7" s="4"/>
      <c r="E7" s="4"/>
      <c r="F7" s="4"/>
      <c r="G7" s="4"/>
      <c r="H7" s="4"/>
      <c r="I7" s="4"/>
      <c r="J7" s="4"/>
      <c r="K7" s="15"/>
      <c r="L7" s="4"/>
      <c r="M7" s="4"/>
      <c r="N7" s="4"/>
      <c r="O7" s="4"/>
      <c r="P7" s="16"/>
      <c r="Q7" s="16"/>
      <c r="R7" s="16"/>
      <c r="S7" s="17"/>
      <c r="T7" s="16"/>
      <c r="U7" s="18"/>
    </row>
    <row r="8" spans="1:24" ht="48.75" customHeight="1">
      <c r="A8" s="5"/>
      <c r="B8" s="820" t="s">
        <v>6</v>
      </c>
      <c r="C8" s="783"/>
      <c r="D8" s="783"/>
      <c r="E8" s="805"/>
      <c r="F8" s="19"/>
      <c r="G8" s="20"/>
      <c r="H8" s="8"/>
      <c r="I8" s="9"/>
      <c r="J8" s="8"/>
      <c r="K8" s="13"/>
      <c r="L8" s="8"/>
      <c r="M8" s="8"/>
      <c r="N8" s="8"/>
      <c r="O8" s="8"/>
      <c r="P8" s="9"/>
      <c r="Q8" s="9"/>
      <c r="R8" s="9"/>
      <c r="S8" s="10"/>
      <c r="T8" s="9"/>
      <c r="U8" s="11"/>
      <c r="V8" s="21"/>
      <c r="W8" s="22"/>
      <c r="X8" s="23"/>
    </row>
    <row r="9" spans="1:24" ht="78.75" customHeight="1">
      <c r="A9" s="5"/>
      <c r="B9" s="821" t="s">
        <v>7</v>
      </c>
      <c r="C9" s="783"/>
      <c r="D9" s="805"/>
      <c r="E9" s="24">
        <f>'DIC-01'!F23+'DIP-02'!F23+'AC-10'!F23+'IDP-04'!F23+'GD-07'!F24+'GC-08'!F23+'GJ-09'!F23+'GRF-11'!F23+'GT-12'!F23+'GTH-13'!F23+'GF-14'!F23+'CID-15'!F23+'EC-16'!F23+'MIC-03'!F23</f>
        <v>145</v>
      </c>
      <c r="F9" s="25"/>
      <c r="G9" s="26"/>
      <c r="H9" s="8"/>
      <c r="I9" s="27"/>
      <c r="J9" s="6"/>
      <c r="K9" s="6"/>
      <c r="L9" s="6"/>
      <c r="M9" s="28"/>
      <c r="N9" s="6"/>
      <c r="O9" s="6"/>
      <c r="P9" s="6"/>
      <c r="Q9" s="6"/>
      <c r="R9" s="6"/>
      <c r="S9" s="28"/>
      <c r="T9" s="27"/>
      <c r="U9" s="11"/>
      <c r="V9" s="21"/>
      <c r="W9" s="22"/>
      <c r="X9" s="23"/>
    </row>
    <row r="10" spans="1:24" ht="44.25" customHeight="1">
      <c r="A10" s="5"/>
      <c r="B10" s="804" t="s">
        <v>8</v>
      </c>
      <c r="C10" s="783"/>
      <c r="D10" s="805"/>
      <c r="E10" s="24">
        <f>'DIC-01'!F24+'DIP-02'!F24+'AC-10'!F24+'IDP-04'!F24+'GD-07'!F25+'GC-08'!F24+'GJ-09'!F24+'GRF-11'!F24+'GT-12'!F24+'GTH-13'!F24+'GF-14'!F24+'CID-15'!F24+'EC-16'!F24+'MIC-03'!F24</f>
        <v>103</v>
      </c>
      <c r="F10" s="25"/>
      <c r="G10" s="29"/>
      <c r="H10" s="8"/>
      <c r="I10" s="30"/>
      <c r="J10" s="31"/>
      <c r="K10" s="32"/>
      <c r="L10" s="31"/>
      <c r="M10" s="8"/>
      <c r="N10" s="8"/>
      <c r="O10" s="9"/>
      <c r="P10" s="9"/>
      <c r="Q10" s="9"/>
      <c r="R10" s="10"/>
      <c r="S10" s="9"/>
      <c r="T10" s="9"/>
      <c r="U10" s="11"/>
      <c r="V10" s="21"/>
      <c r="W10" s="22"/>
      <c r="X10" s="23"/>
    </row>
    <row r="11" spans="1:24" ht="59.25" customHeight="1">
      <c r="A11" s="5"/>
      <c r="B11" s="804" t="s">
        <v>9</v>
      </c>
      <c r="C11" s="783"/>
      <c r="D11" s="805"/>
      <c r="E11" s="24">
        <f>'DIC-01'!F25+'DIP-02'!F25+'AC-10'!F25+'IDP-04'!F25+'GD-07'!F26+'GC-08'!F25+'GJ-09'!F25+'GRF-11'!F25+'GT-12'!F25+'GTH-13'!F25+'GF-14'!F25+'CID-15'!F25+'EC-16'!F25+'MIC-03'!F25</f>
        <v>0</v>
      </c>
      <c r="F11" s="25"/>
      <c r="G11" s="29"/>
      <c r="H11" s="8"/>
      <c r="I11" s="27"/>
      <c r="J11" s="31"/>
      <c r="K11" s="32"/>
      <c r="L11" s="31"/>
      <c r="M11" s="8"/>
      <c r="N11" s="8"/>
      <c r="O11" s="9"/>
      <c r="P11" s="9"/>
      <c r="Q11" s="9"/>
      <c r="R11" s="10"/>
      <c r="S11" s="9"/>
      <c r="T11" s="9"/>
      <c r="U11" s="11"/>
      <c r="V11" s="21"/>
      <c r="W11" s="22"/>
      <c r="X11" s="23"/>
    </row>
    <row r="12" spans="1:24" ht="42" customHeight="1">
      <c r="A12" s="5"/>
      <c r="B12" s="804" t="s">
        <v>10</v>
      </c>
      <c r="C12" s="783"/>
      <c r="D12" s="805"/>
      <c r="E12" s="24">
        <f>'DIC-01'!F26+'DIP-02'!F26+'AC-10'!F26+'IDP-04'!F26+'GD-07'!F27+'GC-08'!F26+'GJ-09'!F26+'GRF-11'!F26+'GT-12'!F26+'GTH-13'!F26+'GF-14'!F26+'CID-15'!F26+'EC-16'!F26+'MIC-03'!F26</f>
        <v>9</v>
      </c>
      <c r="F12" s="25"/>
      <c r="G12" s="29"/>
      <c r="H12" s="8"/>
      <c r="I12" s="6"/>
      <c r="J12" s="6"/>
      <c r="K12" s="6"/>
      <c r="L12" s="6"/>
      <c r="M12" s="28"/>
      <c r="N12" s="6"/>
      <c r="O12" s="6"/>
      <c r="P12" s="6"/>
      <c r="Q12" s="6"/>
      <c r="R12" s="6"/>
      <c r="S12" s="28"/>
      <c r="T12" s="9"/>
      <c r="U12" s="11"/>
      <c r="V12" s="21"/>
      <c r="W12" s="22"/>
      <c r="X12" s="23"/>
    </row>
    <row r="13" spans="1:24" ht="41.25" customHeight="1">
      <c r="A13" s="5"/>
      <c r="B13" s="804" t="s">
        <v>11</v>
      </c>
      <c r="C13" s="783"/>
      <c r="D13" s="805"/>
      <c r="E13" s="24">
        <f>'DIC-01'!F27+'DIP-02'!F27+'AC-10'!F27+'IDP-04'!F27+'GD-07'!F28+'GC-08'!F27+'GJ-09'!F27+'GRF-11'!F27+'GT-12'!F27+'GTH-13'!F27+'GF-14'!F27+'CID-15'!F27+'EC-16'!F27+'MIC-03'!F27</f>
        <v>94</v>
      </c>
      <c r="F13" s="25"/>
      <c r="G13" s="29"/>
      <c r="H13" s="8"/>
      <c r="I13" s="8"/>
      <c r="J13" s="8"/>
      <c r="K13" s="13"/>
      <c r="L13" s="8"/>
      <c r="M13" s="8"/>
      <c r="N13" s="8"/>
      <c r="O13" s="8"/>
      <c r="P13" s="9"/>
      <c r="Q13" s="9"/>
      <c r="R13" s="9"/>
      <c r="S13" s="10"/>
      <c r="T13" s="9"/>
      <c r="U13" s="11"/>
      <c r="V13" s="23"/>
      <c r="W13" s="23"/>
      <c r="X13" s="23"/>
    </row>
    <row r="14" spans="1:24" ht="42" customHeight="1">
      <c r="A14" s="5"/>
      <c r="B14" s="804" t="s">
        <v>12</v>
      </c>
      <c r="C14" s="783"/>
      <c r="D14" s="805"/>
      <c r="E14" s="24">
        <f>'DIC-01'!F29+'DIP-02'!F28+'AC-10'!F28+'IDP-04'!F28+'GD-07'!F29+'GC-08'!F28+'GJ-09'!F28+'GRF-11'!F28+'GT-12'!F28+'GTH-13'!F28+'GF-14'!F28+'CID-15'!F28+'EC-16'!F28+'MIC-03'!F28</f>
        <v>0</v>
      </c>
      <c r="F14" s="19"/>
      <c r="G14" s="20"/>
      <c r="H14" s="8"/>
      <c r="I14" s="8"/>
      <c r="J14" s="8"/>
      <c r="K14" s="13"/>
      <c r="L14" s="8"/>
      <c r="M14" s="8"/>
      <c r="N14" s="8"/>
      <c r="O14" s="6"/>
      <c r="P14" s="6"/>
      <c r="Q14" s="6"/>
      <c r="R14" s="6"/>
      <c r="S14" s="28"/>
      <c r="T14" s="9"/>
      <c r="U14" s="11"/>
    </row>
    <row r="15" spans="1:24" ht="42" customHeight="1">
      <c r="A15" s="5"/>
      <c r="B15" s="806"/>
      <c r="C15" s="807"/>
      <c r="D15" s="807"/>
      <c r="E15" s="33"/>
      <c r="F15" s="33"/>
      <c r="G15" s="34"/>
      <c r="H15" s="8"/>
      <c r="I15" s="8"/>
      <c r="J15" s="8"/>
      <c r="K15" s="13"/>
      <c r="L15" s="8"/>
      <c r="M15" s="8"/>
      <c r="N15" s="8"/>
      <c r="O15" s="8"/>
      <c r="P15" s="9"/>
      <c r="Q15" s="9"/>
      <c r="R15" s="9"/>
      <c r="S15" s="10"/>
      <c r="T15" s="9"/>
      <c r="U15" s="11"/>
    </row>
    <row r="16" spans="1:24" ht="42" customHeight="1">
      <c r="A16" s="5"/>
      <c r="B16" s="806"/>
      <c r="C16" s="807"/>
      <c r="D16" s="807"/>
      <c r="E16" s="33"/>
      <c r="F16" s="33"/>
      <c r="G16" s="34"/>
      <c r="H16" s="8"/>
      <c r="I16" s="6"/>
      <c r="J16" s="6"/>
      <c r="K16" s="6"/>
      <c r="L16" s="6"/>
      <c r="M16" s="8"/>
      <c r="N16" s="8"/>
      <c r="O16" s="8"/>
      <c r="P16" s="9"/>
      <c r="Q16" s="9"/>
      <c r="R16" s="9"/>
      <c r="S16" s="10"/>
      <c r="T16" s="9"/>
      <c r="U16" s="11"/>
    </row>
    <row r="17" spans="1:21" ht="42" customHeight="1">
      <c r="A17" s="35"/>
      <c r="B17" s="36"/>
      <c r="C17" s="37"/>
      <c r="D17" s="37"/>
      <c r="E17" s="37"/>
      <c r="F17" s="37"/>
      <c r="G17" s="37"/>
      <c r="H17" s="37"/>
      <c r="I17" s="37"/>
      <c r="J17" s="37"/>
      <c r="K17" s="38"/>
      <c r="L17" s="37"/>
      <c r="M17" s="37"/>
      <c r="N17" s="37"/>
      <c r="O17" s="37"/>
      <c r="P17" s="39"/>
      <c r="Q17" s="39"/>
      <c r="R17" s="39"/>
      <c r="S17" s="40"/>
      <c r="T17" s="808"/>
      <c r="U17" s="809"/>
    </row>
    <row r="18" spans="1:21" ht="42" customHeight="1">
      <c r="A18" s="810" t="s">
        <v>13</v>
      </c>
      <c r="B18" s="789"/>
      <c r="C18" s="789"/>
      <c r="D18" s="789"/>
      <c r="E18" s="789"/>
      <c r="F18" s="789"/>
      <c r="G18" s="789"/>
      <c r="H18" s="789"/>
      <c r="I18" s="789"/>
      <c r="J18" s="789"/>
      <c r="K18" s="789"/>
      <c r="L18" s="789"/>
      <c r="M18" s="789"/>
      <c r="N18" s="789"/>
      <c r="O18" s="789"/>
      <c r="P18" s="789"/>
      <c r="Q18" s="789"/>
      <c r="R18" s="789"/>
      <c r="S18" s="789"/>
      <c r="T18" s="789"/>
      <c r="U18" s="809"/>
    </row>
    <row r="19" spans="1:21" ht="32.25" customHeight="1">
      <c r="A19" s="41"/>
      <c r="B19" s="42"/>
      <c r="C19" s="42"/>
      <c r="D19" s="42"/>
      <c r="E19" s="42"/>
      <c r="F19" s="42"/>
      <c r="G19" s="42"/>
      <c r="H19" s="42"/>
      <c r="I19" s="2"/>
      <c r="J19" s="2"/>
      <c r="K19" s="2"/>
      <c r="L19" s="2"/>
      <c r="M19" s="2"/>
      <c r="N19" s="2"/>
      <c r="O19" s="2"/>
      <c r="P19" s="2"/>
      <c r="Q19" s="2"/>
      <c r="R19" s="2"/>
      <c r="S19" s="2"/>
      <c r="T19" s="2"/>
      <c r="U19" s="43"/>
    </row>
    <row r="20" spans="1:21" ht="55.5" customHeight="1">
      <c r="A20" s="44">
        <v>55</v>
      </c>
      <c r="B20" s="45" t="s">
        <v>14</v>
      </c>
      <c r="C20" s="811" t="s">
        <v>15</v>
      </c>
      <c r="D20" s="812"/>
      <c r="E20" s="813"/>
      <c r="F20" s="46" t="s">
        <v>16</v>
      </c>
      <c r="G20" s="815" t="s">
        <v>17</v>
      </c>
      <c r="H20" s="816"/>
      <c r="I20" s="817" t="s">
        <v>18</v>
      </c>
      <c r="J20" s="813"/>
      <c r="K20" s="814" t="s">
        <v>19</v>
      </c>
      <c r="L20" s="822"/>
      <c r="M20" s="814" t="s">
        <v>20</v>
      </c>
      <c r="N20" s="813"/>
      <c r="O20" s="814" t="s">
        <v>21</v>
      </c>
      <c r="P20" s="813"/>
      <c r="Q20" s="47"/>
      <c r="R20" s="47"/>
      <c r="S20" s="47"/>
      <c r="T20" s="6"/>
      <c r="U20" s="48"/>
    </row>
    <row r="21" spans="1:21" ht="33.75" customHeight="1">
      <c r="A21" s="49"/>
      <c r="B21" s="50" t="s">
        <v>22</v>
      </c>
      <c r="C21" s="818" t="s">
        <v>23</v>
      </c>
      <c r="D21" s="819"/>
      <c r="E21" s="803"/>
      <c r="F21" s="51">
        <f>+'DIC-01'!F23</f>
        <v>1</v>
      </c>
      <c r="G21" s="802">
        <f>+'DIC-01'!F24</f>
        <v>1</v>
      </c>
      <c r="H21" s="803"/>
      <c r="I21" s="802">
        <f>+'DIC-01'!F25</f>
        <v>0</v>
      </c>
      <c r="J21" s="803"/>
      <c r="K21" s="802">
        <f>+'DIC-01'!F26</f>
        <v>0</v>
      </c>
      <c r="L21" s="819"/>
      <c r="M21" s="802">
        <f>+'DIC-01'!F27</f>
        <v>1</v>
      </c>
      <c r="N21" s="803"/>
      <c r="O21" s="802">
        <v>0</v>
      </c>
      <c r="P21" s="803"/>
      <c r="Q21" s="6"/>
      <c r="R21" s="53"/>
      <c r="S21" s="6"/>
      <c r="T21" s="6"/>
      <c r="U21" s="54"/>
    </row>
    <row r="22" spans="1:21" ht="31.5" customHeight="1">
      <c r="A22" s="49"/>
      <c r="B22" s="55" t="s">
        <v>24</v>
      </c>
      <c r="C22" s="782" t="s">
        <v>25</v>
      </c>
      <c r="D22" s="783"/>
      <c r="E22" s="784"/>
      <c r="F22" s="56">
        <f>+'DIP-02'!F23</f>
        <v>0</v>
      </c>
      <c r="G22" s="791">
        <f>+'DIP-02'!F24</f>
        <v>0</v>
      </c>
      <c r="H22" s="784"/>
      <c r="I22" s="791">
        <f>+'DIP-02'!F25</f>
        <v>0</v>
      </c>
      <c r="J22" s="784"/>
      <c r="K22" s="791">
        <f>+'DIP-02'!F26</f>
        <v>0</v>
      </c>
      <c r="L22" s="783"/>
      <c r="M22" s="791">
        <f>+'DIP-02'!F27</f>
        <v>0</v>
      </c>
      <c r="N22" s="784"/>
      <c r="O22" s="791">
        <v>0</v>
      </c>
      <c r="P22" s="784"/>
      <c r="Q22" s="6"/>
      <c r="R22" s="53"/>
      <c r="S22" s="6"/>
      <c r="T22" s="6"/>
      <c r="U22" s="54"/>
    </row>
    <row r="23" spans="1:21" ht="31.5" customHeight="1">
      <c r="A23" s="49"/>
      <c r="B23" s="55" t="s">
        <v>26</v>
      </c>
      <c r="C23" s="793" t="s">
        <v>27</v>
      </c>
      <c r="D23" s="783"/>
      <c r="E23" s="784"/>
      <c r="F23" s="56">
        <f>+'AC-10'!F23</f>
        <v>0</v>
      </c>
      <c r="G23" s="792">
        <f>+'AC-10'!F24</f>
        <v>0</v>
      </c>
      <c r="H23" s="784"/>
      <c r="I23" s="792">
        <f>+'AC-10'!F25</f>
        <v>0</v>
      </c>
      <c r="J23" s="784"/>
      <c r="K23" s="792">
        <f>+'AC-10'!F26</f>
        <v>0</v>
      </c>
      <c r="L23" s="800"/>
      <c r="M23" s="792">
        <f>+'AC-10'!F27</f>
        <v>0</v>
      </c>
      <c r="N23" s="784"/>
      <c r="O23" s="792">
        <v>0</v>
      </c>
      <c r="P23" s="784"/>
      <c r="Q23" s="6"/>
      <c r="R23" s="53"/>
      <c r="S23" s="6"/>
      <c r="T23" s="6"/>
      <c r="U23" s="54"/>
    </row>
    <row r="24" spans="1:21" ht="31.5" customHeight="1">
      <c r="A24" s="49"/>
      <c r="B24" s="58" t="s">
        <v>28</v>
      </c>
      <c r="C24" s="782" t="s">
        <v>29</v>
      </c>
      <c r="D24" s="783"/>
      <c r="E24" s="784"/>
      <c r="F24" s="56">
        <f>+'IDP-04'!F23</f>
        <v>8</v>
      </c>
      <c r="G24" s="791">
        <f>+'IDP-04'!F24</f>
        <v>7</v>
      </c>
      <c r="H24" s="784"/>
      <c r="I24" s="791">
        <f>+'IDP-04'!F25</f>
        <v>0</v>
      </c>
      <c r="J24" s="784"/>
      <c r="K24" s="791">
        <f>+'IDP-04'!F26</f>
        <v>7</v>
      </c>
      <c r="L24" s="783"/>
      <c r="M24" s="791">
        <f>+'IDP-04'!F27</f>
        <v>0</v>
      </c>
      <c r="N24" s="784"/>
      <c r="O24" s="791">
        <v>0</v>
      </c>
      <c r="P24" s="784"/>
      <c r="Q24" s="6"/>
      <c r="R24" s="53"/>
      <c r="S24" s="6"/>
      <c r="T24" s="6"/>
      <c r="U24" s="54"/>
    </row>
    <row r="25" spans="1:21" ht="31.5" customHeight="1">
      <c r="A25" s="49"/>
      <c r="B25" s="59" t="s">
        <v>30</v>
      </c>
      <c r="C25" s="793" t="s">
        <v>31</v>
      </c>
      <c r="D25" s="783"/>
      <c r="E25" s="784"/>
      <c r="F25" s="56">
        <f>'GD-07'!F24</f>
        <v>2</v>
      </c>
      <c r="G25" s="791">
        <f>'GD-07'!F25</f>
        <v>2</v>
      </c>
      <c r="H25" s="784"/>
      <c r="I25" s="791">
        <f>'GD-07'!F26</f>
        <v>0</v>
      </c>
      <c r="J25" s="784"/>
      <c r="K25" s="791">
        <f>'GD-07'!F27</f>
        <v>0</v>
      </c>
      <c r="L25" s="783"/>
      <c r="M25" s="791">
        <f>'GD-07'!F28</f>
        <v>2</v>
      </c>
      <c r="N25" s="784"/>
      <c r="O25" s="791">
        <v>0</v>
      </c>
      <c r="P25" s="784"/>
      <c r="Q25" s="6"/>
      <c r="R25" s="53"/>
      <c r="S25" s="6"/>
      <c r="T25" s="6"/>
      <c r="U25" s="54"/>
    </row>
    <row r="26" spans="1:21" ht="31.5" customHeight="1">
      <c r="A26" s="49"/>
      <c r="B26" s="59" t="s">
        <v>32</v>
      </c>
      <c r="C26" s="793" t="s">
        <v>33</v>
      </c>
      <c r="D26" s="783"/>
      <c r="E26" s="784"/>
      <c r="F26" s="56">
        <f>+'GC-08'!F23</f>
        <v>1</v>
      </c>
      <c r="G26" s="791">
        <f>+'GC-08'!F24</f>
        <v>1</v>
      </c>
      <c r="H26" s="784"/>
      <c r="I26" s="791"/>
      <c r="J26" s="784"/>
      <c r="K26" s="791">
        <f>+'GC-08'!F26</f>
        <v>0</v>
      </c>
      <c r="L26" s="783"/>
      <c r="M26" s="791">
        <f>+'GC-08'!F27</f>
        <v>1</v>
      </c>
      <c r="N26" s="784"/>
      <c r="O26" s="791">
        <v>0</v>
      </c>
      <c r="P26" s="784"/>
      <c r="Q26" s="6"/>
      <c r="R26" s="53"/>
      <c r="S26" s="6"/>
      <c r="T26" s="6"/>
      <c r="U26" s="54"/>
    </row>
    <row r="27" spans="1:21" ht="31.5" customHeight="1">
      <c r="A27" s="49"/>
      <c r="B27" s="59" t="s">
        <v>34</v>
      </c>
      <c r="C27" s="793" t="s">
        <v>35</v>
      </c>
      <c r="D27" s="783"/>
      <c r="E27" s="784"/>
      <c r="F27" s="56">
        <f>+'GJ-09'!F23</f>
        <v>0</v>
      </c>
      <c r="G27" s="792">
        <f>+'GJ-09'!F24</f>
        <v>0</v>
      </c>
      <c r="H27" s="784"/>
      <c r="I27" s="792">
        <f>+'GJ-09'!F25</f>
        <v>0</v>
      </c>
      <c r="J27" s="784"/>
      <c r="K27" s="792">
        <f>+'GJ-09'!F26</f>
        <v>0</v>
      </c>
      <c r="L27" s="800"/>
      <c r="M27" s="792">
        <f>+'GJ-09'!F27</f>
        <v>0</v>
      </c>
      <c r="N27" s="784"/>
      <c r="O27" s="792">
        <v>0</v>
      </c>
      <c r="P27" s="784"/>
      <c r="Q27" s="6"/>
      <c r="R27" s="53"/>
      <c r="S27" s="6"/>
      <c r="T27" s="6"/>
      <c r="U27" s="54"/>
    </row>
    <row r="28" spans="1:21" ht="31.5" customHeight="1">
      <c r="A28" s="49"/>
      <c r="B28" s="59" t="s">
        <v>36</v>
      </c>
      <c r="C28" s="782" t="s">
        <v>37</v>
      </c>
      <c r="D28" s="783"/>
      <c r="E28" s="784"/>
      <c r="F28" s="56">
        <f>'GRF-11'!F23</f>
        <v>7</v>
      </c>
      <c r="G28" s="792">
        <f>+'GRF-11'!F24</f>
        <v>7</v>
      </c>
      <c r="H28" s="784"/>
      <c r="I28" s="792">
        <f>+'GRF-11'!F25</f>
        <v>0</v>
      </c>
      <c r="J28" s="784"/>
      <c r="K28" s="791">
        <f>'GRF-11'!F26</f>
        <v>0</v>
      </c>
      <c r="L28" s="783"/>
      <c r="M28" s="792">
        <f>+'GRF-11'!F27</f>
        <v>7</v>
      </c>
      <c r="N28" s="784"/>
      <c r="O28" s="792">
        <v>0</v>
      </c>
      <c r="P28" s="784"/>
      <c r="Q28" s="6"/>
      <c r="R28" s="53"/>
      <c r="S28" s="6"/>
      <c r="T28" s="6"/>
      <c r="U28" s="54"/>
    </row>
    <row r="29" spans="1:21" ht="31.5" customHeight="1">
      <c r="A29" s="49"/>
      <c r="B29" s="59" t="s">
        <v>38</v>
      </c>
      <c r="C29" s="782" t="s">
        <v>39</v>
      </c>
      <c r="D29" s="783"/>
      <c r="E29" s="784"/>
      <c r="F29" s="56">
        <f>'GT-12'!F23</f>
        <v>90</v>
      </c>
      <c r="G29" s="791">
        <f>'GT-12'!F24</f>
        <v>53</v>
      </c>
      <c r="H29" s="784"/>
      <c r="I29" s="792">
        <f>'GT-12'!F25</f>
        <v>0</v>
      </c>
      <c r="J29" s="784"/>
      <c r="K29" s="791">
        <f>'GT-12'!F26</f>
        <v>0</v>
      </c>
      <c r="L29" s="783"/>
      <c r="M29" s="792">
        <f>'GT-12'!F27</f>
        <v>53</v>
      </c>
      <c r="N29" s="784"/>
      <c r="O29" s="792">
        <f>'GT-12'!F28</f>
        <v>0</v>
      </c>
      <c r="P29" s="784"/>
      <c r="Q29" s="6"/>
      <c r="R29" s="53"/>
      <c r="S29" s="6"/>
      <c r="T29" s="6"/>
      <c r="U29" s="54"/>
    </row>
    <row r="30" spans="1:21" ht="31.5" customHeight="1">
      <c r="A30" s="49"/>
      <c r="B30" s="59" t="s">
        <v>40</v>
      </c>
      <c r="C30" s="782" t="s">
        <v>41</v>
      </c>
      <c r="D30" s="783"/>
      <c r="E30" s="784"/>
      <c r="F30" s="56">
        <f>+'GTH-13'!F23</f>
        <v>23</v>
      </c>
      <c r="G30" s="791">
        <f>+'GTH-13'!F24</f>
        <v>18</v>
      </c>
      <c r="H30" s="784"/>
      <c r="I30" s="792">
        <f>+'GTH-13'!F25</f>
        <v>0</v>
      </c>
      <c r="J30" s="784"/>
      <c r="K30" s="792">
        <f>+'GTH-13'!F26</f>
        <v>2</v>
      </c>
      <c r="L30" s="800"/>
      <c r="M30" s="792">
        <f>+'GTH-13'!F27</f>
        <v>16</v>
      </c>
      <c r="N30" s="784"/>
      <c r="O30" s="792"/>
      <c r="P30" s="784"/>
      <c r="Q30" s="6"/>
      <c r="R30" s="53"/>
      <c r="S30" s="6"/>
      <c r="T30" s="6"/>
      <c r="U30" s="54"/>
    </row>
    <row r="31" spans="1:21" ht="31.5" customHeight="1">
      <c r="A31" s="49"/>
      <c r="B31" s="59" t="s">
        <v>42</v>
      </c>
      <c r="C31" s="782" t="s">
        <v>43</v>
      </c>
      <c r="D31" s="783"/>
      <c r="E31" s="784"/>
      <c r="F31" s="56">
        <f>'GF-14'!F23</f>
        <v>13</v>
      </c>
      <c r="G31" s="792">
        <f>'GF-14'!F24</f>
        <v>14</v>
      </c>
      <c r="H31" s="784"/>
      <c r="I31" s="792">
        <f>'GF-14'!F25</f>
        <v>0</v>
      </c>
      <c r="J31" s="784"/>
      <c r="K31" s="792">
        <f>'GF-14'!F26</f>
        <v>0</v>
      </c>
      <c r="L31" s="800"/>
      <c r="M31" s="792">
        <f>'GF-14'!F27</f>
        <v>14</v>
      </c>
      <c r="N31" s="784"/>
      <c r="O31" s="792"/>
      <c r="P31" s="784"/>
      <c r="Q31" s="6"/>
      <c r="R31" s="53"/>
      <c r="S31" s="6"/>
      <c r="T31" s="6"/>
      <c r="U31" s="54"/>
    </row>
    <row r="32" spans="1:21" ht="31.5" customHeight="1">
      <c r="A32" s="49"/>
      <c r="B32" s="59" t="s">
        <v>44</v>
      </c>
      <c r="C32" s="782" t="s">
        <v>45</v>
      </c>
      <c r="D32" s="783"/>
      <c r="E32" s="784"/>
      <c r="F32" s="56">
        <f>+'CID-15'!F23</f>
        <v>0</v>
      </c>
      <c r="G32" s="792">
        <f>+'CID-15'!F24</f>
        <v>0</v>
      </c>
      <c r="H32" s="784"/>
      <c r="I32" s="792">
        <f>+'CID-15'!F25</f>
        <v>0</v>
      </c>
      <c r="J32" s="784"/>
      <c r="K32" s="792">
        <f>+'CID-15'!F26</f>
        <v>0</v>
      </c>
      <c r="L32" s="800"/>
      <c r="M32" s="792">
        <f>+'CID-15'!F27</f>
        <v>0</v>
      </c>
      <c r="N32" s="784"/>
      <c r="O32" s="792"/>
      <c r="P32" s="784"/>
      <c r="Q32" s="6"/>
      <c r="R32" s="53"/>
      <c r="S32" s="6"/>
      <c r="T32" s="6"/>
      <c r="U32" s="54"/>
    </row>
    <row r="33" spans="1:21" ht="31.5" customHeight="1">
      <c r="A33" s="49"/>
      <c r="B33" s="60" t="s">
        <v>46</v>
      </c>
      <c r="C33" s="782" t="s">
        <v>47</v>
      </c>
      <c r="D33" s="783"/>
      <c r="E33" s="784"/>
      <c r="F33" s="56">
        <f>+'EC-16'!F23</f>
        <v>0</v>
      </c>
      <c r="G33" s="792">
        <f>+'EC-16'!F24</f>
        <v>0</v>
      </c>
      <c r="H33" s="784"/>
      <c r="I33" s="792">
        <f>+'EC-16'!F25</f>
        <v>0</v>
      </c>
      <c r="J33" s="784"/>
      <c r="K33" s="792">
        <f>+'EC-16'!F26</f>
        <v>0</v>
      </c>
      <c r="L33" s="800"/>
      <c r="M33" s="792">
        <f>+'EC-16'!F27</f>
        <v>0</v>
      </c>
      <c r="N33" s="784"/>
      <c r="O33" s="792"/>
      <c r="P33" s="784"/>
      <c r="Q33" s="6"/>
      <c r="R33" s="53"/>
      <c r="S33" s="6"/>
      <c r="T33" s="6"/>
      <c r="U33" s="54"/>
    </row>
    <row r="34" spans="1:21" ht="33" customHeight="1">
      <c r="A34" s="49"/>
      <c r="B34" s="60" t="s">
        <v>48</v>
      </c>
      <c r="C34" s="785" t="s">
        <v>49</v>
      </c>
      <c r="D34" s="786"/>
      <c r="E34" s="787"/>
      <c r="F34" s="61">
        <f>+'MIC-03'!F23</f>
        <v>0</v>
      </c>
      <c r="G34" s="797">
        <f>+'MIC-03'!F24</f>
        <v>0</v>
      </c>
      <c r="H34" s="798"/>
      <c r="I34" s="797">
        <f>+'MIC-03'!F25</f>
        <v>0</v>
      </c>
      <c r="J34" s="798"/>
      <c r="K34" s="797">
        <f>+'MIC-03'!F26</f>
        <v>0</v>
      </c>
      <c r="L34" s="801"/>
      <c r="M34" s="797">
        <f>+'MIC-03'!F27</f>
        <v>0</v>
      </c>
      <c r="N34" s="798"/>
      <c r="O34" s="797"/>
      <c r="P34" s="798"/>
      <c r="Q34" s="6"/>
      <c r="R34" s="53"/>
      <c r="S34" s="6"/>
      <c r="T34" s="6"/>
      <c r="U34" s="54"/>
    </row>
    <row r="35" spans="1:21" ht="31.5" customHeight="1">
      <c r="A35" s="49"/>
      <c r="B35" s="23"/>
      <c r="C35" s="62" t="s">
        <v>50</v>
      </c>
      <c r="D35" s="63"/>
      <c r="E35" s="63"/>
      <c r="F35" s="64">
        <f>SUM(F21:F34)</f>
        <v>145</v>
      </c>
      <c r="G35" s="799">
        <f>SUM(G21:H34)</f>
        <v>103</v>
      </c>
      <c r="H35" s="798"/>
      <c r="I35" s="799">
        <f>SUM(I21:J34)</f>
        <v>0</v>
      </c>
      <c r="J35" s="798"/>
      <c r="K35" s="799">
        <f>SUM(K21:L34)</f>
        <v>9</v>
      </c>
      <c r="L35" s="798"/>
      <c r="M35" s="799">
        <f>SUM(M21:N34)</f>
        <v>94</v>
      </c>
      <c r="N35" s="798"/>
      <c r="O35" s="799">
        <f>SUM(O21:P34)</f>
        <v>0</v>
      </c>
      <c r="P35" s="798"/>
      <c r="Q35" s="6"/>
      <c r="R35" s="53"/>
      <c r="S35" s="6"/>
      <c r="T35" s="6"/>
      <c r="U35" s="54"/>
    </row>
    <row r="36" spans="1:21" ht="43.5" customHeight="1">
      <c r="A36" s="65"/>
      <c r="B36" s="788" t="s">
        <v>51</v>
      </c>
      <c r="C36" s="789"/>
      <c r="D36" s="789"/>
      <c r="E36" s="790"/>
      <c r="F36" s="66"/>
      <c r="G36" s="794"/>
      <c r="H36" s="790"/>
      <c r="I36" s="794"/>
      <c r="J36" s="790"/>
      <c r="K36" s="794"/>
      <c r="L36" s="790"/>
      <c r="M36" s="794"/>
      <c r="N36" s="790"/>
      <c r="O36" s="794"/>
      <c r="P36" s="790"/>
      <c r="Q36" s="67"/>
      <c r="R36" s="68"/>
      <c r="S36" s="68"/>
      <c r="T36" s="795"/>
      <c r="U36" s="796"/>
    </row>
    <row r="37" spans="1:21" ht="44.25" customHeight="1">
      <c r="A37" s="6"/>
      <c r="B37" s="6"/>
      <c r="C37" s="6"/>
      <c r="D37" s="6"/>
      <c r="E37" s="6"/>
      <c r="F37" s="6"/>
      <c r="G37" s="6"/>
      <c r="H37" s="6"/>
      <c r="I37" s="6"/>
      <c r="J37" s="6"/>
      <c r="K37" s="6"/>
      <c r="L37" s="6"/>
      <c r="M37" s="6"/>
      <c r="N37" s="6"/>
      <c r="O37" s="6"/>
      <c r="P37" s="6"/>
      <c r="Q37" s="6"/>
      <c r="R37" s="6"/>
      <c r="S37" s="6"/>
      <c r="T37" s="6"/>
      <c r="U37" s="6"/>
    </row>
    <row r="38" spans="1:21" ht="15.75" customHeight="1">
      <c r="A38" s="27"/>
      <c r="B38" s="27"/>
      <c r="C38" s="27"/>
      <c r="D38" s="27"/>
      <c r="E38" s="27"/>
      <c r="F38" s="27"/>
      <c r="G38" s="27"/>
      <c r="H38" s="27"/>
      <c r="I38" s="27"/>
      <c r="J38" s="27"/>
      <c r="K38" s="27"/>
      <c r="L38" s="27"/>
      <c r="M38" s="27"/>
      <c r="N38" s="27"/>
      <c r="O38" s="27"/>
      <c r="P38" s="27"/>
      <c r="Q38" s="27"/>
      <c r="R38" s="27"/>
      <c r="S38" s="27"/>
      <c r="T38" s="27"/>
      <c r="U38" s="27"/>
    </row>
    <row r="39" spans="1:21" ht="15.75" customHeight="1">
      <c r="A39" s="23"/>
      <c r="B39" s="23"/>
      <c r="C39" s="23"/>
      <c r="D39" s="23"/>
      <c r="E39" s="23"/>
      <c r="F39" s="23"/>
      <c r="G39" s="23"/>
      <c r="H39" s="23"/>
      <c r="I39" s="23"/>
      <c r="J39" s="23"/>
      <c r="K39" s="23"/>
      <c r="L39" s="23"/>
      <c r="M39" s="23"/>
      <c r="N39" s="23"/>
      <c r="O39" s="23"/>
      <c r="P39" s="23"/>
      <c r="Q39" s="23"/>
      <c r="R39" s="23"/>
      <c r="S39" s="23"/>
      <c r="T39" s="23"/>
      <c r="U39" s="23"/>
    </row>
    <row r="40" spans="1:21" ht="15.75" customHeight="1">
      <c r="A40" s="23"/>
      <c r="B40" s="23"/>
      <c r="C40" s="23"/>
      <c r="D40" s="23"/>
      <c r="E40" s="23"/>
      <c r="F40" s="23"/>
      <c r="G40" s="23"/>
      <c r="H40" s="23"/>
      <c r="I40" s="23"/>
      <c r="J40" s="23"/>
      <c r="K40" s="23"/>
      <c r="L40" s="23"/>
      <c r="M40" s="23"/>
      <c r="N40" s="23"/>
      <c r="O40" s="23"/>
      <c r="P40" s="23"/>
      <c r="Q40" s="23"/>
      <c r="R40" s="23"/>
      <c r="S40" s="23"/>
      <c r="T40" s="23"/>
      <c r="U40" s="23"/>
    </row>
    <row r="41" spans="1:21" ht="15.75" customHeight="1">
      <c r="A41" s="23"/>
      <c r="B41" s="23"/>
      <c r="C41" s="23"/>
      <c r="D41" s="23"/>
      <c r="E41" s="23"/>
      <c r="F41" s="23"/>
      <c r="G41" s="23"/>
      <c r="H41" s="23"/>
      <c r="I41" s="23"/>
      <c r="J41" s="23"/>
      <c r="K41" s="23"/>
      <c r="L41" s="23"/>
      <c r="M41" s="23"/>
      <c r="N41" s="23"/>
      <c r="O41" s="23"/>
      <c r="P41" s="23"/>
      <c r="Q41" s="23"/>
      <c r="R41" s="23"/>
      <c r="S41" s="23"/>
      <c r="T41" s="23"/>
      <c r="U41" s="23"/>
    </row>
    <row r="42" spans="1:21" ht="15.75" customHeight="1">
      <c r="A42" s="23"/>
      <c r="B42" s="23"/>
      <c r="C42" s="23"/>
      <c r="D42" s="23"/>
      <c r="E42" s="23"/>
      <c r="F42" s="23"/>
      <c r="G42" s="23"/>
      <c r="H42" s="23"/>
      <c r="I42" s="23"/>
      <c r="J42" s="23"/>
      <c r="K42" s="23"/>
      <c r="L42" s="23"/>
      <c r="M42" s="23"/>
      <c r="N42" s="23"/>
      <c r="O42" s="23"/>
      <c r="P42" s="23"/>
      <c r="Q42" s="23"/>
      <c r="R42" s="23"/>
      <c r="S42" s="23"/>
      <c r="T42" s="23"/>
      <c r="U42" s="23"/>
    </row>
    <row r="43" spans="1:21" ht="15.75" customHeight="1">
      <c r="F43" s="23"/>
    </row>
    <row r="44" spans="1:21" ht="15.75" customHeight="1">
      <c r="F44" s="23"/>
    </row>
    <row r="45" spans="1:21" ht="15.75" customHeight="1">
      <c r="F45" s="23"/>
    </row>
    <row r="46" spans="1:21" ht="15.75" customHeight="1">
      <c r="F46" s="23"/>
    </row>
    <row r="47" spans="1:21" ht="15.75" customHeight="1">
      <c r="F47" s="23"/>
    </row>
    <row r="48" spans="1:21" ht="15.75" customHeight="1">
      <c r="F48" s="23"/>
    </row>
    <row r="49" spans="6:6" ht="15.75" customHeight="1">
      <c r="F49" s="23"/>
    </row>
    <row r="50" spans="6:6" ht="15.75" customHeight="1">
      <c r="F50" s="23"/>
    </row>
    <row r="51" spans="6:6" ht="15.75" customHeight="1">
      <c r="F51" s="23"/>
    </row>
    <row r="52" spans="6:6" ht="15.75" customHeight="1">
      <c r="F52" s="23"/>
    </row>
    <row r="53" spans="6:6" ht="15.75" customHeight="1">
      <c r="F53" s="23"/>
    </row>
    <row r="54" spans="6:6" ht="15.75" customHeight="1">
      <c r="F54" s="23"/>
    </row>
    <row r="55" spans="6:6" ht="15.75" customHeight="1">
      <c r="F55" s="23"/>
    </row>
    <row r="56" spans="6:6" ht="15.75" customHeight="1">
      <c r="F56" s="23"/>
    </row>
    <row r="57" spans="6:6" ht="15.75" customHeight="1">
      <c r="F57" s="23"/>
    </row>
    <row r="58" spans="6:6" ht="15.75" customHeight="1">
      <c r="F58" s="23"/>
    </row>
    <row r="59" spans="6:6" ht="15.75" customHeight="1">
      <c r="F59" s="23"/>
    </row>
    <row r="60" spans="6:6" ht="15.75" customHeight="1">
      <c r="F60" s="23"/>
    </row>
    <row r="61" spans="6:6" ht="15.75" customHeight="1">
      <c r="F61" s="23"/>
    </row>
    <row r="62" spans="6:6" ht="15.75" customHeight="1">
      <c r="F62" s="23"/>
    </row>
    <row r="63" spans="6:6" ht="15.75" customHeight="1">
      <c r="F63" s="23"/>
    </row>
    <row r="64" spans="6:6" ht="15.75" customHeight="1">
      <c r="F64" s="23"/>
    </row>
    <row r="65" spans="6:6" ht="15.75" customHeight="1">
      <c r="F65" s="23"/>
    </row>
    <row r="66" spans="6:6" ht="15.75" customHeight="1">
      <c r="F66" s="23"/>
    </row>
    <row r="67" spans="6:6" ht="15.75" customHeight="1">
      <c r="F67" s="23"/>
    </row>
    <row r="68" spans="6:6" ht="15.75" customHeight="1">
      <c r="F68" s="23"/>
    </row>
    <row r="69" spans="6:6" ht="15.75" customHeight="1">
      <c r="F69" s="23"/>
    </row>
    <row r="70" spans="6:6" ht="15.75" customHeight="1">
      <c r="F70" s="23"/>
    </row>
    <row r="71" spans="6:6" ht="15.75" customHeight="1">
      <c r="F71" s="23"/>
    </row>
    <row r="72" spans="6:6" ht="15.75" customHeight="1">
      <c r="F72" s="23"/>
    </row>
    <row r="73" spans="6:6" ht="15.75" customHeight="1">
      <c r="F73" s="23"/>
    </row>
    <row r="74" spans="6:6" ht="15.75" customHeight="1">
      <c r="F74" s="23"/>
    </row>
    <row r="75" spans="6:6" ht="15.75" customHeight="1">
      <c r="F75" s="23"/>
    </row>
    <row r="76" spans="6:6" ht="15.75" customHeight="1">
      <c r="F76" s="23"/>
    </row>
    <row r="77" spans="6:6" ht="15.75" customHeight="1">
      <c r="F77" s="23"/>
    </row>
    <row r="78" spans="6:6" ht="15.75" customHeight="1">
      <c r="F78" s="23"/>
    </row>
    <row r="79" spans="6:6" ht="15.75" customHeight="1">
      <c r="F79" s="23"/>
    </row>
    <row r="80" spans="6:6" ht="15.75" customHeight="1">
      <c r="F80" s="23"/>
    </row>
    <row r="81" spans="6:6" ht="15.75" customHeight="1">
      <c r="F81" s="23"/>
    </row>
    <row r="82" spans="6:6" ht="15.75" customHeight="1">
      <c r="F82" s="23"/>
    </row>
    <row r="83" spans="6:6" ht="15.75" customHeight="1">
      <c r="F83" s="23"/>
    </row>
    <row r="84" spans="6:6" ht="15.75" customHeight="1">
      <c r="F84" s="23"/>
    </row>
    <row r="85" spans="6:6" ht="15.75" customHeight="1">
      <c r="F85" s="23"/>
    </row>
    <row r="86" spans="6:6" ht="15.75" customHeight="1">
      <c r="F86" s="23"/>
    </row>
    <row r="87" spans="6:6" ht="15.75" customHeight="1">
      <c r="F87" s="23"/>
    </row>
    <row r="88" spans="6:6" ht="15.75" customHeight="1">
      <c r="F88" s="23"/>
    </row>
    <row r="89" spans="6:6" ht="15.75" customHeight="1">
      <c r="F89" s="23"/>
    </row>
    <row r="90" spans="6:6" ht="15.75" customHeight="1">
      <c r="F90" s="23"/>
    </row>
    <row r="91" spans="6:6" ht="15.75" customHeight="1">
      <c r="F91" s="23"/>
    </row>
    <row r="92" spans="6:6" ht="15.75" customHeight="1">
      <c r="F92" s="23"/>
    </row>
    <row r="93" spans="6:6" ht="15.75" customHeight="1">
      <c r="F93" s="23"/>
    </row>
    <row r="94" spans="6:6" ht="15.75" customHeight="1">
      <c r="F94" s="23"/>
    </row>
    <row r="95" spans="6:6" ht="15.75" customHeight="1">
      <c r="F95" s="23"/>
    </row>
    <row r="96" spans="6:6" ht="15.75" customHeight="1">
      <c r="F96" s="23"/>
    </row>
    <row r="97" spans="6:6" ht="15.75" customHeight="1">
      <c r="F97" s="23"/>
    </row>
    <row r="98" spans="6:6" ht="15.75" customHeight="1">
      <c r="F98" s="23"/>
    </row>
    <row r="99" spans="6:6" ht="15.75" customHeight="1">
      <c r="F99" s="23"/>
    </row>
    <row r="100" spans="6:6" ht="15.75" customHeight="1">
      <c r="F100" s="23"/>
    </row>
    <row r="101" spans="6:6" ht="15.75" customHeight="1">
      <c r="F101" s="23"/>
    </row>
    <row r="102" spans="6:6" ht="15.75" customHeight="1">
      <c r="F102" s="23"/>
    </row>
    <row r="103" spans="6:6" ht="15.75" customHeight="1">
      <c r="F103" s="23"/>
    </row>
    <row r="104" spans="6:6" ht="15.75" customHeight="1">
      <c r="F104" s="23"/>
    </row>
    <row r="105" spans="6:6" ht="15.75" customHeight="1">
      <c r="F105" s="23"/>
    </row>
    <row r="106" spans="6:6" ht="15.75" customHeight="1">
      <c r="F106" s="23"/>
    </row>
    <row r="107" spans="6:6" ht="15.75" customHeight="1">
      <c r="F107" s="23"/>
    </row>
    <row r="108" spans="6:6" ht="15.75" customHeight="1">
      <c r="F108" s="23"/>
    </row>
    <row r="109" spans="6:6" ht="15.75" customHeight="1">
      <c r="F109" s="23"/>
    </row>
    <row r="110" spans="6:6" ht="15.75" customHeight="1">
      <c r="F110" s="23"/>
    </row>
    <row r="111" spans="6:6" ht="15.75" customHeight="1">
      <c r="F111" s="23"/>
    </row>
    <row r="112" spans="6:6" ht="15.75" customHeight="1">
      <c r="F112" s="23"/>
    </row>
    <row r="113" spans="6:6" ht="15.75" customHeight="1">
      <c r="F113" s="23"/>
    </row>
    <row r="114" spans="6:6" ht="15.75" customHeight="1">
      <c r="F114" s="23"/>
    </row>
    <row r="115" spans="6:6" ht="15.75" customHeight="1">
      <c r="F115" s="23"/>
    </row>
    <row r="116" spans="6:6" ht="15.75" customHeight="1">
      <c r="F116" s="23"/>
    </row>
    <row r="117" spans="6:6" ht="15.75" customHeight="1">
      <c r="F117" s="23"/>
    </row>
    <row r="118" spans="6:6" ht="15.75" customHeight="1">
      <c r="F118" s="23"/>
    </row>
    <row r="119" spans="6:6" ht="15.75" customHeight="1">
      <c r="F119" s="23"/>
    </row>
    <row r="120" spans="6:6" ht="15.75" customHeight="1">
      <c r="F120" s="23"/>
    </row>
    <row r="121" spans="6:6" ht="15.75" customHeight="1">
      <c r="F121" s="23"/>
    </row>
    <row r="122" spans="6:6" ht="15.75" customHeight="1">
      <c r="F122" s="23"/>
    </row>
    <row r="123" spans="6:6" ht="15.75" customHeight="1">
      <c r="F123" s="23"/>
    </row>
    <row r="124" spans="6:6" ht="15.75" customHeight="1">
      <c r="F124" s="23"/>
    </row>
    <row r="125" spans="6:6" ht="15.75" customHeight="1">
      <c r="F125" s="23"/>
    </row>
    <row r="126" spans="6:6" ht="15.75" customHeight="1">
      <c r="F126" s="23"/>
    </row>
    <row r="127" spans="6:6" ht="15.75" customHeight="1">
      <c r="F127" s="23"/>
    </row>
    <row r="128" spans="6:6" ht="15.75" customHeight="1">
      <c r="F128" s="23"/>
    </row>
    <row r="129" spans="6:6" ht="15.75" customHeight="1">
      <c r="F129" s="23"/>
    </row>
    <row r="130" spans="6:6" ht="15.75" customHeight="1">
      <c r="F130" s="23"/>
    </row>
    <row r="131" spans="6:6" ht="15.75" customHeight="1">
      <c r="F131" s="23"/>
    </row>
    <row r="132" spans="6:6" ht="15.75" customHeight="1">
      <c r="F132" s="23"/>
    </row>
    <row r="133" spans="6:6" ht="15.75" customHeight="1">
      <c r="F133" s="23"/>
    </row>
    <row r="134" spans="6:6" ht="15.75" customHeight="1">
      <c r="F134" s="23"/>
    </row>
    <row r="135" spans="6:6" ht="15.75" customHeight="1">
      <c r="F135" s="23"/>
    </row>
    <row r="136" spans="6:6" ht="15.75" customHeight="1">
      <c r="F136" s="23"/>
    </row>
    <row r="137" spans="6:6" ht="15.75" customHeight="1">
      <c r="F137" s="23"/>
    </row>
    <row r="138" spans="6:6" ht="15.75" customHeight="1">
      <c r="F138" s="23"/>
    </row>
    <row r="139" spans="6:6" ht="15.75" customHeight="1">
      <c r="F139" s="23"/>
    </row>
    <row r="140" spans="6:6" ht="15.75" customHeight="1">
      <c r="F140" s="23"/>
    </row>
    <row r="141" spans="6:6" ht="15.75" customHeight="1">
      <c r="F141" s="23"/>
    </row>
    <row r="142" spans="6:6" ht="15.75" customHeight="1">
      <c r="F142" s="23"/>
    </row>
    <row r="143" spans="6:6" ht="15.75" customHeight="1">
      <c r="F143" s="23"/>
    </row>
    <row r="144" spans="6:6" ht="15.75" customHeight="1">
      <c r="F144" s="23"/>
    </row>
    <row r="145" spans="6:6" ht="15.75" customHeight="1">
      <c r="F145" s="23"/>
    </row>
    <row r="146" spans="6:6" ht="15.75" customHeight="1">
      <c r="F146" s="23"/>
    </row>
    <row r="147" spans="6:6" ht="15.75" customHeight="1">
      <c r="F147" s="23"/>
    </row>
    <row r="148" spans="6:6" ht="15.75" customHeight="1">
      <c r="F148" s="23"/>
    </row>
    <row r="149" spans="6:6" ht="15.75" customHeight="1">
      <c r="F149" s="23"/>
    </row>
    <row r="150" spans="6:6" ht="15.75" customHeight="1">
      <c r="F150" s="23"/>
    </row>
    <row r="151" spans="6:6" ht="15.75" customHeight="1">
      <c r="F151" s="23"/>
    </row>
    <row r="152" spans="6:6" ht="15.75" customHeight="1">
      <c r="F152" s="23"/>
    </row>
    <row r="153" spans="6:6" ht="15.75" customHeight="1">
      <c r="F153" s="23"/>
    </row>
    <row r="154" spans="6:6" ht="15.75" customHeight="1">
      <c r="F154" s="23"/>
    </row>
    <row r="155" spans="6:6" ht="15.75" customHeight="1">
      <c r="F155" s="23"/>
    </row>
    <row r="156" spans="6:6" ht="15.75" customHeight="1">
      <c r="F156" s="23"/>
    </row>
    <row r="157" spans="6:6" ht="15.75" customHeight="1">
      <c r="F157" s="23"/>
    </row>
    <row r="158" spans="6:6" ht="15.75" customHeight="1">
      <c r="F158" s="23"/>
    </row>
    <row r="159" spans="6:6" ht="15.75" customHeight="1">
      <c r="F159" s="23"/>
    </row>
    <row r="160" spans="6:6" ht="15.75" customHeight="1">
      <c r="F160" s="23"/>
    </row>
    <row r="161" spans="6:6" ht="15.75" customHeight="1">
      <c r="F161" s="23"/>
    </row>
    <row r="162" spans="6:6" ht="15.75" customHeight="1">
      <c r="F162" s="23"/>
    </row>
    <row r="163" spans="6:6" ht="15.75" customHeight="1">
      <c r="F163" s="23"/>
    </row>
    <row r="164" spans="6:6" ht="15.75" customHeight="1">
      <c r="F164" s="23"/>
    </row>
    <row r="165" spans="6:6" ht="15.75" customHeight="1">
      <c r="F165" s="23"/>
    </row>
    <row r="166" spans="6:6" ht="15.75" customHeight="1">
      <c r="F166" s="23"/>
    </row>
    <row r="167" spans="6:6" ht="15.75" customHeight="1">
      <c r="F167" s="23"/>
    </row>
    <row r="168" spans="6:6" ht="15.75" customHeight="1">
      <c r="F168" s="23"/>
    </row>
    <row r="169" spans="6:6" ht="15.75" customHeight="1">
      <c r="F169" s="23"/>
    </row>
    <row r="170" spans="6:6" ht="15.75" customHeight="1">
      <c r="F170" s="23"/>
    </row>
    <row r="171" spans="6:6" ht="15.75" customHeight="1">
      <c r="F171" s="23"/>
    </row>
    <row r="172" spans="6:6" ht="15.75" customHeight="1">
      <c r="F172" s="23"/>
    </row>
    <row r="173" spans="6:6" ht="15.75" customHeight="1">
      <c r="F173" s="23"/>
    </row>
    <row r="174" spans="6:6" ht="15.75" customHeight="1">
      <c r="F174" s="23"/>
    </row>
    <row r="175" spans="6:6" ht="15.75" customHeight="1">
      <c r="F175" s="23"/>
    </row>
    <row r="176" spans="6:6" ht="15.75" customHeight="1">
      <c r="F176" s="23"/>
    </row>
    <row r="177" spans="6:6" ht="15.75" customHeight="1">
      <c r="F177" s="23"/>
    </row>
    <row r="178" spans="6:6" ht="15.75" customHeight="1">
      <c r="F178" s="23"/>
    </row>
    <row r="179" spans="6:6" ht="15.75" customHeight="1">
      <c r="F179" s="23"/>
    </row>
    <row r="180" spans="6:6" ht="15.75" customHeight="1">
      <c r="F180" s="23"/>
    </row>
    <row r="181" spans="6:6" ht="15.75" customHeight="1">
      <c r="F181" s="23"/>
    </row>
    <row r="182" spans="6:6" ht="15.75" customHeight="1">
      <c r="F182" s="23"/>
    </row>
    <row r="183" spans="6:6" ht="15.75" customHeight="1">
      <c r="F183" s="23"/>
    </row>
    <row r="184" spans="6:6" ht="15.75" customHeight="1">
      <c r="F184" s="23"/>
    </row>
    <row r="185" spans="6:6" ht="15.75" customHeight="1">
      <c r="F185" s="23"/>
    </row>
    <row r="186" spans="6:6" ht="15.75" customHeight="1">
      <c r="F186" s="23"/>
    </row>
    <row r="187" spans="6:6" ht="15.75" customHeight="1">
      <c r="F187" s="23"/>
    </row>
    <row r="188" spans="6:6" ht="15.75" customHeight="1">
      <c r="F188" s="23"/>
    </row>
    <row r="189" spans="6:6" ht="15.75" customHeight="1">
      <c r="F189" s="23"/>
    </row>
    <row r="190" spans="6:6" ht="15.75" customHeight="1">
      <c r="F190" s="23"/>
    </row>
    <row r="191" spans="6:6" ht="15.75" customHeight="1">
      <c r="F191" s="23"/>
    </row>
    <row r="192" spans="6:6" ht="15.75" customHeight="1">
      <c r="F192" s="23"/>
    </row>
    <row r="193" spans="6:6" ht="15.75" customHeight="1">
      <c r="F193" s="23"/>
    </row>
    <row r="194" spans="6:6" ht="15.75" customHeight="1">
      <c r="F194" s="23"/>
    </row>
    <row r="195" spans="6:6" ht="15.75" customHeight="1">
      <c r="F195" s="23"/>
    </row>
    <row r="196" spans="6:6" ht="15.75" customHeight="1">
      <c r="F196" s="23"/>
    </row>
    <row r="197" spans="6:6" ht="15.75" customHeight="1">
      <c r="F197" s="23"/>
    </row>
    <row r="198" spans="6:6" ht="15.75" customHeight="1">
      <c r="F198" s="23"/>
    </row>
    <row r="199" spans="6:6" ht="15.75" customHeight="1">
      <c r="F199" s="23"/>
    </row>
    <row r="200" spans="6:6" ht="15.75" customHeight="1">
      <c r="F200" s="23"/>
    </row>
    <row r="201" spans="6:6" ht="15.75" customHeight="1">
      <c r="F201" s="23"/>
    </row>
    <row r="202" spans="6:6" ht="15.75" customHeight="1">
      <c r="F202" s="23"/>
    </row>
    <row r="203" spans="6:6" ht="15.75" customHeight="1">
      <c r="F203" s="23"/>
    </row>
    <row r="204" spans="6:6" ht="15.75" customHeight="1">
      <c r="F204" s="23"/>
    </row>
    <row r="205" spans="6:6" ht="15.75" customHeight="1">
      <c r="F205" s="23"/>
    </row>
    <row r="206" spans="6:6" ht="15.75" customHeight="1">
      <c r="F206" s="23"/>
    </row>
    <row r="207" spans="6:6" ht="15.75" customHeight="1">
      <c r="F207" s="23"/>
    </row>
    <row r="208" spans="6:6" ht="15.75" customHeight="1">
      <c r="F208" s="23"/>
    </row>
    <row r="209" spans="6:6" ht="15.75" customHeight="1">
      <c r="F209" s="23"/>
    </row>
    <row r="210" spans="6:6" ht="15.75" customHeight="1">
      <c r="F210" s="23"/>
    </row>
    <row r="211" spans="6:6" ht="15.75" customHeight="1">
      <c r="F211" s="23"/>
    </row>
    <row r="212" spans="6:6" ht="15.75" customHeight="1">
      <c r="F212" s="23"/>
    </row>
    <row r="213" spans="6:6" ht="15.75" customHeight="1">
      <c r="F213" s="23"/>
    </row>
    <row r="214" spans="6:6" ht="15.75" customHeight="1">
      <c r="F214" s="23"/>
    </row>
    <row r="215" spans="6:6" ht="15.75" customHeight="1">
      <c r="F215" s="23"/>
    </row>
    <row r="216" spans="6:6" ht="15.75" customHeight="1">
      <c r="F216" s="23"/>
    </row>
    <row r="217" spans="6:6" ht="15.75" customHeight="1">
      <c r="F217" s="23"/>
    </row>
    <row r="218" spans="6:6" ht="15.75" customHeight="1">
      <c r="F218" s="23"/>
    </row>
    <row r="219" spans="6:6" ht="15.75" customHeight="1">
      <c r="F219" s="23"/>
    </row>
    <row r="220" spans="6:6" ht="15.75" customHeight="1">
      <c r="F220" s="23"/>
    </row>
    <row r="221" spans="6:6" ht="15.75" customHeight="1">
      <c r="F221" s="23"/>
    </row>
    <row r="222" spans="6:6" ht="15.75" customHeight="1">
      <c r="F222" s="23"/>
    </row>
    <row r="223" spans="6:6" ht="15.75" customHeight="1">
      <c r="F223" s="23"/>
    </row>
    <row r="224" spans="6:6" ht="15.75" customHeight="1">
      <c r="F224" s="23"/>
    </row>
    <row r="225" spans="6:6" ht="15.75" customHeight="1">
      <c r="F225" s="23"/>
    </row>
    <row r="226" spans="6:6" ht="15.75" customHeight="1">
      <c r="F226" s="23"/>
    </row>
    <row r="227" spans="6:6" ht="15.75" customHeight="1">
      <c r="F227" s="23"/>
    </row>
    <row r="228" spans="6:6" ht="15.75" customHeight="1">
      <c r="F228" s="23"/>
    </row>
    <row r="229" spans="6:6" ht="15.75" customHeight="1">
      <c r="F229" s="23"/>
    </row>
    <row r="230" spans="6:6" ht="15.75" customHeight="1">
      <c r="F230" s="23"/>
    </row>
    <row r="231" spans="6:6" ht="15.75" customHeight="1">
      <c r="F231" s="23"/>
    </row>
    <row r="232" spans="6:6" ht="15.75" customHeight="1">
      <c r="F232" s="23"/>
    </row>
    <row r="233" spans="6:6" ht="15.75" customHeight="1">
      <c r="F233" s="23"/>
    </row>
    <row r="234" spans="6:6" ht="15.75" customHeight="1">
      <c r="F234" s="23"/>
    </row>
    <row r="235" spans="6:6" ht="15.75" customHeight="1">
      <c r="F235" s="23"/>
    </row>
    <row r="236" spans="6:6" ht="15.75" customHeight="1">
      <c r="F236" s="23"/>
    </row>
    <row r="237" spans="6:6" ht="15.75" customHeight="1"/>
    <row r="238" spans="6:6" ht="15.75" customHeight="1"/>
    <row r="239" spans="6:6" ht="15.75" customHeight="1"/>
    <row r="240" spans="6: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2">
    <mergeCell ref="A1:U1"/>
    <mergeCell ref="H2:N2"/>
    <mergeCell ref="P2:R2"/>
    <mergeCell ref="S2:U2"/>
    <mergeCell ref="H3:N3"/>
    <mergeCell ref="P3:R3"/>
    <mergeCell ref="S3:U3"/>
    <mergeCell ref="H4:N4"/>
    <mergeCell ref="A6:U6"/>
    <mergeCell ref="B8:E8"/>
    <mergeCell ref="B9:D9"/>
    <mergeCell ref="B10:D10"/>
    <mergeCell ref="B11:D11"/>
    <mergeCell ref="B12:D12"/>
    <mergeCell ref="K20:L20"/>
    <mergeCell ref="M20:N20"/>
    <mergeCell ref="K21:L21"/>
    <mergeCell ref="M21:N21"/>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C23:E23"/>
    <mergeCell ref="I23:J23"/>
    <mergeCell ref="K23:L23"/>
    <mergeCell ref="M23:N23"/>
    <mergeCell ref="O23:P23"/>
    <mergeCell ref="C24:E24"/>
    <mergeCell ref="K26:L26"/>
    <mergeCell ref="M26:N26"/>
    <mergeCell ref="K27:L27"/>
    <mergeCell ref="I30:J30"/>
    <mergeCell ref="K30:L30"/>
    <mergeCell ref="I31:J31"/>
    <mergeCell ref="K31:L31"/>
    <mergeCell ref="M31:N31"/>
    <mergeCell ref="O31:P31"/>
    <mergeCell ref="O32:P32"/>
    <mergeCell ref="G23:H23"/>
    <mergeCell ref="G24:H24"/>
    <mergeCell ref="I24:J24"/>
    <mergeCell ref="K24:L24"/>
    <mergeCell ref="M30:N30"/>
    <mergeCell ref="O30:P30"/>
    <mergeCell ref="I29:J29"/>
    <mergeCell ref="K29:L29"/>
    <mergeCell ref="M29:N29"/>
    <mergeCell ref="O29:P29"/>
    <mergeCell ref="M24:N24"/>
    <mergeCell ref="O24:P24"/>
    <mergeCell ref="I32:J32"/>
    <mergeCell ref="I33:J33"/>
    <mergeCell ref="K33:L33"/>
    <mergeCell ref="M33:N33"/>
    <mergeCell ref="O33:P33"/>
    <mergeCell ref="I34:J34"/>
    <mergeCell ref="K34:L34"/>
    <mergeCell ref="K32:L32"/>
    <mergeCell ref="M32:N32"/>
    <mergeCell ref="I36:J36"/>
    <mergeCell ref="K36:L36"/>
    <mergeCell ref="M36:N36"/>
    <mergeCell ref="O36:P36"/>
    <mergeCell ref="T36:U36"/>
    <mergeCell ref="G34:H34"/>
    <mergeCell ref="G35:H35"/>
    <mergeCell ref="I35:J35"/>
    <mergeCell ref="K35:L35"/>
    <mergeCell ref="M35:N35"/>
    <mergeCell ref="O35:P35"/>
    <mergeCell ref="G36:H36"/>
    <mergeCell ref="M34:N34"/>
    <mergeCell ref="O34:P34"/>
    <mergeCell ref="M27:N27"/>
    <mergeCell ref="O27:P27"/>
    <mergeCell ref="K28:L28"/>
    <mergeCell ref="M28:N28"/>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C28:E28"/>
    <mergeCell ref="C33:E33"/>
    <mergeCell ref="C34:E34"/>
    <mergeCell ref="B36:E36"/>
    <mergeCell ref="G29:H29"/>
    <mergeCell ref="G30:H30"/>
    <mergeCell ref="C31:E31"/>
    <mergeCell ref="G31:H31"/>
    <mergeCell ref="C32:E32"/>
    <mergeCell ref="G32:H32"/>
    <mergeCell ref="G33:H33"/>
    <mergeCell ref="C29:E29"/>
    <mergeCell ref="C30:E30"/>
  </mergeCells>
  <hyperlink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null!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T56"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6.25" hidden="1" customHeight="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6.25" hidden="1" customHeight="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6.25" hidden="1" customHeight="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9" hidden="1" customHeight="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6.25" hidden="1" customHeight="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6.25" hidden="1" customHeight="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6.25" hidden="1" customHeight="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75" hidden="1" customHeight="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6.25" hidden="1" customHeight="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9" hidden="1" customHeight="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6.25" hidden="1" customHeight="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9" hidden="1" customHeight="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6.25" hidden="1" customHeight="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9" hidden="1" customHeight="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4" hidden="1" customHeight="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103</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9" t="s">
        <v>104</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45" customHeight="1">
      <c r="A21" s="101" t="s">
        <v>106</v>
      </c>
      <c r="B21" s="102"/>
      <c r="C21" s="102"/>
      <c r="D21" s="103"/>
      <c r="E21" s="103"/>
      <c r="F21" s="103"/>
      <c r="G21" s="103"/>
      <c r="H21" s="103"/>
      <c r="I21" s="103"/>
      <c r="J21" s="103"/>
      <c r="K21" s="103"/>
      <c r="L21" s="103"/>
      <c r="M21" s="103"/>
      <c r="N21" s="103"/>
      <c r="O21" s="103"/>
      <c r="P21" s="103"/>
      <c r="Q21" s="103"/>
      <c r="R21" s="103"/>
      <c r="S21" s="103"/>
      <c r="T21" s="103"/>
      <c r="U21" s="103"/>
      <c r="V21" s="103"/>
      <c r="W21" s="103"/>
      <c r="X21" s="104"/>
      <c r="Y21" s="23"/>
      <c r="Z21" s="23"/>
      <c r="AA21" s="23"/>
    </row>
    <row r="22" spans="1:27" ht="45" customHeight="1">
      <c r="A22" s="858" t="s">
        <v>107</v>
      </c>
      <c r="B22" s="824"/>
      <c r="C22" s="824"/>
      <c r="D22" s="824"/>
      <c r="E22" s="824"/>
      <c r="F22" s="824"/>
      <c r="G22" s="816"/>
      <c r="H22" s="859" t="s">
        <v>108</v>
      </c>
      <c r="I22" s="824"/>
      <c r="J22" s="824"/>
      <c r="K22" s="824"/>
      <c r="L22" s="824"/>
      <c r="M22" s="824"/>
      <c r="N22" s="816"/>
      <c r="O22" s="860" t="s">
        <v>109</v>
      </c>
      <c r="P22" s="824"/>
      <c r="Q22" s="824"/>
      <c r="R22" s="824"/>
      <c r="S22" s="816"/>
      <c r="T22" s="861" t="s">
        <v>110</v>
      </c>
      <c r="U22" s="824"/>
      <c r="V22" s="824"/>
      <c r="W22" s="824"/>
      <c r="X22" s="816"/>
      <c r="Y22" s="105"/>
      <c r="Z22" s="106"/>
      <c r="AA22" s="107"/>
    </row>
    <row r="23" spans="1:27" ht="63" customHeight="1">
      <c r="A23" s="108" t="s">
        <v>111</v>
      </c>
      <c r="B23" s="109" t="s">
        <v>53</v>
      </c>
      <c r="C23" s="109" t="s">
        <v>112</v>
      </c>
      <c r="D23" s="109" t="s">
        <v>113</v>
      </c>
      <c r="E23" s="109" t="s">
        <v>114</v>
      </c>
      <c r="F23" s="109" t="s">
        <v>115</v>
      </c>
      <c r="G23" s="110" t="s">
        <v>116</v>
      </c>
      <c r="H23" s="111" t="s">
        <v>117</v>
      </c>
      <c r="I23" s="109" t="s">
        <v>55</v>
      </c>
      <c r="J23" s="109" t="s">
        <v>118</v>
      </c>
      <c r="K23" s="112" t="s">
        <v>119</v>
      </c>
      <c r="L23" s="112" t="s">
        <v>120</v>
      </c>
      <c r="M23" s="112" t="s">
        <v>121</v>
      </c>
      <c r="N23" s="113" t="s">
        <v>122</v>
      </c>
      <c r="O23" s="862" t="s">
        <v>123</v>
      </c>
      <c r="P23" s="824"/>
      <c r="Q23" s="824"/>
      <c r="R23" s="863"/>
      <c r="S23" s="113" t="s">
        <v>124</v>
      </c>
      <c r="T23" s="114" t="s">
        <v>123</v>
      </c>
      <c r="U23" s="112" t="s">
        <v>124</v>
      </c>
      <c r="V23" s="112" t="s">
        <v>57</v>
      </c>
      <c r="W23" s="112" t="s">
        <v>125</v>
      </c>
      <c r="X23" s="113" t="s">
        <v>126</v>
      </c>
      <c r="Y23" s="115"/>
      <c r="Z23" s="23"/>
      <c r="AA23" s="23"/>
    </row>
    <row r="24" spans="1:27" ht="231" customHeight="1">
      <c r="A24" s="116">
        <v>1</v>
      </c>
      <c r="B24" s="116" t="s">
        <v>74</v>
      </c>
      <c r="C24" s="116" t="s">
        <v>59</v>
      </c>
      <c r="D24" s="117">
        <v>43432</v>
      </c>
      <c r="E24" s="116" t="s">
        <v>127</v>
      </c>
      <c r="F24" s="116" t="s">
        <v>75</v>
      </c>
      <c r="G24" s="116" t="s">
        <v>128</v>
      </c>
      <c r="H24" s="118" t="s">
        <v>129</v>
      </c>
      <c r="I24" s="119" t="s">
        <v>62</v>
      </c>
      <c r="J24" s="119" t="s">
        <v>130</v>
      </c>
      <c r="K24" s="120" t="s">
        <v>131</v>
      </c>
      <c r="L24" s="121">
        <v>44099</v>
      </c>
      <c r="M24" s="121">
        <v>44099</v>
      </c>
      <c r="N24" s="121">
        <v>44196</v>
      </c>
      <c r="O24" s="845" t="s">
        <v>132</v>
      </c>
      <c r="P24" s="783"/>
      <c r="Q24" s="783"/>
      <c r="R24" s="805"/>
      <c r="S24" s="122" t="s">
        <v>133</v>
      </c>
      <c r="T24" s="123" t="s">
        <v>134</v>
      </c>
      <c r="U24" s="93" t="s">
        <v>135</v>
      </c>
      <c r="V24" s="120" t="s">
        <v>64</v>
      </c>
      <c r="W24" s="120" t="s">
        <v>76</v>
      </c>
      <c r="X24" s="123" t="s">
        <v>136</v>
      </c>
      <c r="Y24" s="124"/>
      <c r="Z24" s="124"/>
      <c r="AA24" s="124"/>
    </row>
    <row r="25" spans="1:27" ht="268.5" customHeight="1">
      <c r="A25" s="125">
        <v>10</v>
      </c>
      <c r="B25" s="125" t="s">
        <v>60</v>
      </c>
      <c r="C25" s="126" t="s">
        <v>86</v>
      </c>
      <c r="D25" s="127">
        <v>44141</v>
      </c>
      <c r="E25" s="128" t="s">
        <v>137</v>
      </c>
      <c r="F25" s="126" t="s">
        <v>68</v>
      </c>
      <c r="G25" s="129" t="s">
        <v>138</v>
      </c>
      <c r="H25" s="130" t="s">
        <v>139</v>
      </c>
      <c r="I25" s="131" t="s">
        <v>62</v>
      </c>
      <c r="J25" s="125" t="s">
        <v>140</v>
      </c>
      <c r="K25" s="120" t="s">
        <v>141</v>
      </c>
      <c r="L25" s="132">
        <v>44141</v>
      </c>
      <c r="M25" s="121">
        <v>44228</v>
      </c>
      <c r="N25" s="121">
        <v>44377</v>
      </c>
      <c r="O25" s="846" t="s">
        <v>142</v>
      </c>
      <c r="P25" s="783"/>
      <c r="Q25" s="783"/>
      <c r="R25" s="805"/>
      <c r="S25" s="133" t="s">
        <v>143</v>
      </c>
      <c r="T25" s="134" t="s">
        <v>144</v>
      </c>
      <c r="U25" s="134" t="s">
        <v>145</v>
      </c>
      <c r="V25" s="135" t="s">
        <v>64</v>
      </c>
      <c r="W25" s="135" t="s">
        <v>76</v>
      </c>
      <c r="X25" s="123" t="s">
        <v>146</v>
      </c>
      <c r="Y25" s="23"/>
      <c r="Z25" s="23"/>
      <c r="AA25" s="23"/>
    </row>
    <row r="26" spans="1:27" ht="15.75" customHeight="1">
      <c r="A26" s="120">
        <v>11</v>
      </c>
      <c r="B26" s="126" t="s">
        <v>60</v>
      </c>
      <c r="C26" s="126" t="s">
        <v>94</v>
      </c>
      <c r="D26" s="121">
        <v>44141</v>
      </c>
      <c r="E26" s="136" t="s">
        <v>147</v>
      </c>
      <c r="F26" s="126" t="s">
        <v>68</v>
      </c>
      <c r="G26" s="129" t="s">
        <v>148</v>
      </c>
      <c r="H26" s="131" t="s">
        <v>149</v>
      </c>
      <c r="I26" s="131" t="s">
        <v>62</v>
      </c>
      <c r="J26" s="119" t="s">
        <v>150</v>
      </c>
      <c r="K26" s="120" t="s">
        <v>151</v>
      </c>
      <c r="L26" s="132">
        <v>44141</v>
      </c>
      <c r="M26" s="121">
        <v>44228</v>
      </c>
      <c r="N26" s="121">
        <v>44377</v>
      </c>
      <c r="O26" s="846" t="s">
        <v>152</v>
      </c>
      <c r="P26" s="783"/>
      <c r="Q26" s="783"/>
      <c r="R26" s="805"/>
      <c r="S26" s="137" t="s">
        <v>153</v>
      </c>
      <c r="T26" s="134" t="s">
        <v>154</v>
      </c>
      <c r="U26" s="134" t="s">
        <v>155</v>
      </c>
      <c r="V26" s="120" t="s">
        <v>64</v>
      </c>
      <c r="W26" s="120" t="s">
        <v>76</v>
      </c>
      <c r="X26" s="134" t="s">
        <v>156</v>
      </c>
      <c r="Y26" s="23"/>
      <c r="Z26" s="23"/>
      <c r="AA26" s="23"/>
    </row>
    <row r="27" spans="1:27" ht="15.75" customHeight="1">
      <c r="A27" s="120">
        <v>12</v>
      </c>
      <c r="B27" s="126" t="s">
        <v>60</v>
      </c>
      <c r="C27" s="126" t="s">
        <v>94</v>
      </c>
      <c r="D27" s="121">
        <v>44141</v>
      </c>
      <c r="E27" s="136" t="s">
        <v>157</v>
      </c>
      <c r="F27" s="126" t="s">
        <v>68</v>
      </c>
      <c r="G27" s="129" t="s">
        <v>158</v>
      </c>
      <c r="H27" s="847" t="s">
        <v>159</v>
      </c>
      <c r="I27" s="840" t="s">
        <v>62</v>
      </c>
      <c r="J27" s="841" t="s">
        <v>160</v>
      </c>
      <c r="K27" s="832" t="s">
        <v>151</v>
      </c>
      <c r="L27" s="842">
        <v>44141</v>
      </c>
      <c r="M27" s="839">
        <v>44207</v>
      </c>
      <c r="N27" s="839">
        <v>44377</v>
      </c>
      <c r="O27" s="864" t="s">
        <v>161</v>
      </c>
      <c r="P27" s="865"/>
      <c r="Q27" s="865"/>
      <c r="R27" s="866"/>
      <c r="S27" s="869" t="s">
        <v>162</v>
      </c>
      <c r="T27" s="870" t="s">
        <v>163</v>
      </c>
      <c r="U27" s="870" t="s">
        <v>164</v>
      </c>
      <c r="V27" s="120" t="s">
        <v>64</v>
      </c>
      <c r="W27" s="832" t="s">
        <v>76</v>
      </c>
      <c r="X27" s="870" t="s">
        <v>156</v>
      </c>
      <c r="Y27" s="23"/>
      <c r="Z27" s="23"/>
      <c r="AA27" s="23"/>
    </row>
    <row r="28" spans="1:27" ht="15.75" customHeight="1">
      <c r="A28" s="120">
        <v>13</v>
      </c>
      <c r="B28" s="126" t="s">
        <v>60</v>
      </c>
      <c r="C28" s="126" t="s">
        <v>94</v>
      </c>
      <c r="D28" s="121">
        <v>44141</v>
      </c>
      <c r="E28" s="136" t="s">
        <v>165</v>
      </c>
      <c r="F28" s="126" t="s">
        <v>75</v>
      </c>
      <c r="G28" s="129" t="s">
        <v>166</v>
      </c>
      <c r="H28" s="834"/>
      <c r="I28" s="834"/>
      <c r="J28" s="834"/>
      <c r="K28" s="834"/>
      <c r="L28" s="844"/>
      <c r="M28" s="834"/>
      <c r="N28" s="834"/>
      <c r="O28" s="844"/>
      <c r="P28" s="867"/>
      <c r="Q28" s="867"/>
      <c r="R28" s="868"/>
      <c r="S28" s="834"/>
      <c r="T28" s="834"/>
      <c r="U28" s="834"/>
      <c r="V28" s="120" t="s">
        <v>64</v>
      </c>
      <c r="W28" s="834"/>
      <c r="X28" s="834"/>
      <c r="Y28" s="23"/>
      <c r="Z28" s="23"/>
      <c r="AA28" s="23"/>
    </row>
    <row r="29" spans="1:27" ht="15.75" customHeight="1">
      <c r="A29" s="832">
        <v>17</v>
      </c>
      <c r="B29" s="832" t="s">
        <v>60</v>
      </c>
      <c r="C29" s="832" t="s">
        <v>94</v>
      </c>
      <c r="D29" s="839">
        <v>44141</v>
      </c>
      <c r="E29" s="142" t="s">
        <v>167</v>
      </c>
      <c r="F29" s="143" t="s">
        <v>68</v>
      </c>
      <c r="G29" s="129" t="s">
        <v>168</v>
      </c>
      <c r="H29" s="840" t="s">
        <v>169</v>
      </c>
      <c r="I29" s="841" t="s">
        <v>62</v>
      </c>
      <c r="J29" s="841" t="s">
        <v>170</v>
      </c>
      <c r="K29" s="832" t="s">
        <v>171</v>
      </c>
      <c r="L29" s="842">
        <v>44141</v>
      </c>
      <c r="M29" s="836">
        <v>44197</v>
      </c>
      <c r="N29" s="836">
        <v>44377</v>
      </c>
      <c r="O29" s="892" t="s">
        <v>172</v>
      </c>
      <c r="P29" s="865"/>
      <c r="Q29" s="865"/>
      <c r="R29" s="866"/>
      <c r="S29" s="837" t="s">
        <v>173</v>
      </c>
      <c r="T29" s="835" t="s">
        <v>174</v>
      </c>
      <c r="U29" s="838" t="s">
        <v>175</v>
      </c>
      <c r="V29" s="120" t="s">
        <v>64</v>
      </c>
      <c r="W29" s="832" t="s">
        <v>76</v>
      </c>
      <c r="X29" s="835" t="s">
        <v>156</v>
      </c>
      <c r="Y29" s="23"/>
      <c r="Z29" s="23"/>
      <c r="AA29" s="23"/>
    </row>
    <row r="30" spans="1:27" ht="15.75" customHeight="1">
      <c r="A30" s="833"/>
      <c r="B30" s="833"/>
      <c r="C30" s="833"/>
      <c r="D30" s="833"/>
      <c r="E30" s="136" t="s">
        <v>176</v>
      </c>
      <c r="F30" s="126" t="s">
        <v>68</v>
      </c>
      <c r="G30" s="93" t="s">
        <v>177</v>
      </c>
      <c r="H30" s="833"/>
      <c r="I30" s="833"/>
      <c r="J30" s="833"/>
      <c r="K30" s="833"/>
      <c r="L30" s="843"/>
      <c r="M30" s="833"/>
      <c r="N30" s="833"/>
      <c r="O30" s="843"/>
      <c r="P30" s="807"/>
      <c r="Q30" s="807"/>
      <c r="R30" s="891"/>
      <c r="S30" s="833"/>
      <c r="T30" s="833"/>
      <c r="U30" s="833"/>
      <c r="V30" s="120" t="s">
        <v>64</v>
      </c>
      <c r="W30" s="833"/>
      <c r="X30" s="833"/>
      <c r="Y30" s="23"/>
      <c r="Z30" s="23"/>
      <c r="AA30" s="23"/>
    </row>
    <row r="31" spans="1:27" ht="15.75" customHeight="1">
      <c r="A31" s="833"/>
      <c r="B31" s="833"/>
      <c r="C31" s="833"/>
      <c r="D31" s="833"/>
      <c r="E31" s="136" t="s">
        <v>178</v>
      </c>
      <c r="F31" s="126" t="s">
        <v>75</v>
      </c>
      <c r="G31" s="93" t="s">
        <v>177</v>
      </c>
      <c r="H31" s="833"/>
      <c r="I31" s="833"/>
      <c r="J31" s="833"/>
      <c r="K31" s="833"/>
      <c r="L31" s="843"/>
      <c r="M31" s="833"/>
      <c r="N31" s="833"/>
      <c r="O31" s="843"/>
      <c r="P31" s="807"/>
      <c r="Q31" s="807"/>
      <c r="R31" s="891"/>
      <c r="S31" s="833"/>
      <c r="T31" s="833"/>
      <c r="U31" s="833"/>
      <c r="V31" s="120" t="s">
        <v>64</v>
      </c>
      <c r="W31" s="833"/>
      <c r="X31" s="833"/>
      <c r="Y31" s="23"/>
      <c r="Z31" s="23"/>
      <c r="AA31" s="23"/>
    </row>
    <row r="32" spans="1:27" ht="15.75" customHeight="1">
      <c r="A32" s="834"/>
      <c r="B32" s="834"/>
      <c r="C32" s="834"/>
      <c r="D32" s="834"/>
      <c r="E32" s="136" t="s">
        <v>179</v>
      </c>
      <c r="F32" s="126" t="s">
        <v>75</v>
      </c>
      <c r="G32" s="93" t="s">
        <v>180</v>
      </c>
      <c r="H32" s="834"/>
      <c r="I32" s="834"/>
      <c r="J32" s="834"/>
      <c r="K32" s="834"/>
      <c r="L32" s="844"/>
      <c r="M32" s="834"/>
      <c r="N32" s="834"/>
      <c r="O32" s="844"/>
      <c r="P32" s="867"/>
      <c r="Q32" s="867"/>
      <c r="R32" s="868"/>
      <c r="S32" s="834"/>
      <c r="T32" s="834"/>
      <c r="U32" s="834"/>
      <c r="V32" s="120" t="s">
        <v>64</v>
      </c>
      <c r="W32" s="834"/>
      <c r="X32" s="834"/>
      <c r="Y32" s="23"/>
      <c r="Z32" s="23"/>
      <c r="AA32" s="23"/>
    </row>
    <row r="33" spans="1:27" ht="15.75" customHeight="1">
      <c r="A33" s="120">
        <v>21</v>
      </c>
      <c r="B33" s="126" t="s">
        <v>60</v>
      </c>
      <c r="C33" s="126" t="s">
        <v>94</v>
      </c>
      <c r="D33" s="121">
        <v>44141</v>
      </c>
      <c r="E33" s="136" t="s">
        <v>181</v>
      </c>
      <c r="F33" s="126" t="s">
        <v>75</v>
      </c>
      <c r="G33" s="129" t="s">
        <v>182</v>
      </c>
      <c r="H33" s="129" t="s">
        <v>183</v>
      </c>
      <c r="I33" s="119" t="s">
        <v>69</v>
      </c>
      <c r="J33" s="119" t="s">
        <v>184</v>
      </c>
      <c r="K33" s="120" t="s">
        <v>151</v>
      </c>
      <c r="L33" s="132">
        <v>44141</v>
      </c>
      <c r="M33" s="121">
        <v>44197</v>
      </c>
      <c r="N33" s="121">
        <v>44377</v>
      </c>
      <c r="O33" s="846" t="s">
        <v>185</v>
      </c>
      <c r="P33" s="783"/>
      <c r="Q33" s="783"/>
      <c r="R33" s="805"/>
      <c r="S33" s="146" t="s">
        <v>186</v>
      </c>
      <c r="T33" s="134" t="s">
        <v>187</v>
      </c>
      <c r="U33" s="134" t="s">
        <v>188</v>
      </c>
      <c r="V33" s="120" t="s">
        <v>64</v>
      </c>
      <c r="W33" s="128" t="s">
        <v>76</v>
      </c>
      <c r="X33" s="134" t="s">
        <v>156</v>
      </c>
      <c r="Y33" s="23"/>
      <c r="Z33" s="23"/>
      <c r="AA33" s="23"/>
    </row>
    <row r="34" spans="1:27" ht="15.75" customHeight="1">
      <c r="A34" s="120">
        <v>22</v>
      </c>
      <c r="B34" s="126" t="s">
        <v>60</v>
      </c>
      <c r="C34" s="126" t="s">
        <v>94</v>
      </c>
      <c r="D34" s="121">
        <v>44141</v>
      </c>
      <c r="E34" s="136" t="s">
        <v>189</v>
      </c>
      <c r="F34" s="126" t="s">
        <v>75</v>
      </c>
      <c r="G34" s="93" t="s">
        <v>190</v>
      </c>
      <c r="H34" s="129" t="s">
        <v>191</v>
      </c>
      <c r="I34" s="119" t="s">
        <v>69</v>
      </c>
      <c r="J34" s="119" t="s">
        <v>192</v>
      </c>
      <c r="K34" s="120" t="s">
        <v>151</v>
      </c>
      <c r="L34" s="132">
        <v>44141</v>
      </c>
      <c r="M34" s="121">
        <v>44197</v>
      </c>
      <c r="N34" s="121">
        <v>44377</v>
      </c>
      <c r="O34" s="846" t="s">
        <v>193</v>
      </c>
      <c r="P34" s="783"/>
      <c r="Q34" s="783"/>
      <c r="R34" s="805"/>
      <c r="S34" s="146" t="s">
        <v>194</v>
      </c>
      <c r="T34" s="134" t="s">
        <v>195</v>
      </c>
      <c r="U34" s="134" t="s">
        <v>196</v>
      </c>
      <c r="V34" s="120" t="s">
        <v>64</v>
      </c>
      <c r="W34" s="128" t="s">
        <v>76</v>
      </c>
      <c r="X34" s="134" t="s">
        <v>156</v>
      </c>
      <c r="Y34" s="23"/>
      <c r="Z34" s="23"/>
      <c r="AA34" s="23"/>
    </row>
    <row r="35" spans="1:27" ht="15.75" customHeight="1">
      <c r="A35" s="120">
        <v>24</v>
      </c>
      <c r="B35" s="126" t="s">
        <v>60</v>
      </c>
      <c r="C35" s="126" t="s">
        <v>94</v>
      </c>
      <c r="D35" s="121">
        <v>44141</v>
      </c>
      <c r="E35" s="136" t="s">
        <v>197</v>
      </c>
      <c r="F35" s="126" t="s">
        <v>75</v>
      </c>
      <c r="G35" s="93" t="s">
        <v>198</v>
      </c>
      <c r="H35" s="129" t="s">
        <v>199</v>
      </c>
      <c r="I35" s="119" t="s">
        <v>69</v>
      </c>
      <c r="J35" s="119" t="s">
        <v>200</v>
      </c>
      <c r="K35" s="120" t="s">
        <v>151</v>
      </c>
      <c r="L35" s="132">
        <v>44141</v>
      </c>
      <c r="M35" s="121">
        <v>44207</v>
      </c>
      <c r="N35" s="121">
        <v>44377</v>
      </c>
      <c r="O35" s="846" t="s">
        <v>201</v>
      </c>
      <c r="P35" s="783"/>
      <c r="Q35" s="783"/>
      <c r="R35" s="805"/>
      <c r="S35" s="137" t="s">
        <v>202</v>
      </c>
      <c r="T35" s="134" t="s">
        <v>203</v>
      </c>
      <c r="U35" s="134" t="s">
        <v>204</v>
      </c>
      <c r="V35" s="120" t="s">
        <v>64</v>
      </c>
      <c r="W35" s="128" t="s">
        <v>76</v>
      </c>
      <c r="X35" s="134" t="s">
        <v>156</v>
      </c>
      <c r="Y35" s="23"/>
      <c r="Z35" s="23"/>
      <c r="AA35" s="23"/>
    </row>
    <row r="36" spans="1:27" ht="15.75" customHeight="1">
      <c r="A36" s="120">
        <v>15</v>
      </c>
      <c r="B36" s="126" t="s">
        <v>60</v>
      </c>
      <c r="C36" s="126" t="s">
        <v>94</v>
      </c>
      <c r="D36" s="121">
        <v>44141</v>
      </c>
      <c r="E36" s="136" t="s">
        <v>205</v>
      </c>
      <c r="F36" s="126" t="s">
        <v>68</v>
      </c>
      <c r="G36" s="93" t="s">
        <v>206</v>
      </c>
      <c r="H36" s="119" t="s">
        <v>207</v>
      </c>
      <c r="I36" s="119" t="s">
        <v>62</v>
      </c>
      <c r="J36" s="119" t="s">
        <v>208</v>
      </c>
      <c r="K36" s="93" t="s">
        <v>209</v>
      </c>
      <c r="L36" s="132">
        <v>44141</v>
      </c>
      <c r="M36" s="121">
        <v>44197</v>
      </c>
      <c r="N36" s="121">
        <v>44377</v>
      </c>
      <c r="O36" s="873" t="s">
        <v>210</v>
      </c>
      <c r="P36" s="783"/>
      <c r="Q36" s="783"/>
      <c r="R36" s="805"/>
      <c r="S36" s="133" t="s">
        <v>211</v>
      </c>
      <c r="T36" s="147" t="s">
        <v>212</v>
      </c>
      <c r="U36" s="134" t="s">
        <v>213</v>
      </c>
      <c r="V36" s="120" t="s">
        <v>64</v>
      </c>
      <c r="W36" s="120" t="s">
        <v>76</v>
      </c>
      <c r="X36" s="134" t="s">
        <v>156</v>
      </c>
      <c r="Y36" s="23"/>
      <c r="Z36" s="23"/>
      <c r="AA36" s="23"/>
    </row>
    <row r="37" spans="1:27" ht="146.25" customHeight="1">
      <c r="A37" s="148">
        <v>1</v>
      </c>
      <c r="B37" s="149" t="s">
        <v>60</v>
      </c>
      <c r="C37" s="149" t="s">
        <v>96</v>
      </c>
      <c r="D37" s="150">
        <v>43679</v>
      </c>
      <c r="E37" s="151" t="s">
        <v>214</v>
      </c>
      <c r="F37" s="152" t="s">
        <v>61</v>
      </c>
      <c r="G37" s="151" t="s">
        <v>215</v>
      </c>
      <c r="H37" s="149" t="s">
        <v>216</v>
      </c>
      <c r="I37" s="149" t="s">
        <v>62</v>
      </c>
      <c r="J37" s="149" t="s">
        <v>217</v>
      </c>
      <c r="K37" s="149" t="s">
        <v>218</v>
      </c>
      <c r="L37" s="150">
        <v>43692</v>
      </c>
      <c r="M37" s="150">
        <v>43692</v>
      </c>
      <c r="N37" s="153">
        <v>43769</v>
      </c>
      <c r="O37" s="876" t="s">
        <v>219</v>
      </c>
      <c r="P37" s="783"/>
      <c r="Q37" s="783"/>
      <c r="R37" s="805"/>
      <c r="S37" s="149" t="s">
        <v>220</v>
      </c>
      <c r="T37" s="151" t="s">
        <v>221</v>
      </c>
      <c r="U37" s="154" t="s">
        <v>222</v>
      </c>
      <c r="V37" s="155" t="s">
        <v>77</v>
      </c>
      <c r="W37" s="156" t="s">
        <v>76</v>
      </c>
      <c r="X37" s="157" t="s">
        <v>223</v>
      </c>
      <c r="Y37" s="23"/>
      <c r="Z37" s="23"/>
      <c r="AA37" s="23"/>
    </row>
    <row r="38" spans="1:27" ht="240" customHeight="1">
      <c r="A38" s="148">
        <v>2</v>
      </c>
      <c r="B38" s="149" t="s">
        <v>60</v>
      </c>
      <c r="C38" s="149" t="s">
        <v>96</v>
      </c>
      <c r="D38" s="150">
        <v>43679</v>
      </c>
      <c r="E38" s="151" t="s">
        <v>224</v>
      </c>
      <c r="F38" s="152" t="s">
        <v>61</v>
      </c>
      <c r="G38" s="151" t="s">
        <v>225</v>
      </c>
      <c r="H38" s="149" t="s">
        <v>226</v>
      </c>
      <c r="I38" s="149" t="s">
        <v>62</v>
      </c>
      <c r="J38" s="149" t="s">
        <v>227</v>
      </c>
      <c r="K38" s="149" t="s">
        <v>218</v>
      </c>
      <c r="L38" s="150">
        <v>43692</v>
      </c>
      <c r="M38" s="150">
        <v>43692</v>
      </c>
      <c r="N38" s="153">
        <v>43769</v>
      </c>
      <c r="O38" s="876" t="s">
        <v>228</v>
      </c>
      <c r="P38" s="783"/>
      <c r="Q38" s="783"/>
      <c r="R38" s="805"/>
      <c r="S38" s="149" t="s">
        <v>229</v>
      </c>
      <c r="T38" s="151" t="s">
        <v>230</v>
      </c>
      <c r="U38" s="158" t="s">
        <v>231</v>
      </c>
      <c r="V38" s="155" t="s">
        <v>64</v>
      </c>
      <c r="W38" s="156" t="s">
        <v>76</v>
      </c>
      <c r="X38" s="157" t="s">
        <v>232</v>
      </c>
      <c r="Y38" s="23"/>
      <c r="Z38" s="23"/>
      <c r="AA38" s="23"/>
    </row>
    <row r="39" spans="1:27" ht="274.5" customHeight="1">
      <c r="A39" s="159">
        <v>3</v>
      </c>
      <c r="B39" s="160" t="s">
        <v>60</v>
      </c>
      <c r="C39" s="160" t="s">
        <v>96</v>
      </c>
      <c r="D39" s="161">
        <v>43679</v>
      </c>
      <c r="E39" s="162" t="s">
        <v>233</v>
      </c>
      <c r="F39" s="163" t="s">
        <v>61</v>
      </c>
      <c r="G39" s="160" t="s">
        <v>234</v>
      </c>
      <c r="H39" s="160" t="s">
        <v>235</v>
      </c>
      <c r="I39" s="160" t="s">
        <v>62</v>
      </c>
      <c r="J39" s="160" t="s">
        <v>236</v>
      </c>
      <c r="K39" s="160" t="s">
        <v>218</v>
      </c>
      <c r="L39" s="161">
        <v>43692</v>
      </c>
      <c r="M39" s="161">
        <v>43692</v>
      </c>
      <c r="N39" s="164">
        <v>43830</v>
      </c>
      <c r="O39" s="876" t="s">
        <v>237</v>
      </c>
      <c r="P39" s="783"/>
      <c r="Q39" s="783"/>
      <c r="R39" s="805"/>
      <c r="S39" s="149" t="s">
        <v>238</v>
      </c>
      <c r="T39" s="165" t="s">
        <v>239</v>
      </c>
      <c r="U39" s="166" t="s">
        <v>240</v>
      </c>
      <c r="V39" s="167" t="s">
        <v>77</v>
      </c>
      <c r="W39" s="168" t="s">
        <v>76</v>
      </c>
      <c r="X39" s="169" t="s">
        <v>241</v>
      </c>
      <c r="Y39" s="23"/>
      <c r="Z39" s="23"/>
      <c r="AA39" s="23"/>
    </row>
    <row r="40" spans="1:27" ht="287.25" customHeight="1">
      <c r="A40" s="148">
        <v>4</v>
      </c>
      <c r="B40" s="170" t="s">
        <v>60</v>
      </c>
      <c r="C40" s="170" t="s">
        <v>96</v>
      </c>
      <c r="D40" s="171">
        <v>43679</v>
      </c>
      <c r="E40" s="170" t="s">
        <v>242</v>
      </c>
      <c r="F40" s="152" t="s">
        <v>61</v>
      </c>
      <c r="G40" s="170" t="s">
        <v>243</v>
      </c>
      <c r="H40" s="149" t="s">
        <v>244</v>
      </c>
      <c r="I40" s="149" t="s">
        <v>62</v>
      </c>
      <c r="J40" s="149" t="s">
        <v>236</v>
      </c>
      <c r="K40" s="149" t="s">
        <v>218</v>
      </c>
      <c r="L40" s="150">
        <v>43692</v>
      </c>
      <c r="M40" s="150">
        <v>43692</v>
      </c>
      <c r="N40" s="153">
        <v>43830</v>
      </c>
      <c r="O40" s="876" t="s">
        <v>245</v>
      </c>
      <c r="P40" s="783"/>
      <c r="Q40" s="783"/>
      <c r="R40" s="805"/>
      <c r="S40" s="149" t="s">
        <v>238</v>
      </c>
      <c r="T40" s="172" t="s">
        <v>246</v>
      </c>
      <c r="U40" s="173" t="s">
        <v>247</v>
      </c>
      <c r="V40" s="155" t="s">
        <v>77</v>
      </c>
      <c r="W40" s="152" t="s">
        <v>76</v>
      </c>
      <c r="X40" s="157" t="s">
        <v>232</v>
      </c>
      <c r="Y40" s="23"/>
      <c r="Z40" s="23"/>
      <c r="AA40" s="23"/>
    </row>
    <row r="41" spans="1:27" ht="207" customHeight="1">
      <c r="A41" s="174">
        <v>1</v>
      </c>
      <c r="B41" s="160" t="s">
        <v>80</v>
      </c>
      <c r="C41" s="160" t="s">
        <v>88</v>
      </c>
      <c r="D41" s="161">
        <v>44022</v>
      </c>
      <c r="E41" s="160" t="s">
        <v>248</v>
      </c>
      <c r="F41" s="160" t="s">
        <v>68</v>
      </c>
      <c r="G41" s="160" t="s">
        <v>249</v>
      </c>
      <c r="H41" s="175" t="s">
        <v>250</v>
      </c>
      <c r="I41" s="149" t="s">
        <v>69</v>
      </c>
      <c r="J41" s="149" t="s">
        <v>251</v>
      </c>
      <c r="K41" s="149" t="s">
        <v>252</v>
      </c>
      <c r="L41" s="176">
        <v>44022</v>
      </c>
      <c r="M41" s="177">
        <v>44034</v>
      </c>
      <c r="N41" s="178">
        <v>44377</v>
      </c>
      <c r="O41" s="877" t="s">
        <v>253</v>
      </c>
      <c r="P41" s="783"/>
      <c r="Q41" s="783"/>
      <c r="R41" s="805"/>
      <c r="S41" s="151" t="s">
        <v>254</v>
      </c>
      <c r="T41" s="179" t="s">
        <v>255</v>
      </c>
      <c r="U41" s="180" t="s">
        <v>256</v>
      </c>
      <c r="V41" s="151" t="s">
        <v>64</v>
      </c>
      <c r="W41" s="149" t="s">
        <v>76</v>
      </c>
      <c r="X41" s="181" t="s">
        <v>257</v>
      </c>
      <c r="Y41" s="23"/>
      <c r="Z41" s="23"/>
      <c r="AA41" s="23"/>
    </row>
    <row r="42" spans="1:27" ht="213" customHeight="1">
      <c r="A42" s="182">
        <v>3</v>
      </c>
      <c r="B42" s="182" t="s">
        <v>60</v>
      </c>
      <c r="C42" s="182" t="s">
        <v>88</v>
      </c>
      <c r="D42" s="183">
        <v>44140</v>
      </c>
      <c r="E42" s="184" t="s">
        <v>258</v>
      </c>
      <c r="F42" s="182" t="s">
        <v>68</v>
      </c>
      <c r="G42" s="182" t="s">
        <v>259</v>
      </c>
      <c r="H42" s="878" t="s">
        <v>260</v>
      </c>
      <c r="I42" s="879" t="s">
        <v>62</v>
      </c>
      <c r="J42" s="879" t="s">
        <v>261</v>
      </c>
      <c r="K42" s="879" t="s">
        <v>262</v>
      </c>
      <c r="L42" s="886">
        <v>44140</v>
      </c>
      <c r="M42" s="889">
        <v>44150</v>
      </c>
      <c r="N42" s="889">
        <v>44196</v>
      </c>
      <c r="O42" s="890" t="s">
        <v>263</v>
      </c>
      <c r="P42" s="865"/>
      <c r="Q42" s="865"/>
      <c r="R42" s="866"/>
      <c r="S42" s="880" t="s">
        <v>264</v>
      </c>
      <c r="T42" s="883" t="s">
        <v>265</v>
      </c>
      <c r="U42" s="884" t="s">
        <v>266</v>
      </c>
      <c r="V42" s="885"/>
      <c r="W42" s="832" t="s">
        <v>76</v>
      </c>
      <c r="X42" s="875" t="s">
        <v>267</v>
      </c>
      <c r="Y42" s="23"/>
      <c r="Z42" s="23"/>
      <c r="AA42" s="23"/>
    </row>
    <row r="43" spans="1:27" ht="172.5" customHeight="1">
      <c r="A43" s="182">
        <v>4</v>
      </c>
      <c r="B43" s="182" t="s">
        <v>60</v>
      </c>
      <c r="C43" s="185" t="s">
        <v>88</v>
      </c>
      <c r="D43" s="186">
        <v>44140</v>
      </c>
      <c r="E43" s="184" t="s">
        <v>268</v>
      </c>
      <c r="F43" s="182" t="s">
        <v>75</v>
      </c>
      <c r="G43" s="185" t="s">
        <v>259</v>
      </c>
      <c r="H43" s="833"/>
      <c r="I43" s="833"/>
      <c r="J43" s="833"/>
      <c r="K43" s="833"/>
      <c r="L43" s="887"/>
      <c r="M43" s="833"/>
      <c r="N43" s="833"/>
      <c r="O43" s="843"/>
      <c r="P43" s="807"/>
      <c r="Q43" s="807"/>
      <c r="R43" s="891"/>
      <c r="S43" s="881"/>
      <c r="T43" s="833"/>
      <c r="U43" s="833"/>
      <c r="V43" s="833"/>
      <c r="W43" s="833"/>
      <c r="X43" s="833"/>
      <c r="Y43" s="23"/>
      <c r="Z43" s="23"/>
      <c r="AA43" s="23"/>
    </row>
    <row r="44" spans="1:27" ht="234" customHeight="1">
      <c r="A44" s="182">
        <v>5</v>
      </c>
      <c r="B44" s="182" t="s">
        <v>60</v>
      </c>
      <c r="C44" s="185" t="s">
        <v>88</v>
      </c>
      <c r="D44" s="186">
        <v>44140</v>
      </c>
      <c r="E44" s="184" t="s">
        <v>269</v>
      </c>
      <c r="F44" s="182" t="s">
        <v>75</v>
      </c>
      <c r="G44" s="182" t="s">
        <v>259</v>
      </c>
      <c r="H44" s="833"/>
      <c r="I44" s="833"/>
      <c r="J44" s="833"/>
      <c r="K44" s="833"/>
      <c r="L44" s="887"/>
      <c r="M44" s="833"/>
      <c r="N44" s="833"/>
      <c r="O44" s="843"/>
      <c r="P44" s="807"/>
      <c r="Q44" s="807"/>
      <c r="R44" s="891"/>
      <c r="S44" s="881"/>
      <c r="T44" s="833"/>
      <c r="U44" s="833"/>
      <c r="V44" s="833"/>
      <c r="W44" s="833"/>
      <c r="X44" s="833"/>
      <c r="Y44" s="23"/>
      <c r="Z44" s="23"/>
      <c r="AA44" s="23"/>
    </row>
    <row r="45" spans="1:27" ht="243" customHeight="1">
      <c r="A45" s="182">
        <v>6</v>
      </c>
      <c r="B45" s="182" t="s">
        <v>60</v>
      </c>
      <c r="C45" s="185" t="s">
        <v>88</v>
      </c>
      <c r="D45" s="186">
        <v>44140</v>
      </c>
      <c r="E45" s="184" t="s">
        <v>270</v>
      </c>
      <c r="F45" s="182" t="s">
        <v>75</v>
      </c>
      <c r="G45" s="185" t="s">
        <v>259</v>
      </c>
      <c r="H45" s="834"/>
      <c r="I45" s="834"/>
      <c r="J45" s="834"/>
      <c r="K45" s="834"/>
      <c r="L45" s="888"/>
      <c r="M45" s="834"/>
      <c r="N45" s="834"/>
      <c r="O45" s="844"/>
      <c r="P45" s="867"/>
      <c r="Q45" s="867"/>
      <c r="R45" s="868"/>
      <c r="S45" s="882"/>
      <c r="T45" s="834"/>
      <c r="U45" s="834"/>
      <c r="V45" s="834"/>
      <c r="W45" s="834"/>
      <c r="X45" s="834"/>
      <c r="Y45" s="23"/>
      <c r="Z45" s="23"/>
      <c r="AA45" s="23"/>
    </row>
    <row r="46" spans="1:27" ht="205.5" customHeight="1">
      <c r="A46" s="182">
        <v>8</v>
      </c>
      <c r="B46" s="182" t="s">
        <v>60</v>
      </c>
      <c r="C46" s="182" t="s">
        <v>88</v>
      </c>
      <c r="D46" s="186">
        <v>44140</v>
      </c>
      <c r="E46" s="187" t="s">
        <v>271</v>
      </c>
      <c r="F46" s="182" t="s">
        <v>68</v>
      </c>
      <c r="G46" s="184" t="s">
        <v>272</v>
      </c>
      <c r="H46" s="184" t="s">
        <v>273</v>
      </c>
      <c r="I46" s="184" t="s">
        <v>62</v>
      </c>
      <c r="J46" s="184" t="s">
        <v>274</v>
      </c>
      <c r="K46" s="185" t="s">
        <v>275</v>
      </c>
      <c r="L46" s="188">
        <v>44140</v>
      </c>
      <c r="M46" s="189">
        <v>44207</v>
      </c>
      <c r="N46" s="189">
        <v>44377</v>
      </c>
      <c r="O46" s="872" t="s">
        <v>276</v>
      </c>
      <c r="P46" s="783"/>
      <c r="Q46" s="783"/>
      <c r="R46" s="805"/>
      <c r="S46" s="190" t="s">
        <v>277</v>
      </c>
      <c r="T46" s="191" t="s">
        <v>278</v>
      </c>
      <c r="U46" s="190" t="s">
        <v>277</v>
      </c>
      <c r="V46" s="151" t="s">
        <v>64</v>
      </c>
      <c r="W46" s="170" t="s">
        <v>76</v>
      </c>
      <c r="X46" s="191" t="s">
        <v>279</v>
      </c>
      <c r="Y46" s="23"/>
      <c r="Z46" s="23"/>
      <c r="AA46" s="23"/>
    </row>
    <row r="47" spans="1:27" ht="15.75" customHeight="1">
      <c r="A47" s="182">
        <v>9</v>
      </c>
      <c r="B47" s="182" t="s">
        <v>60</v>
      </c>
      <c r="C47" s="182" t="s">
        <v>92</v>
      </c>
      <c r="D47" s="186">
        <v>44140</v>
      </c>
      <c r="E47" s="184" t="s">
        <v>280</v>
      </c>
      <c r="F47" s="182" t="s">
        <v>68</v>
      </c>
      <c r="G47" s="184" t="s">
        <v>281</v>
      </c>
      <c r="H47" s="184" t="s">
        <v>282</v>
      </c>
      <c r="I47" s="184" t="s">
        <v>62</v>
      </c>
      <c r="J47" s="184" t="s">
        <v>283</v>
      </c>
      <c r="K47" s="185" t="s">
        <v>284</v>
      </c>
      <c r="L47" s="188">
        <v>44146</v>
      </c>
      <c r="M47" s="189">
        <v>44207</v>
      </c>
      <c r="N47" s="189">
        <v>44377</v>
      </c>
      <c r="O47" s="849" t="s">
        <v>285</v>
      </c>
      <c r="P47" s="783"/>
      <c r="Q47" s="783"/>
      <c r="R47" s="805"/>
      <c r="S47" s="191" t="s">
        <v>286</v>
      </c>
      <c r="T47" s="191" t="s">
        <v>287</v>
      </c>
      <c r="U47" s="192" t="s">
        <v>288</v>
      </c>
      <c r="V47" s="151" t="s">
        <v>64</v>
      </c>
      <c r="W47" s="170" t="s">
        <v>76</v>
      </c>
      <c r="X47" s="191" t="s">
        <v>279</v>
      </c>
      <c r="Y47" s="23"/>
      <c r="Z47" s="23"/>
      <c r="AA47" s="23"/>
    </row>
    <row r="48" spans="1:27" ht="253.5" customHeight="1">
      <c r="A48" s="182">
        <v>12</v>
      </c>
      <c r="B48" s="182" t="s">
        <v>60</v>
      </c>
      <c r="C48" s="182" t="s">
        <v>92</v>
      </c>
      <c r="D48" s="186">
        <v>44140</v>
      </c>
      <c r="E48" s="184" t="s">
        <v>289</v>
      </c>
      <c r="F48" s="182" t="s">
        <v>75</v>
      </c>
      <c r="G48" s="184" t="s">
        <v>290</v>
      </c>
      <c r="H48" s="184" t="s">
        <v>291</v>
      </c>
      <c r="I48" s="184" t="s">
        <v>69</v>
      </c>
      <c r="J48" s="184" t="s">
        <v>292</v>
      </c>
      <c r="K48" s="185" t="s">
        <v>293</v>
      </c>
      <c r="L48" s="188">
        <v>44146</v>
      </c>
      <c r="M48" s="189">
        <v>44207</v>
      </c>
      <c r="N48" s="189">
        <v>44286</v>
      </c>
      <c r="O48" s="849" t="s">
        <v>294</v>
      </c>
      <c r="P48" s="783"/>
      <c r="Q48" s="783"/>
      <c r="R48" s="805"/>
      <c r="S48" s="193" t="s">
        <v>295</v>
      </c>
      <c r="T48" s="191" t="s">
        <v>296</v>
      </c>
      <c r="U48" s="192" t="s">
        <v>297</v>
      </c>
      <c r="V48" s="151" t="s">
        <v>64</v>
      </c>
      <c r="W48" s="170" t="s">
        <v>76</v>
      </c>
      <c r="X48" s="191" t="s">
        <v>279</v>
      </c>
      <c r="Y48" s="23"/>
      <c r="Z48" s="23"/>
      <c r="AA48" s="23"/>
    </row>
    <row r="49" spans="1:27" ht="172.5" customHeight="1">
      <c r="A49" s="194">
        <v>11</v>
      </c>
      <c r="B49" s="194" t="s">
        <v>60</v>
      </c>
      <c r="C49" s="194" t="s">
        <v>90</v>
      </c>
      <c r="D49" s="195">
        <v>44140</v>
      </c>
      <c r="E49" s="196" t="s">
        <v>298</v>
      </c>
      <c r="F49" s="194" t="s">
        <v>75</v>
      </c>
      <c r="G49" s="196" t="s">
        <v>299</v>
      </c>
      <c r="H49" s="196" t="s">
        <v>300</v>
      </c>
      <c r="I49" s="196" t="s">
        <v>69</v>
      </c>
      <c r="J49" s="196" t="s">
        <v>301</v>
      </c>
      <c r="K49" s="197" t="s">
        <v>302</v>
      </c>
      <c r="L49" s="198">
        <v>44146</v>
      </c>
      <c r="M49" s="199">
        <v>44207</v>
      </c>
      <c r="N49" s="199">
        <v>44286</v>
      </c>
      <c r="O49" s="873" t="s">
        <v>303</v>
      </c>
      <c r="P49" s="783"/>
      <c r="Q49" s="783"/>
      <c r="R49" s="805"/>
      <c r="S49" s="133" t="s">
        <v>304</v>
      </c>
      <c r="T49" s="191" t="s">
        <v>305</v>
      </c>
      <c r="U49" s="200" t="s">
        <v>306</v>
      </c>
      <c r="V49" s="151" t="s">
        <v>64</v>
      </c>
      <c r="W49" s="126" t="s">
        <v>76</v>
      </c>
      <c r="X49" s="135" t="s">
        <v>279</v>
      </c>
      <c r="Y49" s="23"/>
      <c r="Z49" s="23"/>
      <c r="AA49" s="23"/>
    </row>
    <row r="50" spans="1:27" ht="204.75" customHeight="1">
      <c r="A50" s="194">
        <v>7</v>
      </c>
      <c r="B50" s="194" t="s">
        <v>60</v>
      </c>
      <c r="C50" s="194" t="s">
        <v>88</v>
      </c>
      <c r="D50" s="195">
        <v>44140</v>
      </c>
      <c r="E50" s="196" t="s">
        <v>307</v>
      </c>
      <c r="F50" s="194" t="s">
        <v>68</v>
      </c>
      <c r="G50" s="196" t="s">
        <v>308</v>
      </c>
      <c r="H50" s="196" t="s">
        <v>309</v>
      </c>
      <c r="I50" s="196" t="s">
        <v>62</v>
      </c>
      <c r="J50" s="196" t="s">
        <v>310</v>
      </c>
      <c r="K50" s="197" t="s">
        <v>262</v>
      </c>
      <c r="L50" s="198">
        <v>44140</v>
      </c>
      <c r="M50" s="199">
        <v>44207</v>
      </c>
      <c r="N50" s="199">
        <v>44286</v>
      </c>
      <c r="O50" s="873" t="s">
        <v>311</v>
      </c>
      <c r="P50" s="783"/>
      <c r="Q50" s="783"/>
      <c r="R50" s="805"/>
      <c r="S50" s="137" t="s">
        <v>312</v>
      </c>
      <c r="T50" s="191" t="s">
        <v>313</v>
      </c>
      <c r="U50" s="200" t="s">
        <v>312</v>
      </c>
      <c r="V50" s="151" t="s">
        <v>64</v>
      </c>
      <c r="W50" s="126" t="s">
        <v>76</v>
      </c>
      <c r="X50" s="137" t="s">
        <v>279</v>
      </c>
      <c r="Y50" s="23"/>
      <c r="Z50" s="23"/>
      <c r="AA50" s="23"/>
    </row>
    <row r="51" spans="1:27" ht="15.75" customHeight="1">
      <c r="A51" s="120">
        <v>18</v>
      </c>
      <c r="B51" s="126" t="s">
        <v>60</v>
      </c>
      <c r="C51" s="126" t="s">
        <v>94</v>
      </c>
      <c r="D51" s="121">
        <v>44141</v>
      </c>
      <c r="E51" s="136" t="s">
        <v>314</v>
      </c>
      <c r="F51" s="126" t="s">
        <v>75</v>
      </c>
      <c r="G51" s="93" t="s">
        <v>315</v>
      </c>
      <c r="H51" s="119" t="s">
        <v>316</v>
      </c>
      <c r="I51" s="119" t="s">
        <v>69</v>
      </c>
      <c r="J51" s="119" t="s">
        <v>317</v>
      </c>
      <c r="K51" s="120" t="s">
        <v>318</v>
      </c>
      <c r="L51" s="132">
        <v>44141</v>
      </c>
      <c r="M51" s="121">
        <v>44197</v>
      </c>
      <c r="N51" s="121">
        <v>44377</v>
      </c>
      <c r="O51" s="873" t="s">
        <v>319</v>
      </c>
      <c r="P51" s="783"/>
      <c r="Q51" s="783"/>
      <c r="R51" s="805"/>
      <c r="S51" s="133" t="s">
        <v>320</v>
      </c>
      <c r="T51" s="134" t="s">
        <v>321</v>
      </c>
      <c r="U51" s="201" t="s">
        <v>322</v>
      </c>
      <c r="V51" s="120" t="s">
        <v>64</v>
      </c>
      <c r="W51" s="128" t="s">
        <v>76</v>
      </c>
      <c r="X51" s="134" t="s">
        <v>156</v>
      </c>
      <c r="Y51" s="23"/>
      <c r="Z51" s="23"/>
      <c r="AA51" s="23"/>
    </row>
    <row r="52" spans="1:27" ht="159" customHeight="1">
      <c r="A52" s="848">
        <v>2</v>
      </c>
      <c r="B52" s="871" t="s">
        <v>60</v>
      </c>
      <c r="C52" s="871" t="s">
        <v>88</v>
      </c>
      <c r="D52" s="874">
        <v>44140</v>
      </c>
      <c r="E52" s="871" t="s">
        <v>323</v>
      </c>
      <c r="F52" s="871" t="s">
        <v>68</v>
      </c>
      <c r="G52" s="871" t="s">
        <v>324</v>
      </c>
      <c r="H52" s="175" t="s">
        <v>325</v>
      </c>
      <c r="I52" s="202" t="s">
        <v>69</v>
      </c>
      <c r="J52" s="149" t="s">
        <v>326</v>
      </c>
      <c r="K52" s="149" t="s">
        <v>252</v>
      </c>
      <c r="L52" s="176">
        <v>44022</v>
      </c>
      <c r="M52" s="178">
        <v>44034</v>
      </c>
      <c r="N52" s="178">
        <v>44377</v>
      </c>
      <c r="O52" s="849" t="s">
        <v>327</v>
      </c>
      <c r="P52" s="783"/>
      <c r="Q52" s="783"/>
      <c r="R52" s="805"/>
      <c r="S52" s="191" t="s">
        <v>328</v>
      </c>
      <c r="T52" s="179" t="s">
        <v>329</v>
      </c>
      <c r="U52" s="203" t="s">
        <v>330</v>
      </c>
      <c r="V52" s="151" t="s">
        <v>64</v>
      </c>
      <c r="W52" s="149" t="s">
        <v>76</v>
      </c>
      <c r="X52" s="170" t="s">
        <v>331</v>
      </c>
      <c r="Y52" s="23"/>
      <c r="Z52" s="23"/>
      <c r="AA52" s="23"/>
    </row>
    <row r="53" spans="1:27" ht="15.75" customHeight="1">
      <c r="A53" s="833"/>
      <c r="B53" s="833"/>
      <c r="C53" s="833"/>
      <c r="D53" s="833"/>
      <c r="E53" s="833"/>
      <c r="F53" s="833"/>
      <c r="G53" s="833"/>
      <c r="H53" s="204"/>
      <c r="I53" s="204"/>
      <c r="J53" s="204"/>
      <c r="K53" s="204"/>
      <c r="L53" s="204"/>
      <c r="M53" s="204"/>
      <c r="N53" s="204"/>
      <c r="O53" s="204"/>
      <c r="P53" s="204"/>
      <c r="Q53" s="204"/>
      <c r="R53" s="204"/>
      <c r="S53" s="204"/>
      <c r="T53" s="204"/>
      <c r="U53" s="204"/>
      <c r="V53" s="204"/>
      <c r="W53" s="204"/>
      <c r="X53" s="204"/>
      <c r="Y53" s="23"/>
      <c r="Z53" s="23"/>
      <c r="AA53" s="23"/>
    </row>
    <row r="54" spans="1:27" ht="15.75" customHeight="1">
      <c r="A54" s="834"/>
      <c r="B54" s="834"/>
      <c r="C54" s="834"/>
      <c r="D54" s="834"/>
      <c r="E54" s="834"/>
      <c r="F54" s="834"/>
      <c r="G54" s="834"/>
      <c r="H54" s="204"/>
      <c r="I54" s="204"/>
      <c r="J54" s="204"/>
      <c r="K54" s="204"/>
      <c r="L54" s="204"/>
      <c r="M54" s="204"/>
      <c r="N54" s="204"/>
      <c r="O54" s="204"/>
      <c r="P54" s="204"/>
      <c r="Q54" s="204"/>
      <c r="R54" s="204"/>
      <c r="S54" s="204"/>
      <c r="T54" s="204"/>
      <c r="U54" s="204"/>
      <c r="V54" s="204"/>
      <c r="W54" s="204"/>
      <c r="X54" s="204"/>
      <c r="Y54" s="23"/>
      <c r="Z54" s="23"/>
      <c r="AA54" s="23"/>
    </row>
    <row r="55" spans="1:27" ht="15.75" customHeight="1">
      <c r="A55" s="23"/>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3"/>
      <c r="Z55" s="23"/>
      <c r="AA55" s="23"/>
    </row>
    <row r="56" spans="1:27" ht="15.75" customHeight="1">
      <c r="A56" s="23"/>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3"/>
      <c r="Z56" s="23"/>
      <c r="AA56" s="23"/>
    </row>
    <row r="57" spans="1:27" ht="15.75" customHeight="1">
      <c r="A57" s="23"/>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3"/>
      <c r="Z57" s="23"/>
      <c r="AA57" s="23"/>
    </row>
    <row r="58" spans="1:27" ht="15.75" customHeight="1">
      <c r="A58" s="23"/>
      <c r="B58" s="204"/>
      <c r="C58" s="204"/>
      <c r="D58" s="204"/>
      <c r="E58" s="204"/>
      <c r="F58" s="204"/>
      <c r="G58" s="204"/>
      <c r="H58" s="204"/>
      <c r="I58" s="204"/>
      <c r="J58" s="204"/>
      <c r="K58" s="204"/>
      <c r="L58" s="204"/>
      <c r="M58" s="204"/>
      <c r="N58" s="204"/>
      <c r="O58" s="23"/>
      <c r="P58" s="23"/>
      <c r="Q58" s="23"/>
      <c r="R58" s="23"/>
      <c r="S58" s="23"/>
      <c r="T58" s="23"/>
      <c r="U58" s="23"/>
      <c r="V58" s="23"/>
      <c r="W58" s="23"/>
      <c r="X58" s="23"/>
      <c r="Y58" s="23"/>
      <c r="Z58" s="23"/>
      <c r="AA58" s="23"/>
    </row>
    <row r="59" spans="1:27" ht="15.75" customHeight="1">
      <c r="A59" s="23"/>
      <c r="B59" s="204"/>
      <c r="C59" s="204"/>
      <c r="D59" s="204"/>
      <c r="E59" s="204"/>
      <c r="F59" s="204"/>
      <c r="G59" s="204"/>
      <c r="H59" s="204"/>
      <c r="I59" s="204"/>
      <c r="J59" s="204"/>
      <c r="K59" s="204"/>
      <c r="L59" s="204"/>
      <c r="M59" s="204"/>
      <c r="N59" s="204"/>
      <c r="O59" s="23"/>
      <c r="P59" s="23"/>
      <c r="Q59" s="23"/>
      <c r="R59" s="23"/>
      <c r="S59" s="23"/>
      <c r="T59" s="23"/>
      <c r="U59" s="23"/>
      <c r="V59" s="23"/>
      <c r="W59" s="23"/>
      <c r="X59" s="23"/>
      <c r="Y59" s="23"/>
      <c r="Z59" s="23"/>
      <c r="AA59" s="23"/>
    </row>
    <row r="60" spans="1:27" ht="15.75" customHeight="1">
      <c r="A60" s="23"/>
      <c r="B60" s="204"/>
      <c r="C60" s="204"/>
      <c r="D60" s="204"/>
      <c r="E60" s="204"/>
      <c r="F60" s="204"/>
      <c r="G60" s="204"/>
      <c r="H60" s="204"/>
      <c r="I60" s="204"/>
      <c r="J60" s="204"/>
      <c r="K60" s="204"/>
      <c r="L60" s="204"/>
      <c r="M60" s="204"/>
      <c r="N60" s="204"/>
      <c r="O60" s="23"/>
      <c r="P60" s="23"/>
      <c r="Q60" s="23"/>
      <c r="R60" s="23"/>
      <c r="S60" s="23"/>
      <c r="T60" s="23"/>
      <c r="U60" s="23"/>
      <c r="V60" s="23"/>
      <c r="W60" s="23"/>
      <c r="X60" s="23"/>
      <c r="Y60" s="23"/>
      <c r="Z60" s="23"/>
      <c r="AA60" s="23"/>
    </row>
    <row r="61" spans="1:27" ht="15.75" customHeight="1">
      <c r="A61" s="23"/>
      <c r="B61" s="204"/>
      <c r="C61" s="204"/>
      <c r="D61" s="204"/>
      <c r="E61" s="204"/>
      <c r="F61" s="204"/>
      <c r="G61" s="204"/>
      <c r="H61" s="204"/>
      <c r="I61" s="204"/>
      <c r="J61" s="204"/>
      <c r="K61" s="204"/>
      <c r="L61" s="204"/>
      <c r="M61" s="204"/>
      <c r="N61" s="204"/>
      <c r="O61" s="23"/>
      <c r="P61" s="23"/>
      <c r="Q61" s="23"/>
      <c r="R61" s="23"/>
      <c r="S61" s="23"/>
      <c r="T61" s="23"/>
      <c r="U61" s="23"/>
      <c r="V61" s="23"/>
      <c r="W61" s="23"/>
      <c r="X61" s="23"/>
      <c r="Y61" s="23"/>
      <c r="Z61" s="23"/>
      <c r="AA61" s="23"/>
    </row>
    <row r="62" spans="1:27" ht="15.75" customHeight="1">
      <c r="A62" s="23"/>
      <c r="B62" s="204"/>
      <c r="C62" s="204"/>
      <c r="D62" s="204"/>
      <c r="E62" s="204"/>
      <c r="F62" s="204"/>
      <c r="G62" s="204"/>
      <c r="H62" s="204"/>
      <c r="I62" s="204"/>
      <c r="J62" s="204"/>
      <c r="K62" s="204"/>
      <c r="L62" s="204"/>
      <c r="M62" s="204"/>
      <c r="N62" s="204"/>
      <c r="O62" s="23"/>
      <c r="P62" s="23"/>
      <c r="Q62" s="23"/>
      <c r="R62" s="23"/>
      <c r="S62" s="23"/>
      <c r="T62" s="23"/>
      <c r="U62" s="23"/>
      <c r="V62" s="23"/>
      <c r="W62" s="23"/>
      <c r="X62" s="23"/>
      <c r="Y62" s="23"/>
      <c r="Z62" s="23"/>
      <c r="AA62" s="23"/>
    </row>
    <row r="63" spans="1:27" ht="15.75" customHeight="1">
      <c r="A63" s="23"/>
      <c r="B63" s="204"/>
      <c r="C63" s="204"/>
      <c r="D63" s="204"/>
      <c r="E63" s="204"/>
      <c r="F63" s="204"/>
      <c r="G63" s="204"/>
      <c r="H63" s="204"/>
      <c r="I63" s="204"/>
      <c r="J63" s="204"/>
      <c r="K63" s="204"/>
      <c r="L63" s="204"/>
      <c r="M63" s="204"/>
      <c r="N63" s="204"/>
      <c r="O63" s="23"/>
      <c r="P63" s="23"/>
      <c r="Q63" s="23"/>
      <c r="R63" s="23"/>
      <c r="S63" s="23"/>
      <c r="T63" s="23"/>
      <c r="U63" s="23"/>
      <c r="V63" s="23"/>
      <c r="W63" s="23"/>
      <c r="X63" s="23"/>
      <c r="Y63" s="23"/>
      <c r="Z63" s="23"/>
      <c r="AA63" s="23"/>
    </row>
    <row r="64" spans="1:27" ht="15.75" customHeight="1">
      <c r="A64" s="23"/>
      <c r="B64" s="204"/>
      <c r="C64" s="204"/>
      <c r="D64" s="204"/>
      <c r="E64" s="204"/>
      <c r="F64" s="204"/>
      <c r="G64" s="204"/>
      <c r="H64" s="204"/>
      <c r="I64" s="204"/>
      <c r="J64" s="204"/>
      <c r="K64" s="204"/>
      <c r="L64" s="204"/>
      <c r="M64" s="204"/>
      <c r="N64" s="204"/>
      <c r="O64" s="23"/>
      <c r="P64" s="23"/>
      <c r="Q64" s="23"/>
      <c r="R64" s="23"/>
      <c r="S64" s="23"/>
      <c r="T64" s="23"/>
      <c r="U64" s="23"/>
      <c r="V64" s="23"/>
      <c r="W64" s="23"/>
      <c r="X64" s="23"/>
      <c r="Y64" s="23"/>
      <c r="Z64" s="23"/>
      <c r="AA64" s="23"/>
    </row>
    <row r="65" spans="1:27" ht="15.75" customHeight="1">
      <c r="A65" s="23"/>
      <c r="B65" s="204"/>
      <c r="C65" s="204"/>
      <c r="D65" s="204"/>
      <c r="E65" s="204"/>
      <c r="F65" s="204"/>
      <c r="G65" s="204"/>
      <c r="H65" s="204"/>
      <c r="I65" s="204"/>
      <c r="J65" s="204"/>
      <c r="K65" s="204"/>
      <c r="L65" s="204"/>
      <c r="M65" s="204"/>
      <c r="N65" s="204"/>
      <c r="O65" s="23"/>
      <c r="P65" s="23"/>
      <c r="Q65" s="23"/>
      <c r="R65" s="23"/>
      <c r="S65" s="23"/>
      <c r="T65" s="23"/>
      <c r="U65" s="23"/>
      <c r="V65" s="23"/>
      <c r="W65" s="23"/>
      <c r="X65" s="23"/>
      <c r="Y65" s="23"/>
      <c r="Z65" s="23"/>
      <c r="AA65" s="23"/>
    </row>
    <row r="66" spans="1:27" ht="15.75" customHeight="1">
      <c r="A66" s="23"/>
      <c r="B66" s="204"/>
      <c r="C66" s="204"/>
      <c r="D66" s="204"/>
      <c r="E66" s="204"/>
      <c r="F66" s="204"/>
      <c r="G66" s="204"/>
      <c r="H66" s="204"/>
      <c r="I66" s="204"/>
      <c r="J66" s="204"/>
      <c r="K66" s="204"/>
      <c r="L66" s="204"/>
      <c r="M66" s="204"/>
      <c r="N66" s="204"/>
      <c r="O66" s="23"/>
      <c r="P66" s="23"/>
      <c r="Q66" s="23"/>
      <c r="R66" s="23"/>
      <c r="S66" s="23"/>
      <c r="T66" s="23"/>
      <c r="U66" s="23"/>
      <c r="V66" s="23"/>
      <c r="W66" s="23"/>
      <c r="X66" s="23"/>
      <c r="Y66" s="23"/>
      <c r="Z66" s="23"/>
      <c r="AA66" s="23"/>
    </row>
    <row r="67" spans="1:27" ht="15.75" customHeight="1">
      <c r="A67" s="23"/>
      <c r="B67" s="204"/>
      <c r="C67" s="204"/>
      <c r="D67" s="204"/>
      <c r="E67" s="204"/>
      <c r="F67" s="204"/>
      <c r="G67" s="204"/>
      <c r="H67" s="204"/>
      <c r="I67" s="204"/>
      <c r="J67" s="204"/>
      <c r="K67" s="204"/>
      <c r="L67" s="204"/>
      <c r="M67" s="204"/>
      <c r="N67" s="204"/>
      <c r="O67" s="23"/>
      <c r="P67" s="23"/>
      <c r="Q67" s="23"/>
      <c r="R67" s="23"/>
      <c r="S67" s="23"/>
      <c r="T67" s="23"/>
      <c r="U67" s="23"/>
      <c r="V67" s="23"/>
      <c r="W67" s="23"/>
      <c r="X67" s="23"/>
      <c r="Y67" s="23"/>
      <c r="Z67" s="23"/>
      <c r="AA67" s="23"/>
    </row>
    <row r="68" spans="1:27" ht="63.75" customHeight="1">
      <c r="A68" s="23"/>
      <c r="B68" s="204"/>
      <c r="C68" s="204"/>
      <c r="D68" s="204"/>
      <c r="E68" s="205"/>
      <c r="F68" s="204"/>
      <c r="G68" s="205"/>
      <c r="H68" s="205"/>
      <c r="I68" s="204"/>
      <c r="J68" s="204"/>
      <c r="K68" s="204"/>
      <c r="L68" s="204"/>
      <c r="M68" s="204"/>
      <c r="N68" s="204"/>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96"/>
      <c r="F92" s="23"/>
      <c r="G92" s="96"/>
      <c r="H92" s="96"/>
      <c r="I92" s="23"/>
      <c r="J92" s="23"/>
      <c r="K92" s="23"/>
      <c r="L92" s="23"/>
      <c r="M92" s="23"/>
      <c r="N92" s="23"/>
      <c r="O92" s="23"/>
      <c r="P92" s="23"/>
      <c r="Q92" s="23"/>
      <c r="R92" s="23"/>
      <c r="S92" s="23"/>
      <c r="T92" s="95"/>
      <c r="U92" s="95"/>
      <c r="V92" s="95"/>
      <c r="W92" s="206"/>
      <c r="X92" s="96"/>
      <c r="Y92" s="23"/>
      <c r="Z92" s="23"/>
      <c r="AA92" s="23"/>
    </row>
    <row r="93" spans="1:27" ht="15.75" customHeight="1">
      <c r="A93" s="23"/>
      <c r="B93" s="23"/>
      <c r="C93" s="23"/>
      <c r="D93" s="23"/>
      <c r="E93" s="96"/>
      <c r="F93" s="23"/>
      <c r="G93" s="96"/>
      <c r="H93" s="96"/>
      <c r="I93" s="23"/>
      <c r="J93" s="23"/>
      <c r="K93" s="23"/>
      <c r="L93" s="23"/>
      <c r="M93" s="23"/>
      <c r="N93" s="23"/>
      <c r="O93" s="23"/>
      <c r="P93" s="23"/>
      <c r="Q93" s="23"/>
      <c r="R93" s="23"/>
      <c r="S93" s="23"/>
      <c r="T93" s="95"/>
      <c r="U93" s="95"/>
      <c r="V93" s="95"/>
      <c r="W93" s="206"/>
      <c r="X93" s="96"/>
      <c r="Y93" s="23"/>
      <c r="Z93" s="23"/>
      <c r="AA93" s="23"/>
    </row>
    <row r="94" spans="1:27" ht="15.75" customHeight="1">
      <c r="A94" s="23"/>
      <c r="B94" s="23"/>
      <c r="C94" s="23"/>
      <c r="D94" s="23"/>
      <c r="E94" s="96"/>
      <c r="F94" s="23"/>
      <c r="G94" s="96"/>
      <c r="H94" s="96"/>
      <c r="I94" s="23"/>
      <c r="J94" s="23"/>
      <c r="K94" s="23"/>
      <c r="L94" s="23"/>
      <c r="M94" s="23"/>
      <c r="N94" s="23"/>
      <c r="O94" s="23"/>
      <c r="P94" s="23"/>
      <c r="Q94" s="23"/>
      <c r="R94" s="23"/>
      <c r="S94" s="23"/>
      <c r="T94" s="95"/>
      <c r="U94" s="95"/>
      <c r="V94" s="95"/>
      <c r="W94" s="206"/>
      <c r="X94" s="96"/>
      <c r="Y94" s="23"/>
      <c r="Z94" s="23"/>
      <c r="AA94" s="23"/>
    </row>
    <row r="95" spans="1:27" ht="15.75" customHeight="1">
      <c r="A95" s="23"/>
      <c r="B95" s="23"/>
      <c r="C95" s="23"/>
      <c r="D95" s="23"/>
      <c r="E95" s="96"/>
      <c r="F95" s="23"/>
      <c r="G95" s="96"/>
      <c r="H95" s="96"/>
      <c r="I95" s="23"/>
      <c r="J95" s="23"/>
      <c r="K95" s="23"/>
      <c r="L95" s="23"/>
      <c r="M95" s="23"/>
      <c r="N95" s="23"/>
      <c r="O95" s="23"/>
      <c r="P95" s="23"/>
      <c r="Q95" s="23"/>
      <c r="R95" s="23"/>
      <c r="S95" s="23"/>
      <c r="T95" s="95"/>
      <c r="U95" s="95"/>
      <c r="V95" s="95"/>
      <c r="W95" s="206"/>
      <c r="X95" s="96"/>
      <c r="Y95" s="23"/>
      <c r="Z95" s="23"/>
      <c r="AA95" s="23"/>
    </row>
    <row r="96" spans="1:27" ht="15.75" customHeight="1">
      <c r="A96" s="23"/>
      <c r="B96" s="23"/>
      <c r="C96" s="23"/>
      <c r="D96" s="23"/>
      <c r="E96" s="96"/>
      <c r="F96" s="23"/>
      <c r="G96" s="96"/>
      <c r="H96" s="96"/>
      <c r="I96" s="23"/>
      <c r="J96" s="23"/>
      <c r="K96" s="23"/>
      <c r="L96" s="23"/>
      <c r="M96" s="23"/>
      <c r="N96" s="23"/>
      <c r="O96" s="23"/>
      <c r="P96" s="23"/>
      <c r="Q96" s="23"/>
      <c r="R96" s="23"/>
      <c r="S96" s="23"/>
      <c r="T96" s="95"/>
      <c r="U96" s="95"/>
      <c r="V96" s="95"/>
      <c r="W96" s="206"/>
      <c r="X96" s="96"/>
      <c r="Y96" s="23"/>
      <c r="Z96" s="23"/>
      <c r="AA96" s="23"/>
    </row>
    <row r="97" spans="1:27" ht="15.75" customHeight="1">
      <c r="A97" s="23"/>
      <c r="B97" s="23"/>
      <c r="C97" s="23"/>
      <c r="D97" s="23"/>
      <c r="E97" s="96"/>
      <c r="F97" s="23"/>
      <c r="G97" s="96"/>
      <c r="H97" s="96"/>
      <c r="I97" s="23"/>
      <c r="J97" s="23"/>
      <c r="K97" s="23"/>
      <c r="L97" s="23"/>
      <c r="M97" s="23"/>
      <c r="N97" s="23"/>
      <c r="O97" s="23"/>
      <c r="P97" s="23"/>
      <c r="Q97" s="23"/>
      <c r="R97" s="23"/>
      <c r="S97" s="23"/>
      <c r="T97" s="95"/>
      <c r="U97" s="95"/>
      <c r="V97" s="95"/>
      <c r="W97" s="206"/>
      <c r="X97" s="96"/>
      <c r="Y97" s="23"/>
      <c r="Z97" s="23"/>
      <c r="AA97" s="23"/>
    </row>
    <row r="98" spans="1:27" ht="15.75" customHeight="1">
      <c r="A98" s="23"/>
      <c r="B98" s="23"/>
      <c r="C98" s="23"/>
      <c r="D98" s="23"/>
      <c r="E98" s="96"/>
      <c r="F98" s="23"/>
      <c r="G98" s="96"/>
      <c r="H98" s="96"/>
      <c r="I98" s="23"/>
      <c r="J98" s="23"/>
      <c r="K98" s="23"/>
      <c r="L98" s="23"/>
      <c r="M98" s="23"/>
      <c r="N98" s="23"/>
      <c r="O98" s="23"/>
      <c r="P98" s="23"/>
      <c r="Q98" s="23"/>
      <c r="R98" s="23"/>
      <c r="S98" s="23"/>
      <c r="T98" s="95"/>
      <c r="U98" s="95"/>
      <c r="V98" s="95"/>
      <c r="W98" s="206"/>
      <c r="X98" s="96"/>
      <c r="Y98" s="23"/>
      <c r="Z98" s="23"/>
      <c r="AA98" s="23"/>
    </row>
    <row r="99" spans="1:27" ht="15.75" customHeight="1">
      <c r="A99" s="23"/>
      <c r="B99" s="23"/>
      <c r="C99" s="23"/>
      <c r="D99" s="23"/>
      <c r="E99" s="96"/>
      <c r="F99" s="23"/>
      <c r="G99" s="96"/>
      <c r="H99" s="96"/>
      <c r="I99" s="23"/>
      <c r="J99" s="23"/>
      <c r="K99" s="23"/>
      <c r="L99" s="23"/>
      <c r="M99" s="23"/>
      <c r="N99" s="23"/>
      <c r="O99" s="23"/>
      <c r="P99" s="23"/>
      <c r="Q99" s="23"/>
      <c r="R99" s="23"/>
      <c r="S99" s="23"/>
      <c r="T99" s="95"/>
      <c r="U99" s="95"/>
      <c r="V99" s="95"/>
      <c r="W99" s="206"/>
      <c r="X99" s="96"/>
      <c r="Y99" s="23"/>
      <c r="Z99" s="23"/>
      <c r="AA99" s="23"/>
    </row>
    <row r="100" spans="1:27" ht="15.75" customHeight="1">
      <c r="A100" s="23"/>
      <c r="B100" s="23"/>
      <c r="C100" s="23"/>
      <c r="D100" s="23"/>
      <c r="E100" s="96"/>
      <c r="F100" s="23"/>
      <c r="G100" s="96"/>
      <c r="H100" s="96"/>
      <c r="I100" s="23"/>
      <c r="J100" s="23"/>
      <c r="K100" s="23"/>
      <c r="L100" s="23"/>
      <c r="M100" s="23"/>
      <c r="N100" s="23"/>
      <c r="O100" s="23"/>
      <c r="P100" s="23"/>
      <c r="Q100" s="23"/>
      <c r="R100" s="23"/>
      <c r="S100" s="23"/>
      <c r="T100" s="95"/>
      <c r="U100" s="95"/>
      <c r="V100" s="95"/>
      <c r="W100" s="206"/>
      <c r="X100" s="96"/>
      <c r="Y100" s="23"/>
      <c r="Z100" s="23"/>
      <c r="AA100" s="23"/>
    </row>
    <row r="101" spans="1:27" ht="15.75" customHeight="1">
      <c r="A101" s="23"/>
      <c r="B101" s="23"/>
      <c r="C101" s="23"/>
      <c r="D101" s="23"/>
      <c r="E101" s="96"/>
      <c r="F101" s="23"/>
      <c r="G101" s="96"/>
      <c r="H101" s="96"/>
      <c r="I101" s="23"/>
      <c r="J101" s="23"/>
      <c r="K101" s="23"/>
      <c r="L101" s="23"/>
      <c r="M101" s="23"/>
      <c r="N101" s="23"/>
      <c r="O101" s="23"/>
      <c r="P101" s="23"/>
      <c r="Q101" s="23"/>
      <c r="R101" s="23"/>
      <c r="S101" s="23"/>
      <c r="T101" s="95"/>
      <c r="U101" s="95"/>
      <c r="V101" s="95"/>
      <c r="W101" s="206"/>
      <c r="X101" s="96"/>
      <c r="Y101" s="23"/>
      <c r="Z101" s="23"/>
      <c r="AA101" s="23"/>
    </row>
    <row r="102" spans="1:27" ht="15.75" customHeight="1">
      <c r="A102" s="23"/>
      <c r="B102" s="23"/>
      <c r="C102" s="23"/>
      <c r="D102" s="23"/>
      <c r="E102" s="96"/>
      <c r="F102" s="23"/>
      <c r="G102" s="96"/>
      <c r="H102" s="96"/>
      <c r="I102" s="23"/>
      <c r="J102" s="23"/>
      <c r="K102" s="23"/>
      <c r="L102" s="23"/>
      <c r="M102" s="23"/>
      <c r="N102" s="23"/>
      <c r="O102" s="23"/>
      <c r="P102" s="23"/>
      <c r="Q102" s="23"/>
      <c r="R102" s="23"/>
      <c r="S102" s="23"/>
      <c r="T102" s="95"/>
      <c r="U102" s="95"/>
      <c r="V102" s="95"/>
      <c r="W102" s="206"/>
      <c r="X102" s="96"/>
      <c r="Y102" s="23"/>
      <c r="Z102" s="23"/>
      <c r="AA102" s="23"/>
    </row>
    <row r="103" spans="1:27" ht="15.75" customHeight="1">
      <c r="A103" s="23"/>
      <c r="B103" s="23"/>
      <c r="C103" s="23"/>
      <c r="D103" s="23"/>
      <c r="E103" s="96"/>
      <c r="F103" s="23"/>
      <c r="G103" s="96"/>
      <c r="H103" s="96"/>
      <c r="I103" s="23"/>
      <c r="J103" s="23"/>
      <c r="K103" s="23"/>
      <c r="L103" s="23"/>
      <c r="M103" s="23"/>
      <c r="N103" s="23"/>
      <c r="O103" s="23"/>
      <c r="P103" s="23"/>
      <c r="Q103" s="23"/>
      <c r="R103" s="23"/>
      <c r="S103" s="23"/>
      <c r="T103" s="95"/>
      <c r="U103" s="95"/>
      <c r="V103" s="95"/>
      <c r="W103" s="206"/>
      <c r="X103" s="96"/>
      <c r="Y103" s="23"/>
      <c r="Z103" s="23"/>
      <c r="AA103" s="23"/>
    </row>
    <row r="104" spans="1:27" ht="15.75" customHeight="1">
      <c r="A104" s="23"/>
      <c r="B104" s="23"/>
      <c r="C104" s="23"/>
      <c r="D104" s="23"/>
      <c r="E104" s="96"/>
      <c r="F104" s="23"/>
      <c r="G104" s="96"/>
      <c r="H104" s="96"/>
      <c r="I104" s="23"/>
      <c r="J104" s="23"/>
      <c r="K104" s="23"/>
      <c r="L104" s="23"/>
      <c r="M104" s="23"/>
      <c r="N104" s="23"/>
      <c r="O104" s="23"/>
      <c r="P104" s="23"/>
      <c r="Q104" s="23"/>
      <c r="R104" s="23"/>
      <c r="S104" s="23"/>
      <c r="T104" s="95"/>
      <c r="U104" s="95"/>
      <c r="V104" s="95"/>
      <c r="W104" s="206"/>
      <c r="X104" s="96"/>
      <c r="Y104" s="23"/>
      <c r="Z104" s="23"/>
      <c r="AA104" s="23"/>
    </row>
    <row r="105" spans="1:27" ht="15.75" customHeight="1">
      <c r="A105" s="23"/>
      <c r="B105" s="23"/>
      <c r="C105" s="23"/>
      <c r="D105" s="23"/>
      <c r="E105" s="96"/>
      <c r="F105" s="23"/>
      <c r="G105" s="96"/>
      <c r="H105" s="96"/>
      <c r="I105" s="23"/>
      <c r="J105" s="23"/>
      <c r="K105" s="23"/>
      <c r="L105" s="23"/>
      <c r="M105" s="23"/>
      <c r="N105" s="23"/>
      <c r="O105" s="23"/>
      <c r="P105" s="23"/>
      <c r="Q105" s="23"/>
      <c r="R105" s="23"/>
      <c r="S105" s="23"/>
      <c r="T105" s="95"/>
      <c r="U105" s="95"/>
      <c r="V105" s="95"/>
      <c r="W105" s="206"/>
      <c r="X105" s="96"/>
      <c r="Y105" s="23"/>
      <c r="Z105" s="23"/>
      <c r="AA105" s="23"/>
    </row>
    <row r="106" spans="1:27" ht="15.75" customHeight="1">
      <c r="A106" s="23"/>
      <c r="B106" s="23"/>
      <c r="C106" s="23"/>
      <c r="D106" s="23"/>
      <c r="E106" s="96"/>
      <c r="F106" s="23"/>
      <c r="G106" s="96"/>
      <c r="H106" s="96"/>
      <c r="I106" s="23"/>
      <c r="J106" s="23"/>
      <c r="K106" s="23"/>
      <c r="L106" s="23"/>
      <c r="M106" s="23"/>
      <c r="N106" s="23"/>
      <c r="O106" s="23"/>
      <c r="P106" s="23"/>
      <c r="Q106" s="23"/>
      <c r="R106" s="23"/>
      <c r="S106" s="23"/>
      <c r="T106" s="95"/>
      <c r="U106" s="95"/>
      <c r="V106" s="95"/>
      <c r="W106" s="206"/>
      <c r="X106" s="96"/>
      <c r="Y106" s="23"/>
      <c r="Z106" s="23"/>
      <c r="AA106" s="23"/>
    </row>
    <row r="107" spans="1:27" ht="15.75" customHeight="1">
      <c r="A107" s="23"/>
      <c r="B107" s="23"/>
      <c r="C107" s="23"/>
      <c r="D107" s="23"/>
      <c r="E107" s="96"/>
      <c r="F107" s="23"/>
      <c r="G107" s="96"/>
      <c r="H107" s="96"/>
      <c r="I107" s="23"/>
      <c r="J107" s="23"/>
      <c r="K107" s="23"/>
      <c r="L107" s="23"/>
      <c r="M107" s="23"/>
      <c r="N107" s="23"/>
      <c r="O107" s="23"/>
      <c r="P107" s="23"/>
      <c r="Q107" s="23"/>
      <c r="R107" s="23"/>
      <c r="S107" s="23"/>
      <c r="T107" s="95"/>
      <c r="U107" s="95"/>
      <c r="V107" s="95"/>
      <c r="W107" s="206"/>
      <c r="X107" s="96"/>
      <c r="Y107" s="23"/>
      <c r="Z107" s="23"/>
      <c r="AA107" s="23"/>
    </row>
    <row r="108" spans="1:27" ht="15.75" customHeight="1">
      <c r="A108" s="23"/>
      <c r="B108" s="23"/>
      <c r="C108" s="23"/>
      <c r="D108" s="23"/>
      <c r="E108" s="96"/>
      <c r="F108" s="23"/>
      <c r="G108" s="96"/>
      <c r="H108" s="96"/>
      <c r="I108" s="23"/>
      <c r="J108" s="23"/>
      <c r="K108" s="23"/>
      <c r="L108" s="23"/>
      <c r="M108" s="23"/>
      <c r="N108" s="23"/>
      <c r="O108" s="23"/>
      <c r="P108" s="23"/>
      <c r="Q108" s="23"/>
      <c r="R108" s="23"/>
      <c r="S108" s="23"/>
      <c r="T108" s="95"/>
      <c r="U108" s="95"/>
      <c r="V108" s="95"/>
      <c r="W108" s="206"/>
      <c r="X108" s="96"/>
      <c r="Y108" s="23"/>
      <c r="Z108" s="23"/>
      <c r="AA108" s="23"/>
    </row>
    <row r="109" spans="1:27" ht="15.75" customHeight="1">
      <c r="A109" s="23"/>
      <c r="B109" s="23"/>
      <c r="C109" s="23"/>
      <c r="D109" s="23"/>
      <c r="E109" s="96"/>
      <c r="F109" s="23"/>
      <c r="G109" s="96"/>
      <c r="H109" s="96"/>
      <c r="I109" s="23"/>
      <c r="J109" s="23"/>
      <c r="K109" s="23"/>
      <c r="L109" s="23"/>
      <c r="M109" s="23"/>
      <c r="N109" s="23"/>
      <c r="O109" s="23"/>
      <c r="P109" s="23"/>
      <c r="Q109" s="23"/>
      <c r="R109" s="23"/>
      <c r="S109" s="23"/>
      <c r="T109" s="95"/>
      <c r="U109" s="95"/>
      <c r="V109" s="95"/>
      <c r="W109" s="206"/>
      <c r="X109" s="96"/>
      <c r="Y109" s="23"/>
      <c r="Z109" s="23"/>
      <c r="AA109" s="23"/>
    </row>
    <row r="110" spans="1:27" ht="15.75" customHeight="1">
      <c r="A110" s="23"/>
      <c r="B110" s="23"/>
      <c r="C110" s="23"/>
      <c r="D110" s="23"/>
      <c r="E110" s="96"/>
      <c r="F110" s="23"/>
      <c r="G110" s="96"/>
      <c r="H110" s="96"/>
      <c r="I110" s="23"/>
      <c r="J110" s="23"/>
      <c r="K110" s="23"/>
      <c r="L110" s="23"/>
      <c r="M110" s="23"/>
      <c r="N110" s="23"/>
      <c r="O110" s="23"/>
      <c r="P110" s="23"/>
      <c r="Q110" s="23"/>
      <c r="R110" s="23"/>
      <c r="S110" s="23"/>
      <c r="T110" s="95"/>
      <c r="U110" s="95"/>
      <c r="V110" s="95"/>
      <c r="W110" s="206"/>
      <c r="X110" s="96"/>
      <c r="Y110" s="23"/>
      <c r="Z110" s="23"/>
      <c r="AA110" s="23"/>
    </row>
    <row r="111" spans="1:27" ht="15.75" customHeight="1">
      <c r="A111" s="23"/>
      <c r="B111" s="23"/>
      <c r="C111" s="23"/>
      <c r="D111" s="23"/>
      <c r="E111" s="96"/>
      <c r="F111" s="23"/>
      <c r="G111" s="96"/>
      <c r="H111" s="96"/>
      <c r="I111" s="23"/>
      <c r="J111" s="23"/>
      <c r="K111" s="23"/>
      <c r="L111" s="23"/>
      <c r="M111" s="23"/>
      <c r="N111" s="23"/>
      <c r="O111" s="23"/>
      <c r="P111" s="23"/>
      <c r="Q111" s="23"/>
      <c r="R111" s="23"/>
      <c r="S111" s="23"/>
      <c r="T111" s="95"/>
      <c r="U111" s="95"/>
      <c r="V111" s="95"/>
      <c r="W111" s="206"/>
      <c r="X111" s="96"/>
      <c r="Y111" s="23"/>
      <c r="Z111" s="23"/>
      <c r="AA111" s="23"/>
    </row>
    <row r="112" spans="1:27" ht="15.75" customHeight="1">
      <c r="A112" s="23"/>
      <c r="B112" s="23"/>
      <c r="C112" s="23"/>
      <c r="D112" s="23"/>
      <c r="E112" s="96"/>
      <c r="F112" s="23"/>
      <c r="G112" s="96"/>
      <c r="H112" s="96"/>
      <c r="I112" s="23"/>
      <c r="J112" s="23"/>
      <c r="K112" s="23"/>
      <c r="L112" s="23"/>
      <c r="M112" s="23"/>
      <c r="N112" s="23"/>
      <c r="O112" s="23"/>
      <c r="P112" s="23"/>
      <c r="Q112" s="23"/>
      <c r="R112" s="23"/>
      <c r="S112" s="23"/>
      <c r="T112" s="95"/>
      <c r="U112" s="95"/>
      <c r="V112" s="95"/>
      <c r="W112" s="206"/>
      <c r="X112" s="96"/>
      <c r="Y112" s="23"/>
      <c r="Z112" s="23"/>
      <c r="AA112" s="23"/>
    </row>
    <row r="113" spans="1:27" ht="15.75" customHeight="1">
      <c r="A113" s="23"/>
      <c r="B113" s="23"/>
      <c r="C113" s="23"/>
      <c r="D113" s="23"/>
      <c r="E113" s="96"/>
      <c r="F113" s="23"/>
      <c r="G113" s="96"/>
      <c r="H113" s="96"/>
      <c r="I113" s="23"/>
      <c r="J113" s="23"/>
      <c r="K113" s="23"/>
      <c r="L113" s="23"/>
      <c r="M113" s="23"/>
      <c r="N113" s="23"/>
      <c r="O113" s="23"/>
      <c r="P113" s="23"/>
      <c r="Q113" s="23"/>
      <c r="R113" s="23"/>
      <c r="S113" s="23"/>
      <c r="T113" s="95"/>
      <c r="U113" s="95"/>
      <c r="V113" s="95"/>
      <c r="W113" s="206"/>
      <c r="X113" s="96"/>
      <c r="Y113" s="23"/>
      <c r="Z113" s="23"/>
      <c r="AA113" s="23"/>
    </row>
    <row r="114" spans="1:27" ht="15.75" customHeight="1">
      <c r="A114" s="23"/>
      <c r="B114" s="23"/>
      <c r="C114" s="23"/>
      <c r="D114" s="23"/>
      <c r="E114" s="96"/>
      <c r="F114" s="23"/>
      <c r="G114" s="96"/>
      <c r="H114" s="96"/>
      <c r="I114" s="23"/>
      <c r="J114" s="23"/>
      <c r="K114" s="23"/>
      <c r="L114" s="23"/>
      <c r="M114" s="23"/>
      <c r="N114" s="23"/>
      <c r="O114" s="23"/>
      <c r="P114" s="23"/>
      <c r="Q114" s="23"/>
      <c r="R114" s="23"/>
      <c r="S114" s="23"/>
      <c r="T114" s="95"/>
      <c r="U114" s="95"/>
      <c r="V114" s="95"/>
      <c r="W114" s="206"/>
      <c r="X114" s="96"/>
      <c r="Y114" s="23"/>
      <c r="Z114" s="23"/>
      <c r="AA114" s="23"/>
    </row>
    <row r="115" spans="1:27" ht="15.75" customHeight="1">
      <c r="A115" s="23"/>
      <c r="B115" s="23"/>
      <c r="C115" s="23"/>
      <c r="D115" s="23"/>
      <c r="E115" s="96"/>
      <c r="F115" s="23"/>
      <c r="G115" s="96"/>
      <c r="H115" s="96"/>
      <c r="I115" s="23"/>
      <c r="J115" s="23"/>
      <c r="K115" s="23"/>
      <c r="L115" s="23"/>
      <c r="M115" s="23"/>
      <c r="N115" s="23"/>
      <c r="O115" s="23"/>
      <c r="P115" s="23"/>
      <c r="Q115" s="23"/>
      <c r="R115" s="23"/>
      <c r="S115" s="23"/>
      <c r="T115" s="95"/>
      <c r="U115" s="95"/>
      <c r="V115" s="95"/>
      <c r="W115" s="206"/>
      <c r="X115" s="96"/>
      <c r="Y115" s="23"/>
      <c r="Z115" s="23"/>
      <c r="AA115" s="23"/>
    </row>
    <row r="116" spans="1:27" ht="15.75" customHeight="1">
      <c r="A116" s="23"/>
      <c r="B116" s="23"/>
      <c r="C116" s="23"/>
      <c r="D116" s="23"/>
      <c r="E116" s="96"/>
      <c r="F116" s="23"/>
      <c r="G116" s="96"/>
      <c r="H116" s="96"/>
      <c r="I116" s="23"/>
      <c r="J116" s="23"/>
      <c r="K116" s="23"/>
      <c r="L116" s="23"/>
      <c r="M116" s="23"/>
      <c r="N116" s="23"/>
      <c r="O116" s="23"/>
      <c r="P116" s="23"/>
      <c r="Q116" s="23"/>
      <c r="R116" s="23"/>
      <c r="S116" s="23"/>
      <c r="T116" s="95"/>
      <c r="U116" s="95"/>
      <c r="V116" s="95"/>
      <c r="W116" s="206"/>
      <c r="X116" s="96"/>
      <c r="Y116" s="23"/>
      <c r="Z116" s="23"/>
      <c r="AA116" s="23"/>
    </row>
    <row r="117" spans="1:27" ht="15.75" customHeight="1">
      <c r="A117" s="23"/>
      <c r="B117" s="23"/>
      <c r="C117" s="23"/>
      <c r="D117" s="23"/>
      <c r="E117" s="96"/>
      <c r="F117" s="23"/>
      <c r="G117" s="96"/>
      <c r="H117" s="96"/>
      <c r="I117" s="23"/>
      <c r="J117" s="23"/>
      <c r="K117" s="23"/>
      <c r="L117" s="23"/>
      <c r="M117" s="23"/>
      <c r="N117" s="23"/>
      <c r="O117" s="23"/>
      <c r="P117" s="23"/>
      <c r="Q117" s="23"/>
      <c r="R117" s="23"/>
      <c r="S117" s="23"/>
      <c r="T117" s="95"/>
      <c r="U117" s="95"/>
      <c r="V117" s="95"/>
      <c r="W117" s="206"/>
      <c r="X117" s="96"/>
      <c r="Y117" s="23"/>
      <c r="Z117" s="23"/>
      <c r="AA117" s="23"/>
    </row>
    <row r="118" spans="1:27" ht="15.75" customHeight="1">
      <c r="A118" s="23"/>
      <c r="B118" s="23"/>
      <c r="C118" s="23"/>
      <c r="D118" s="23"/>
      <c r="E118" s="96"/>
      <c r="F118" s="23"/>
      <c r="G118" s="96"/>
      <c r="H118" s="96"/>
      <c r="I118" s="23"/>
      <c r="J118" s="23"/>
      <c r="K118" s="23"/>
      <c r="L118" s="23"/>
      <c r="M118" s="23"/>
      <c r="N118" s="23"/>
      <c r="O118" s="23"/>
      <c r="P118" s="23"/>
      <c r="Q118" s="23"/>
      <c r="R118" s="23"/>
      <c r="S118" s="23"/>
      <c r="T118" s="95"/>
      <c r="U118" s="95"/>
      <c r="V118" s="95"/>
      <c r="W118" s="206"/>
      <c r="X118" s="96"/>
      <c r="Y118" s="23"/>
      <c r="Z118" s="23"/>
      <c r="AA118" s="23"/>
    </row>
    <row r="119" spans="1:27" ht="15.75" customHeight="1">
      <c r="A119" s="23"/>
      <c r="B119" s="23"/>
      <c r="C119" s="23"/>
      <c r="D119" s="23"/>
      <c r="E119" s="96"/>
      <c r="F119" s="23"/>
      <c r="G119" s="96"/>
      <c r="H119" s="96"/>
      <c r="I119" s="23"/>
      <c r="J119" s="23"/>
      <c r="K119" s="23"/>
      <c r="L119" s="23"/>
      <c r="M119" s="23"/>
      <c r="N119" s="23"/>
      <c r="O119" s="23"/>
      <c r="P119" s="23"/>
      <c r="Q119" s="23"/>
      <c r="R119" s="23"/>
      <c r="S119" s="23"/>
      <c r="T119" s="95"/>
      <c r="U119" s="95"/>
      <c r="V119" s="95"/>
      <c r="W119" s="206"/>
      <c r="X119" s="96"/>
      <c r="Y119" s="23"/>
      <c r="Z119" s="23"/>
      <c r="AA119" s="23"/>
    </row>
    <row r="120" spans="1:27" ht="15.75" customHeight="1">
      <c r="A120" s="23"/>
      <c r="B120" s="23"/>
      <c r="C120" s="23"/>
      <c r="D120" s="23"/>
      <c r="E120" s="96"/>
      <c r="F120" s="23"/>
      <c r="G120" s="96"/>
      <c r="H120" s="96"/>
      <c r="I120" s="23"/>
      <c r="J120" s="23"/>
      <c r="K120" s="23"/>
      <c r="L120" s="23"/>
      <c r="M120" s="23"/>
      <c r="N120" s="23"/>
      <c r="O120" s="23"/>
      <c r="P120" s="23"/>
      <c r="Q120" s="23"/>
      <c r="R120" s="23"/>
      <c r="S120" s="23"/>
      <c r="T120" s="95"/>
      <c r="U120" s="95"/>
      <c r="V120" s="95"/>
      <c r="W120" s="206"/>
      <c r="X120" s="96"/>
      <c r="Y120" s="23"/>
      <c r="Z120" s="23"/>
      <c r="AA120" s="23"/>
    </row>
    <row r="121" spans="1:27" ht="15.75" customHeight="1">
      <c r="A121" s="23"/>
      <c r="B121" s="23"/>
      <c r="C121" s="23"/>
      <c r="D121" s="23"/>
      <c r="E121" s="96"/>
      <c r="F121" s="23"/>
      <c r="G121" s="96"/>
      <c r="H121" s="96"/>
      <c r="I121" s="23"/>
      <c r="J121" s="23"/>
      <c r="K121" s="23"/>
      <c r="L121" s="23"/>
      <c r="M121" s="23"/>
      <c r="N121" s="23"/>
      <c r="O121" s="23"/>
      <c r="P121" s="23"/>
      <c r="Q121" s="23"/>
      <c r="R121" s="23"/>
      <c r="S121" s="23"/>
      <c r="T121" s="95"/>
      <c r="U121" s="95"/>
      <c r="V121" s="95"/>
      <c r="W121" s="206"/>
      <c r="X121" s="96"/>
      <c r="Y121" s="23"/>
      <c r="Z121" s="23"/>
      <c r="AA121" s="23"/>
    </row>
    <row r="122" spans="1:27" ht="15.75" customHeight="1">
      <c r="A122" s="23"/>
      <c r="B122" s="23"/>
      <c r="C122" s="23"/>
      <c r="D122" s="23"/>
      <c r="E122" s="96"/>
      <c r="F122" s="23"/>
      <c r="G122" s="96"/>
      <c r="H122" s="96"/>
      <c r="I122" s="23"/>
      <c r="J122" s="23"/>
      <c r="K122" s="23"/>
      <c r="L122" s="23"/>
      <c r="M122" s="23"/>
      <c r="N122" s="23"/>
      <c r="O122" s="23"/>
      <c r="P122" s="23"/>
      <c r="Q122" s="23"/>
      <c r="R122" s="23"/>
      <c r="S122" s="23"/>
      <c r="T122" s="95"/>
      <c r="U122" s="95"/>
      <c r="V122" s="95"/>
      <c r="W122" s="206"/>
      <c r="X122" s="96"/>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O33:R33"/>
    <mergeCell ref="O34:R34"/>
    <mergeCell ref="O35:R35"/>
    <mergeCell ref="O36:R36"/>
    <mergeCell ref="O37:R37"/>
    <mergeCell ref="O38:R38"/>
    <mergeCell ref="L42:L45"/>
    <mergeCell ref="M42:M45"/>
    <mergeCell ref="N42:N45"/>
    <mergeCell ref="O42:R45"/>
    <mergeCell ref="X42:X45"/>
    <mergeCell ref="O39:R39"/>
    <mergeCell ref="O40:R40"/>
    <mergeCell ref="O41:R41"/>
    <mergeCell ref="H42:H45"/>
    <mergeCell ref="I42:I45"/>
    <mergeCell ref="J42:J45"/>
    <mergeCell ref="K42:K45"/>
    <mergeCell ref="S42:S45"/>
    <mergeCell ref="T42:T45"/>
    <mergeCell ref="U42:U45"/>
    <mergeCell ref="V42:V45"/>
    <mergeCell ref="W42:W45"/>
    <mergeCell ref="B52:B54"/>
    <mergeCell ref="C52:C54"/>
    <mergeCell ref="D52:D54"/>
    <mergeCell ref="E52:E54"/>
    <mergeCell ref="F52:F54"/>
    <mergeCell ref="G52:G54"/>
    <mergeCell ref="O46:R46"/>
    <mergeCell ref="O47:R47"/>
    <mergeCell ref="O48:R48"/>
    <mergeCell ref="O49:R49"/>
    <mergeCell ref="O50:R50"/>
    <mergeCell ref="O51:R51"/>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O24:R24"/>
    <mergeCell ref="O25:R25"/>
    <mergeCell ref="O26:R26"/>
    <mergeCell ref="H27:H28"/>
    <mergeCell ref="I27:I28"/>
    <mergeCell ref="J27:J28"/>
    <mergeCell ref="K27:K28"/>
    <mergeCell ref="M27:M28"/>
    <mergeCell ref="I29:I32"/>
    <mergeCell ref="J29:J32"/>
    <mergeCell ref="K29:K32"/>
    <mergeCell ref="L29:L32"/>
    <mergeCell ref="L27:L28"/>
    <mergeCell ref="A29:A32"/>
    <mergeCell ref="B29:B32"/>
    <mergeCell ref="C29:C32"/>
    <mergeCell ref="D29:D32"/>
    <mergeCell ref="H29:H32"/>
    <mergeCell ref="W29:W32"/>
    <mergeCell ref="X29:X32"/>
    <mergeCell ref="M29:M32"/>
    <mergeCell ref="N29:N32"/>
    <mergeCell ref="S29:S32"/>
    <mergeCell ref="T29:T32"/>
    <mergeCell ref="U29:U32"/>
    <mergeCell ref="O29:R32"/>
  </mergeCells>
  <conditionalFormatting sqref="W24:W27 W29 W33:W36 W38 W40:W42 W46:W52">
    <cfRule type="containsText" dxfId="284" priority="1" stopIfTrue="1" operator="containsText" text="Cerrada">
      <formula>NOT(ISERROR(SEARCH(("Cerrada"),(W24))))</formula>
    </cfRule>
  </conditionalFormatting>
  <conditionalFormatting sqref="W24:W27 W29 W33:W36 W38 W40:W42 W46:W52">
    <cfRule type="containsText" dxfId="283" priority="2" stopIfTrue="1" operator="containsText" text="En ejecución">
      <formula>NOT(ISERROR(SEARCH(("En ejecución"),(W24))))</formula>
    </cfRule>
  </conditionalFormatting>
  <conditionalFormatting sqref="W24:W27 W29 W33:W36 W38 W40:W42 W46:W52">
    <cfRule type="containsText" dxfId="282" priority="3" stopIfTrue="1" operator="containsText" text="Vencida">
      <formula>NOT(ISERROR(SEARCH(("Vencida"),(W24))))</formula>
    </cfRule>
  </conditionalFormatting>
  <conditionalFormatting sqref="W24">
    <cfRule type="containsText" dxfId="281" priority="4" stopIfTrue="1" operator="containsText" text="Cerrada">
      <formula>NOT(ISERROR(SEARCH(("Cerrada"),(W24))))</formula>
    </cfRule>
  </conditionalFormatting>
  <conditionalFormatting sqref="W24">
    <cfRule type="containsText" dxfId="280" priority="5" stopIfTrue="1" operator="containsText" text="En ejecución">
      <formula>NOT(ISERROR(SEARCH(("En ejecución"),(W24))))</formula>
    </cfRule>
  </conditionalFormatting>
  <conditionalFormatting sqref="W24">
    <cfRule type="containsText" dxfId="279" priority="6" stopIfTrue="1" operator="containsText" text="Vencida">
      <formula>NOT(ISERROR(SEARCH(("Vencida"),(W24))))</formula>
    </cfRule>
  </conditionalFormatting>
  <dataValidations count="6">
    <dataValidation type="list" allowBlank="1" showErrorMessage="1" sqref="B24:B29 B33:B52">
      <formula1>$F$2:$F$6</formula1>
    </dataValidation>
    <dataValidation type="list" allowBlank="1" showErrorMessage="1" sqref="W24:W27 W29 W33:W42 W46:W52">
      <formula1>$I$2:$I$4</formula1>
    </dataValidation>
    <dataValidation type="list" allowBlank="1" showErrorMessage="1" sqref="F24:F36 F41:F52">
      <formula1>$G$2:$G$5</formula1>
    </dataValidation>
    <dataValidation type="list" allowBlank="1" showErrorMessage="1" sqref="V24:V41 V46:V52">
      <formula1>$J$2:$J$4</formula1>
    </dataValidation>
    <dataValidation type="list" allowBlank="1" showErrorMessage="1" sqref="I24:I27 I29 I33:I36 I41:I42 I46:I52">
      <formula1>$H$2:$H$3</formula1>
    </dataValidation>
    <dataValidation type="list" allowBlank="1" showErrorMessage="1" sqref="C24:C29 C33:C52">
      <formula1>$D$2:$D$13</formula1>
    </dataValidation>
  </dataValidations>
  <hyperlinks>
    <hyperlink ref="S27" r:id="rId1" location="overlay-context="/>
    <hyperlink ref="S33" r:id="rId2" location="overlay-context="/>
    <hyperlink ref="S34" r:id="rId3" location="overlay-context="/>
    <hyperlink ref="U37" r:id="rId4"/>
    <hyperlink ref="U38" r:id="rId5"/>
    <hyperlink ref="U39" r:id="rId6"/>
    <hyperlink ref="O41" r:id="rId7"/>
    <hyperlink ref="U41" r:id="rId8"/>
    <hyperlink ref="S42" r:id="rId9" location="overlay-context="/>
    <hyperlink ref="U42" r:id="rId10" location="overlay-context="/>
    <hyperlink ref="O46" r:id="rId11"/>
    <hyperlink ref="S46" r:id="rId12"/>
    <hyperlink ref="U46" r:id="rId13"/>
    <hyperlink ref="U51" r:id="rId14" location="overlay-context="/>
  </hyperlinks>
  <pageMargins left="0.7" right="0.7" top="0.75" bottom="0.75" header="0" footer="0"/>
  <pageSetup orientation="portrait"/>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7" max="17" width="14.7109375" customWidth="1"/>
    <col min="18" max="18" width="16.5703125" customWidth="1"/>
    <col min="19" max="19" width="11.42578125" customWidth="1"/>
    <col min="21" max="21" width="11.42578125" customWidth="1"/>
    <col min="22" max="26" width="10.7109375" customWidth="1"/>
  </cols>
  <sheetData>
    <row r="1" spans="1:26">
      <c r="A1" s="23"/>
      <c r="B1" s="23"/>
      <c r="C1" s="23"/>
      <c r="D1" s="23"/>
      <c r="E1" s="23"/>
      <c r="F1" s="23"/>
      <c r="G1" s="23"/>
      <c r="H1" s="23"/>
      <c r="I1" s="23" t="s">
        <v>332</v>
      </c>
      <c r="J1" s="23"/>
      <c r="K1" s="23"/>
      <c r="L1" s="23"/>
      <c r="M1" s="23"/>
      <c r="N1" s="23"/>
      <c r="O1" s="23"/>
      <c r="P1" s="23"/>
      <c r="Q1" s="23"/>
      <c r="R1" s="23"/>
      <c r="S1" s="23"/>
      <c r="T1" s="23"/>
      <c r="U1" s="23"/>
      <c r="V1" s="23"/>
      <c r="W1" s="23"/>
      <c r="X1" s="23"/>
      <c r="Y1" s="23"/>
      <c r="Z1" s="23"/>
    </row>
    <row r="2" spans="1:26">
      <c r="A2" s="23"/>
      <c r="B2" s="23"/>
      <c r="C2" s="23"/>
      <c r="D2" s="23"/>
      <c r="E2" s="23"/>
      <c r="F2" s="23"/>
      <c r="G2" s="23"/>
      <c r="H2" s="23"/>
      <c r="I2" s="23" t="s">
        <v>333</v>
      </c>
      <c r="J2" s="23">
        <v>25</v>
      </c>
      <c r="K2" s="23"/>
      <c r="L2" s="23"/>
      <c r="M2" s="23"/>
      <c r="N2" s="23"/>
      <c r="O2" s="23"/>
      <c r="P2" s="23"/>
      <c r="Q2" s="23"/>
      <c r="R2" s="23"/>
      <c r="S2" s="23"/>
      <c r="T2" s="23"/>
      <c r="U2" s="23"/>
      <c r="V2" s="23"/>
      <c r="W2" s="23"/>
      <c r="X2" s="23"/>
      <c r="Y2" s="23"/>
      <c r="Z2" s="23"/>
    </row>
    <row r="3" spans="1:26" ht="30">
      <c r="A3" s="23"/>
      <c r="B3" s="207" t="s">
        <v>8</v>
      </c>
      <c r="C3" s="208"/>
      <c r="D3" s="209">
        <v>31</v>
      </c>
      <c r="E3" s="210">
        <v>1</v>
      </c>
      <c r="F3" s="23"/>
      <c r="G3" s="23"/>
      <c r="H3" s="23"/>
      <c r="I3" s="23" t="s">
        <v>334</v>
      </c>
      <c r="J3" s="23">
        <v>26</v>
      </c>
      <c r="K3" s="23"/>
      <c r="L3" s="23"/>
      <c r="M3" s="23"/>
      <c r="N3" s="23"/>
      <c r="O3" s="23"/>
      <c r="P3" s="23"/>
      <c r="Q3" s="23"/>
      <c r="R3" s="23"/>
      <c r="S3" s="23"/>
      <c r="T3" s="23"/>
      <c r="U3" s="23"/>
      <c r="V3" s="23"/>
      <c r="W3" s="23"/>
      <c r="X3" s="23"/>
      <c r="Y3" s="23"/>
      <c r="Z3" s="23"/>
    </row>
    <row r="4" spans="1:26">
      <c r="A4" s="23"/>
      <c r="B4" s="211" t="s">
        <v>9</v>
      </c>
      <c r="C4" s="212"/>
      <c r="D4" s="213">
        <v>0</v>
      </c>
      <c r="E4" s="214">
        <f t="shared" ref="E4:E6" si="0">+D4/$D$3</f>
        <v>0</v>
      </c>
      <c r="F4" s="23"/>
      <c r="G4" s="23"/>
      <c r="H4" s="23"/>
      <c r="I4" s="23" t="s">
        <v>18</v>
      </c>
      <c r="J4" s="23">
        <v>0</v>
      </c>
      <c r="K4" s="23"/>
      <c r="L4" s="23"/>
      <c r="M4" s="23"/>
      <c r="N4" s="23"/>
      <c r="O4" s="23"/>
      <c r="P4" s="23"/>
      <c r="Q4" s="23"/>
      <c r="R4" s="23"/>
      <c r="S4" s="23"/>
      <c r="T4" s="23"/>
      <c r="U4" s="23"/>
      <c r="V4" s="23"/>
      <c r="W4" s="23"/>
      <c r="X4" s="23"/>
      <c r="Y4" s="23"/>
      <c r="Z4" s="23"/>
    </row>
    <row r="5" spans="1:26">
      <c r="A5" s="23"/>
      <c r="B5" s="211" t="s">
        <v>10</v>
      </c>
      <c r="C5" s="212"/>
      <c r="D5" s="213">
        <v>23</v>
      </c>
      <c r="E5" s="214">
        <f t="shared" si="0"/>
        <v>0.74193548387096775</v>
      </c>
      <c r="F5" s="23"/>
      <c r="G5" s="23"/>
      <c r="H5" s="23"/>
      <c r="I5" s="23" t="s">
        <v>335</v>
      </c>
      <c r="J5" s="23">
        <v>20</v>
      </c>
      <c r="K5" s="23"/>
      <c r="L5" s="23"/>
      <c r="M5" s="23"/>
      <c r="N5" s="23"/>
      <c r="O5" s="23"/>
      <c r="P5" s="23"/>
      <c r="Q5" s="23"/>
      <c r="R5" s="23"/>
      <c r="S5" s="23"/>
      <c r="T5" s="23"/>
      <c r="U5" s="23"/>
      <c r="V5" s="23"/>
      <c r="W5" s="23"/>
      <c r="X5" s="23"/>
      <c r="Y5" s="23"/>
      <c r="Z5" s="23"/>
    </row>
    <row r="6" spans="1:26">
      <c r="A6" s="23"/>
      <c r="B6" s="215" t="s">
        <v>11</v>
      </c>
      <c r="C6" s="216"/>
      <c r="D6" s="217">
        <v>8</v>
      </c>
      <c r="E6" s="218">
        <f t="shared" si="0"/>
        <v>0.25806451612903225</v>
      </c>
      <c r="F6" s="23"/>
      <c r="G6" s="23"/>
      <c r="H6" s="23"/>
      <c r="I6" s="23" t="s">
        <v>19</v>
      </c>
      <c r="J6" s="23">
        <v>6</v>
      </c>
      <c r="K6" s="23"/>
      <c r="L6" s="23"/>
      <c r="M6" s="23"/>
      <c r="N6" s="23"/>
      <c r="O6" s="23"/>
      <c r="P6" s="23"/>
      <c r="Q6" s="23"/>
      <c r="R6" s="23"/>
      <c r="S6" s="23"/>
      <c r="T6" s="23"/>
      <c r="U6" s="23"/>
      <c r="V6" s="23"/>
      <c r="W6" s="23"/>
      <c r="X6" s="23"/>
      <c r="Y6" s="23"/>
      <c r="Z6" s="23"/>
    </row>
    <row r="7" spans="1:26">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c r="A8" s="23"/>
      <c r="B8" s="23"/>
      <c r="C8" s="23"/>
      <c r="D8" s="23"/>
      <c r="E8" s="23"/>
      <c r="F8" s="23"/>
      <c r="G8" s="23"/>
      <c r="H8" s="23"/>
      <c r="I8" s="23" t="s">
        <v>336</v>
      </c>
      <c r="J8" s="23"/>
      <c r="K8" s="23"/>
      <c r="L8" s="23"/>
      <c r="M8" s="23"/>
      <c r="N8" s="23"/>
      <c r="O8" s="23"/>
      <c r="P8" s="893" t="s">
        <v>337</v>
      </c>
      <c r="Q8" s="867"/>
      <c r="R8" s="867"/>
      <c r="S8" s="867"/>
      <c r="T8" s="867"/>
      <c r="U8" s="867"/>
      <c r="V8" s="23"/>
      <c r="W8" s="23"/>
      <c r="X8" s="23"/>
      <c r="Y8" s="23"/>
      <c r="Z8" s="23"/>
    </row>
    <row r="9" spans="1:26" ht="48" customHeight="1">
      <c r="A9" s="219"/>
      <c r="B9" s="220" t="s">
        <v>15</v>
      </c>
      <c r="C9" s="221" t="s">
        <v>338</v>
      </c>
      <c r="D9" s="221" t="s">
        <v>17</v>
      </c>
      <c r="E9" s="221" t="s">
        <v>18</v>
      </c>
      <c r="F9" s="221" t="s">
        <v>19</v>
      </c>
      <c r="G9" s="222" t="s">
        <v>20</v>
      </c>
      <c r="H9" s="223"/>
      <c r="I9" s="224" t="s">
        <v>15</v>
      </c>
      <c r="J9" s="224" t="s">
        <v>339</v>
      </c>
      <c r="K9" s="224" t="s">
        <v>340</v>
      </c>
      <c r="L9" s="224" t="s">
        <v>341</v>
      </c>
      <c r="M9" s="224" t="s">
        <v>342</v>
      </c>
      <c r="N9" s="224" t="s">
        <v>343</v>
      </c>
      <c r="O9" s="223"/>
      <c r="P9" s="225" t="s">
        <v>344</v>
      </c>
      <c r="Q9" s="225" t="s">
        <v>345</v>
      </c>
      <c r="R9" s="225" t="s">
        <v>346</v>
      </c>
      <c r="S9" s="225" t="s">
        <v>341</v>
      </c>
      <c r="T9" s="225" t="s">
        <v>70</v>
      </c>
      <c r="U9" s="225" t="s">
        <v>347</v>
      </c>
      <c r="V9" s="219"/>
      <c r="W9" s="219"/>
      <c r="X9" s="219"/>
      <c r="Y9" s="219"/>
      <c r="Z9" s="219"/>
    </row>
    <row r="10" spans="1:26">
      <c r="A10" s="23"/>
      <c r="B10" s="226" t="s">
        <v>23</v>
      </c>
      <c r="C10" s="213">
        <v>4</v>
      </c>
      <c r="D10" s="213">
        <v>4</v>
      </c>
      <c r="E10" s="213">
        <v>0</v>
      </c>
      <c r="F10" s="213">
        <v>4</v>
      </c>
      <c r="G10" s="227">
        <v>0</v>
      </c>
      <c r="H10" s="75"/>
      <c r="I10" s="228" t="s">
        <v>348</v>
      </c>
      <c r="J10" s="229">
        <f t="shared" ref="J10:N10" si="1">+C10+C11+C12</f>
        <v>7</v>
      </c>
      <c r="K10" s="229">
        <f t="shared" si="1"/>
        <v>7</v>
      </c>
      <c r="L10" s="229">
        <f t="shared" si="1"/>
        <v>0</v>
      </c>
      <c r="M10" s="229">
        <f t="shared" si="1"/>
        <v>6</v>
      </c>
      <c r="N10" s="229">
        <f t="shared" si="1"/>
        <v>1</v>
      </c>
      <c r="O10" s="230"/>
      <c r="P10" s="204" t="s">
        <v>349</v>
      </c>
      <c r="Q10" s="194">
        <v>28</v>
      </c>
      <c r="R10" s="194">
        <v>31</v>
      </c>
      <c r="S10" s="204">
        <v>0</v>
      </c>
      <c r="T10" s="204">
        <v>23</v>
      </c>
      <c r="U10" s="204">
        <v>8</v>
      </c>
      <c r="V10" s="23"/>
      <c r="W10" s="23"/>
      <c r="X10" s="23"/>
      <c r="Y10" s="23"/>
      <c r="Z10" s="23"/>
    </row>
    <row r="11" spans="1:26">
      <c r="A11" s="23"/>
      <c r="B11" s="226" t="s">
        <v>25</v>
      </c>
      <c r="C11" s="213">
        <v>1</v>
      </c>
      <c r="D11" s="213">
        <v>1</v>
      </c>
      <c r="E11" s="213">
        <v>0</v>
      </c>
      <c r="F11" s="213">
        <v>0</v>
      </c>
      <c r="G11" s="231">
        <v>1</v>
      </c>
      <c r="H11" s="75"/>
      <c r="I11" s="228" t="s">
        <v>350</v>
      </c>
      <c r="J11" s="229">
        <f t="shared" ref="J11:N11" si="2">+C13</f>
        <v>6</v>
      </c>
      <c r="K11" s="229">
        <f t="shared" si="2"/>
        <v>6</v>
      </c>
      <c r="L11" s="229">
        <f t="shared" si="2"/>
        <v>0</v>
      </c>
      <c r="M11" s="229">
        <f t="shared" si="2"/>
        <v>6</v>
      </c>
      <c r="N11" s="229">
        <f t="shared" si="2"/>
        <v>0</v>
      </c>
      <c r="O11" s="230"/>
      <c r="P11" s="204" t="s">
        <v>351</v>
      </c>
      <c r="Q11" s="204">
        <v>25</v>
      </c>
      <c r="R11" s="204">
        <v>26</v>
      </c>
      <c r="S11" s="204"/>
      <c r="T11" s="204">
        <v>6</v>
      </c>
      <c r="U11" s="204">
        <v>20</v>
      </c>
      <c r="V11" s="23"/>
      <c r="W11" s="23"/>
      <c r="X11" s="23"/>
      <c r="Y11" s="23"/>
      <c r="Z11" s="23"/>
    </row>
    <row r="12" spans="1:26">
      <c r="A12" s="23"/>
      <c r="B12" s="226" t="s">
        <v>27</v>
      </c>
      <c r="C12" s="213">
        <v>2</v>
      </c>
      <c r="D12" s="213">
        <v>2</v>
      </c>
      <c r="E12" s="213">
        <v>0</v>
      </c>
      <c r="F12" s="213">
        <v>2</v>
      </c>
      <c r="G12" s="231">
        <v>0</v>
      </c>
      <c r="H12" s="75"/>
      <c r="I12" s="228" t="s">
        <v>352</v>
      </c>
      <c r="J12" s="229">
        <f t="shared" ref="J12:N12" si="3">+C14+C15+C17+C18+C19+C20+C21</f>
        <v>13</v>
      </c>
      <c r="K12" s="229">
        <f t="shared" si="3"/>
        <v>16</v>
      </c>
      <c r="L12" s="229">
        <f t="shared" si="3"/>
        <v>0</v>
      </c>
      <c r="M12" s="229">
        <f t="shared" si="3"/>
        <v>10</v>
      </c>
      <c r="N12" s="229">
        <f t="shared" si="3"/>
        <v>6</v>
      </c>
      <c r="O12" s="230"/>
      <c r="P12" s="232" t="s">
        <v>353</v>
      </c>
      <c r="Q12" s="232">
        <f t="shared" ref="Q12:U12" si="4">SUM(Q10:Q11)</f>
        <v>53</v>
      </c>
      <c r="R12" s="232">
        <f t="shared" si="4"/>
        <v>57</v>
      </c>
      <c r="S12" s="232">
        <f t="shared" si="4"/>
        <v>0</v>
      </c>
      <c r="T12" s="232">
        <f t="shared" si="4"/>
        <v>29</v>
      </c>
      <c r="U12" s="232">
        <f t="shared" si="4"/>
        <v>28</v>
      </c>
      <c r="V12" s="23"/>
      <c r="W12" s="23"/>
      <c r="X12" s="23"/>
      <c r="Y12" s="23"/>
      <c r="Z12" s="23"/>
    </row>
    <row r="13" spans="1:26" ht="30">
      <c r="A13" s="23"/>
      <c r="B13" s="233" t="s">
        <v>29</v>
      </c>
      <c r="C13" s="213">
        <v>6</v>
      </c>
      <c r="D13" s="213">
        <v>6</v>
      </c>
      <c r="E13" s="213">
        <v>0</v>
      </c>
      <c r="F13" s="213">
        <v>6</v>
      </c>
      <c r="G13" s="231">
        <v>0</v>
      </c>
      <c r="H13" s="75"/>
      <c r="I13" s="228" t="s">
        <v>354</v>
      </c>
      <c r="J13" s="229">
        <f t="shared" ref="J13:N13" si="5">+C22+C23</f>
        <v>2</v>
      </c>
      <c r="K13" s="229">
        <f t="shared" si="5"/>
        <v>2</v>
      </c>
      <c r="L13" s="229">
        <f t="shared" si="5"/>
        <v>0</v>
      </c>
      <c r="M13" s="229">
        <f t="shared" si="5"/>
        <v>1</v>
      </c>
      <c r="N13" s="229">
        <f t="shared" si="5"/>
        <v>1</v>
      </c>
      <c r="O13" s="230"/>
      <c r="P13" s="23"/>
      <c r="Q13" s="23"/>
      <c r="R13" s="23"/>
      <c r="S13" s="23"/>
      <c r="T13" s="23"/>
      <c r="U13" s="23"/>
      <c r="V13" s="23"/>
      <c r="W13" s="23"/>
      <c r="X13" s="23"/>
      <c r="Y13" s="23"/>
      <c r="Z13" s="23"/>
    </row>
    <row r="14" spans="1:26">
      <c r="A14" s="23"/>
      <c r="B14" s="226" t="s">
        <v>31</v>
      </c>
      <c r="C14" s="213">
        <v>2</v>
      </c>
      <c r="D14" s="213">
        <v>3</v>
      </c>
      <c r="E14" s="213">
        <v>0</v>
      </c>
      <c r="F14" s="213">
        <v>2</v>
      </c>
      <c r="G14" s="231">
        <v>1</v>
      </c>
      <c r="H14" s="75"/>
      <c r="I14" s="232" t="s">
        <v>353</v>
      </c>
      <c r="J14" s="229">
        <f t="shared" ref="J14:N14" si="6">SUM(J10:J13)</f>
        <v>28</v>
      </c>
      <c r="K14" s="229">
        <f t="shared" si="6"/>
        <v>31</v>
      </c>
      <c r="L14" s="229">
        <f t="shared" si="6"/>
        <v>0</v>
      </c>
      <c r="M14" s="229">
        <f t="shared" si="6"/>
        <v>23</v>
      </c>
      <c r="N14" s="229">
        <f t="shared" si="6"/>
        <v>8</v>
      </c>
      <c r="O14" s="230"/>
      <c r="P14" s="23"/>
      <c r="Q14" s="23"/>
      <c r="R14" s="23"/>
      <c r="S14" s="23"/>
      <c r="T14" s="23"/>
      <c r="U14" s="23"/>
      <c r="V14" s="23"/>
      <c r="W14" s="23"/>
      <c r="X14" s="23"/>
      <c r="Y14" s="23"/>
      <c r="Z14" s="23"/>
    </row>
    <row r="15" spans="1:26">
      <c r="A15" s="23"/>
      <c r="B15" s="226" t="s">
        <v>33</v>
      </c>
      <c r="C15" s="213">
        <v>0</v>
      </c>
      <c r="D15" s="213">
        <v>0</v>
      </c>
      <c r="E15" s="213">
        <v>0</v>
      </c>
      <c r="F15" s="213">
        <v>0</v>
      </c>
      <c r="G15" s="231">
        <v>0</v>
      </c>
      <c r="H15" s="75"/>
      <c r="I15" s="23"/>
      <c r="J15" s="23"/>
      <c r="K15" s="75"/>
      <c r="L15" s="75"/>
      <c r="M15" s="75"/>
      <c r="N15" s="75"/>
      <c r="O15" s="75"/>
      <c r="P15" s="23"/>
      <c r="Q15" s="23"/>
      <c r="R15" s="23"/>
      <c r="S15" s="23"/>
      <c r="T15" s="23"/>
      <c r="U15" s="23"/>
      <c r="V15" s="23"/>
      <c r="W15" s="23"/>
      <c r="X15" s="23"/>
      <c r="Y15" s="23"/>
      <c r="Z15" s="23"/>
    </row>
    <row r="16" spans="1:26">
      <c r="A16" s="23"/>
      <c r="B16" s="226" t="s">
        <v>35</v>
      </c>
      <c r="C16" s="213">
        <v>0</v>
      </c>
      <c r="D16" s="213">
        <v>0</v>
      </c>
      <c r="E16" s="213">
        <v>0</v>
      </c>
      <c r="F16" s="213">
        <v>0</v>
      </c>
      <c r="G16" s="231">
        <v>0</v>
      </c>
      <c r="H16" s="75"/>
      <c r="I16" s="23"/>
      <c r="J16" s="23"/>
      <c r="K16" s="23"/>
      <c r="L16" s="23"/>
      <c r="M16" s="23"/>
      <c r="N16" s="23"/>
      <c r="O16" s="23"/>
      <c r="P16" s="23"/>
      <c r="Q16" s="23"/>
      <c r="R16" s="23"/>
      <c r="S16" s="23"/>
      <c r="T16" s="23"/>
      <c r="U16" s="23"/>
      <c r="V16" s="23"/>
      <c r="W16" s="23"/>
      <c r="X16" s="23"/>
      <c r="Y16" s="23"/>
      <c r="Z16" s="23"/>
    </row>
    <row r="17" spans="1:26" ht="30">
      <c r="A17" s="23"/>
      <c r="B17" s="233" t="s">
        <v>37</v>
      </c>
      <c r="C17" s="213">
        <v>2</v>
      </c>
      <c r="D17" s="213">
        <v>3</v>
      </c>
      <c r="E17" s="213">
        <v>0</v>
      </c>
      <c r="F17" s="213">
        <v>1</v>
      </c>
      <c r="G17" s="231">
        <v>2</v>
      </c>
      <c r="H17" s="75"/>
      <c r="I17" s="23"/>
      <c r="J17" s="23"/>
      <c r="K17" s="23"/>
      <c r="L17" s="23"/>
      <c r="M17" s="23"/>
      <c r="N17" s="23"/>
      <c r="O17" s="23"/>
      <c r="P17" s="23"/>
      <c r="Q17" s="23"/>
      <c r="R17" s="23"/>
      <c r="S17" s="23"/>
      <c r="T17" s="23"/>
      <c r="U17" s="23"/>
      <c r="V17" s="23"/>
      <c r="W17" s="23"/>
      <c r="X17" s="23"/>
      <c r="Y17" s="23"/>
      <c r="Z17" s="23"/>
    </row>
    <row r="18" spans="1:26">
      <c r="A18" s="23"/>
      <c r="B18" s="226" t="s">
        <v>39</v>
      </c>
      <c r="C18" s="213">
        <v>2</v>
      </c>
      <c r="D18" s="213">
        <v>3</v>
      </c>
      <c r="E18" s="213">
        <v>0</v>
      </c>
      <c r="F18" s="213">
        <v>3</v>
      </c>
      <c r="G18" s="231">
        <v>0</v>
      </c>
      <c r="H18" s="75"/>
      <c r="I18" s="23"/>
      <c r="J18" s="23"/>
      <c r="K18" s="23"/>
      <c r="L18" s="23"/>
      <c r="M18" s="23"/>
      <c r="N18" s="23"/>
      <c r="O18" s="23"/>
      <c r="P18" s="23"/>
      <c r="Q18" s="23"/>
      <c r="R18" s="23"/>
      <c r="S18" s="23"/>
      <c r="T18" s="23"/>
      <c r="U18" s="23"/>
      <c r="V18" s="23"/>
      <c r="W18" s="23"/>
      <c r="X18" s="23"/>
      <c r="Y18" s="23"/>
      <c r="Z18" s="23"/>
    </row>
    <row r="19" spans="1:26">
      <c r="A19" s="23"/>
      <c r="B19" s="226" t="s">
        <v>41</v>
      </c>
      <c r="C19" s="213">
        <v>6</v>
      </c>
      <c r="D19" s="213">
        <v>6</v>
      </c>
      <c r="E19" s="213">
        <v>0</v>
      </c>
      <c r="F19" s="213">
        <v>4</v>
      </c>
      <c r="G19" s="231">
        <v>2</v>
      </c>
      <c r="H19" s="75"/>
      <c r="I19" s="23"/>
      <c r="J19" s="23"/>
      <c r="K19" s="23"/>
      <c r="L19" s="23"/>
      <c r="M19" s="23"/>
      <c r="N19" s="23"/>
      <c r="O19" s="23"/>
      <c r="P19" s="23"/>
      <c r="Q19" s="23"/>
      <c r="R19" s="23"/>
      <c r="S19" s="23"/>
      <c r="T19" s="23"/>
      <c r="U19" s="23"/>
      <c r="V19" s="23"/>
      <c r="W19" s="23"/>
      <c r="X19" s="23"/>
      <c r="Y19" s="23"/>
      <c r="Z19" s="23"/>
    </row>
    <row r="20" spans="1:26">
      <c r="A20" s="23"/>
      <c r="B20" s="226" t="s">
        <v>43</v>
      </c>
      <c r="C20" s="213">
        <v>1</v>
      </c>
      <c r="D20" s="213">
        <v>1</v>
      </c>
      <c r="E20" s="213">
        <v>0</v>
      </c>
      <c r="F20" s="213">
        <v>0</v>
      </c>
      <c r="G20" s="231">
        <v>1</v>
      </c>
      <c r="H20" s="75"/>
      <c r="I20" s="23"/>
      <c r="J20" s="23"/>
      <c r="K20" s="23"/>
      <c r="L20" s="23"/>
      <c r="M20" s="23"/>
      <c r="N20" s="23"/>
      <c r="O20" s="23"/>
      <c r="P20" s="23"/>
      <c r="Q20" s="23"/>
      <c r="R20" s="23"/>
      <c r="S20" s="23"/>
      <c r="T20" s="23"/>
      <c r="U20" s="23"/>
      <c r="V20" s="23"/>
      <c r="W20" s="23"/>
      <c r="X20" s="23"/>
      <c r="Y20" s="23"/>
      <c r="Z20" s="23"/>
    </row>
    <row r="21" spans="1:26" ht="15.75" customHeight="1">
      <c r="A21" s="23"/>
      <c r="B21" s="226" t="s">
        <v>45</v>
      </c>
      <c r="C21" s="213">
        <v>0</v>
      </c>
      <c r="D21" s="213">
        <v>0</v>
      </c>
      <c r="E21" s="213">
        <v>0</v>
      </c>
      <c r="F21" s="213">
        <v>0</v>
      </c>
      <c r="G21" s="231">
        <v>0</v>
      </c>
      <c r="H21" s="75"/>
      <c r="I21" s="23"/>
      <c r="J21" s="23"/>
      <c r="K21" s="23"/>
      <c r="L21" s="23"/>
      <c r="M21" s="23"/>
      <c r="N21" s="23"/>
      <c r="O21" s="23"/>
      <c r="P21" s="23"/>
      <c r="Q21" s="23"/>
      <c r="R21" s="23"/>
      <c r="S21" s="23"/>
      <c r="T21" s="23"/>
      <c r="U21" s="23"/>
      <c r="V21" s="23"/>
      <c r="W21" s="23"/>
      <c r="X21" s="23"/>
      <c r="Y21" s="23"/>
      <c r="Z21" s="23"/>
    </row>
    <row r="22" spans="1:26" ht="15.75" customHeight="1">
      <c r="A22" s="23"/>
      <c r="B22" s="226" t="s">
        <v>47</v>
      </c>
      <c r="C22" s="213">
        <v>0</v>
      </c>
      <c r="D22" s="213">
        <v>0</v>
      </c>
      <c r="E22" s="213">
        <v>0</v>
      </c>
      <c r="F22" s="213">
        <v>0</v>
      </c>
      <c r="G22" s="231">
        <v>0</v>
      </c>
      <c r="H22" s="75"/>
      <c r="I22" s="23"/>
      <c r="J22" s="23"/>
      <c r="K22" s="23"/>
      <c r="L22" s="23"/>
      <c r="M22" s="23"/>
      <c r="N22" s="23"/>
      <c r="O22" s="23"/>
      <c r="P22" s="23"/>
      <c r="Q22" s="23"/>
      <c r="R22" s="23"/>
      <c r="S22" s="23"/>
      <c r="T22" s="23"/>
      <c r="U22" s="23"/>
      <c r="V22" s="23"/>
      <c r="W22" s="23"/>
      <c r="X22" s="23"/>
      <c r="Y22" s="23"/>
      <c r="Z22" s="23"/>
    </row>
    <row r="23" spans="1:26" ht="15.75" customHeight="1">
      <c r="A23" s="23"/>
      <c r="B23" s="226" t="s">
        <v>49</v>
      </c>
      <c r="C23" s="213">
        <v>2</v>
      </c>
      <c r="D23" s="213">
        <v>2</v>
      </c>
      <c r="E23" s="213">
        <v>0</v>
      </c>
      <c r="F23" s="213">
        <v>1</v>
      </c>
      <c r="G23" s="231">
        <v>1</v>
      </c>
      <c r="H23" s="75"/>
      <c r="I23" s="23"/>
      <c r="J23" s="23"/>
      <c r="K23" s="23"/>
      <c r="L23" s="23"/>
      <c r="M23" s="23"/>
      <c r="N23" s="23"/>
      <c r="O23" s="23"/>
      <c r="P23" s="23"/>
      <c r="Q23" s="23"/>
      <c r="R23" s="23"/>
      <c r="S23" s="23"/>
      <c r="T23" s="23"/>
      <c r="U23" s="23"/>
      <c r="V23" s="23"/>
      <c r="W23" s="23"/>
      <c r="X23" s="23"/>
      <c r="Y23" s="23"/>
      <c r="Z23" s="23"/>
    </row>
    <row r="24" spans="1:26" ht="15.75" customHeight="1">
      <c r="A24" s="234"/>
      <c r="B24" s="235" t="s">
        <v>353</v>
      </c>
      <c r="C24" s="236">
        <f t="shared" ref="C24:G24" si="7">SUM(C10:C23)</f>
        <v>28</v>
      </c>
      <c r="D24" s="237">
        <f t="shared" si="7"/>
        <v>31</v>
      </c>
      <c r="E24" s="237">
        <f t="shared" si="7"/>
        <v>0</v>
      </c>
      <c r="F24" s="237">
        <f t="shared" si="7"/>
        <v>23</v>
      </c>
      <c r="G24" s="237">
        <f t="shared" si="7"/>
        <v>8</v>
      </c>
      <c r="H24" s="75"/>
      <c r="I24" s="234"/>
      <c r="J24" s="234"/>
      <c r="K24" s="234"/>
      <c r="L24" s="234"/>
      <c r="M24" s="234"/>
      <c r="N24" s="234"/>
      <c r="O24" s="234"/>
      <c r="P24" s="234"/>
      <c r="Q24" s="234"/>
      <c r="R24" s="234"/>
      <c r="S24" s="234"/>
      <c r="T24" s="234"/>
      <c r="U24" s="234"/>
      <c r="V24" s="234"/>
      <c r="W24" s="234"/>
      <c r="X24" s="234"/>
      <c r="Y24" s="234"/>
      <c r="Z24" s="234"/>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238" t="s">
        <v>15</v>
      </c>
      <c r="K32" s="238" t="s">
        <v>355</v>
      </c>
      <c r="L32" s="238" t="s">
        <v>18</v>
      </c>
      <c r="M32" s="238" t="s">
        <v>19</v>
      </c>
      <c r="N32" s="238" t="s">
        <v>20</v>
      </c>
      <c r="O32" s="238" t="s">
        <v>21</v>
      </c>
      <c r="P32" s="23"/>
      <c r="Q32" s="23"/>
      <c r="R32" s="23"/>
      <c r="S32" s="23"/>
      <c r="T32" s="23"/>
      <c r="U32" s="23"/>
      <c r="V32" s="23"/>
      <c r="W32" s="23"/>
      <c r="X32" s="23"/>
      <c r="Y32" s="23"/>
      <c r="Z32" s="23"/>
    </row>
    <row r="33" spans="1:26" ht="15.75" hidden="1" customHeight="1">
      <c r="A33" s="23"/>
      <c r="B33" s="23"/>
      <c r="C33" s="23"/>
      <c r="D33" s="23"/>
      <c r="E33" s="23"/>
      <c r="F33" s="23"/>
      <c r="G33" s="23"/>
      <c r="H33" s="23"/>
      <c r="I33" s="23"/>
      <c r="J33" s="50" t="s">
        <v>22</v>
      </c>
      <c r="K33" s="52">
        <v>4</v>
      </c>
      <c r="L33" s="52">
        <v>0</v>
      </c>
      <c r="M33" s="52">
        <v>4</v>
      </c>
      <c r="N33" s="52">
        <v>0</v>
      </c>
      <c r="O33" s="239">
        <v>0</v>
      </c>
      <c r="P33" s="23"/>
      <c r="Q33" s="23"/>
      <c r="R33" s="23"/>
      <c r="S33" s="23"/>
      <c r="T33" s="23"/>
      <c r="U33" s="23"/>
      <c r="V33" s="23"/>
      <c r="W33" s="23"/>
      <c r="X33" s="23"/>
      <c r="Y33" s="23"/>
      <c r="Z33" s="23"/>
    </row>
    <row r="34" spans="1:26" ht="15.75" hidden="1" customHeight="1">
      <c r="A34" s="23"/>
      <c r="B34" s="23"/>
      <c r="C34" s="23"/>
      <c r="D34" s="23"/>
      <c r="E34" s="23"/>
      <c r="F34" s="23"/>
      <c r="G34" s="23"/>
      <c r="H34" s="23"/>
      <c r="I34" s="23"/>
      <c r="J34" s="55" t="s">
        <v>24</v>
      </c>
      <c r="K34" s="57">
        <v>1</v>
      </c>
      <c r="L34" s="57">
        <v>1</v>
      </c>
      <c r="M34" s="57">
        <v>0</v>
      </c>
      <c r="N34" s="57">
        <v>0</v>
      </c>
      <c r="O34" s="240">
        <v>0</v>
      </c>
      <c r="P34" s="23"/>
      <c r="Q34" s="23"/>
      <c r="R34" s="23"/>
      <c r="S34" s="23"/>
      <c r="T34" s="23"/>
      <c r="U34" s="23"/>
      <c r="V34" s="23"/>
      <c r="W34" s="23"/>
      <c r="X34" s="23"/>
      <c r="Y34" s="23"/>
      <c r="Z34" s="23"/>
    </row>
    <row r="35" spans="1:26" ht="15.75" hidden="1" customHeight="1">
      <c r="A35" s="23"/>
      <c r="B35" s="23"/>
      <c r="C35" s="23"/>
      <c r="D35" s="23"/>
      <c r="E35" s="23"/>
      <c r="F35" s="23"/>
      <c r="G35" s="23"/>
      <c r="H35" s="23"/>
      <c r="I35" s="23"/>
      <c r="J35" s="55" t="s">
        <v>26</v>
      </c>
      <c r="K35" s="241">
        <v>2</v>
      </c>
      <c r="L35" s="241">
        <v>0</v>
      </c>
      <c r="M35" s="241">
        <v>2</v>
      </c>
      <c r="N35" s="241">
        <v>0</v>
      </c>
      <c r="O35" s="242">
        <v>0</v>
      </c>
      <c r="P35" s="23"/>
      <c r="Q35" s="23"/>
      <c r="R35" s="23"/>
      <c r="S35" s="23"/>
      <c r="T35" s="23"/>
      <c r="U35" s="23"/>
      <c r="V35" s="23"/>
      <c r="W35" s="23"/>
      <c r="X35" s="23"/>
      <c r="Y35" s="23"/>
      <c r="Z35" s="23"/>
    </row>
    <row r="36" spans="1:26" ht="15.75" hidden="1" customHeight="1">
      <c r="A36" s="23"/>
      <c r="B36" s="23"/>
      <c r="C36" s="23"/>
      <c r="D36" s="23"/>
      <c r="E36" s="23"/>
      <c r="F36" s="23"/>
      <c r="G36" s="23"/>
      <c r="H36" s="23"/>
      <c r="I36" s="23"/>
      <c r="J36" s="58" t="s">
        <v>28</v>
      </c>
      <c r="K36" s="57">
        <v>6</v>
      </c>
      <c r="L36" s="57">
        <v>0</v>
      </c>
      <c r="M36" s="57">
        <v>6</v>
      </c>
      <c r="N36" s="57">
        <v>0</v>
      </c>
      <c r="O36" s="240">
        <v>0</v>
      </c>
      <c r="P36" s="23"/>
      <c r="Q36" s="23"/>
      <c r="R36" s="23"/>
      <c r="S36" s="23"/>
      <c r="T36" s="23"/>
      <c r="U36" s="23"/>
      <c r="V36" s="23"/>
      <c r="W36" s="23"/>
      <c r="X36" s="23"/>
      <c r="Y36" s="23"/>
      <c r="Z36" s="23"/>
    </row>
    <row r="37" spans="1:26" ht="15.75" hidden="1" customHeight="1">
      <c r="A37" s="23"/>
      <c r="B37" s="23"/>
      <c r="C37" s="23"/>
      <c r="D37" s="23"/>
      <c r="E37" s="23"/>
      <c r="F37" s="23"/>
      <c r="G37" s="23"/>
      <c r="H37" s="23"/>
      <c r="I37" s="23"/>
      <c r="J37" s="59" t="s">
        <v>30</v>
      </c>
      <c r="K37" s="57">
        <v>7</v>
      </c>
      <c r="L37" s="57">
        <v>1</v>
      </c>
      <c r="M37" s="57">
        <v>2</v>
      </c>
      <c r="N37" s="57">
        <v>4</v>
      </c>
      <c r="O37" s="240">
        <v>0</v>
      </c>
      <c r="P37" s="23"/>
      <c r="Q37" s="23"/>
      <c r="R37" s="23"/>
      <c r="S37" s="23"/>
      <c r="T37" s="23"/>
      <c r="U37" s="23"/>
      <c r="V37" s="23"/>
      <c r="W37" s="23"/>
      <c r="X37" s="23"/>
      <c r="Y37" s="23"/>
      <c r="Z37" s="23"/>
    </row>
    <row r="38" spans="1:26" ht="15.75" hidden="1" customHeight="1">
      <c r="A38" s="23"/>
      <c r="B38" s="23"/>
      <c r="C38" s="23"/>
      <c r="D38" s="23"/>
      <c r="E38" s="23"/>
      <c r="F38" s="23"/>
      <c r="G38" s="23"/>
      <c r="H38" s="23"/>
      <c r="I38" s="23"/>
      <c r="J38" s="59" t="s">
        <v>32</v>
      </c>
      <c r="K38" s="57">
        <v>0</v>
      </c>
      <c r="L38" s="57">
        <v>0</v>
      </c>
      <c r="M38" s="57">
        <v>0</v>
      </c>
      <c r="N38" s="57">
        <v>0</v>
      </c>
      <c r="O38" s="240">
        <v>0</v>
      </c>
      <c r="P38" s="23"/>
      <c r="Q38" s="23"/>
      <c r="R38" s="23"/>
      <c r="S38" s="23"/>
      <c r="T38" s="23"/>
      <c r="U38" s="23"/>
      <c r="V38" s="23"/>
      <c r="W38" s="23"/>
      <c r="X38" s="23"/>
      <c r="Y38" s="23"/>
      <c r="Z38" s="23"/>
    </row>
    <row r="39" spans="1:26" ht="15.75" hidden="1" customHeight="1">
      <c r="A39" s="23"/>
      <c r="B39" s="23"/>
      <c r="C39" s="23"/>
      <c r="D39" s="23"/>
      <c r="E39" s="23"/>
      <c r="F39" s="23"/>
      <c r="G39" s="23"/>
      <c r="H39" s="23"/>
      <c r="I39" s="23"/>
      <c r="J39" s="59" t="s">
        <v>34</v>
      </c>
      <c r="K39" s="241">
        <v>0</v>
      </c>
      <c r="L39" s="241">
        <v>0</v>
      </c>
      <c r="M39" s="241">
        <v>0</v>
      </c>
      <c r="N39" s="241">
        <v>0</v>
      </c>
      <c r="O39" s="242">
        <v>0</v>
      </c>
      <c r="P39" s="23"/>
      <c r="Q39" s="23"/>
      <c r="R39" s="23"/>
      <c r="S39" s="23"/>
      <c r="T39" s="23"/>
      <c r="U39" s="23"/>
      <c r="V39" s="23"/>
      <c r="W39" s="23"/>
      <c r="X39" s="23"/>
      <c r="Y39" s="23"/>
      <c r="Z39" s="23"/>
    </row>
    <row r="40" spans="1:26" ht="15.75" hidden="1" customHeight="1">
      <c r="A40" s="23"/>
      <c r="B40" s="23"/>
      <c r="C40" s="23"/>
      <c r="D40" s="23"/>
      <c r="E40" s="23"/>
      <c r="F40" s="23"/>
      <c r="G40" s="23"/>
      <c r="H40" s="23"/>
      <c r="I40" s="23"/>
      <c r="J40" s="59" t="s">
        <v>36</v>
      </c>
      <c r="K40" s="241">
        <v>3</v>
      </c>
      <c r="L40" s="241">
        <v>2</v>
      </c>
      <c r="M40" s="241">
        <v>0</v>
      </c>
      <c r="N40" s="241">
        <v>1</v>
      </c>
      <c r="O40" s="242">
        <v>0</v>
      </c>
      <c r="P40" s="23"/>
      <c r="Q40" s="23"/>
      <c r="R40" s="23"/>
      <c r="S40" s="23"/>
      <c r="T40" s="23"/>
      <c r="U40" s="23"/>
      <c r="V40" s="23"/>
      <c r="W40" s="23"/>
      <c r="X40" s="23"/>
      <c r="Y40" s="23"/>
      <c r="Z40" s="23"/>
    </row>
    <row r="41" spans="1:26" ht="15.75" hidden="1" customHeight="1">
      <c r="A41" s="23"/>
      <c r="B41" s="23"/>
      <c r="C41" s="23"/>
      <c r="D41" s="23"/>
      <c r="E41" s="23"/>
      <c r="F41" s="23"/>
      <c r="G41" s="23"/>
      <c r="H41" s="23"/>
      <c r="I41" s="23"/>
      <c r="J41" s="59" t="s">
        <v>38</v>
      </c>
      <c r="K41" s="57">
        <v>12</v>
      </c>
      <c r="L41" s="241">
        <v>0</v>
      </c>
      <c r="M41" s="57">
        <v>3</v>
      </c>
      <c r="N41" s="241">
        <v>6</v>
      </c>
      <c r="O41" s="242">
        <v>3</v>
      </c>
      <c r="P41" s="23"/>
      <c r="Q41" s="23"/>
      <c r="R41" s="23"/>
      <c r="S41" s="23"/>
      <c r="T41" s="23"/>
      <c r="U41" s="23"/>
      <c r="V41" s="23"/>
      <c r="W41" s="23"/>
      <c r="X41" s="23"/>
      <c r="Y41" s="23"/>
      <c r="Z41" s="23"/>
    </row>
    <row r="42" spans="1:26" ht="15.75" hidden="1" customHeight="1">
      <c r="A42" s="23"/>
      <c r="B42" s="23"/>
      <c r="C42" s="23"/>
      <c r="D42" s="23"/>
      <c r="E42" s="23"/>
      <c r="F42" s="23"/>
      <c r="G42" s="23"/>
      <c r="H42" s="23"/>
      <c r="I42" s="23"/>
      <c r="J42" s="59" t="s">
        <v>40</v>
      </c>
      <c r="K42" s="57">
        <v>6</v>
      </c>
      <c r="L42" s="241">
        <v>0</v>
      </c>
      <c r="M42" s="241">
        <v>6</v>
      </c>
      <c r="N42" s="241">
        <v>0</v>
      </c>
      <c r="O42" s="242"/>
      <c r="P42" s="23"/>
      <c r="Q42" s="23"/>
      <c r="R42" s="23"/>
      <c r="S42" s="23"/>
      <c r="T42" s="23"/>
      <c r="U42" s="23"/>
      <c r="V42" s="23"/>
      <c r="W42" s="23"/>
      <c r="X42" s="23"/>
      <c r="Y42" s="23"/>
      <c r="Z42" s="23"/>
    </row>
    <row r="43" spans="1:26" ht="15.75" hidden="1" customHeight="1">
      <c r="A43" s="23"/>
      <c r="B43" s="23"/>
      <c r="C43" s="23"/>
      <c r="D43" s="23"/>
      <c r="E43" s="23"/>
      <c r="F43" s="23"/>
      <c r="G43" s="23"/>
      <c r="H43" s="23"/>
      <c r="I43" s="23"/>
      <c r="J43" s="59" t="s">
        <v>42</v>
      </c>
      <c r="K43" s="241">
        <v>10</v>
      </c>
      <c r="L43" s="241">
        <v>0</v>
      </c>
      <c r="M43" s="241">
        <v>1</v>
      </c>
      <c r="N43" s="241">
        <v>9</v>
      </c>
      <c r="O43" s="242"/>
      <c r="P43" s="23"/>
      <c r="Q43" s="23"/>
      <c r="R43" s="23"/>
      <c r="S43" s="23"/>
      <c r="T43" s="23"/>
      <c r="U43" s="23"/>
      <c r="V43" s="23"/>
      <c r="W43" s="23"/>
      <c r="X43" s="23"/>
      <c r="Y43" s="23"/>
      <c r="Z43" s="23"/>
    </row>
    <row r="44" spans="1:26" ht="15.75" hidden="1" customHeight="1">
      <c r="A44" s="23"/>
      <c r="B44" s="23"/>
      <c r="C44" s="23"/>
      <c r="D44" s="23"/>
      <c r="E44" s="23"/>
      <c r="F44" s="23"/>
      <c r="G44" s="23"/>
      <c r="H44" s="23"/>
      <c r="I44" s="23"/>
      <c r="J44" s="59" t="s">
        <v>44</v>
      </c>
      <c r="K44" s="241">
        <v>0</v>
      </c>
      <c r="L44" s="241">
        <v>0</v>
      </c>
      <c r="M44" s="241">
        <v>0</v>
      </c>
      <c r="N44" s="241">
        <v>0</v>
      </c>
      <c r="O44" s="242"/>
      <c r="P44" s="23"/>
      <c r="Q44" s="23"/>
      <c r="R44" s="23"/>
      <c r="S44" s="23"/>
      <c r="T44" s="23"/>
      <c r="U44" s="23"/>
      <c r="V44" s="23"/>
      <c r="W44" s="23"/>
      <c r="X44" s="23"/>
      <c r="Y44" s="23"/>
      <c r="Z44" s="23"/>
    </row>
    <row r="45" spans="1:26" ht="15.75" hidden="1" customHeight="1">
      <c r="A45" s="23"/>
      <c r="B45" s="23"/>
      <c r="C45" s="23"/>
      <c r="D45" s="23"/>
      <c r="E45" s="23"/>
      <c r="F45" s="23"/>
      <c r="G45" s="23"/>
      <c r="H45" s="23"/>
      <c r="I45" s="23"/>
      <c r="J45" s="60" t="s">
        <v>46</v>
      </c>
      <c r="K45" s="241">
        <v>0</v>
      </c>
      <c r="L45" s="241">
        <v>0</v>
      </c>
      <c r="M45" s="241">
        <v>0</v>
      </c>
      <c r="N45" s="241">
        <v>0</v>
      </c>
      <c r="O45" s="242"/>
      <c r="P45" s="23"/>
      <c r="Q45" s="23"/>
      <c r="R45" s="23"/>
      <c r="S45" s="23"/>
      <c r="T45" s="23"/>
      <c r="U45" s="23"/>
      <c r="V45" s="23"/>
      <c r="W45" s="23"/>
      <c r="X45" s="23"/>
      <c r="Y45" s="23"/>
      <c r="Z45" s="23"/>
    </row>
    <row r="46" spans="1:26" ht="15.75" hidden="1" customHeight="1">
      <c r="A46" s="23"/>
      <c r="B46" s="23"/>
      <c r="C46" s="23"/>
      <c r="D46" s="23"/>
      <c r="E46" s="23"/>
      <c r="F46" s="23"/>
      <c r="G46" s="23"/>
      <c r="H46" s="23"/>
      <c r="I46" s="23"/>
      <c r="J46" s="243" t="s">
        <v>48</v>
      </c>
      <c r="K46" s="244">
        <v>2</v>
      </c>
      <c r="L46" s="244">
        <v>0</v>
      </c>
      <c r="M46" s="244">
        <v>2</v>
      </c>
      <c r="N46" s="244">
        <v>0</v>
      </c>
      <c r="O46" s="245"/>
      <c r="P46" s="23"/>
      <c r="Q46" s="23"/>
      <c r="R46" s="23"/>
      <c r="S46" s="23"/>
      <c r="T46" s="23"/>
      <c r="U46" s="23"/>
      <c r="V46" s="23"/>
      <c r="W46" s="23"/>
      <c r="X46" s="23"/>
      <c r="Y46" s="23"/>
      <c r="Z46" s="23"/>
    </row>
    <row r="47" spans="1:26" ht="15.75" customHeight="1">
      <c r="A47" s="23"/>
      <c r="B47" s="23"/>
      <c r="C47" s="23"/>
      <c r="D47" s="23"/>
      <c r="E47" s="23"/>
      <c r="F47" s="23"/>
      <c r="G47" s="23"/>
      <c r="H47" s="23"/>
      <c r="I47" s="23"/>
      <c r="J47" s="246" t="s">
        <v>356</v>
      </c>
      <c r="K47" s="247">
        <f t="shared" ref="K47:O47" si="8">SUM(K33:K46)</f>
        <v>53</v>
      </c>
      <c r="L47" s="247">
        <f t="shared" si="8"/>
        <v>4</v>
      </c>
      <c r="M47" s="247">
        <f t="shared" si="8"/>
        <v>26</v>
      </c>
      <c r="N47" s="247">
        <f t="shared" si="8"/>
        <v>20</v>
      </c>
      <c r="O47" s="247">
        <f t="shared" si="8"/>
        <v>3</v>
      </c>
      <c r="P47" s="23"/>
      <c r="Q47" s="23"/>
      <c r="R47" s="23"/>
      <c r="S47" s="23"/>
      <c r="T47" s="23"/>
      <c r="U47" s="23"/>
      <c r="V47" s="23"/>
      <c r="W47" s="23"/>
      <c r="X47" s="23"/>
      <c r="Y47" s="23"/>
      <c r="Z47" s="23"/>
    </row>
    <row r="48" spans="1:26" ht="15.75" customHeight="1">
      <c r="A48" s="23"/>
      <c r="B48" s="23"/>
      <c r="C48" s="23"/>
      <c r="D48" s="23"/>
      <c r="E48" s="23"/>
      <c r="F48" s="23"/>
      <c r="G48" s="23"/>
      <c r="H48" s="23"/>
      <c r="I48" s="23"/>
      <c r="J48" s="246" t="s">
        <v>357</v>
      </c>
      <c r="K48" s="229">
        <v>31</v>
      </c>
      <c r="L48" s="229">
        <v>0</v>
      </c>
      <c r="M48" s="229">
        <v>23</v>
      </c>
      <c r="N48" s="229">
        <v>8</v>
      </c>
      <c r="O48" s="229">
        <v>0</v>
      </c>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null!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row>
    <row r="17" spans="1:27" ht="50.2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248" t="s">
        <v>102</v>
      </c>
      <c r="Z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249" t="s">
        <v>358</v>
      </c>
      <c r="Z18" s="23"/>
    </row>
    <row r="19" spans="1:27" ht="49.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250" t="s">
        <v>359</v>
      </c>
      <c r="Z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251" t="s">
        <v>105</v>
      </c>
      <c r="Z20" s="23"/>
    </row>
    <row r="21" spans="1:27" ht="36.75" customHeight="1">
      <c r="A21" s="252"/>
      <c r="B21" s="253"/>
      <c r="C21" s="253"/>
      <c r="D21" s="253"/>
      <c r="E21" s="254"/>
      <c r="F21" s="255"/>
      <c r="G21" s="256"/>
      <c r="H21" s="256"/>
      <c r="I21" s="255"/>
      <c r="J21" s="255"/>
      <c r="K21" s="255"/>
      <c r="L21" s="257"/>
      <c r="M21" s="257"/>
      <c r="N21" s="257"/>
      <c r="O21" s="257"/>
      <c r="P21" s="257"/>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DIVULGACIÓN Y COMUNICACIÓN</v>
      </c>
      <c r="F22" s="813"/>
      <c r="G22" s="256"/>
      <c r="H22" s="907" t="s">
        <v>361</v>
      </c>
      <c r="I22" s="812"/>
      <c r="J22" s="813"/>
      <c r="K22" s="260"/>
      <c r="L22" s="257"/>
      <c r="M22" s="257"/>
      <c r="N22" s="257"/>
      <c r="O22" s="257"/>
      <c r="P22" s="257"/>
      <c r="Q22" s="261"/>
      <c r="R22" s="261"/>
      <c r="S22" s="261"/>
      <c r="T22" s="261"/>
      <c r="U22" s="261"/>
      <c r="V22" s="261"/>
      <c r="W22" s="261"/>
      <c r="X22" s="262"/>
      <c r="Y22" s="23"/>
      <c r="Z22" s="23"/>
      <c r="AA22" s="23"/>
    </row>
    <row r="23" spans="1:27" ht="53.25" customHeight="1">
      <c r="A23" s="895" t="s">
        <v>58</v>
      </c>
      <c r="B23" s="824"/>
      <c r="C23" s="816"/>
      <c r="D23" s="259"/>
      <c r="E23" s="263" t="s">
        <v>362</v>
      </c>
      <c r="F23" s="264">
        <f>COUNTA(E32:E37)</f>
        <v>1</v>
      </c>
      <c r="G23" s="256"/>
      <c r="H23" s="896" t="s">
        <v>363</v>
      </c>
      <c r="I23" s="897"/>
      <c r="J23" s="265">
        <f>COUNTIF(I31:I32,"Acción correctiva")</f>
        <v>1</v>
      </c>
      <c r="K23" s="257"/>
      <c r="L23" s="257"/>
      <c r="M23" s="257"/>
      <c r="N23" s="257"/>
      <c r="O23" s="257"/>
      <c r="P23" s="257"/>
      <c r="Q23" s="261"/>
      <c r="R23" s="261"/>
      <c r="S23" s="261"/>
      <c r="T23" s="261"/>
      <c r="U23" s="262"/>
      <c r="V23" s="262"/>
      <c r="W23" s="259"/>
      <c r="X23" s="262"/>
    </row>
    <row r="24" spans="1:27" ht="48.75" customHeight="1">
      <c r="A24" s="266"/>
      <c r="B24" s="259"/>
      <c r="C24" s="259"/>
      <c r="D24" s="267"/>
      <c r="E24" s="268" t="s">
        <v>8</v>
      </c>
      <c r="F24" s="269">
        <f>COUNTA(H32:H37)</f>
        <v>1</v>
      </c>
      <c r="G24" s="270"/>
      <c r="H24" s="898" t="s">
        <v>364</v>
      </c>
      <c r="I24" s="899"/>
      <c r="J24" s="265">
        <f>COUNTIF(I32,"Acción Preventiva y/o de mejora")</f>
        <v>0</v>
      </c>
      <c r="K24" s="257"/>
      <c r="L24" s="257"/>
      <c r="M24" s="257"/>
      <c r="N24" s="257"/>
      <c r="O24" s="257"/>
      <c r="P24" s="257"/>
      <c r="Q24" s="261"/>
      <c r="R24" s="257"/>
      <c r="S24" s="257"/>
      <c r="T24" s="257"/>
      <c r="U24" s="262"/>
      <c r="V24" s="262"/>
      <c r="W24" s="259"/>
      <c r="X24" s="262"/>
    </row>
    <row r="25" spans="1:27" ht="53.25" customHeight="1">
      <c r="A25" s="266"/>
      <c r="B25" s="259"/>
      <c r="C25" s="259"/>
      <c r="D25" s="271"/>
      <c r="E25" s="268" t="s">
        <v>9</v>
      </c>
      <c r="F25" s="269">
        <f>COUNTIF(W32:W37, "Vencida")</f>
        <v>0</v>
      </c>
      <c r="G25" s="270"/>
      <c r="H25" s="900"/>
      <c r="I25" s="901"/>
      <c r="J25" s="272"/>
      <c r="K25" s="257"/>
      <c r="L25" s="257"/>
      <c r="M25" s="257"/>
      <c r="N25" s="257"/>
      <c r="O25" s="257"/>
      <c r="P25" s="257"/>
      <c r="Q25" s="261"/>
      <c r="R25" s="257"/>
      <c r="S25" s="257"/>
      <c r="T25" s="257"/>
      <c r="U25" s="262"/>
      <c r="V25" s="262"/>
      <c r="W25" s="259"/>
      <c r="X25" s="273"/>
    </row>
    <row r="26" spans="1:27" ht="48.75" customHeight="1">
      <c r="A26" s="266"/>
      <c r="B26" s="259"/>
      <c r="C26" s="259"/>
      <c r="D26" s="267"/>
      <c r="E26" s="268" t="s">
        <v>10</v>
      </c>
      <c r="F26" s="269">
        <f>COUNTIF(W32:W37, "En ejecución")</f>
        <v>0</v>
      </c>
      <c r="G26" s="270"/>
      <c r="H26" s="900"/>
      <c r="I26" s="901"/>
      <c r="J26" s="274"/>
      <c r="K26" s="272"/>
      <c r="L26" s="257"/>
      <c r="M26" s="257"/>
      <c r="N26" s="257"/>
      <c r="O26" s="257"/>
      <c r="P26" s="257"/>
      <c r="Q26" s="261"/>
      <c r="R26" s="257"/>
      <c r="S26" s="257"/>
      <c r="T26" s="257"/>
      <c r="U26" s="262"/>
      <c r="V26" s="262"/>
      <c r="W26" s="259"/>
      <c r="X26" s="273"/>
    </row>
    <row r="27" spans="1:27" ht="51" customHeight="1">
      <c r="A27" s="266"/>
      <c r="B27" s="259"/>
      <c r="C27" s="259"/>
      <c r="D27" s="271"/>
      <c r="E27" s="275" t="s">
        <v>11</v>
      </c>
      <c r="F27" s="265">
        <f>COUNTIF(W32:W37,"Cerrada")</f>
        <v>1</v>
      </c>
      <c r="G27" s="270"/>
      <c r="H27" s="276"/>
      <c r="I27" s="277"/>
      <c r="J27" s="261"/>
      <c r="K27" s="261"/>
      <c r="L27" s="257"/>
      <c r="M27" s="257"/>
      <c r="N27" s="257"/>
      <c r="O27" s="257"/>
      <c r="P27" s="257"/>
      <c r="Q27" s="261"/>
      <c r="R27" s="257"/>
      <c r="S27" s="257"/>
      <c r="T27" s="257"/>
      <c r="U27" s="262"/>
      <c r="V27" s="262"/>
      <c r="W27" s="259"/>
      <c r="X27" s="273"/>
    </row>
    <row r="28" spans="1:27" ht="51" customHeight="1">
      <c r="A28" s="266"/>
      <c r="B28" s="259"/>
      <c r="C28" s="259"/>
      <c r="D28" s="271"/>
      <c r="E28" s="21"/>
      <c r="F28" s="22"/>
      <c r="G28" s="270"/>
      <c r="H28" s="276"/>
      <c r="I28" s="277"/>
      <c r="J28" s="261"/>
      <c r="K28" s="261"/>
      <c r="L28" s="257"/>
      <c r="M28" s="257"/>
      <c r="N28" s="257"/>
      <c r="O28" s="257"/>
      <c r="P28" s="257"/>
      <c r="Q28" s="261"/>
      <c r="R28" s="257"/>
      <c r="S28" s="257"/>
      <c r="T28" s="257"/>
      <c r="U28" s="262"/>
      <c r="V28" s="262"/>
      <c r="W28" s="259"/>
      <c r="X28" s="273"/>
      <c r="Y28" s="23"/>
      <c r="Z28" s="23"/>
      <c r="AA28" s="23"/>
    </row>
    <row r="29" spans="1:27" ht="41.25" customHeight="1">
      <c r="A29" s="266"/>
      <c r="B29" s="259"/>
      <c r="C29" s="259"/>
      <c r="D29" s="259"/>
      <c r="E29" s="278"/>
      <c r="F29" s="279"/>
      <c r="G29" s="270"/>
      <c r="H29" s="276"/>
      <c r="I29" s="280"/>
      <c r="J29" s="281"/>
      <c r="K29" s="280"/>
      <c r="L29" s="281"/>
      <c r="M29" s="282"/>
      <c r="N29" s="283"/>
      <c r="O29" s="283"/>
      <c r="P29" s="283"/>
      <c r="Q29" s="283"/>
      <c r="R29" s="255"/>
      <c r="S29" s="255"/>
      <c r="T29" s="255"/>
      <c r="U29" s="255"/>
      <c r="V29" s="255"/>
      <c r="W29" s="255"/>
      <c r="X29" s="255"/>
      <c r="Y29" s="23"/>
      <c r="Z29" s="23"/>
    </row>
    <row r="30" spans="1:27" ht="45" customHeight="1">
      <c r="A30" s="902" t="s">
        <v>107</v>
      </c>
      <c r="B30" s="812"/>
      <c r="C30" s="812"/>
      <c r="D30" s="812"/>
      <c r="E30" s="812"/>
      <c r="F30" s="812"/>
      <c r="G30" s="813"/>
      <c r="H30" s="903" t="s">
        <v>108</v>
      </c>
      <c r="I30" s="812"/>
      <c r="J30" s="812"/>
      <c r="K30" s="812"/>
      <c r="L30" s="812"/>
      <c r="M30" s="812"/>
      <c r="N30" s="813"/>
      <c r="O30" s="904" t="s">
        <v>109</v>
      </c>
      <c r="P30" s="812"/>
      <c r="Q30" s="812"/>
      <c r="R30" s="812"/>
      <c r="S30" s="813"/>
      <c r="T30" s="894" t="s">
        <v>110</v>
      </c>
      <c r="U30" s="812"/>
      <c r="V30" s="812"/>
      <c r="W30" s="812"/>
      <c r="X30" s="813"/>
      <c r="Y30" s="105"/>
      <c r="Z30" s="106"/>
      <c r="AA30" s="107"/>
    </row>
    <row r="31" spans="1:27" ht="63" customHeight="1">
      <c r="A31" s="108" t="s">
        <v>111</v>
      </c>
      <c r="B31" s="109" t="s">
        <v>53</v>
      </c>
      <c r="C31" s="109" t="s">
        <v>112</v>
      </c>
      <c r="D31" s="109" t="s">
        <v>113</v>
      </c>
      <c r="E31" s="109" t="s">
        <v>114</v>
      </c>
      <c r="F31" s="109" t="s">
        <v>115</v>
      </c>
      <c r="G31" s="110" t="s">
        <v>116</v>
      </c>
      <c r="H31" s="111" t="s">
        <v>117</v>
      </c>
      <c r="I31" s="109" t="s">
        <v>55</v>
      </c>
      <c r="J31" s="109" t="s">
        <v>118</v>
      </c>
      <c r="K31" s="112" t="s">
        <v>119</v>
      </c>
      <c r="L31" s="112" t="s">
        <v>120</v>
      </c>
      <c r="M31" s="112" t="s">
        <v>121</v>
      </c>
      <c r="N31" s="113" t="s">
        <v>122</v>
      </c>
      <c r="O31" s="862" t="s">
        <v>123</v>
      </c>
      <c r="P31" s="824"/>
      <c r="Q31" s="824"/>
      <c r="R31" s="863"/>
      <c r="S31" s="113" t="s">
        <v>124</v>
      </c>
      <c r="T31" s="114" t="s">
        <v>123</v>
      </c>
      <c r="U31" s="112" t="s">
        <v>124</v>
      </c>
      <c r="V31" s="112" t="s">
        <v>57</v>
      </c>
      <c r="W31" s="112" t="s">
        <v>125</v>
      </c>
      <c r="X31" s="113" t="s">
        <v>126</v>
      </c>
      <c r="Y31" s="115"/>
      <c r="Z31" s="23"/>
      <c r="AA31" s="23"/>
    </row>
    <row r="32" spans="1:27" ht="231" customHeight="1">
      <c r="A32" s="116">
        <v>1</v>
      </c>
      <c r="B32" s="116" t="s">
        <v>74</v>
      </c>
      <c r="C32" s="116" t="s">
        <v>59</v>
      </c>
      <c r="D32" s="117">
        <v>43432</v>
      </c>
      <c r="E32" s="116" t="s">
        <v>127</v>
      </c>
      <c r="F32" s="116" t="s">
        <v>75</v>
      </c>
      <c r="G32" s="116" t="s">
        <v>128</v>
      </c>
      <c r="H32" s="118" t="s">
        <v>129</v>
      </c>
      <c r="I32" s="119" t="s">
        <v>62</v>
      </c>
      <c r="J32" s="119" t="s">
        <v>130</v>
      </c>
      <c r="K32" s="120" t="s">
        <v>131</v>
      </c>
      <c r="L32" s="121">
        <v>44099</v>
      </c>
      <c r="M32" s="121">
        <v>44099</v>
      </c>
      <c r="N32" s="121">
        <v>44196</v>
      </c>
      <c r="O32" s="845" t="s">
        <v>365</v>
      </c>
      <c r="P32" s="783"/>
      <c r="Q32" s="783"/>
      <c r="R32" s="805"/>
      <c r="S32" s="122" t="s">
        <v>133</v>
      </c>
      <c r="T32" s="123" t="s">
        <v>366</v>
      </c>
      <c r="U32" s="93" t="s">
        <v>135</v>
      </c>
      <c r="V32" s="120" t="s">
        <v>64</v>
      </c>
      <c r="W32" s="120" t="s">
        <v>76</v>
      </c>
      <c r="X32" s="123" t="s">
        <v>367</v>
      </c>
      <c r="Y32" s="124"/>
      <c r="Z32" s="124"/>
      <c r="AA32" s="124"/>
    </row>
    <row r="33" spans="1:26" ht="15.75" customHeight="1">
      <c r="A33" s="23"/>
      <c r="B33" s="23"/>
      <c r="C33" s="23"/>
      <c r="D33" s="23"/>
      <c r="E33" s="96"/>
      <c r="F33" s="23"/>
      <c r="G33" s="96"/>
      <c r="H33" s="96"/>
      <c r="I33" s="23"/>
      <c r="J33" s="23"/>
      <c r="K33" s="23"/>
      <c r="L33" s="23"/>
      <c r="M33" s="23"/>
      <c r="N33" s="23"/>
      <c r="O33" s="23"/>
      <c r="P33" s="23"/>
      <c r="Q33" s="23"/>
      <c r="R33" s="23"/>
      <c r="S33" s="23"/>
      <c r="T33" s="95"/>
      <c r="U33" s="95"/>
      <c r="V33" s="95"/>
      <c r="W33" s="206"/>
      <c r="X33" s="96"/>
      <c r="Y33" s="23"/>
      <c r="Z33" s="23"/>
    </row>
    <row r="34" spans="1:26"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row>
    <row r="35" spans="1:26"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row>
    <row r="36" spans="1:26"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row>
    <row r="37" spans="1:26"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row>
    <row r="38" spans="1:26"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row>
    <row r="39" spans="1:26"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row>
    <row r="40" spans="1:26"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row>
    <row r="41" spans="1:26"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row>
    <row r="42" spans="1:26"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row>
    <row r="43" spans="1:26"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row>
    <row r="44" spans="1:26"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row>
    <row r="45" spans="1:26"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row>
    <row r="46" spans="1:26"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row>
    <row r="47" spans="1:26"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row>
    <row r="48" spans="1:26"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row>
    <row r="49" spans="1:26"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row>
    <row r="50" spans="1:26"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row>
    <row r="51" spans="1:26"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row>
    <row r="52" spans="1:26"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row>
    <row r="53" spans="1:26"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row>
    <row r="54" spans="1:26"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row>
    <row r="55" spans="1:26"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row>
    <row r="56" spans="1:26"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row>
    <row r="57" spans="1:26"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row>
    <row r="58" spans="1:26"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row>
    <row r="59" spans="1:26"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row>
    <row r="60" spans="1:26"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row>
    <row r="61" spans="1:26"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row>
    <row r="62" spans="1:26"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row>
    <row r="63" spans="1:26"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row>
    <row r="64" spans="1:26"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row>
    <row r="65" spans="1:26"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row>
    <row r="66" spans="1:26"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row>
    <row r="67" spans="1:26"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row>
    <row r="68" spans="1:26"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row>
    <row r="69" spans="1:26"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row>
    <row r="70" spans="1:26"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row>
    <row r="71" spans="1:26"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row>
    <row r="72" spans="1:26"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row>
    <row r="73" spans="1:26"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row>
    <row r="74" spans="1:26"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row>
    <row r="75" spans="1:26"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row>
    <row r="76" spans="1:26"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row>
    <row r="77" spans="1:26"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row>
    <row r="78" spans="1:26"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row>
    <row r="79" spans="1:26"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row>
    <row r="80" spans="1:26"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row>
    <row r="81" spans="1:26"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row>
    <row r="82" spans="1:26"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row>
    <row r="83" spans="1:26"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row>
    <row r="84" spans="1:26"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06"/>
      <c r="X85" s="23"/>
      <c r="Y85" s="23"/>
      <c r="Z85" s="23"/>
    </row>
    <row r="86" spans="1:26" ht="15.75" customHeight="1">
      <c r="O86" s="23"/>
      <c r="P86" s="23"/>
      <c r="Q86" s="23"/>
      <c r="V86" s="23"/>
      <c r="W86" s="206"/>
    </row>
    <row r="87" spans="1:26" ht="15.75" customHeight="1">
      <c r="O87" s="23"/>
      <c r="P87" s="23"/>
      <c r="Q87" s="23"/>
      <c r="V87" s="23"/>
      <c r="W87" s="206"/>
    </row>
    <row r="88" spans="1:26" ht="15.75" customHeight="1">
      <c r="O88" s="23"/>
      <c r="P88" s="23"/>
      <c r="Q88" s="23"/>
      <c r="V88" s="23"/>
      <c r="W88" s="206"/>
    </row>
    <row r="89" spans="1:26" ht="15.75" customHeight="1">
      <c r="O89" s="23"/>
      <c r="P89" s="23"/>
      <c r="Q89" s="23"/>
      <c r="V89" s="23"/>
      <c r="W89" s="206"/>
    </row>
    <row r="90" spans="1:26" ht="15.75" customHeight="1">
      <c r="O90" s="23"/>
      <c r="P90" s="23"/>
      <c r="Q90" s="23"/>
      <c r="V90" s="23"/>
      <c r="W90" s="206"/>
    </row>
    <row r="91" spans="1:26" ht="15.75" customHeight="1">
      <c r="O91" s="23"/>
      <c r="P91" s="23"/>
      <c r="Q91" s="23"/>
      <c r="V91" s="23"/>
      <c r="W91" s="206"/>
    </row>
    <row r="92" spans="1:26" ht="15.75" customHeight="1">
      <c r="O92" s="23"/>
      <c r="P92" s="23"/>
      <c r="Q92" s="23"/>
      <c r="V92" s="23"/>
      <c r="W92" s="206"/>
    </row>
    <row r="93" spans="1:26" ht="15.75" customHeight="1">
      <c r="O93" s="23"/>
      <c r="P93" s="23"/>
      <c r="Q93" s="23"/>
      <c r="V93" s="23"/>
      <c r="W93" s="206"/>
    </row>
    <row r="94" spans="1:26" ht="15.75" customHeight="1">
      <c r="O94" s="23"/>
      <c r="P94" s="23"/>
      <c r="Q94" s="23"/>
      <c r="V94" s="23"/>
      <c r="W94" s="206"/>
    </row>
    <row r="95" spans="1:26" ht="15.75" customHeight="1">
      <c r="O95" s="23"/>
      <c r="P95" s="23"/>
      <c r="Q95" s="23"/>
      <c r="V95" s="23"/>
      <c r="W95" s="206"/>
    </row>
    <row r="96" spans="1:26" ht="15.75" customHeight="1">
      <c r="O96" s="23"/>
      <c r="P96" s="23"/>
      <c r="Q96" s="23"/>
      <c r="V96" s="23"/>
      <c r="W96" s="206"/>
    </row>
    <row r="97" spans="15:23" ht="15.75" customHeight="1">
      <c r="O97" s="23"/>
      <c r="P97" s="23"/>
      <c r="Q97" s="23"/>
      <c r="V97" s="23"/>
      <c r="W97" s="206"/>
    </row>
    <row r="98" spans="15:23" ht="15.75" customHeight="1">
      <c r="O98" s="23"/>
      <c r="P98" s="23"/>
      <c r="Q98" s="23"/>
      <c r="V98" s="23"/>
      <c r="W98" s="206"/>
    </row>
    <row r="99" spans="15:23" ht="15.75" customHeight="1">
      <c r="O99" s="23"/>
      <c r="P99" s="23"/>
      <c r="Q99" s="23"/>
      <c r="V99" s="23"/>
      <c r="W99" s="206"/>
    </row>
    <row r="100" spans="15:23" ht="15.75" customHeight="1">
      <c r="O100" s="23"/>
      <c r="P100" s="23"/>
      <c r="Q100" s="23"/>
      <c r="V100" s="23"/>
      <c r="W100" s="206"/>
    </row>
    <row r="101" spans="15:23" ht="15.75" customHeight="1">
      <c r="O101" s="23"/>
      <c r="P101" s="23"/>
      <c r="Q101" s="23"/>
      <c r="V101" s="23"/>
      <c r="W101" s="206"/>
    </row>
    <row r="102" spans="15:23" ht="15.75" customHeight="1">
      <c r="O102" s="23"/>
      <c r="P102" s="23"/>
      <c r="Q102" s="23"/>
      <c r="V102" s="23"/>
      <c r="W102" s="206"/>
    </row>
    <row r="103" spans="15:23" ht="15.75" customHeight="1">
      <c r="O103" s="23"/>
      <c r="P103" s="23"/>
      <c r="Q103" s="23"/>
      <c r="V103" s="23"/>
      <c r="W103" s="206"/>
    </row>
    <row r="104" spans="15:23" ht="15.75" customHeight="1">
      <c r="O104" s="23"/>
      <c r="P104" s="23"/>
      <c r="Q104" s="23"/>
      <c r="V104" s="23"/>
      <c r="W104" s="206"/>
    </row>
    <row r="105" spans="15:23" ht="15.75" customHeight="1">
      <c r="O105" s="23"/>
      <c r="P105" s="23"/>
      <c r="Q105" s="23"/>
      <c r="V105" s="23"/>
      <c r="W105" s="206"/>
    </row>
    <row r="106" spans="15:23" ht="15.75" customHeight="1">
      <c r="O106" s="23"/>
      <c r="P106" s="23"/>
      <c r="Q106" s="23"/>
      <c r="V106" s="23"/>
      <c r="W106" s="206"/>
    </row>
    <row r="107" spans="15:23" ht="15.75" customHeight="1">
      <c r="O107" s="23"/>
      <c r="P107" s="23"/>
      <c r="Q107" s="23"/>
      <c r="V107" s="23"/>
      <c r="W107" s="206"/>
    </row>
    <row r="108" spans="15:23" ht="15.75" customHeight="1">
      <c r="O108" s="23"/>
      <c r="P108" s="23"/>
      <c r="Q108" s="23"/>
      <c r="V108" s="23"/>
      <c r="W108" s="206"/>
    </row>
    <row r="109" spans="15:23" ht="15.75" customHeight="1">
      <c r="O109" s="23"/>
      <c r="P109" s="23"/>
      <c r="Q109" s="23"/>
      <c r="V109" s="23"/>
      <c r="W109" s="206"/>
    </row>
    <row r="110" spans="15:23" ht="15.75" customHeight="1">
      <c r="O110" s="23"/>
      <c r="P110" s="23"/>
      <c r="Q110" s="23"/>
      <c r="V110" s="23"/>
      <c r="W110" s="206"/>
    </row>
    <row r="111" spans="15:23" ht="15.75" customHeight="1">
      <c r="O111" s="23"/>
      <c r="P111" s="23"/>
      <c r="Q111" s="23"/>
      <c r="V111" s="23"/>
      <c r="W111" s="206"/>
    </row>
    <row r="112" spans="15:23" ht="15.75" customHeight="1">
      <c r="O112" s="23"/>
      <c r="P112" s="23"/>
      <c r="Q112" s="23"/>
      <c r="V112" s="23"/>
      <c r="W112" s="206"/>
    </row>
    <row r="113" spans="15:23" ht="15.75" customHeight="1">
      <c r="O113" s="23"/>
      <c r="P113" s="23"/>
      <c r="Q113" s="23"/>
      <c r="V113" s="23"/>
      <c r="W113" s="206"/>
    </row>
    <row r="114" spans="15:23" ht="15.75" customHeight="1">
      <c r="O114" s="23"/>
      <c r="P114" s="23"/>
      <c r="Q114" s="23"/>
      <c r="V114" s="23"/>
      <c r="W114" s="206"/>
    </row>
    <row r="115" spans="15:23" ht="15.75" customHeight="1">
      <c r="O115" s="23"/>
      <c r="P115" s="23"/>
      <c r="Q115" s="23"/>
      <c r="V115" s="23"/>
      <c r="W115" s="206"/>
    </row>
    <row r="116" spans="15:23" ht="15.75" customHeight="1">
      <c r="O116" s="23"/>
      <c r="P116" s="23"/>
      <c r="Q116" s="23"/>
      <c r="V116" s="23"/>
      <c r="W116" s="206"/>
    </row>
    <row r="117" spans="15:23" ht="15.75" customHeight="1">
      <c r="O117" s="23"/>
      <c r="P117" s="23"/>
      <c r="Q117" s="23"/>
      <c r="V117" s="23"/>
      <c r="W117" s="206"/>
    </row>
    <row r="118" spans="15:23" ht="15.75" customHeight="1">
      <c r="O118" s="23"/>
      <c r="P118" s="23"/>
      <c r="Q118" s="23"/>
      <c r="V118" s="23"/>
      <c r="W118" s="206"/>
    </row>
    <row r="119" spans="15:23" ht="15.75" customHeight="1">
      <c r="O119" s="23"/>
      <c r="P119" s="23"/>
      <c r="Q119" s="23"/>
      <c r="V119" s="23"/>
      <c r="W119" s="206"/>
    </row>
    <row r="120" spans="15:23" ht="15.75" customHeight="1">
      <c r="O120" s="23"/>
      <c r="P120" s="23"/>
      <c r="Q120" s="23"/>
      <c r="V120" s="23"/>
      <c r="W120" s="206"/>
    </row>
    <row r="121" spans="15:23" ht="15.75" customHeight="1">
      <c r="O121" s="23"/>
      <c r="P121" s="23"/>
      <c r="Q121" s="23"/>
      <c r="V121" s="23"/>
      <c r="W121" s="206"/>
    </row>
    <row r="122" spans="15:23" ht="15.75" customHeight="1">
      <c r="O122" s="23"/>
      <c r="P122" s="23"/>
      <c r="Q122" s="23"/>
      <c r="V122" s="23"/>
      <c r="W122" s="206"/>
    </row>
    <row r="123" spans="15:23" ht="15.75" customHeight="1">
      <c r="O123" s="23"/>
      <c r="P123" s="23"/>
      <c r="Q123" s="23"/>
      <c r="V123" s="23"/>
      <c r="W123" s="206"/>
    </row>
    <row r="124" spans="15:23" ht="15.75" customHeight="1">
      <c r="O124" s="23"/>
      <c r="P124" s="23"/>
      <c r="Q124" s="23"/>
      <c r="V124" s="23"/>
      <c r="W124" s="206"/>
    </row>
    <row r="125" spans="15:23" ht="15.75" customHeight="1">
      <c r="O125" s="23"/>
      <c r="P125" s="23"/>
      <c r="Q125" s="23"/>
      <c r="V125" s="23"/>
      <c r="W125" s="206"/>
    </row>
    <row r="126" spans="15:23" ht="15.75" customHeight="1">
      <c r="O126" s="23"/>
      <c r="P126" s="23"/>
      <c r="Q126" s="23"/>
      <c r="V126" s="23"/>
      <c r="W126" s="206"/>
    </row>
    <row r="127" spans="15:23" ht="15.75" customHeight="1">
      <c r="O127" s="23"/>
      <c r="P127" s="23"/>
      <c r="Q127" s="23"/>
      <c r="V127" s="23"/>
      <c r="W127" s="206"/>
    </row>
    <row r="128" spans="15:23" ht="15.75" customHeight="1">
      <c r="O128" s="23"/>
      <c r="P128" s="23"/>
      <c r="Q128" s="23"/>
      <c r="V128" s="23"/>
      <c r="W128" s="206"/>
    </row>
    <row r="129" spans="15:23" ht="15.75" customHeight="1">
      <c r="O129" s="23"/>
      <c r="P129" s="23"/>
      <c r="Q129" s="23"/>
      <c r="V129" s="23"/>
      <c r="W129" s="206"/>
    </row>
    <row r="130" spans="15:23" ht="15.75" customHeight="1">
      <c r="O130" s="23"/>
      <c r="P130" s="23"/>
      <c r="Q130" s="23"/>
      <c r="V130" s="23"/>
      <c r="W130" s="206"/>
    </row>
    <row r="131" spans="15:23" ht="15.75" customHeight="1">
      <c r="O131" s="23"/>
      <c r="P131" s="23"/>
      <c r="Q131" s="23"/>
      <c r="V131" s="23"/>
      <c r="W131" s="206"/>
    </row>
    <row r="132" spans="15:23" ht="15.75" customHeight="1">
      <c r="O132" s="23"/>
      <c r="P132" s="23"/>
      <c r="Q132" s="23"/>
      <c r="V132" s="23"/>
      <c r="W132" s="206"/>
    </row>
    <row r="133" spans="15:23" ht="15.75" customHeight="1">
      <c r="O133" s="23"/>
      <c r="P133" s="23"/>
      <c r="Q133" s="23"/>
      <c r="V133" s="23"/>
      <c r="W133" s="206"/>
    </row>
    <row r="134" spans="15:23" ht="15.75" customHeight="1">
      <c r="O134" s="23"/>
      <c r="P134" s="23"/>
      <c r="Q134" s="23"/>
      <c r="V134" s="23"/>
      <c r="W134" s="206"/>
    </row>
    <row r="135" spans="15:23" ht="15.75" customHeight="1">
      <c r="O135" s="23"/>
      <c r="P135" s="23"/>
      <c r="Q135" s="23"/>
      <c r="V135" s="23"/>
      <c r="W135" s="206"/>
    </row>
    <row r="136" spans="15:23" ht="15.75" customHeight="1">
      <c r="O136" s="23"/>
      <c r="P136" s="23"/>
      <c r="Q136" s="23"/>
      <c r="V136" s="23"/>
      <c r="W136" s="206"/>
    </row>
    <row r="137" spans="15:23" ht="15.75" customHeight="1">
      <c r="O137" s="23"/>
      <c r="P137" s="23"/>
      <c r="Q137" s="23"/>
      <c r="V137" s="23"/>
      <c r="W137" s="206"/>
    </row>
    <row r="138" spans="15:23" ht="15.75" customHeight="1">
      <c r="O138" s="23"/>
      <c r="P138" s="23"/>
      <c r="Q138" s="23"/>
      <c r="V138" s="23"/>
      <c r="W138" s="206"/>
    </row>
    <row r="139" spans="15:23" ht="15.75" customHeight="1">
      <c r="O139" s="23"/>
      <c r="P139" s="23"/>
      <c r="Q139" s="23"/>
      <c r="V139" s="23"/>
      <c r="W139" s="206"/>
    </row>
    <row r="140" spans="15:23" ht="15.75" customHeight="1">
      <c r="O140" s="23"/>
      <c r="P140" s="23"/>
      <c r="Q140" s="23"/>
      <c r="V140" s="23"/>
      <c r="W140" s="206"/>
    </row>
    <row r="141" spans="15:23" ht="15.75" customHeight="1">
      <c r="O141" s="23"/>
      <c r="P141" s="23"/>
      <c r="Q141" s="23"/>
      <c r="V141" s="23"/>
      <c r="W141" s="206"/>
    </row>
    <row r="142" spans="15:23" ht="15.75" customHeight="1">
      <c r="O142" s="23"/>
      <c r="P142" s="23"/>
      <c r="Q142" s="23"/>
      <c r="V142" s="23"/>
      <c r="W142" s="206"/>
    </row>
    <row r="143" spans="15:23" ht="15.75" customHeight="1">
      <c r="O143" s="23"/>
      <c r="P143" s="23"/>
      <c r="Q143" s="23"/>
      <c r="V143" s="23"/>
      <c r="W143" s="206"/>
    </row>
    <row r="144" spans="15:23" ht="15.75" customHeight="1">
      <c r="O144" s="23"/>
      <c r="P144" s="23"/>
      <c r="Q144" s="23"/>
      <c r="V144" s="23"/>
      <c r="W144" s="206"/>
    </row>
    <row r="145" spans="15:23" ht="15.75" customHeight="1">
      <c r="O145" s="23"/>
      <c r="P145" s="23"/>
      <c r="Q145" s="23"/>
      <c r="V145" s="23"/>
      <c r="W145" s="206"/>
    </row>
    <row r="146" spans="15:23" ht="15.75" customHeight="1">
      <c r="O146" s="23"/>
      <c r="P146" s="23"/>
      <c r="Q146" s="23"/>
      <c r="V146" s="23"/>
      <c r="W146" s="206"/>
    </row>
    <row r="147" spans="15:23" ht="15.75" customHeight="1">
      <c r="O147" s="23"/>
      <c r="P147" s="23"/>
      <c r="Q147" s="23"/>
      <c r="V147" s="23"/>
      <c r="W147" s="206"/>
    </row>
    <row r="148" spans="15:23" ht="15.75" customHeight="1">
      <c r="O148" s="23"/>
      <c r="P148" s="23"/>
      <c r="Q148" s="23"/>
      <c r="V148" s="23"/>
      <c r="W148" s="206"/>
    </row>
    <row r="149" spans="15:23" ht="15.75" customHeight="1">
      <c r="O149" s="23"/>
      <c r="P149" s="23"/>
      <c r="Q149" s="23"/>
      <c r="V149" s="23"/>
      <c r="W149" s="206"/>
    </row>
    <row r="150" spans="15:23" ht="15.75" customHeight="1">
      <c r="O150" s="23"/>
      <c r="P150" s="23"/>
      <c r="Q150" s="23"/>
      <c r="V150" s="23"/>
      <c r="W150" s="206"/>
    </row>
    <row r="151" spans="15:23" ht="15.75" customHeight="1">
      <c r="O151" s="23"/>
      <c r="P151" s="23"/>
      <c r="Q151" s="23"/>
      <c r="V151" s="23"/>
      <c r="W151" s="206"/>
    </row>
    <row r="152" spans="15:23" ht="15.75" customHeight="1">
      <c r="O152" s="23"/>
      <c r="P152" s="23"/>
      <c r="Q152" s="23"/>
      <c r="V152" s="23"/>
      <c r="W152" s="206"/>
    </row>
    <row r="153" spans="15:23" ht="15.75" customHeight="1">
      <c r="O153" s="23"/>
      <c r="P153" s="23"/>
      <c r="Q153" s="23"/>
      <c r="V153" s="23"/>
      <c r="W153" s="206"/>
    </row>
    <row r="154" spans="15:23" ht="15.75" customHeight="1">
      <c r="O154" s="23"/>
      <c r="P154" s="23"/>
      <c r="Q154" s="23"/>
      <c r="V154" s="23"/>
      <c r="W154" s="206"/>
    </row>
    <row r="155" spans="15:23" ht="15.75" customHeight="1">
      <c r="O155" s="23"/>
      <c r="P155" s="23"/>
      <c r="Q155" s="23"/>
      <c r="V155" s="23"/>
      <c r="W155" s="206"/>
    </row>
    <row r="156" spans="15:23" ht="15.75" customHeight="1">
      <c r="O156" s="23"/>
      <c r="P156" s="23"/>
      <c r="Q156" s="23"/>
      <c r="V156" s="23"/>
      <c r="W156" s="206"/>
    </row>
    <row r="157" spans="15:23" ht="15.75" customHeight="1">
      <c r="O157" s="23"/>
      <c r="P157" s="23"/>
      <c r="Q157" s="23"/>
      <c r="V157" s="23"/>
      <c r="W157" s="206"/>
    </row>
    <row r="158" spans="15:23" ht="15.75" customHeight="1">
      <c r="O158" s="23"/>
      <c r="P158" s="23"/>
      <c r="Q158" s="23"/>
      <c r="V158" s="23"/>
      <c r="W158" s="206"/>
    </row>
    <row r="159" spans="15:23" ht="15.75" customHeight="1">
      <c r="O159" s="23"/>
      <c r="P159" s="23"/>
      <c r="Q159" s="23"/>
      <c r="V159" s="23"/>
      <c r="W159" s="206"/>
    </row>
    <row r="160" spans="15:23" ht="15.75" customHeight="1">
      <c r="O160" s="23"/>
      <c r="P160" s="23"/>
      <c r="Q160" s="23"/>
      <c r="V160" s="23"/>
      <c r="W160" s="206"/>
    </row>
    <row r="161" spans="15:23" ht="15.75" customHeight="1">
      <c r="O161" s="23"/>
      <c r="P161" s="23"/>
      <c r="Q161" s="23"/>
      <c r="V161" s="23"/>
      <c r="W161" s="206"/>
    </row>
    <row r="162" spans="15:23" ht="15.75" customHeight="1">
      <c r="O162" s="23"/>
      <c r="P162" s="23"/>
      <c r="Q162" s="23"/>
      <c r="V162" s="23"/>
      <c r="W162" s="206"/>
    </row>
    <row r="163" spans="15:23" ht="15.75" customHeight="1">
      <c r="O163" s="23"/>
      <c r="P163" s="23"/>
      <c r="Q163" s="23"/>
      <c r="V163" s="23"/>
      <c r="W163" s="206"/>
    </row>
    <row r="164" spans="15:23" ht="15.75" customHeight="1">
      <c r="O164" s="23"/>
      <c r="P164" s="23"/>
      <c r="Q164" s="23"/>
      <c r="V164" s="23"/>
      <c r="W164" s="206"/>
    </row>
    <row r="165" spans="15:23" ht="15.75" customHeight="1">
      <c r="O165" s="23"/>
      <c r="P165" s="23"/>
      <c r="Q165" s="23"/>
      <c r="V165" s="23"/>
      <c r="W165" s="206"/>
    </row>
    <row r="166" spans="15:23" ht="15.75" customHeight="1">
      <c r="O166" s="23"/>
      <c r="P166" s="23"/>
      <c r="Q166" s="23"/>
      <c r="V166" s="23"/>
      <c r="W166" s="206"/>
    </row>
    <row r="167" spans="15:23" ht="15.75" customHeight="1">
      <c r="O167" s="23"/>
      <c r="P167" s="23"/>
      <c r="Q167" s="23"/>
      <c r="V167" s="23"/>
      <c r="W167" s="206"/>
    </row>
    <row r="168" spans="15:23" ht="15.75" customHeight="1">
      <c r="O168" s="23"/>
      <c r="P168" s="23"/>
      <c r="Q168" s="23"/>
      <c r="V168" s="23"/>
      <c r="W168" s="206"/>
    </row>
    <row r="169" spans="15:23" ht="15.75" customHeight="1">
      <c r="O169" s="23"/>
      <c r="P169" s="23"/>
      <c r="Q169" s="23"/>
      <c r="V169" s="23"/>
      <c r="W169" s="206"/>
    </row>
    <row r="170" spans="15:23" ht="15.75" customHeight="1">
      <c r="O170" s="23"/>
      <c r="P170" s="23"/>
      <c r="Q170" s="23"/>
      <c r="V170" s="23"/>
      <c r="W170" s="206"/>
    </row>
    <row r="171" spans="15:23" ht="15.75" customHeight="1">
      <c r="O171" s="23"/>
      <c r="P171" s="23"/>
      <c r="Q171" s="23"/>
      <c r="V171" s="23"/>
      <c r="W171" s="206"/>
    </row>
    <row r="172" spans="15:23" ht="15.75" customHeight="1">
      <c r="O172" s="23"/>
      <c r="P172" s="23"/>
      <c r="Q172" s="23"/>
      <c r="V172" s="23"/>
      <c r="W172" s="206"/>
    </row>
    <row r="173" spans="15:23" ht="15.75" customHeight="1">
      <c r="O173" s="23"/>
      <c r="P173" s="23"/>
      <c r="Q173" s="23"/>
      <c r="V173" s="23"/>
      <c r="W173" s="206"/>
    </row>
    <row r="174" spans="15:23" ht="15.75" customHeight="1">
      <c r="O174" s="23"/>
      <c r="P174" s="23"/>
      <c r="Q174" s="23"/>
      <c r="V174" s="23"/>
      <c r="W174" s="206"/>
    </row>
    <row r="175" spans="15:23" ht="15.75" customHeight="1">
      <c r="O175" s="23"/>
      <c r="P175" s="23"/>
      <c r="Q175" s="23"/>
      <c r="V175" s="23"/>
      <c r="W175" s="206"/>
    </row>
    <row r="176" spans="15:23" ht="15.75" customHeight="1">
      <c r="O176" s="23"/>
      <c r="P176" s="23"/>
      <c r="Q176" s="23"/>
      <c r="V176" s="23"/>
      <c r="W176" s="206"/>
    </row>
    <row r="177" spans="15:23" ht="15.75" customHeight="1">
      <c r="O177" s="23"/>
      <c r="P177" s="23"/>
      <c r="Q177" s="23"/>
      <c r="V177" s="23"/>
      <c r="W177" s="206"/>
    </row>
    <row r="178" spans="15:23" ht="15.75" customHeight="1">
      <c r="O178" s="23"/>
      <c r="P178" s="23"/>
      <c r="Q178" s="23"/>
      <c r="V178" s="23"/>
      <c r="W178" s="206"/>
    </row>
    <row r="179" spans="15:23" ht="15.75" customHeight="1">
      <c r="O179" s="23"/>
      <c r="P179" s="23"/>
      <c r="Q179" s="23"/>
      <c r="V179" s="23"/>
      <c r="W179" s="206"/>
    </row>
    <row r="180" spans="15:23" ht="15.75" customHeight="1">
      <c r="O180" s="23"/>
      <c r="P180" s="23"/>
      <c r="Q180" s="23"/>
      <c r="V180" s="23"/>
      <c r="W180" s="206"/>
    </row>
    <row r="181" spans="15:23" ht="15.75" customHeight="1">
      <c r="O181" s="23"/>
      <c r="P181" s="23"/>
      <c r="Q181" s="23"/>
      <c r="V181" s="23"/>
      <c r="W181" s="206"/>
    </row>
    <row r="182" spans="15:23" ht="15.75" customHeight="1">
      <c r="O182" s="23"/>
      <c r="P182" s="23"/>
      <c r="Q182" s="23"/>
      <c r="V182" s="23"/>
      <c r="W182" s="206"/>
    </row>
    <row r="183" spans="15:23" ht="15.75" customHeight="1">
      <c r="O183" s="23"/>
      <c r="P183" s="23"/>
      <c r="Q183" s="23"/>
      <c r="V183" s="23"/>
      <c r="W183" s="206"/>
    </row>
    <row r="184" spans="15:23" ht="15.75" customHeight="1">
      <c r="O184" s="23"/>
      <c r="P184" s="23"/>
      <c r="Q184" s="23"/>
      <c r="V184" s="23"/>
      <c r="W184" s="206"/>
    </row>
    <row r="185" spans="15:23" ht="15.75" customHeight="1">
      <c r="O185" s="23"/>
      <c r="P185" s="23"/>
      <c r="Q185" s="23"/>
      <c r="V185" s="23"/>
      <c r="W185" s="206"/>
    </row>
    <row r="186" spans="15:23" ht="15.75" customHeight="1">
      <c r="O186" s="23"/>
      <c r="P186" s="23"/>
      <c r="Q186" s="23"/>
      <c r="V186" s="23"/>
      <c r="W186" s="206"/>
    </row>
    <row r="187" spans="15:23" ht="15.75" customHeight="1">
      <c r="O187" s="23"/>
      <c r="P187" s="23"/>
      <c r="Q187" s="23"/>
      <c r="V187" s="23"/>
      <c r="W187" s="206"/>
    </row>
    <row r="188" spans="15:23" ht="15.75" customHeight="1">
      <c r="O188" s="23"/>
      <c r="P188" s="23"/>
      <c r="Q188" s="23"/>
      <c r="V188" s="23"/>
      <c r="W188" s="206"/>
    </row>
    <row r="189" spans="15:23" ht="15.75" customHeight="1">
      <c r="O189" s="23"/>
      <c r="P189" s="23"/>
      <c r="Q189" s="23"/>
      <c r="V189" s="23"/>
      <c r="W189" s="206"/>
    </row>
    <row r="190" spans="15:23" ht="15.75" customHeight="1">
      <c r="O190" s="23"/>
      <c r="P190" s="23"/>
      <c r="Q190" s="23"/>
      <c r="V190" s="23"/>
      <c r="W190" s="206"/>
    </row>
    <row r="191" spans="15:23" ht="15.75" customHeight="1">
      <c r="O191" s="23"/>
      <c r="P191" s="23"/>
      <c r="Q191" s="23"/>
      <c r="V191" s="23"/>
      <c r="W191" s="206"/>
    </row>
    <row r="192" spans="15:23" ht="15.75" customHeight="1">
      <c r="O192" s="23"/>
      <c r="P192" s="23"/>
      <c r="Q192" s="23"/>
      <c r="V192" s="23"/>
      <c r="W192" s="206"/>
    </row>
    <row r="193" spans="15:23" ht="15.75" customHeight="1">
      <c r="O193" s="23"/>
      <c r="P193" s="23"/>
      <c r="Q193" s="23"/>
      <c r="V193" s="23"/>
      <c r="W193" s="206"/>
    </row>
    <row r="194" spans="15:23" ht="15.75" customHeight="1">
      <c r="O194" s="23"/>
      <c r="P194" s="23"/>
      <c r="Q194" s="23"/>
      <c r="V194" s="23"/>
      <c r="W194" s="206"/>
    </row>
    <row r="195" spans="15:23" ht="15.75" customHeight="1">
      <c r="O195" s="23"/>
      <c r="P195" s="23"/>
      <c r="Q195" s="23"/>
      <c r="V195" s="23"/>
      <c r="W195" s="206"/>
    </row>
    <row r="196" spans="15:23" ht="15.75" customHeight="1">
      <c r="O196" s="23"/>
      <c r="P196" s="23"/>
      <c r="Q196" s="23"/>
      <c r="V196" s="23"/>
      <c r="W196" s="206"/>
    </row>
    <row r="197" spans="15:23" ht="15.75" customHeight="1">
      <c r="O197" s="23"/>
      <c r="P197" s="23"/>
      <c r="Q197" s="23"/>
      <c r="V197" s="23"/>
      <c r="W197" s="206"/>
    </row>
    <row r="198" spans="15:23" ht="15.75" customHeight="1">
      <c r="O198" s="23"/>
      <c r="P198" s="23"/>
      <c r="Q198" s="23"/>
      <c r="V198" s="23"/>
      <c r="W198" s="206"/>
    </row>
    <row r="199" spans="15:23" ht="15.75" customHeight="1">
      <c r="O199" s="23"/>
      <c r="P199" s="23"/>
      <c r="Q199" s="23"/>
      <c r="V199" s="23"/>
      <c r="W199" s="206"/>
    </row>
    <row r="200" spans="15:23" ht="15.75" customHeight="1">
      <c r="O200" s="23"/>
      <c r="P200" s="23"/>
      <c r="Q200" s="23"/>
      <c r="V200" s="23"/>
      <c r="W200" s="206"/>
    </row>
    <row r="201" spans="15:23" ht="15.75" customHeight="1">
      <c r="O201" s="23"/>
      <c r="P201" s="23"/>
      <c r="Q201" s="23"/>
      <c r="V201" s="23"/>
      <c r="W201" s="206"/>
    </row>
    <row r="202" spans="15:23" ht="15.75" customHeight="1">
      <c r="O202" s="23"/>
      <c r="P202" s="23"/>
      <c r="Q202" s="23"/>
      <c r="V202" s="23"/>
      <c r="W202" s="206"/>
    </row>
    <row r="203" spans="15:23" ht="15.75" customHeight="1">
      <c r="O203" s="23"/>
      <c r="P203" s="23"/>
      <c r="Q203" s="23"/>
      <c r="V203" s="23"/>
      <c r="W203" s="206"/>
    </row>
    <row r="204" spans="15:23" ht="15.75" customHeight="1">
      <c r="O204" s="23"/>
      <c r="P204" s="23"/>
      <c r="Q204" s="23"/>
      <c r="V204" s="23"/>
      <c r="W204" s="206"/>
    </row>
    <row r="205" spans="15:23" ht="15.75" customHeight="1">
      <c r="O205" s="23"/>
      <c r="P205" s="23"/>
      <c r="Q205" s="23"/>
      <c r="V205" s="23"/>
      <c r="W205" s="206"/>
    </row>
    <row r="206" spans="15:23" ht="15.75" customHeight="1">
      <c r="O206" s="23"/>
      <c r="P206" s="23"/>
      <c r="Q206" s="23"/>
      <c r="V206" s="23"/>
      <c r="W206" s="206"/>
    </row>
    <row r="207" spans="15:23" ht="15.75" customHeight="1">
      <c r="O207" s="23"/>
      <c r="P207" s="23"/>
      <c r="Q207" s="23"/>
      <c r="V207" s="23"/>
      <c r="W207" s="206"/>
    </row>
    <row r="208" spans="15:23" ht="15.75" customHeight="1">
      <c r="O208" s="23"/>
      <c r="P208" s="23"/>
      <c r="Q208" s="23"/>
      <c r="V208" s="23"/>
      <c r="W208" s="206"/>
    </row>
    <row r="209" spans="15:23" ht="15.75" customHeight="1">
      <c r="O209" s="23"/>
      <c r="P209" s="23"/>
      <c r="Q209" s="23"/>
      <c r="V209" s="23"/>
      <c r="W209" s="206"/>
    </row>
    <row r="210" spans="15:23" ht="15.75" customHeight="1">
      <c r="O210" s="23"/>
      <c r="P210" s="23"/>
      <c r="Q210" s="23"/>
      <c r="V210" s="23"/>
      <c r="W210" s="206"/>
    </row>
    <row r="211" spans="15:23" ht="15.75" customHeight="1">
      <c r="O211" s="23"/>
      <c r="P211" s="23"/>
      <c r="Q211" s="23"/>
      <c r="V211" s="23"/>
      <c r="W211" s="206"/>
    </row>
    <row r="212" spans="15:23" ht="15.75" customHeight="1">
      <c r="O212" s="23"/>
      <c r="P212" s="23"/>
      <c r="Q212" s="23"/>
      <c r="V212" s="23"/>
      <c r="W212" s="206"/>
    </row>
    <row r="213" spans="15:23" ht="15.75" customHeight="1">
      <c r="O213" s="23"/>
      <c r="P213" s="23"/>
      <c r="Q213" s="23"/>
      <c r="V213" s="23"/>
      <c r="W213" s="206"/>
    </row>
    <row r="214" spans="15:23" ht="15.75" customHeight="1">
      <c r="O214" s="23"/>
      <c r="P214" s="23"/>
      <c r="Q214" s="23"/>
      <c r="V214" s="23"/>
      <c r="W214" s="206"/>
    </row>
    <row r="215" spans="15:23" ht="15.75" customHeight="1">
      <c r="O215" s="23"/>
      <c r="P215" s="23"/>
      <c r="Q215" s="23"/>
      <c r="V215" s="23"/>
      <c r="W215" s="206"/>
    </row>
    <row r="216" spans="15:23" ht="15.75" customHeight="1">
      <c r="O216" s="23"/>
      <c r="P216" s="23"/>
      <c r="Q216" s="23"/>
      <c r="V216" s="23"/>
      <c r="W216" s="206"/>
    </row>
    <row r="217" spans="15:23" ht="15.75" customHeight="1">
      <c r="O217" s="23"/>
      <c r="P217" s="23"/>
      <c r="Q217" s="23"/>
      <c r="V217" s="23"/>
      <c r="W217" s="206"/>
    </row>
    <row r="218" spans="15:23" ht="15.75" customHeight="1">
      <c r="O218" s="23"/>
      <c r="P218" s="23"/>
      <c r="Q218" s="23"/>
      <c r="V218" s="23"/>
      <c r="W218" s="206"/>
    </row>
    <row r="219" spans="15:23" ht="15.75" customHeight="1">
      <c r="O219" s="23"/>
      <c r="P219" s="23"/>
      <c r="Q219" s="23"/>
      <c r="V219" s="23"/>
      <c r="W219" s="206"/>
    </row>
    <row r="220" spans="15:23" ht="15.75" customHeight="1">
      <c r="O220" s="23"/>
      <c r="P220" s="23"/>
      <c r="Q220" s="23"/>
      <c r="V220" s="23"/>
      <c r="W220" s="206"/>
    </row>
    <row r="221" spans="15:23" ht="15.75" customHeight="1">
      <c r="O221" s="23"/>
      <c r="P221" s="23"/>
      <c r="Q221" s="23"/>
      <c r="V221" s="23"/>
      <c r="W221" s="206"/>
    </row>
    <row r="222" spans="15:23" ht="15.75" customHeight="1">
      <c r="O222" s="23"/>
      <c r="P222" s="23"/>
      <c r="Q222" s="23"/>
      <c r="V222" s="23"/>
      <c r="W222" s="206"/>
    </row>
    <row r="223" spans="15:23" ht="15.75" customHeight="1">
      <c r="O223" s="23"/>
      <c r="P223" s="23"/>
      <c r="Q223" s="23"/>
      <c r="V223" s="23"/>
      <c r="W223" s="206"/>
    </row>
    <row r="224" spans="15:23" ht="15.75" customHeight="1">
      <c r="O224" s="23"/>
      <c r="P224" s="23"/>
      <c r="Q224" s="23"/>
      <c r="V224" s="23"/>
      <c r="W224" s="206"/>
    </row>
    <row r="225" spans="15:23" ht="15.75" customHeight="1">
      <c r="O225" s="23"/>
      <c r="P225" s="23"/>
      <c r="Q225" s="23"/>
      <c r="V225" s="23"/>
      <c r="W225" s="206"/>
    </row>
    <row r="226" spans="15:23" ht="15.75" customHeight="1">
      <c r="O226" s="23"/>
      <c r="P226" s="23"/>
      <c r="Q226" s="23"/>
      <c r="V226" s="23"/>
      <c r="W226" s="206"/>
    </row>
    <row r="227" spans="15:23" ht="15.75" customHeight="1">
      <c r="O227" s="23"/>
      <c r="P227" s="23"/>
      <c r="Q227" s="23"/>
      <c r="V227" s="23"/>
      <c r="W227" s="206"/>
    </row>
    <row r="228" spans="15:23" ht="15.75" customHeight="1">
      <c r="O228" s="23"/>
      <c r="P228" s="23"/>
      <c r="Q228" s="23"/>
      <c r="V228" s="23"/>
      <c r="W228" s="206"/>
    </row>
    <row r="229" spans="15:23" ht="15.75" customHeight="1">
      <c r="O229" s="23"/>
      <c r="P229" s="23"/>
      <c r="Q229" s="23"/>
      <c r="V229" s="23"/>
      <c r="W229" s="206"/>
    </row>
    <row r="230" spans="15:23" ht="15.75" customHeight="1">
      <c r="O230" s="23"/>
      <c r="P230" s="23"/>
      <c r="Q230" s="23"/>
      <c r="V230" s="23"/>
      <c r="W230" s="206"/>
    </row>
    <row r="231" spans="15:23" ht="15.75" customHeight="1">
      <c r="O231" s="23"/>
      <c r="P231" s="23"/>
      <c r="Q231" s="23"/>
      <c r="V231" s="23"/>
      <c r="W231" s="206"/>
    </row>
    <row r="232" spans="15:23" ht="15.75" customHeight="1">
      <c r="O232" s="23"/>
      <c r="P232" s="23"/>
      <c r="Q232" s="23"/>
      <c r="V232" s="23"/>
      <c r="W232" s="206"/>
    </row>
    <row r="233" spans="15:23" ht="15.75" customHeight="1"/>
    <row r="234" spans="15:23" ht="15.75" customHeight="1"/>
    <row r="235" spans="15:23" ht="15.75" customHeight="1"/>
    <row r="236" spans="15:23" ht="15.75" customHeight="1"/>
    <row r="237" spans="15:23" ht="15.75" customHeight="1"/>
    <row r="238" spans="15:23" ht="15.75" customHeight="1"/>
    <row r="239" spans="15:23" ht="15.75" customHeight="1"/>
    <row r="240" spans="15: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0:X32"/>
  <mergeCells count="16">
    <mergeCell ref="A17:C20"/>
    <mergeCell ref="D17:W20"/>
    <mergeCell ref="A22:C22"/>
    <mergeCell ref="E22:F22"/>
    <mergeCell ref="H22:J22"/>
    <mergeCell ref="T30:X30"/>
    <mergeCell ref="A23:C23"/>
    <mergeCell ref="H23:I23"/>
    <mergeCell ref="O31:R31"/>
    <mergeCell ref="O32:R32"/>
    <mergeCell ref="H24:I24"/>
    <mergeCell ref="H25:I25"/>
    <mergeCell ref="H26:I26"/>
    <mergeCell ref="A30:G30"/>
    <mergeCell ref="H30:N30"/>
    <mergeCell ref="O30:S30"/>
  </mergeCells>
  <conditionalFormatting sqref="W32">
    <cfRule type="containsText" dxfId="278" priority="1" stopIfTrue="1" operator="containsText" text="Cerrada">
      <formula>NOT(ISERROR(SEARCH(("Cerrada"),(W32))))</formula>
    </cfRule>
  </conditionalFormatting>
  <conditionalFormatting sqref="W32">
    <cfRule type="containsText" dxfId="277" priority="2" stopIfTrue="1" operator="containsText" text="En ejecución">
      <formula>NOT(ISERROR(SEARCH(("En ejecución"),(W32))))</formula>
    </cfRule>
  </conditionalFormatting>
  <conditionalFormatting sqref="W32">
    <cfRule type="containsText" dxfId="276" priority="3" stopIfTrue="1" operator="containsText" text="Vencida">
      <formula>NOT(ISERROR(SEARCH(("Vencida"),(W32))))</formula>
    </cfRule>
  </conditionalFormatting>
  <conditionalFormatting sqref="W32">
    <cfRule type="containsText" dxfId="275" priority="4" stopIfTrue="1" operator="containsText" text="Cerrada">
      <formula>NOT(ISERROR(SEARCH(("Cerrada"),(W32))))</formula>
    </cfRule>
  </conditionalFormatting>
  <conditionalFormatting sqref="W32">
    <cfRule type="containsText" dxfId="274" priority="5" stopIfTrue="1" operator="containsText" text="En ejecución">
      <formula>NOT(ISERROR(SEARCH(("En ejecución"),(W32))))</formula>
    </cfRule>
  </conditionalFormatting>
  <conditionalFormatting sqref="W32">
    <cfRule type="containsText" dxfId="273" priority="6" stopIfTrue="1" operator="containsText" text="Vencida">
      <formula>NOT(ISERROR(SEARCH(("Vencida"),(W32))))</formula>
    </cfRule>
  </conditionalFormatting>
  <dataValidations count="7">
    <dataValidation type="list" allowBlank="1" showErrorMessage="1" sqref="B32">
      <formula1>$F$2:$F$6</formula1>
    </dataValidation>
    <dataValidation type="list" allowBlank="1" showErrorMessage="1" sqref="W32">
      <formula1>$I$2:$I$4</formula1>
    </dataValidation>
    <dataValidation type="list" allowBlank="1" showErrorMessage="1" sqref="F32">
      <formula1>$G$2:$G$5</formula1>
    </dataValidation>
    <dataValidation type="list" allowBlank="1" showErrorMessage="1" sqref="V32">
      <formula1>$J$2:$J$4</formula1>
    </dataValidation>
    <dataValidation type="list" allowBlank="1" showErrorMessage="1" sqref="I32">
      <formula1>$H$2:$H$3</formula1>
    </dataValidation>
    <dataValidation type="list" allowBlank="1" showErrorMessage="1" sqref="C32">
      <formula1>$D$2:$D$13</formula1>
    </dataValidation>
    <dataValidation type="list" allowBlank="1" showErrorMessage="1" sqref="A23">
      <formula1>PROCESOS</formula1>
    </dataValidation>
  </dataValidations>
  <pageMargins left="0.7" right="0.7" top="0.75" bottom="0.75" header="0" footer="0"/>
  <pageSetup orientation="portrait"/>
  <colBreaks count="2" manualBreakCount="2">
    <brk id="19" man="1"/>
    <brk id="20"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284"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285" t="s">
        <v>368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286" t="s">
        <v>359</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287"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DIRECCIÓN Y PLANEACIÓN</v>
      </c>
      <c r="F22" s="813"/>
      <c r="G22" s="256"/>
      <c r="H22" s="907" t="s">
        <v>361</v>
      </c>
      <c r="I22" s="812"/>
      <c r="J22" s="813"/>
      <c r="K22" s="260"/>
      <c r="L22" s="272"/>
      <c r="M22" s="272"/>
      <c r="N22" s="272"/>
      <c r="O22" s="272"/>
      <c r="P22" s="272"/>
      <c r="Q22" s="261"/>
      <c r="R22" s="261"/>
      <c r="S22" s="261"/>
      <c r="T22" s="261"/>
      <c r="U22" s="261"/>
      <c r="V22" s="261"/>
      <c r="W22" s="261"/>
      <c r="X22" s="262"/>
      <c r="Y22" s="23"/>
      <c r="Z22" s="23"/>
      <c r="AA22" s="23"/>
    </row>
    <row r="23" spans="1:27" ht="53.25" customHeight="1">
      <c r="A23" s="895" t="s">
        <v>65</v>
      </c>
      <c r="B23" s="824"/>
      <c r="C23" s="816"/>
      <c r="D23" s="259"/>
      <c r="E23" s="263" t="s">
        <v>362</v>
      </c>
      <c r="F23" s="264">
        <f>COUNTA(E32:E40)</f>
        <v>0</v>
      </c>
      <c r="G23" s="256"/>
      <c r="H23" s="896" t="s">
        <v>363</v>
      </c>
      <c r="I23" s="897"/>
      <c r="J23" s="264">
        <f>COUNTIF(I32:I38,"Acción correctiva")</f>
        <v>0</v>
      </c>
      <c r="K23" s="257"/>
      <c r="L23" s="272"/>
      <c r="M23" s="272"/>
      <c r="N23" s="272"/>
      <c r="O23" s="272"/>
      <c r="P23" s="272"/>
      <c r="Q23" s="261"/>
      <c r="R23" s="261"/>
      <c r="S23" s="261"/>
      <c r="T23" s="261"/>
      <c r="U23" s="262"/>
      <c r="V23" s="262"/>
      <c r="W23" s="259"/>
      <c r="X23" s="262"/>
      <c r="Y23" s="23"/>
      <c r="Z23" s="23"/>
      <c r="AA23" s="23"/>
    </row>
    <row r="24" spans="1:27" ht="48.75" customHeight="1">
      <c r="A24" s="266"/>
      <c r="B24" s="259"/>
      <c r="C24" s="259"/>
      <c r="D24" s="267"/>
      <c r="E24" s="268" t="s">
        <v>8</v>
      </c>
      <c r="F24" s="269">
        <f>COUNTA(H32:H40)</f>
        <v>0</v>
      </c>
      <c r="G24" s="270"/>
      <c r="H24" s="898" t="s">
        <v>364</v>
      </c>
      <c r="I24" s="899"/>
      <c r="J24" s="265">
        <f>COUNTIF(I32:I38,"Acción Preventiva y/o de mejora")</f>
        <v>0</v>
      </c>
      <c r="K24" s="257"/>
      <c r="L24" s="272"/>
      <c r="M24" s="272"/>
      <c r="N24" s="272"/>
      <c r="O24" s="272"/>
      <c r="P24" s="272"/>
      <c r="Q24" s="261"/>
      <c r="R24" s="257"/>
      <c r="S24" s="257"/>
      <c r="T24" s="257"/>
      <c r="U24" s="262"/>
      <c r="V24" s="262"/>
      <c r="W24" s="259"/>
      <c r="X24" s="262"/>
      <c r="Y24" s="23"/>
      <c r="Z24" s="23"/>
      <c r="AA24" s="23"/>
    </row>
    <row r="25" spans="1:27" ht="53.25" customHeight="1">
      <c r="A25" s="266"/>
      <c r="B25" s="259"/>
      <c r="C25" s="259"/>
      <c r="D25" s="271"/>
      <c r="E25" s="268" t="s">
        <v>9</v>
      </c>
      <c r="F25" s="269">
        <f>COUNTIF(W32:W35, "Vencida")</f>
        <v>0</v>
      </c>
      <c r="G25" s="270"/>
      <c r="H25" s="900"/>
      <c r="I25" s="901"/>
      <c r="J25" s="272"/>
      <c r="K25" s="257"/>
      <c r="L25" s="272"/>
      <c r="M25" s="272"/>
      <c r="N25" s="272"/>
      <c r="O25" s="272"/>
      <c r="P25" s="272"/>
      <c r="Q25" s="261"/>
      <c r="R25" s="257"/>
      <c r="S25" s="257"/>
      <c r="T25" s="257"/>
      <c r="U25" s="262"/>
      <c r="V25" s="262"/>
      <c r="W25" s="259"/>
      <c r="X25" s="273"/>
      <c r="Y25" s="23"/>
      <c r="Z25" s="23"/>
      <c r="AA25" s="23"/>
    </row>
    <row r="26" spans="1:27" ht="48.75" customHeight="1">
      <c r="A26" s="266"/>
      <c r="B26" s="259"/>
      <c r="C26" s="259"/>
      <c r="D26" s="267"/>
      <c r="E26" s="268" t="s">
        <v>10</v>
      </c>
      <c r="F26" s="269">
        <f>COUNTIF(W32:W40, "En ejecución")</f>
        <v>0</v>
      </c>
      <c r="G26" s="270"/>
      <c r="H26" s="900"/>
      <c r="I26" s="901"/>
      <c r="J26" s="274"/>
      <c r="K26" s="272"/>
      <c r="L26" s="272"/>
      <c r="M26" s="272"/>
      <c r="N26" s="272"/>
      <c r="O26" s="272"/>
      <c r="P26" s="272"/>
      <c r="Q26" s="261"/>
      <c r="R26" s="257"/>
      <c r="S26" s="257"/>
      <c r="T26" s="257"/>
      <c r="U26" s="262"/>
      <c r="V26" s="262"/>
      <c r="W26" s="259"/>
      <c r="X26" s="273"/>
      <c r="Y26" s="23"/>
      <c r="Z26" s="23"/>
      <c r="AA26" s="23"/>
    </row>
    <row r="27" spans="1:27" ht="51" customHeight="1">
      <c r="A27" s="266"/>
      <c r="B27" s="259"/>
      <c r="C27" s="259"/>
      <c r="D27" s="271"/>
      <c r="E27" s="275" t="s">
        <v>369</v>
      </c>
      <c r="F27" s="265">
        <f>COUNTIF(W32:W40,"Cerrada")</f>
        <v>0</v>
      </c>
      <c r="G27" s="270"/>
      <c r="H27" s="276"/>
      <c r="I27" s="277"/>
      <c r="J27" s="261"/>
      <c r="K27" s="261"/>
      <c r="L27" s="272"/>
      <c r="M27" s="272"/>
      <c r="N27" s="272"/>
      <c r="O27" s="272"/>
      <c r="P27" s="272"/>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72"/>
      <c r="M28" s="272"/>
      <c r="N28" s="272"/>
      <c r="O28" s="272"/>
      <c r="P28" s="272"/>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288" t="s">
        <v>111</v>
      </c>
      <c r="B30" s="289" t="s">
        <v>53</v>
      </c>
      <c r="C30" s="289" t="s">
        <v>112</v>
      </c>
      <c r="D30" s="289" t="s">
        <v>113</v>
      </c>
      <c r="E30" s="289" t="s">
        <v>114</v>
      </c>
      <c r="F30" s="289" t="s">
        <v>115</v>
      </c>
      <c r="G30" s="290" t="s">
        <v>116</v>
      </c>
      <c r="H30" s="291" t="s">
        <v>117</v>
      </c>
      <c r="I30" s="289" t="s">
        <v>55</v>
      </c>
      <c r="J30" s="289" t="s">
        <v>118</v>
      </c>
      <c r="K30" s="292" t="s">
        <v>119</v>
      </c>
      <c r="L30" s="292" t="s">
        <v>120</v>
      </c>
      <c r="M30" s="292" t="s">
        <v>121</v>
      </c>
      <c r="N30" s="293" t="s">
        <v>122</v>
      </c>
      <c r="O30" s="908" t="s">
        <v>123</v>
      </c>
      <c r="P30" s="812"/>
      <c r="Q30" s="812"/>
      <c r="R30" s="909"/>
      <c r="S30" s="293" t="s">
        <v>124</v>
      </c>
      <c r="T30" s="294" t="s">
        <v>123</v>
      </c>
      <c r="U30" s="292" t="s">
        <v>124</v>
      </c>
      <c r="V30" s="292" t="s">
        <v>57</v>
      </c>
      <c r="W30" s="292" t="s">
        <v>125</v>
      </c>
      <c r="X30" s="293" t="s">
        <v>126</v>
      </c>
      <c r="Y30" s="115"/>
      <c r="Z30" s="23"/>
      <c r="AA30" s="23"/>
    </row>
    <row r="31" spans="1:27" ht="283.5" customHeight="1">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95"/>
      <c r="Z31" s="23"/>
      <c r="AA31" s="23"/>
    </row>
    <row r="32" spans="1:27" ht="15.75" customHeight="1">
      <c r="A32" s="23"/>
      <c r="B32" s="23"/>
      <c r="C32" s="23"/>
      <c r="D32" s="23"/>
      <c r="E32" s="96"/>
      <c r="F32" s="23"/>
      <c r="G32" s="96"/>
      <c r="H32" s="96"/>
      <c r="I32" s="23"/>
      <c r="J32" s="23"/>
      <c r="K32" s="23"/>
      <c r="L32" s="23"/>
      <c r="M32" s="23"/>
      <c r="N32" s="23"/>
      <c r="O32" s="23"/>
      <c r="P32" s="23"/>
      <c r="Q32" s="23"/>
      <c r="R32" s="23"/>
      <c r="S32" s="23"/>
      <c r="T32" s="95"/>
      <c r="U32" s="95"/>
      <c r="V32" s="95"/>
      <c r="W32" s="206"/>
      <c r="X32" s="96"/>
      <c r="Y32" s="23"/>
      <c r="Z32" s="23"/>
      <c r="AA32" s="23"/>
    </row>
    <row r="33" spans="1:27" ht="15.75" customHeight="1">
      <c r="A33" s="23"/>
      <c r="B33" s="23"/>
      <c r="C33" s="23"/>
      <c r="D33" s="23"/>
      <c r="E33" s="96"/>
      <c r="F33" s="23"/>
      <c r="G33" s="96"/>
      <c r="H33" s="96"/>
      <c r="I33" s="23"/>
      <c r="J33" s="23"/>
      <c r="K33" s="23"/>
      <c r="L33" s="23"/>
      <c r="M33" s="23"/>
      <c r="N33" s="23"/>
      <c r="O33" s="23"/>
      <c r="P33" s="23"/>
      <c r="Q33" s="23"/>
      <c r="R33" s="23"/>
      <c r="S33" s="23"/>
      <c r="T33" s="95"/>
      <c r="U33" s="95"/>
      <c r="V33" s="95"/>
      <c r="W33" s="206"/>
      <c r="X33" s="96"/>
      <c r="Y33" s="23"/>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06"/>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06"/>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formula1>PROCESOS</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000"/>
  <sheetViews>
    <sheetView showGridLines="0" topLeftCell="O26" workbookViewId="0">
      <selection activeCell="U31" sqref="U31"/>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39.42578125" customWidth="1"/>
    <col min="21" max="21" width="28.140625" customWidth="1"/>
    <col min="22" max="22" width="57.28515625" customWidth="1"/>
    <col min="23" max="23" width="40.140625" customWidth="1"/>
    <col min="24" max="24" width="18.42578125" customWidth="1"/>
    <col min="25" max="25" width="19.42578125" customWidth="1"/>
    <col min="26" max="26" width="24.7109375" customWidth="1"/>
    <col min="27" max="27" width="31.140625" customWidth="1"/>
    <col min="29" max="29" width="11" customWidth="1"/>
  </cols>
  <sheetData>
    <row r="1" spans="1:29"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769"/>
      <c r="U1" s="769"/>
      <c r="V1" s="23"/>
      <c r="W1" s="23"/>
      <c r="X1" s="23"/>
      <c r="Y1" s="23"/>
      <c r="Z1" s="23"/>
      <c r="AA1" s="23"/>
      <c r="AB1" s="23"/>
      <c r="AC1" s="23"/>
    </row>
    <row r="2" spans="1:29"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70"/>
      <c r="U2" s="770"/>
      <c r="V2" s="76"/>
      <c r="W2" s="76"/>
      <c r="X2" s="76"/>
      <c r="Y2" s="76"/>
      <c r="Z2" s="76"/>
      <c r="AA2" s="76"/>
      <c r="AB2" s="76"/>
      <c r="AC2" s="76"/>
    </row>
    <row r="3" spans="1:29" ht="26.25" hidden="1" thickBot="1">
      <c r="A3" s="76"/>
      <c r="B3" s="77"/>
      <c r="C3" s="78" t="s">
        <v>65</v>
      </c>
      <c r="D3" s="78" t="s">
        <v>66</v>
      </c>
      <c r="E3" s="79"/>
      <c r="F3" s="80" t="s">
        <v>67</v>
      </c>
      <c r="G3" s="81" t="s">
        <v>68</v>
      </c>
      <c r="H3" s="81" t="s">
        <v>69</v>
      </c>
      <c r="I3" s="86" t="s">
        <v>70</v>
      </c>
      <c r="J3" s="83" t="s">
        <v>71</v>
      </c>
      <c r="K3" s="76"/>
      <c r="L3" s="84"/>
      <c r="M3" s="85"/>
      <c r="N3" s="85"/>
      <c r="O3" s="85"/>
      <c r="P3" s="85"/>
      <c r="Q3" s="85"/>
      <c r="R3" s="85"/>
      <c r="S3" s="76"/>
      <c r="T3" s="770"/>
      <c r="U3" s="770"/>
      <c r="V3" s="76"/>
      <c r="W3" s="76"/>
      <c r="X3" s="76"/>
      <c r="Y3" s="76"/>
      <c r="Z3" s="76"/>
      <c r="AA3" s="76"/>
      <c r="AB3" s="76"/>
      <c r="AC3" s="76"/>
    </row>
    <row r="4" spans="1:29" ht="26.25" hidden="1" thickBot="1">
      <c r="A4" s="76"/>
      <c r="B4" s="77"/>
      <c r="C4" s="78" t="s">
        <v>72</v>
      </c>
      <c r="D4" s="78" t="s">
        <v>73</v>
      </c>
      <c r="E4" s="79"/>
      <c r="F4" s="80" t="s">
        <v>74</v>
      </c>
      <c r="G4" s="81" t="s">
        <v>75</v>
      </c>
      <c r="H4" s="87"/>
      <c r="I4" s="88" t="s">
        <v>76</v>
      </c>
      <c r="J4" s="83" t="s">
        <v>77</v>
      </c>
      <c r="K4" s="76"/>
      <c r="L4" s="84"/>
      <c r="M4" s="85"/>
      <c r="N4" s="85"/>
      <c r="O4" s="85"/>
      <c r="P4" s="85"/>
      <c r="Q4" s="85"/>
      <c r="R4" s="85"/>
      <c r="S4" s="76"/>
      <c r="T4" s="770"/>
      <c r="U4" s="770"/>
      <c r="V4" s="76"/>
      <c r="W4" s="76"/>
      <c r="X4" s="76"/>
      <c r="Y4" s="76"/>
      <c r="Z4" s="76"/>
      <c r="AA4" s="76"/>
      <c r="AB4" s="76"/>
      <c r="AC4" s="76"/>
    </row>
    <row r="5" spans="1:29" ht="39" hidden="1" thickBot="1">
      <c r="A5" s="76"/>
      <c r="B5" s="77"/>
      <c r="C5" s="78" t="s">
        <v>78</v>
      </c>
      <c r="D5" s="78" t="s">
        <v>79</v>
      </c>
      <c r="E5" s="79"/>
      <c r="F5" s="81" t="s">
        <v>80</v>
      </c>
      <c r="G5" s="81" t="s">
        <v>81</v>
      </c>
      <c r="H5" s="89"/>
      <c r="I5" s="83"/>
      <c r="J5" s="83"/>
      <c r="K5" s="76"/>
      <c r="L5" s="84"/>
      <c r="M5" s="85"/>
      <c r="N5" s="85"/>
      <c r="O5" s="85"/>
      <c r="P5" s="85"/>
      <c r="Q5" s="85"/>
      <c r="R5" s="85"/>
      <c r="S5" s="76"/>
      <c r="T5" s="770"/>
      <c r="U5" s="770"/>
      <c r="V5" s="76"/>
      <c r="W5" s="76"/>
      <c r="X5" s="76"/>
      <c r="Y5" s="76"/>
      <c r="Z5" s="76"/>
      <c r="AA5" s="76"/>
      <c r="AB5" s="76"/>
      <c r="AC5" s="76"/>
    </row>
    <row r="6" spans="1:29" ht="26.25" hidden="1" thickBot="1">
      <c r="A6" s="76"/>
      <c r="B6" s="77"/>
      <c r="C6" s="78" t="s">
        <v>82</v>
      </c>
      <c r="D6" s="78" t="s">
        <v>83</v>
      </c>
      <c r="E6" s="76"/>
      <c r="F6" s="81" t="s">
        <v>84</v>
      </c>
      <c r="G6" s="89"/>
      <c r="H6" s="89"/>
      <c r="I6" s="83"/>
      <c r="J6" s="83"/>
      <c r="K6" s="76"/>
      <c r="L6" s="84"/>
      <c r="M6" s="85"/>
      <c r="N6" s="85"/>
      <c r="O6" s="85"/>
      <c r="P6" s="85"/>
      <c r="Q6" s="85"/>
      <c r="R6" s="85"/>
      <c r="S6" s="76"/>
      <c r="T6" s="770"/>
      <c r="U6" s="770"/>
      <c r="V6" s="76"/>
      <c r="W6" s="76"/>
      <c r="X6" s="76"/>
      <c r="Y6" s="76"/>
      <c r="Z6" s="76"/>
      <c r="AA6" s="76"/>
      <c r="AB6" s="76"/>
      <c r="AC6" s="76"/>
    </row>
    <row r="7" spans="1:29" ht="26.25" hidden="1" thickBot="1">
      <c r="A7" s="76"/>
      <c r="B7" s="77"/>
      <c r="C7" s="78" t="s">
        <v>85</v>
      </c>
      <c r="D7" s="78" t="s">
        <v>86</v>
      </c>
      <c r="E7" s="79"/>
      <c r="F7" s="87"/>
      <c r="G7" s="89"/>
      <c r="H7" s="89"/>
      <c r="I7" s="90"/>
      <c r="J7" s="90"/>
      <c r="K7" s="76"/>
      <c r="L7" s="84"/>
      <c r="M7" s="85"/>
      <c r="N7" s="85"/>
      <c r="O7" s="85"/>
      <c r="P7" s="85"/>
      <c r="Q7" s="85"/>
      <c r="R7" s="85"/>
      <c r="S7" s="76"/>
      <c r="T7" s="770"/>
      <c r="U7" s="770"/>
      <c r="V7" s="76"/>
      <c r="W7" s="76"/>
      <c r="X7" s="76"/>
      <c r="Y7" s="76"/>
      <c r="Z7" s="76"/>
      <c r="AA7" s="76"/>
      <c r="AB7" s="76"/>
      <c r="AC7" s="76"/>
    </row>
    <row r="8" spans="1:29" ht="26.25" hidden="1" thickBot="1">
      <c r="A8" s="76"/>
      <c r="B8" s="77"/>
      <c r="C8" s="78" t="s">
        <v>87</v>
      </c>
      <c r="D8" s="78" t="s">
        <v>88</v>
      </c>
      <c r="E8" s="79"/>
      <c r="F8" s="87"/>
      <c r="G8" s="89"/>
      <c r="H8" s="89"/>
      <c r="I8" s="83"/>
      <c r="J8" s="83"/>
      <c r="K8" s="76"/>
      <c r="L8" s="84"/>
      <c r="M8" s="85"/>
      <c r="N8" s="85"/>
      <c r="O8" s="85"/>
      <c r="P8" s="85"/>
      <c r="Q8" s="85"/>
      <c r="R8" s="85"/>
      <c r="S8" s="76"/>
      <c r="T8" s="770"/>
      <c r="U8" s="770"/>
      <c r="V8" s="76"/>
      <c r="W8" s="76"/>
      <c r="X8" s="76"/>
      <c r="Y8" s="76"/>
      <c r="Z8" s="76"/>
      <c r="AA8" s="76"/>
      <c r="AB8" s="76"/>
      <c r="AC8" s="76"/>
    </row>
    <row r="9" spans="1:29" ht="51.75" hidden="1" thickBot="1">
      <c r="A9" s="76"/>
      <c r="B9" s="77"/>
      <c r="C9" s="78" t="s">
        <v>89</v>
      </c>
      <c r="D9" s="78" t="s">
        <v>90</v>
      </c>
      <c r="E9" s="79"/>
      <c r="F9" s="89"/>
      <c r="G9" s="89"/>
      <c r="H9" s="89"/>
      <c r="I9" s="83"/>
      <c r="J9" s="83"/>
      <c r="K9" s="76"/>
      <c r="L9" s="84"/>
      <c r="M9" s="85"/>
      <c r="N9" s="85"/>
      <c r="O9" s="85"/>
      <c r="P9" s="85"/>
      <c r="Q9" s="85"/>
      <c r="R9" s="85"/>
      <c r="S9" s="76"/>
      <c r="T9" s="770"/>
      <c r="U9" s="770"/>
      <c r="V9" s="76"/>
      <c r="W9" s="76"/>
      <c r="X9" s="76"/>
      <c r="Y9" s="76"/>
      <c r="Z9" s="76"/>
      <c r="AA9" s="76"/>
      <c r="AB9" s="76"/>
      <c r="AC9" s="76"/>
    </row>
    <row r="10" spans="1:29" ht="26.25" hidden="1" thickBot="1">
      <c r="A10" s="76"/>
      <c r="B10" s="77"/>
      <c r="C10" s="78" t="s">
        <v>91</v>
      </c>
      <c r="D10" s="78" t="s">
        <v>92</v>
      </c>
      <c r="E10" s="79"/>
      <c r="F10" s="89"/>
      <c r="G10" s="89"/>
      <c r="H10" s="89"/>
      <c r="I10" s="83"/>
      <c r="J10" s="83"/>
      <c r="K10" s="76"/>
      <c r="L10" s="84"/>
      <c r="M10" s="85"/>
      <c r="N10" s="85"/>
      <c r="O10" s="85"/>
      <c r="P10" s="85"/>
      <c r="Q10" s="85"/>
      <c r="R10" s="85"/>
      <c r="S10" s="76"/>
      <c r="T10" s="770"/>
      <c r="U10" s="770"/>
      <c r="V10" s="76"/>
      <c r="W10" s="76"/>
      <c r="X10" s="76"/>
      <c r="Y10" s="76"/>
      <c r="Z10" s="76"/>
      <c r="AA10" s="76"/>
      <c r="AB10" s="76"/>
      <c r="AC10" s="76"/>
    </row>
    <row r="11" spans="1:29" ht="39" hidden="1" thickBot="1">
      <c r="A11" s="76"/>
      <c r="B11" s="77"/>
      <c r="C11" s="78" t="s">
        <v>93</v>
      </c>
      <c r="D11" s="78" t="s">
        <v>94</v>
      </c>
      <c r="E11" s="79"/>
      <c r="F11" s="89"/>
      <c r="G11" s="89"/>
      <c r="H11" s="89"/>
      <c r="I11" s="83"/>
      <c r="J11" s="83"/>
      <c r="K11" s="76"/>
      <c r="L11" s="84"/>
      <c r="M11" s="85"/>
      <c r="N11" s="85"/>
      <c r="O11" s="85"/>
      <c r="P11" s="85"/>
      <c r="Q11" s="85"/>
      <c r="R11" s="85"/>
      <c r="S11" s="76"/>
      <c r="T11" s="770"/>
      <c r="U11" s="770"/>
      <c r="V11" s="76"/>
      <c r="W11" s="76"/>
      <c r="X11" s="76"/>
      <c r="Y11" s="76"/>
      <c r="Z11" s="76"/>
      <c r="AA11" s="76"/>
      <c r="AB11" s="76"/>
      <c r="AC11" s="76"/>
    </row>
    <row r="12" spans="1:29" ht="26.25" hidden="1" thickBot="1">
      <c r="A12" s="76"/>
      <c r="B12" s="77"/>
      <c r="C12" s="78" t="s">
        <v>95</v>
      </c>
      <c r="D12" s="78" t="s">
        <v>96</v>
      </c>
      <c r="E12" s="79"/>
      <c r="F12" s="91"/>
      <c r="G12" s="91"/>
      <c r="H12" s="91"/>
      <c r="I12" s="77"/>
      <c r="J12" s="85"/>
      <c r="K12" s="85"/>
      <c r="L12" s="76"/>
      <c r="M12" s="84"/>
      <c r="N12" s="85"/>
      <c r="O12" s="85"/>
      <c r="P12" s="85"/>
      <c r="Q12" s="85"/>
      <c r="R12" s="85"/>
      <c r="S12" s="85"/>
      <c r="T12" s="771"/>
      <c r="U12" s="771"/>
      <c r="V12" s="76"/>
      <c r="W12" s="76"/>
      <c r="X12" s="76"/>
      <c r="Y12" s="76"/>
      <c r="Z12" s="76"/>
      <c r="AA12" s="76"/>
      <c r="AB12" s="76"/>
      <c r="AC12" s="76"/>
    </row>
    <row r="13" spans="1:29" ht="39" hidden="1" thickBot="1">
      <c r="A13" s="76"/>
      <c r="B13" s="77"/>
      <c r="C13" s="78" t="s">
        <v>97</v>
      </c>
      <c r="D13" s="78" t="s">
        <v>98</v>
      </c>
      <c r="E13" s="79"/>
      <c r="F13" s="91"/>
      <c r="G13" s="91"/>
      <c r="H13" s="91"/>
      <c r="I13" s="77"/>
      <c r="J13" s="85"/>
      <c r="K13" s="85"/>
      <c r="L13" s="76"/>
      <c r="M13" s="84"/>
      <c r="N13" s="85"/>
      <c r="O13" s="85"/>
      <c r="P13" s="85"/>
      <c r="Q13" s="85"/>
      <c r="R13" s="85"/>
      <c r="S13" s="85"/>
      <c r="T13" s="771"/>
      <c r="U13" s="771"/>
      <c r="V13" s="76"/>
      <c r="W13" s="76"/>
      <c r="X13" s="76"/>
      <c r="Y13" s="76"/>
      <c r="Z13" s="76"/>
      <c r="AA13" s="76"/>
      <c r="AB13" s="76"/>
      <c r="AC13" s="76"/>
    </row>
    <row r="14" spans="1:29" ht="26.25" hidden="1" thickBot="1">
      <c r="A14" s="76"/>
      <c r="B14" s="77"/>
      <c r="C14" s="78" t="s">
        <v>99</v>
      </c>
      <c r="D14" s="92"/>
      <c r="E14" s="79"/>
      <c r="F14" s="91"/>
      <c r="G14" s="91"/>
      <c r="H14" s="91"/>
      <c r="I14" s="77"/>
      <c r="J14" s="85"/>
      <c r="K14" s="85"/>
      <c r="L14" s="76"/>
      <c r="M14" s="84"/>
      <c r="N14" s="85"/>
      <c r="O14" s="85"/>
      <c r="P14" s="85"/>
      <c r="Q14" s="85"/>
      <c r="R14" s="85"/>
      <c r="S14" s="85"/>
      <c r="T14" s="771"/>
      <c r="U14" s="771"/>
      <c r="V14" s="76"/>
      <c r="W14" s="76"/>
      <c r="X14" s="76"/>
      <c r="Y14" s="76"/>
      <c r="Z14" s="76"/>
      <c r="AA14" s="76"/>
      <c r="AB14" s="76"/>
      <c r="AC14" s="76"/>
    </row>
    <row r="15" spans="1:29" ht="39" hidden="1" thickBot="1">
      <c r="A15" s="76"/>
      <c r="B15" s="77"/>
      <c r="C15" s="93" t="s">
        <v>100</v>
      </c>
      <c r="D15" s="78"/>
      <c r="E15" s="79"/>
      <c r="F15" s="91"/>
      <c r="G15" s="91"/>
      <c r="H15" s="91"/>
      <c r="I15" s="77"/>
      <c r="J15" s="85"/>
      <c r="K15" s="85"/>
      <c r="L15" s="76"/>
      <c r="M15" s="84"/>
      <c r="N15" s="85"/>
      <c r="O15" s="85"/>
      <c r="P15" s="85"/>
      <c r="Q15" s="85"/>
      <c r="R15" s="85"/>
      <c r="S15" s="85"/>
      <c r="T15" s="771"/>
      <c r="U15" s="771"/>
      <c r="V15" s="76"/>
      <c r="W15" s="76"/>
      <c r="X15" s="76"/>
      <c r="Y15" s="76"/>
      <c r="Z15" s="76"/>
      <c r="AA15" s="76"/>
      <c r="AB15" s="76"/>
      <c r="AC15" s="76"/>
    </row>
    <row r="16" spans="1:29" ht="24" hidden="1" thickBot="1">
      <c r="A16" s="69"/>
      <c r="B16" s="23"/>
      <c r="C16" s="23"/>
      <c r="D16" s="23"/>
      <c r="E16" s="94"/>
      <c r="F16" s="23"/>
      <c r="G16" s="94"/>
      <c r="H16" s="94"/>
      <c r="I16" s="75"/>
      <c r="J16" s="75"/>
      <c r="K16" s="75"/>
      <c r="L16" s="75"/>
      <c r="M16" s="74"/>
      <c r="N16" s="75"/>
      <c r="O16" s="75"/>
      <c r="P16" s="75"/>
      <c r="Q16" s="75"/>
      <c r="R16" s="75"/>
      <c r="S16" s="75"/>
      <c r="T16" s="772"/>
      <c r="U16" s="772"/>
      <c r="V16" s="95"/>
      <c r="W16" s="95"/>
      <c r="X16" s="95"/>
      <c r="Y16" s="23"/>
      <c r="Z16" s="96"/>
      <c r="AA16" s="96"/>
      <c r="AB16" s="23"/>
      <c r="AC16" s="23"/>
    </row>
    <row r="17" spans="1:29" ht="30">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1"/>
      <c r="X17" s="851"/>
      <c r="Y17" s="852"/>
      <c r="Z17" s="248" t="s">
        <v>102</v>
      </c>
      <c r="AA17" s="23"/>
      <c r="AB17" s="23"/>
      <c r="AC17" s="23"/>
    </row>
    <row r="18" spans="1:29">
      <c r="A18" s="853"/>
      <c r="B18" s="807"/>
      <c r="C18" s="854"/>
      <c r="D18" s="853"/>
      <c r="E18" s="807"/>
      <c r="F18" s="807"/>
      <c r="G18" s="807"/>
      <c r="H18" s="807"/>
      <c r="I18" s="807"/>
      <c r="J18" s="807"/>
      <c r="K18" s="807"/>
      <c r="L18" s="807"/>
      <c r="M18" s="807"/>
      <c r="N18" s="807"/>
      <c r="O18" s="807"/>
      <c r="P18" s="807"/>
      <c r="Q18" s="807"/>
      <c r="R18" s="807"/>
      <c r="S18" s="807"/>
      <c r="T18" s="807"/>
      <c r="U18" s="807"/>
      <c r="V18" s="807"/>
      <c r="W18" s="807"/>
      <c r="X18" s="807"/>
      <c r="Y18" s="854"/>
      <c r="Z18" s="250" t="s">
        <v>358</v>
      </c>
      <c r="AA18" s="23"/>
      <c r="AB18" s="23"/>
      <c r="AC18" s="23"/>
    </row>
    <row r="19" spans="1:29" ht="30">
      <c r="A19" s="853"/>
      <c r="B19" s="807"/>
      <c r="C19" s="854"/>
      <c r="D19" s="853"/>
      <c r="E19" s="807"/>
      <c r="F19" s="807"/>
      <c r="G19" s="807"/>
      <c r="H19" s="807"/>
      <c r="I19" s="807"/>
      <c r="J19" s="807"/>
      <c r="K19" s="807"/>
      <c r="L19" s="807"/>
      <c r="M19" s="807"/>
      <c r="N19" s="807"/>
      <c r="O19" s="807"/>
      <c r="P19" s="807"/>
      <c r="Q19" s="807"/>
      <c r="R19" s="807"/>
      <c r="S19" s="807"/>
      <c r="T19" s="807"/>
      <c r="U19" s="807"/>
      <c r="V19" s="807"/>
      <c r="W19" s="807"/>
      <c r="X19" s="807"/>
      <c r="Y19" s="854"/>
      <c r="Z19" s="250" t="s">
        <v>359</v>
      </c>
      <c r="AA19" s="23"/>
      <c r="AB19" s="23"/>
      <c r="AC19" s="23"/>
    </row>
    <row r="20" spans="1:29" ht="30.75" thickBot="1">
      <c r="A20" s="855"/>
      <c r="B20" s="856"/>
      <c r="C20" s="796"/>
      <c r="D20" s="855"/>
      <c r="E20" s="856"/>
      <c r="F20" s="856"/>
      <c r="G20" s="856"/>
      <c r="H20" s="856"/>
      <c r="I20" s="856"/>
      <c r="J20" s="856"/>
      <c r="K20" s="856"/>
      <c r="L20" s="856"/>
      <c r="M20" s="856"/>
      <c r="N20" s="856"/>
      <c r="O20" s="856"/>
      <c r="P20" s="856"/>
      <c r="Q20" s="856"/>
      <c r="R20" s="856"/>
      <c r="S20" s="856"/>
      <c r="T20" s="856"/>
      <c r="U20" s="856"/>
      <c r="V20" s="856"/>
      <c r="W20" s="856"/>
      <c r="X20" s="856"/>
      <c r="Y20" s="796"/>
      <c r="Z20" s="251" t="s">
        <v>105</v>
      </c>
      <c r="AA20" s="23"/>
      <c r="AB20" s="23"/>
      <c r="AC20" s="23"/>
    </row>
    <row r="21" spans="1:29" ht="15.75" customHeight="1" thickBot="1">
      <c r="A21" s="252"/>
      <c r="B21" s="253"/>
      <c r="C21" s="253"/>
      <c r="D21" s="253"/>
      <c r="E21" s="254"/>
      <c r="F21" s="255"/>
      <c r="G21" s="256"/>
      <c r="H21" s="256"/>
      <c r="I21" s="255"/>
      <c r="J21" s="255"/>
      <c r="K21" s="255"/>
      <c r="L21" s="255"/>
      <c r="M21" s="255"/>
      <c r="N21" s="255"/>
      <c r="O21" s="255"/>
      <c r="P21" s="255"/>
      <c r="Q21" s="255"/>
      <c r="R21" s="255"/>
      <c r="S21" s="255"/>
      <c r="T21" s="773"/>
      <c r="U21" s="773"/>
      <c r="V21" s="258"/>
      <c r="W21" s="258"/>
      <c r="X21" s="258"/>
      <c r="Y21" s="255"/>
      <c r="Z21" s="256"/>
      <c r="AA21" s="23"/>
      <c r="AB21" s="23"/>
      <c r="AC21" s="23"/>
    </row>
    <row r="22" spans="1:29" ht="15.75" customHeight="1" thickBot="1">
      <c r="A22" s="905" t="s">
        <v>360</v>
      </c>
      <c r="B22" s="824"/>
      <c r="C22" s="816"/>
      <c r="D22" s="259"/>
      <c r="E22" s="906" t="str">
        <f>CONCATENATE("INFORME DE SEGUIMIENTO DEL PROCESO ",A23)</f>
        <v>INFORME DE SEGUIMIENTO DEL PROCESO INVESTIGACIÓN Y DESARROLLO PEDAGÓGICO</v>
      </c>
      <c r="F22" s="813"/>
      <c r="G22" s="256"/>
      <c r="H22" s="907" t="s">
        <v>361</v>
      </c>
      <c r="I22" s="812"/>
      <c r="J22" s="813"/>
      <c r="K22" s="260"/>
      <c r="L22" s="261"/>
      <c r="M22" s="261"/>
      <c r="N22" s="261"/>
      <c r="O22" s="261"/>
      <c r="P22" s="261"/>
      <c r="Q22" s="261"/>
      <c r="R22" s="261"/>
      <c r="S22" s="261"/>
      <c r="T22" s="774"/>
      <c r="U22" s="774"/>
      <c r="V22" s="261"/>
      <c r="W22" s="261"/>
      <c r="X22" s="261"/>
      <c r="Y22" s="261"/>
      <c r="Z22" s="262"/>
      <c r="AA22" s="23"/>
      <c r="AB22" s="23"/>
      <c r="AC22" s="23"/>
    </row>
    <row r="23" spans="1:29" ht="15.75" customHeight="1" thickBot="1">
      <c r="A23" s="922" t="s">
        <v>78</v>
      </c>
      <c r="B23" s="824"/>
      <c r="C23" s="816"/>
      <c r="D23" s="259"/>
      <c r="E23" s="263" t="s">
        <v>362</v>
      </c>
      <c r="F23" s="264">
        <f>COUNTA(E31:E40)</f>
        <v>8</v>
      </c>
      <c r="G23" s="256"/>
      <c r="H23" s="896" t="s">
        <v>363</v>
      </c>
      <c r="I23" s="897"/>
      <c r="J23" s="264">
        <f>COUNTIF(I37:I40,"Acción correctiva")</f>
        <v>0</v>
      </c>
      <c r="K23" s="257"/>
      <c r="L23" s="261"/>
      <c r="M23" s="261"/>
      <c r="N23" s="261"/>
      <c r="O23" s="261"/>
      <c r="P23" s="261"/>
      <c r="Q23" s="261"/>
      <c r="R23" s="261"/>
      <c r="S23" s="261"/>
      <c r="T23" s="774"/>
      <c r="U23" s="774"/>
      <c r="V23" s="261"/>
      <c r="W23" s="262"/>
      <c r="X23" s="262"/>
      <c r="Y23" s="259"/>
      <c r="Z23" s="262"/>
      <c r="AA23" s="23"/>
      <c r="AB23" s="23"/>
      <c r="AC23" s="23"/>
    </row>
    <row r="24" spans="1:29" ht="15.75" customHeight="1" thickBot="1">
      <c r="A24" s="266"/>
      <c r="B24" s="259"/>
      <c r="C24" s="259"/>
      <c r="D24" s="267"/>
      <c r="E24" s="268" t="s">
        <v>8</v>
      </c>
      <c r="F24" s="269">
        <f>COUNTA(H31:H40)</f>
        <v>7</v>
      </c>
      <c r="G24" s="270"/>
      <c r="H24" s="898" t="s">
        <v>364</v>
      </c>
      <c r="I24" s="899"/>
      <c r="J24" s="265">
        <f>COUNTIF(I37:I40,"Acción Preventiva y/o de mejora")</f>
        <v>0</v>
      </c>
      <c r="K24" s="257"/>
      <c r="L24" s="261"/>
      <c r="M24" s="261"/>
      <c r="N24" s="261"/>
      <c r="O24" s="261"/>
      <c r="P24" s="261"/>
      <c r="Q24" s="261"/>
      <c r="R24" s="257"/>
      <c r="S24" s="257"/>
      <c r="T24" s="775"/>
      <c r="U24" s="775"/>
      <c r="V24" s="257"/>
      <c r="W24" s="262"/>
      <c r="X24" s="262"/>
      <c r="Y24" s="259"/>
      <c r="Z24" s="262"/>
      <c r="AA24" s="23"/>
      <c r="AB24" s="23"/>
      <c r="AC24" s="23"/>
    </row>
    <row r="25" spans="1:29" ht="15.75" customHeight="1">
      <c r="A25" s="266"/>
      <c r="B25" s="259"/>
      <c r="C25" s="259"/>
      <c r="D25" s="271"/>
      <c r="E25" s="268" t="s">
        <v>9</v>
      </c>
      <c r="F25" s="269">
        <f>COUNTIF(Y31:Y35, "Vencida")</f>
        <v>0</v>
      </c>
      <c r="G25" s="270"/>
      <c r="H25" s="900"/>
      <c r="I25" s="901"/>
      <c r="J25" s="272"/>
      <c r="K25" s="257"/>
      <c r="L25" s="261"/>
      <c r="M25" s="261"/>
      <c r="N25" s="261"/>
      <c r="O25" s="261"/>
      <c r="P25" s="261"/>
      <c r="Q25" s="261"/>
      <c r="R25" s="257"/>
      <c r="S25" s="257"/>
      <c r="T25" s="775"/>
      <c r="U25" s="775"/>
      <c r="V25" s="257"/>
      <c r="W25" s="262"/>
      <c r="X25" s="262"/>
      <c r="Y25" s="259"/>
      <c r="Z25" s="273"/>
      <c r="AA25" s="23"/>
      <c r="AB25" s="23"/>
      <c r="AC25" s="23"/>
    </row>
    <row r="26" spans="1:29" ht="15.75" customHeight="1">
      <c r="A26" s="266"/>
      <c r="B26" s="259"/>
      <c r="C26" s="259"/>
      <c r="D26" s="267"/>
      <c r="E26" s="268" t="s">
        <v>10</v>
      </c>
      <c r="F26" s="269">
        <f>COUNTIF(Y31:Y40, "En ejecución")</f>
        <v>7</v>
      </c>
      <c r="G26" s="270"/>
      <c r="H26" s="900"/>
      <c r="I26" s="901"/>
      <c r="J26" s="274"/>
      <c r="K26" s="272"/>
      <c r="L26" s="261"/>
      <c r="M26" s="261"/>
      <c r="N26" s="261"/>
      <c r="O26" s="261"/>
      <c r="P26" s="261"/>
      <c r="Q26" s="261"/>
      <c r="R26" s="257"/>
      <c r="S26" s="257"/>
      <c r="T26" s="775"/>
      <c r="U26" s="775"/>
      <c r="V26" s="257"/>
      <c r="W26" s="262"/>
      <c r="X26" s="262"/>
      <c r="Y26" s="259"/>
      <c r="Z26" s="273"/>
      <c r="AA26" s="23"/>
      <c r="AB26" s="23"/>
      <c r="AC26" s="23"/>
    </row>
    <row r="27" spans="1:29" ht="15.75" customHeight="1" thickBot="1">
      <c r="A27" s="266"/>
      <c r="B27" s="259"/>
      <c r="C27" s="259"/>
      <c r="D27" s="271"/>
      <c r="E27" s="275" t="s">
        <v>369</v>
      </c>
      <c r="F27" s="265">
        <f>COUNTIF(Y31:Y40,"Cerrada")</f>
        <v>0</v>
      </c>
      <c r="G27" s="270"/>
      <c r="H27" s="276"/>
      <c r="I27" s="277"/>
      <c r="J27" s="261"/>
      <c r="K27" s="261"/>
      <c r="L27" s="261"/>
      <c r="M27" s="261"/>
      <c r="N27" s="261"/>
      <c r="O27" s="261"/>
      <c r="P27" s="261"/>
      <c r="Q27" s="261"/>
      <c r="R27" s="257"/>
      <c r="S27" s="257"/>
      <c r="T27" s="775"/>
      <c r="U27" s="775"/>
      <c r="V27" s="257"/>
      <c r="W27" s="262"/>
      <c r="X27" s="262"/>
      <c r="Y27" s="259"/>
      <c r="Z27" s="273"/>
      <c r="AA27" s="23"/>
      <c r="AB27" s="23"/>
      <c r="AC27" s="23"/>
    </row>
    <row r="28" spans="1:29" ht="15.75" customHeight="1" thickBot="1">
      <c r="A28" s="266"/>
      <c r="B28" s="259"/>
      <c r="C28" s="259"/>
      <c r="D28" s="259"/>
      <c r="E28" s="278"/>
      <c r="F28" s="279"/>
      <c r="G28" s="270"/>
      <c r="H28" s="276"/>
      <c r="I28" s="280"/>
      <c r="J28" s="281"/>
      <c r="K28" s="280"/>
      <c r="L28" s="281"/>
      <c r="M28" s="282"/>
      <c r="N28" s="283"/>
      <c r="O28" s="283"/>
      <c r="P28" s="283"/>
      <c r="Q28" s="283"/>
      <c r="R28" s="255"/>
      <c r="S28" s="255"/>
      <c r="T28" s="773"/>
      <c r="U28" s="773"/>
      <c r="V28" s="255"/>
      <c r="W28" s="255"/>
      <c r="X28" s="255"/>
      <c r="Y28" s="255"/>
      <c r="Z28" s="255"/>
      <c r="AA28" s="23"/>
      <c r="AB28" s="23"/>
      <c r="AC28" s="23"/>
    </row>
    <row r="29" spans="1:29" ht="45" customHeight="1" thickBot="1">
      <c r="A29" s="902" t="s">
        <v>107</v>
      </c>
      <c r="B29" s="812"/>
      <c r="C29" s="812"/>
      <c r="D29" s="812"/>
      <c r="E29" s="812"/>
      <c r="F29" s="812"/>
      <c r="G29" s="813"/>
      <c r="H29" s="903" t="s">
        <v>108</v>
      </c>
      <c r="I29" s="812"/>
      <c r="J29" s="812"/>
      <c r="K29" s="812"/>
      <c r="L29" s="812"/>
      <c r="M29" s="812"/>
      <c r="N29" s="813"/>
      <c r="O29" s="904" t="s">
        <v>109</v>
      </c>
      <c r="P29" s="812"/>
      <c r="Q29" s="812"/>
      <c r="R29" s="812"/>
      <c r="S29" s="813"/>
      <c r="T29" s="910" t="s">
        <v>2076</v>
      </c>
      <c r="U29" s="911"/>
      <c r="V29" s="894" t="s">
        <v>110</v>
      </c>
      <c r="W29" s="812"/>
      <c r="X29" s="812"/>
      <c r="Y29" s="812"/>
      <c r="Z29" s="813"/>
      <c r="AA29" s="105"/>
      <c r="AB29" s="106"/>
      <c r="AC29" s="107"/>
    </row>
    <row r="30" spans="1:29" ht="63" customHeight="1" thickBo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776" t="s">
        <v>2077</v>
      </c>
      <c r="U30" s="776" t="s">
        <v>2078</v>
      </c>
      <c r="V30" s="114" t="s">
        <v>123</v>
      </c>
      <c r="W30" s="112" t="s">
        <v>124</v>
      </c>
      <c r="X30" s="112" t="s">
        <v>57</v>
      </c>
      <c r="Y30" s="112" t="s">
        <v>125</v>
      </c>
      <c r="Z30" s="113" t="s">
        <v>126</v>
      </c>
      <c r="AA30" s="115"/>
      <c r="AB30" s="23"/>
      <c r="AC30" s="23"/>
    </row>
    <row r="31" spans="1:29" ht="126" customHeight="1">
      <c r="A31" s="296">
        <v>1</v>
      </c>
      <c r="B31" s="297" t="s">
        <v>370</v>
      </c>
      <c r="C31" s="116" t="s">
        <v>371</v>
      </c>
      <c r="D31" s="298">
        <v>44518</v>
      </c>
      <c r="E31" s="297" t="s">
        <v>372</v>
      </c>
      <c r="F31" s="116" t="s">
        <v>75</v>
      </c>
      <c r="G31" s="917" t="s">
        <v>373</v>
      </c>
      <c r="H31" s="299" t="s">
        <v>374</v>
      </c>
      <c r="I31" s="297" t="s">
        <v>375</v>
      </c>
      <c r="J31" s="116" t="s">
        <v>376</v>
      </c>
      <c r="K31" s="116" t="s">
        <v>377</v>
      </c>
      <c r="L31" s="298">
        <v>44529</v>
      </c>
      <c r="M31" s="298">
        <v>44578</v>
      </c>
      <c r="N31" s="298">
        <v>44578</v>
      </c>
      <c r="O31" s="923" t="s">
        <v>378</v>
      </c>
      <c r="P31" s="819"/>
      <c r="Q31" s="819"/>
      <c r="R31" s="897"/>
      <c r="S31" s="300" t="s">
        <v>379</v>
      </c>
      <c r="T31" s="777" t="s">
        <v>2079</v>
      </c>
      <c r="U31" s="777" t="s">
        <v>2080</v>
      </c>
      <c r="V31" s="301"/>
      <c r="W31" s="301"/>
      <c r="X31" s="301"/>
      <c r="Y31" s="128" t="s">
        <v>70</v>
      </c>
      <c r="Z31" s="302"/>
      <c r="AA31" s="303"/>
      <c r="AB31" s="303"/>
      <c r="AC31" s="303"/>
    </row>
    <row r="32" spans="1:29" ht="69" customHeight="1">
      <c r="A32" s="304">
        <v>2</v>
      </c>
      <c r="B32" s="305" t="s">
        <v>370</v>
      </c>
      <c r="C32" s="126" t="s">
        <v>371</v>
      </c>
      <c r="D32" s="121">
        <v>44518</v>
      </c>
      <c r="E32" s="305" t="s">
        <v>380</v>
      </c>
      <c r="F32" s="126" t="s">
        <v>75</v>
      </c>
      <c r="G32" s="834"/>
      <c r="H32" s="93" t="s">
        <v>381</v>
      </c>
      <c r="I32" s="305" t="s">
        <v>375</v>
      </c>
      <c r="J32" s="126" t="s">
        <v>376</v>
      </c>
      <c r="K32" s="126" t="s">
        <v>377</v>
      </c>
      <c r="L32" s="121">
        <v>44529</v>
      </c>
      <c r="M32" s="121">
        <v>44578</v>
      </c>
      <c r="N32" s="121">
        <v>44578</v>
      </c>
      <c r="O32" s="920" t="s">
        <v>382</v>
      </c>
      <c r="P32" s="783"/>
      <c r="Q32" s="783"/>
      <c r="R32" s="805"/>
      <c r="S32" s="306" t="s">
        <v>383</v>
      </c>
      <c r="T32" s="777" t="s">
        <v>2079</v>
      </c>
      <c r="U32" s="777" t="s">
        <v>2080</v>
      </c>
      <c r="V32" s="307"/>
      <c r="W32" s="307"/>
      <c r="X32" s="307"/>
      <c r="Y32" s="128" t="s">
        <v>70</v>
      </c>
      <c r="Z32" s="308"/>
      <c r="AA32" s="303"/>
      <c r="AB32" s="303"/>
      <c r="AC32" s="303"/>
    </row>
    <row r="33" spans="1:29" ht="179.25" customHeight="1">
      <c r="A33" s="304">
        <v>3</v>
      </c>
      <c r="B33" s="305" t="s">
        <v>370</v>
      </c>
      <c r="C33" s="126" t="s">
        <v>371</v>
      </c>
      <c r="D33" s="121">
        <v>44518</v>
      </c>
      <c r="E33" s="93" t="s">
        <v>384</v>
      </c>
      <c r="F33" s="126" t="s">
        <v>75</v>
      </c>
      <c r="G33" s="305" t="s">
        <v>385</v>
      </c>
      <c r="H33" s="309" t="s">
        <v>386</v>
      </c>
      <c r="I33" s="305" t="s">
        <v>375</v>
      </c>
      <c r="J33" s="126" t="s">
        <v>387</v>
      </c>
      <c r="K33" s="126" t="s">
        <v>388</v>
      </c>
      <c r="L33" s="121">
        <v>44529</v>
      </c>
      <c r="M33" s="121">
        <v>44599</v>
      </c>
      <c r="N33" s="121">
        <v>44902</v>
      </c>
      <c r="O33" s="920" t="s">
        <v>389</v>
      </c>
      <c r="P33" s="783"/>
      <c r="Q33" s="783"/>
      <c r="R33" s="805"/>
      <c r="S33" s="310" t="s">
        <v>390</v>
      </c>
      <c r="T33" s="777" t="s">
        <v>2081</v>
      </c>
      <c r="U33" s="777" t="s">
        <v>2080</v>
      </c>
      <c r="V33" s="307"/>
      <c r="W33" s="307"/>
      <c r="X33" s="307"/>
      <c r="Y33" s="128" t="s">
        <v>70</v>
      </c>
      <c r="Z33" s="308"/>
      <c r="AA33" s="303"/>
      <c r="AB33" s="303"/>
      <c r="AC33" s="303"/>
    </row>
    <row r="34" spans="1:29" ht="114.75" customHeight="1">
      <c r="A34" s="304">
        <v>4</v>
      </c>
      <c r="B34" s="305" t="s">
        <v>370</v>
      </c>
      <c r="C34" s="126" t="s">
        <v>371</v>
      </c>
      <c r="D34" s="121">
        <v>44518</v>
      </c>
      <c r="E34" s="305" t="s">
        <v>391</v>
      </c>
      <c r="F34" s="126" t="s">
        <v>75</v>
      </c>
      <c r="G34" s="832" t="s">
        <v>392</v>
      </c>
      <c r="H34" s="126" t="s">
        <v>393</v>
      </c>
      <c r="I34" s="305" t="s">
        <v>375</v>
      </c>
      <c r="J34" s="126" t="s">
        <v>394</v>
      </c>
      <c r="K34" s="126" t="s">
        <v>395</v>
      </c>
      <c r="L34" s="121">
        <v>44529</v>
      </c>
      <c r="M34" s="121">
        <v>44599</v>
      </c>
      <c r="N34" s="121">
        <v>44701</v>
      </c>
      <c r="O34" s="920" t="s">
        <v>396</v>
      </c>
      <c r="P34" s="783"/>
      <c r="Q34" s="783"/>
      <c r="R34" s="805"/>
      <c r="S34" s="307"/>
      <c r="T34" s="777" t="s">
        <v>2079</v>
      </c>
      <c r="U34" s="777" t="s">
        <v>2080</v>
      </c>
      <c r="V34" s="307"/>
      <c r="W34" s="307"/>
      <c r="X34" s="307"/>
      <c r="Y34" s="128" t="s">
        <v>70</v>
      </c>
      <c r="Z34" s="308"/>
      <c r="AA34" s="303"/>
      <c r="AB34" s="303"/>
      <c r="AC34" s="303"/>
    </row>
    <row r="35" spans="1:29" ht="135.75" customHeight="1">
      <c r="A35" s="120">
        <v>5</v>
      </c>
      <c r="B35" s="305" t="s">
        <v>370</v>
      </c>
      <c r="C35" s="126" t="s">
        <v>371</v>
      </c>
      <c r="D35" s="121">
        <v>44518</v>
      </c>
      <c r="E35" s="305" t="s">
        <v>397</v>
      </c>
      <c r="F35" s="126" t="s">
        <v>75</v>
      </c>
      <c r="G35" s="833"/>
      <c r="H35" s="918" t="s">
        <v>398</v>
      </c>
      <c r="I35" s="832" t="s">
        <v>375</v>
      </c>
      <c r="J35" s="832" t="s">
        <v>399</v>
      </c>
      <c r="K35" s="832" t="s">
        <v>395</v>
      </c>
      <c r="L35" s="839">
        <v>44529</v>
      </c>
      <c r="M35" s="839">
        <v>44581</v>
      </c>
      <c r="N35" s="839">
        <v>44902</v>
      </c>
      <c r="O35" s="916" t="s">
        <v>400</v>
      </c>
      <c r="P35" s="865"/>
      <c r="Q35" s="865"/>
      <c r="R35" s="866"/>
      <c r="S35" s="921" t="s">
        <v>390</v>
      </c>
      <c r="T35" s="912" t="s">
        <v>2082</v>
      </c>
      <c r="U35" s="912" t="s">
        <v>2080</v>
      </c>
      <c r="V35" s="919"/>
      <c r="W35" s="919"/>
      <c r="X35" s="919"/>
      <c r="Y35" s="832" t="s">
        <v>70</v>
      </c>
      <c r="Z35" s="919"/>
      <c r="AA35" s="303"/>
      <c r="AB35" s="303"/>
      <c r="AC35" s="303"/>
    </row>
    <row r="36" spans="1:29" ht="63" customHeight="1">
      <c r="A36" s="120">
        <v>6</v>
      </c>
      <c r="B36" s="305" t="s">
        <v>370</v>
      </c>
      <c r="C36" s="126" t="s">
        <v>371</v>
      </c>
      <c r="D36" s="121">
        <v>44518</v>
      </c>
      <c r="E36" s="136" t="s">
        <v>401</v>
      </c>
      <c r="F36" s="126" t="s">
        <v>75</v>
      </c>
      <c r="G36" s="833"/>
      <c r="H36" s="834"/>
      <c r="I36" s="834"/>
      <c r="J36" s="834"/>
      <c r="K36" s="834"/>
      <c r="L36" s="834"/>
      <c r="M36" s="834"/>
      <c r="N36" s="834"/>
      <c r="O36" s="844"/>
      <c r="P36" s="867"/>
      <c r="Q36" s="867"/>
      <c r="R36" s="868"/>
      <c r="S36" s="834"/>
      <c r="T36" s="913"/>
      <c r="U36" s="913"/>
      <c r="V36" s="834"/>
      <c r="W36" s="834"/>
      <c r="X36" s="834"/>
      <c r="Y36" s="834"/>
      <c r="Z36" s="834"/>
      <c r="AA36" s="303"/>
      <c r="AB36" s="303"/>
      <c r="AC36" s="303"/>
    </row>
    <row r="37" spans="1:29" ht="73.5" customHeight="1">
      <c r="A37" s="120">
        <v>7</v>
      </c>
      <c r="B37" s="305" t="s">
        <v>370</v>
      </c>
      <c r="C37" s="126" t="s">
        <v>371</v>
      </c>
      <c r="D37" s="121">
        <v>44518</v>
      </c>
      <c r="E37" s="136" t="s">
        <v>402</v>
      </c>
      <c r="F37" s="126" t="s">
        <v>75</v>
      </c>
      <c r="G37" s="834"/>
      <c r="H37" s="93" t="s">
        <v>403</v>
      </c>
      <c r="I37" s="120" t="s">
        <v>375</v>
      </c>
      <c r="J37" s="126" t="s">
        <v>404</v>
      </c>
      <c r="K37" s="126" t="s">
        <v>405</v>
      </c>
      <c r="L37" s="312">
        <v>44529</v>
      </c>
      <c r="M37" s="312">
        <v>44581</v>
      </c>
      <c r="N37" s="312">
        <v>44902</v>
      </c>
      <c r="O37" s="920" t="s">
        <v>406</v>
      </c>
      <c r="P37" s="783"/>
      <c r="Q37" s="783"/>
      <c r="R37" s="805"/>
      <c r="S37" s="310" t="s">
        <v>390</v>
      </c>
      <c r="T37" s="777" t="s">
        <v>2081</v>
      </c>
      <c r="U37" s="777" t="s">
        <v>2080</v>
      </c>
      <c r="V37" s="313"/>
      <c r="W37" s="313"/>
      <c r="X37" s="313"/>
      <c r="Y37" s="128" t="s">
        <v>70</v>
      </c>
      <c r="Z37" s="314"/>
      <c r="AA37" s="303"/>
      <c r="AB37" s="303"/>
      <c r="AC37" s="303"/>
    </row>
    <row r="38" spans="1:29" ht="167.25" customHeight="1" thickBot="1">
      <c r="A38" s="120">
        <v>8</v>
      </c>
      <c r="B38" s="305" t="s">
        <v>370</v>
      </c>
      <c r="C38" s="315" t="s">
        <v>371</v>
      </c>
      <c r="D38" s="316">
        <v>44518</v>
      </c>
      <c r="E38" s="317" t="s">
        <v>407</v>
      </c>
      <c r="F38" s="315" t="s">
        <v>75</v>
      </c>
      <c r="G38" s="318" t="s">
        <v>408</v>
      </c>
      <c r="H38" s="319" t="s">
        <v>409</v>
      </c>
      <c r="I38" s="319" t="s">
        <v>375</v>
      </c>
      <c r="J38" s="315" t="s">
        <v>410</v>
      </c>
      <c r="K38" s="315" t="s">
        <v>395</v>
      </c>
      <c r="L38" s="320">
        <v>44529</v>
      </c>
      <c r="M38" s="320">
        <v>44591</v>
      </c>
      <c r="N38" s="320">
        <v>44681</v>
      </c>
      <c r="O38" s="914" t="s">
        <v>411</v>
      </c>
      <c r="P38" s="915"/>
      <c r="Q38" s="915"/>
      <c r="R38" s="899"/>
      <c r="S38" s="321" t="s">
        <v>412</v>
      </c>
      <c r="T38" s="778" t="s">
        <v>2082</v>
      </c>
      <c r="U38" s="777" t="s">
        <v>2080</v>
      </c>
      <c r="V38" s="322"/>
      <c r="W38" s="322"/>
      <c r="X38" s="322"/>
      <c r="Y38" s="128" t="s">
        <v>70</v>
      </c>
      <c r="Z38" s="323"/>
      <c r="AA38" s="303"/>
      <c r="AB38" s="303"/>
      <c r="AC38" s="303"/>
    </row>
    <row r="39" spans="1:29" ht="15.75" customHeight="1">
      <c r="A39" s="23"/>
      <c r="B39" s="23"/>
      <c r="C39" s="23"/>
      <c r="D39" s="23"/>
      <c r="E39" s="96"/>
      <c r="F39" s="23"/>
      <c r="G39" s="96"/>
      <c r="H39" s="96"/>
      <c r="I39" s="23"/>
      <c r="J39" s="23"/>
      <c r="K39" s="23"/>
      <c r="L39" s="23"/>
      <c r="M39" s="23"/>
      <c r="N39" s="23"/>
      <c r="O39" s="23"/>
      <c r="P39" s="23"/>
      <c r="Q39" s="23"/>
      <c r="R39" s="23"/>
      <c r="S39" s="23"/>
      <c r="T39" s="769"/>
      <c r="U39" s="769"/>
      <c r="V39" s="95"/>
      <c r="W39" s="95"/>
      <c r="X39" s="95"/>
      <c r="Y39" s="206"/>
      <c r="Z39" s="96"/>
      <c r="AA39" s="23"/>
      <c r="AB39" s="23"/>
      <c r="AC39" s="23"/>
    </row>
    <row r="40" spans="1:29" ht="15.75" customHeight="1">
      <c r="A40" s="23"/>
      <c r="B40" s="23"/>
      <c r="C40" s="23"/>
      <c r="D40" s="23"/>
      <c r="E40" s="96"/>
      <c r="F40" s="23"/>
      <c r="G40" s="96"/>
      <c r="H40" s="96"/>
      <c r="I40" s="23"/>
      <c r="J40" s="23"/>
      <c r="K40" s="23"/>
      <c r="L40" s="23"/>
      <c r="M40" s="23"/>
      <c r="N40" s="23"/>
      <c r="O40" s="23"/>
      <c r="P40" s="23"/>
      <c r="Q40" s="23"/>
      <c r="R40" s="23"/>
      <c r="S40" s="23"/>
      <c r="T40" s="769"/>
      <c r="U40" s="769"/>
      <c r="V40" s="95"/>
      <c r="W40" s="95"/>
      <c r="X40" s="95"/>
      <c r="Y40" s="206"/>
      <c r="Z40" s="96"/>
      <c r="AA40" s="23"/>
      <c r="AB40" s="23"/>
      <c r="AC40" s="23"/>
    </row>
    <row r="41" spans="1:29" ht="15.75" customHeight="1">
      <c r="A41" s="23"/>
      <c r="B41" s="23"/>
      <c r="C41" s="23"/>
      <c r="D41" s="23"/>
      <c r="E41" s="96"/>
      <c r="F41" s="23"/>
      <c r="G41" s="96"/>
      <c r="H41" s="96"/>
      <c r="I41" s="23"/>
      <c r="J41" s="23"/>
      <c r="K41" s="23"/>
      <c r="L41" s="23"/>
      <c r="M41" s="23"/>
      <c r="N41" s="23"/>
      <c r="O41" s="23"/>
      <c r="P41" s="23"/>
      <c r="Q41" s="23"/>
      <c r="R41" s="23"/>
      <c r="S41" s="23"/>
      <c r="T41" s="769"/>
      <c r="U41" s="769"/>
      <c r="V41" s="95"/>
      <c r="W41" s="95"/>
      <c r="X41" s="95"/>
      <c r="Y41" s="206"/>
      <c r="Z41" s="96"/>
      <c r="AA41" s="23"/>
      <c r="AB41" s="23"/>
      <c r="AC41" s="23"/>
    </row>
    <row r="42" spans="1:29" ht="15.75" customHeight="1">
      <c r="A42" s="23"/>
      <c r="B42" s="23"/>
      <c r="C42" s="23"/>
      <c r="D42" s="23"/>
      <c r="E42" s="96"/>
      <c r="F42" s="23"/>
      <c r="G42" s="96"/>
      <c r="H42" s="96"/>
      <c r="I42" s="23"/>
      <c r="J42" s="23"/>
      <c r="K42" s="23"/>
      <c r="L42" s="23"/>
      <c r="M42" s="23"/>
      <c r="N42" s="23"/>
      <c r="O42" s="23"/>
      <c r="P42" s="23"/>
      <c r="Q42" s="23"/>
      <c r="R42" s="23"/>
      <c r="S42" s="23"/>
      <c r="T42" s="769"/>
      <c r="U42" s="769"/>
      <c r="V42" s="95"/>
      <c r="W42" s="95"/>
      <c r="X42" s="95"/>
      <c r="Y42" s="206"/>
      <c r="Z42" s="96"/>
      <c r="AA42" s="23"/>
      <c r="AB42" s="23"/>
      <c r="AC42" s="23"/>
    </row>
    <row r="43" spans="1:29" ht="15.75" customHeight="1">
      <c r="A43" s="23"/>
      <c r="B43" s="23"/>
      <c r="C43" s="23"/>
      <c r="D43" s="23"/>
      <c r="E43" s="96"/>
      <c r="F43" s="23"/>
      <c r="G43" s="96"/>
      <c r="H43" s="96"/>
      <c r="I43" s="23"/>
      <c r="J43" s="23"/>
      <c r="K43" s="23"/>
      <c r="L43" s="23"/>
      <c r="M43" s="23"/>
      <c r="N43" s="23"/>
      <c r="O43" s="23"/>
      <c r="P43" s="23"/>
      <c r="Q43" s="23"/>
      <c r="R43" s="23"/>
      <c r="S43" s="23"/>
      <c r="T43" s="769"/>
      <c r="U43" s="769"/>
      <c r="V43" s="95"/>
      <c r="W43" s="95"/>
      <c r="X43" s="95"/>
      <c r="Y43" s="206"/>
      <c r="Z43" s="96"/>
      <c r="AA43" s="23"/>
      <c r="AB43" s="23"/>
      <c r="AC43" s="23"/>
    </row>
    <row r="44" spans="1:29" ht="15.75" customHeight="1">
      <c r="A44" s="23"/>
      <c r="B44" s="23"/>
      <c r="C44" s="23"/>
      <c r="D44" s="23"/>
      <c r="E44" s="96"/>
      <c r="F44" s="23"/>
      <c r="G44" s="96"/>
      <c r="H44" s="96"/>
      <c r="I44" s="23"/>
      <c r="J44" s="23"/>
      <c r="K44" s="23"/>
      <c r="L44" s="23"/>
      <c r="M44" s="23"/>
      <c r="N44" s="23"/>
      <c r="O44" s="23"/>
      <c r="P44" s="23"/>
      <c r="Q44" s="23"/>
      <c r="R44" s="23"/>
      <c r="S44" s="23"/>
      <c r="T44" s="769"/>
      <c r="U44" s="769"/>
      <c r="V44" s="95"/>
      <c r="W44" s="95"/>
      <c r="X44" s="95"/>
      <c r="Y44" s="206"/>
      <c r="Z44" s="96"/>
      <c r="AA44" s="23"/>
      <c r="AB44" s="23"/>
      <c r="AC44" s="23"/>
    </row>
    <row r="45" spans="1:29" ht="15.75" customHeight="1">
      <c r="A45" s="23"/>
      <c r="B45" s="23"/>
      <c r="C45" s="23"/>
      <c r="D45" s="23"/>
      <c r="E45" s="96"/>
      <c r="F45" s="23"/>
      <c r="G45" s="96"/>
      <c r="H45" s="96"/>
      <c r="I45" s="23"/>
      <c r="J45" s="23"/>
      <c r="K45" s="23"/>
      <c r="L45" s="23"/>
      <c r="M45" s="23"/>
      <c r="N45" s="23"/>
      <c r="O45" s="23"/>
      <c r="P45" s="23"/>
      <c r="Q45" s="23"/>
      <c r="R45" s="23"/>
      <c r="S45" s="23"/>
      <c r="T45" s="769"/>
      <c r="U45" s="769"/>
      <c r="V45" s="95"/>
      <c r="W45" s="95"/>
      <c r="X45" s="95"/>
      <c r="Y45" s="206"/>
      <c r="Z45" s="96"/>
      <c r="AA45" s="23"/>
      <c r="AB45" s="23"/>
      <c r="AC45" s="23"/>
    </row>
    <row r="46" spans="1:29" ht="15.75" customHeight="1">
      <c r="A46" s="23"/>
      <c r="B46" s="23"/>
      <c r="C46" s="23"/>
      <c r="D46" s="23"/>
      <c r="E46" s="96"/>
      <c r="F46" s="23"/>
      <c r="G46" s="96"/>
      <c r="H46" s="96"/>
      <c r="I46" s="23"/>
      <c r="J46" s="23"/>
      <c r="K46" s="23"/>
      <c r="L46" s="23"/>
      <c r="M46" s="23"/>
      <c r="N46" s="23"/>
      <c r="O46" s="23"/>
      <c r="P46" s="23"/>
      <c r="Q46" s="23"/>
      <c r="R46" s="23"/>
      <c r="S46" s="23"/>
      <c r="T46" s="769"/>
      <c r="U46" s="769"/>
      <c r="V46" s="95"/>
      <c r="W46" s="95"/>
      <c r="X46" s="95"/>
      <c r="Y46" s="206"/>
      <c r="Z46" s="96"/>
      <c r="AA46" s="23"/>
      <c r="AB46" s="23"/>
      <c r="AC46" s="23"/>
    </row>
    <row r="47" spans="1:29" ht="15.75" customHeight="1">
      <c r="A47" s="23"/>
      <c r="B47" s="23"/>
      <c r="C47" s="23"/>
      <c r="D47" s="23"/>
      <c r="E47" s="96"/>
      <c r="F47" s="23"/>
      <c r="G47" s="96"/>
      <c r="H47" s="96"/>
      <c r="I47" s="23"/>
      <c r="J47" s="23"/>
      <c r="K47" s="23"/>
      <c r="L47" s="23"/>
      <c r="M47" s="23"/>
      <c r="N47" s="23"/>
      <c r="O47" s="23"/>
      <c r="P47" s="23"/>
      <c r="Q47" s="23"/>
      <c r="R47" s="23"/>
      <c r="S47" s="23"/>
      <c r="T47" s="769"/>
      <c r="U47" s="769"/>
      <c r="V47" s="95"/>
      <c r="W47" s="95"/>
      <c r="X47" s="95"/>
      <c r="Y47" s="206"/>
      <c r="Z47" s="96"/>
      <c r="AA47" s="23"/>
      <c r="AB47" s="23"/>
      <c r="AC47" s="23"/>
    </row>
    <row r="48" spans="1:29" ht="15.75" customHeight="1">
      <c r="A48" s="23"/>
      <c r="B48" s="23"/>
      <c r="C48" s="23"/>
      <c r="D48" s="23"/>
      <c r="E48" s="96"/>
      <c r="F48" s="23"/>
      <c r="G48" s="96"/>
      <c r="H48" s="96"/>
      <c r="I48" s="23"/>
      <c r="J48" s="23"/>
      <c r="K48" s="23"/>
      <c r="L48" s="23"/>
      <c r="M48" s="23"/>
      <c r="N48" s="23"/>
      <c r="O48" s="23"/>
      <c r="P48" s="23"/>
      <c r="Q48" s="23"/>
      <c r="R48" s="23"/>
      <c r="S48" s="23"/>
      <c r="T48" s="769"/>
      <c r="U48" s="769"/>
      <c r="V48" s="95"/>
      <c r="W48" s="95"/>
      <c r="X48" s="95"/>
      <c r="Y48" s="206"/>
      <c r="Z48" s="96"/>
      <c r="AA48" s="23"/>
      <c r="AB48" s="23"/>
      <c r="AC48" s="23"/>
    </row>
    <row r="49" spans="1:29" ht="15.75" customHeight="1">
      <c r="A49" s="23"/>
      <c r="B49" s="23"/>
      <c r="C49" s="23"/>
      <c r="D49" s="23"/>
      <c r="E49" s="96"/>
      <c r="F49" s="23"/>
      <c r="G49" s="96"/>
      <c r="H49" s="96"/>
      <c r="I49" s="23"/>
      <c r="J49" s="23"/>
      <c r="K49" s="23"/>
      <c r="L49" s="23"/>
      <c r="M49" s="23"/>
      <c r="N49" s="23"/>
      <c r="O49" s="23"/>
      <c r="P49" s="23"/>
      <c r="Q49" s="23"/>
      <c r="R49" s="23"/>
      <c r="S49" s="23"/>
      <c r="T49" s="769"/>
      <c r="U49" s="769"/>
      <c r="V49" s="95"/>
      <c r="W49" s="95"/>
      <c r="X49" s="95"/>
      <c r="Y49" s="206"/>
      <c r="Z49" s="96"/>
      <c r="AA49" s="23"/>
      <c r="AB49" s="23"/>
      <c r="AC49" s="23"/>
    </row>
    <row r="50" spans="1:29" ht="15.75" customHeight="1">
      <c r="A50" s="23"/>
      <c r="B50" s="23"/>
      <c r="C50" s="23"/>
      <c r="D50" s="23"/>
      <c r="E50" s="96"/>
      <c r="F50" s="23"/>
      <c r="G50" s="96"/>
      <c r="H50" s="96"/>
      <c r="I50" s="23"/>
      <c r="J50" s="23"/>
      <c r="K50" s="23"/>
      <c r="L50" s="23"/>
      <c r="M50" s="23"/>
      <c r="N50" s="23"/>
      <c r="O50" s="23"/>
      <c r="P50" s="23"/>
      <c r="Q50" s="23"/>
      <c r="R50" s="23"/>
      <c r="S50" s="23"/>
      <c r="T50" s="769"/>
      <c r="U50" s="769"/>
      <c r="V50" s="95"/>
      <c r="W50" s="95"/>
      <c r="X50" s="95"/>
      <c r="Y50" s="206"/>
      <c r="Z50" s="96"/>
      <c r="AA50" s="23"/>
      <c r="AB50" s="23"/>
      <c r="AC50" s="23"/>
    </row>
    <row r="51" spans="1:29" ht="15.75" customHeight="1">
      <c r="A51" s="23"/>
      <c r="B51" s="23"/>
      <c r="C51" s="23"/>
      <c r="D51" s="23"/>
      <c r="E51" s="96"/>
      <c r="F51" s="23"/>
      <c r="G51" s="96"/>
      <c r="H51" s="96"/>
      <c r="I51" s="23"/>
      <c r="J51" s="23"/>
      <c r="K51" s="23"/>
      <c r="L51" s="23"/>
      <c r="M51" s="23"/>
      <c r="N51" s="23"/>
      <c r="O51" s="23"/>
      <c r="P51" s="23"/>
      <c r="Q51" s="23"/>
      <c r="R51" s="23"/>
      <c r="S51" s="23"/>
      <c r="T51" s="769"/>
      <c r="U51" s="769"/>
      <c r="V51" s="95"/>
      <c r="W51" s="95"/>
      <c r="X51" s="95"/>
      <c r="Y51" s="206"/>
      <c r="Z51" s="96"/>
      <c r="AA51" s="23"/>
      <c r="AB51" s="23"/>
      <c r="AC51" s="23"/>
    </row>
    <row r="52" spans="1:29" ht="15.75" customHeight="1">
      <c r="A52" s="23"/>
      <c r="B52" s="23"/>
      <c r="C52" s="23"/>
      <c r="D52" s="23"/>
      <c r="E52" s="96"/>
      <c r="F52" s="23"/>
      <c r="G52" s="96"/>
      <c r="H52" s="96"/>
      <c r="I52" s="23"/>
      <c r="J52" s="23"/>
      <c r="K52" s="23"/>
      <c r="L52" s="23"/>
      <c r="M52" s="23"/>
      <c r="N52" s="23"/>
      <c r="O52" s="23"/>
      <c r="P52" s="23"/>
      <c r="Q52" s="23"/>
      <c r="R52" s="23"/>
      <c r="S52" s="23"/>
      <c r="T52" s="769"/>
      <c r="U52" s="769"/>
      <c r="V52" s="95"/>
      <c r="W52" s="95"/>
      <c r="X52" s="95"/>
      <c r="Y52" s="206"/>
      <c r="Z52" s="96"/>
      <c r="AA52" s="23"/>
      <c r="AB52" s="23"/>
      <c r="AC52" s="23"/>
    </row>
    <row r="53" spans="1:29" ht="15.75" customHeight="1">
      <c r="A53" s="23"/>
      <c r="B53" s="23"/>
      <c r="C53" s="23"/>
      <c r="D53" s="23"/>
      <c r="E53" s="96"/>
      <c r="F53" s="23"/>
      <c r="G53" s="96"/>
      <c r="H53" s="96"/>
      <c r="I53" s="23"/>
      <c r="J53" s="23"/>
      <c r="K53" s="23"/>
      <c r="L53" s="23"/>
      <c r="M53" s="23"/>
      <c r="N53" s="23"/>
      <c r="O53" s="23"/>
      <c r="P53" s="23"/>
      <c r="Q53" s="23"/>
      <c r="R53" s="23"/>
      <c r="S53" s="23"/>
      <c r="T53" s="769"/>
      <c r="U53" s="769"/>
      <c r="V53" s="95"/>
      <c r="W53" s="95"/>
      <c r="X53" s="95"/>
      <c r="Y53" s="206"/>
      <c r="Z53" s="96"/>
      <c r="AA53" s="23"/>
      <c r="AB53" s="23"/>
      <c r="AC53" s="23"/>
    </row>
    <row r="54" spans="1:29" ht="15.75" customHeight="1">
      <c r="A54" s="23"/>
      <c r="B54" s="23"/>
      <c r="C54" s="23"/>
      <c r="D54" s="23"/>
      <c r="E54" s="96"/>
      <c r="F54" s="23"/>
      <c r="G54" s="96"/>
      <c r="H54" s="96"/>
      <c r="I54" s="23"/>
      <c r="J54" s="23"/>
      <c r="K54" s="23"/>
      <c r="L54" s="23"/>
      <c r="M54" s="23"/>
      <c r="N54" s="23"/>
      <c r="O54" s="23"/>
      <c r="P54" s="23"/>
      <c r="Q54" s="23"/>
      <c r="R54" s="23"/>
      <c r="S54" s="23"/>
      <c r="T54" s="769"/>
      <c r="U54" s="769"/>
      <c r="V54" s="95"/>
      <c r="W54" s="95"/>
      <c r="X54" s="95"/>
      <c r="Y54" s="206"/>
      <c r="Z54" s="96"/>
      <c r="AA54" s="23"/>
      <c r="AB54" s="23"/>
      <c r="AC54" s="23"/>
    </row>
    <row r="55" spans="1:29" ht="15.75" customHeight="1">
      <c r="A55" s="23"/>
      <c r="B55" s="23"/>
      <c r="C55" s="23"/>
      <c r="D55" s="23"/>
      <c r="E55" s="96"/>
      <c r="F55" s="23"/>
      <c r="G55" s="96"/>
      <c r="H55" s="96"/>
      <c r="I55" s="23"/>
      <c r="J55" s="23"/>
      <c r="K55" s="23"/>
      <c r="L55" s="23"/>
      <c r="M55" s="23"/>
      <c r="N55" s="23"/>
      <c r="O55" s="23"/>
      <c r="P55" s="23"/>
      <c r="Q55" s="23"/>
      <c r="R55" s="23"/>
      <c r="S55" s="23"/>
      <c r="T55" s="769"/>
      <c r="U55" s="769"/>
      <c r="V55" s="95"/>
      <c r="W55" s="95"/>
      <c r="X55" s="95"/>
      <c r="Y55" s="206"/>
      <c r="Z55" s="96"/>
      <c r="AA55" s="23"/>
      <c r="AB55" s="23"/>
      <c r="AC55" s="23"/>
    </row>
    <row r="56" spans="1:29" ht="15.75" customHeight="1">
      <c r="A56" s="23"/>
      <c r="B56" s="23"/>
      <c r="C56" s="23"/>
      <c r="D56" s="23"/>
      <c r="E56" s="96"/>
      <c r="F56" s="23"/>
      <c r="G56" s="96"/>
      <c r="H56" s="96"/>
      <c r="I56" s="23"/>
      <c r="J56" s="23"/>
      <c r="K56" s="23"/>
      <c r="L56" s="23"/>
      <c r="M56" s="23"/>
      <c r="N56" s="23"/>
      <c r="O56" s="23"/>
      <c r="P56" s="23"/>
      <c r="Q56" s="23"/>
      <c r="R56" s="23"/>
      <c r="S56" s="23"/>
      <c r="T56" s="769"/>
      <c r="U56" s="769"/>
      <c r="V56" s="95"/>
      <c r="W56" s="95"/>
      <c r="X56" s="95"/>
      <c r="Y56" s="206"/>
      <c r="Z56" s="96"/>
      <c r="AA56" s="23"/>
      <c r="AB56" s="23"/>
      <c r="AC56" s="23"/>
    </row>
    <row r="57" spans="1:29" ht="15.75" customHeight="1">
      <c r="A57" s="23"/>
      <c r="B57" s="23"/>
      <c r="C57" s="23"/>
      <c r="D57" s="23"/>
      <c r="E57" s="96"/>
      <c r="F57" s="23"/>
      <c r="G57" s="96"/>
      <c r="H57" s="96"/>
      <c r="I57" s="23"/>
      <c r="J57" s="23"/>
      <c r="K57" s="23"/>
      <c r="L57" s="23"/>
      <c r="M57" s="23"/>
      <c r="N57" s="23"/>
      <c r="O57" s="23"/>
      <c r="P57" s="23"/>
      <c r="Q57" s="23"/>
      <c r="R57" s="23"/>
      <c r="S57" s="23"/>
      <c r="T57" s="769"/>
      <c r="U57" s="769"/>
      <c r="V57" s="95"/>
      <c r="W57" s="95"/>
      <c r="X57" s="95"/>
      <c r="Y57" s="206"/>
      <c r="Z57" s="96"/>
      <c r="AA57" s="23"/>
      <c r="AB57" s="23"/>
      <c r="AC57" s="23"/>
    </row>
    <row r="58" spans="1:29" ht="15.75" customHeight="1">
      <c r="A58" s="23"/>
      <c r="B58" s="23"/>
      <c r="C58" s="23"/>
      <c r="D58" s="23"/>
      <c r="E58" s="96"/>
      <c r="F58" s="23"/>
      <c r="G58" s="96"/>
      <c r="H58" s="96"/>
      <c r="I58" s="23"/>
      <c r="J58" s="23"/>
      <c r="K58" s="23"/>
      <c r="L58" s="23"/>
      <c r="M58" s="23"/>
      <c r="N58" s="23"/>
      <c r="O58" s="23"/>
      <c r="P58" s="23"/>
      <c r="Q58" s="23"/>
      <c r="R58" s="23"/>
      <c r="S58" s="23"/>
      <c r="T58" s="769"/>
      <c r="U58" s="769"/>
      <c r="V58" s="95"/>
      <c r="W58" s="95"/>
      <c r="X58" s="95"/>
      <c r="Y58" s="206"/>
      <c r="Z58" s="96"/>
      <c r="AA58" s="23"/>
      <c r="AB58" s="23"/>
      <c r="AC58" s="23"/>
    </row>
    <row r="59" spans="1:29" ht="15.75" customHeight="1">
      <c r="A59" s="23"/>
      <c r="B59" s="23"/>
      <c r="C59" s="23"/>
      <c r="D59" s="23"/>
      <c r="E59" s="96"/>
      <c r="F59" s="23"/>
      <c r="G59" s="96"/>
      <c r="H59" s="96"/>
      <c r="I59" s="23"/>
      <c r="J59" s="23"/>
      <c r="K59" s="23"/>
      <c r="L59" s="23"/>
      <c r="M59" s="23"/>
      <c r="N59" s="23"/>
      <c r="O59" s="23"/>
      <c r="P59" s="23"/>
      <c r="Q59" s="23"/>
      <c r="R59" s="23"/>
      <c r="S59" s="23"/>
      <c r="T59" s="769"/>
      <c r="U59" s="769"/>
      <c r="V59" s="95"/>
      <c r="W59" s="95"/>
      <c r="X59" s="95"/>
      <c r="Y59" s="206"/>
      <c r="Z59" s="96"/>
      <c r="AA59" s="23"/>
      <c r="AB59" s="23"/>
      <c r="AC59" s="23"/>
    </row>
    <row r="60" spans="1:29" ht="15.75" customHeight="1">
      <c r="A60" s="23"/>
      <c r="B60" s="23"/>
      <c r="C60" s="23"/>
      <c r="D60" s="23"/>
      <c r="E60" s="96"/>
      <c r="F60" s="23"/>
      <c r="G60" s="96"/>
      <c r="H60" s="96"/>
      <c r="I60" s="23"/>
      <c r="J60" s="23"/>
      <c r="K60" s="23"/>
      <c r="L60" s="23"/>
      <c r="M60" s="23"/>
      <c r="N60" s="23"/>
      <c r="O60" s="23"/>
      <c r="P60" s="23"/>
      <c r="Q60" s="23"/>
      <c r="R60" s="23"/>
      <c r="S60" s="23"/>
      <c r="T60" s="769"/>
      <c r="U60" s="769"/>
      <c r="V60" s="95"/>
      <c r="W60" s="95"/>
      <c r="X60" s="95"/>
      <c r="Y60" s="206"/>
      <c r="Z60" s="96"/>
      <c r="AA60" s="23"/>
      <c r="AB60" s="23"/>
      <c r="AC60" s="23"/>
    </row>
    <row r="61" spans="1:29" ht="15.75" customHeight="1">
      <c r="A61" s="23"/>
      <c r="B61" s="23"/>
      <c r="C61" s="23"/>
      <c r="D61" s="23"/>
      <c r="E61" s="96"/>
      <c r="F61" s="23"/>
      <c r="G61" s="96"/>
      <c r="H61" s="96"/>
      <c r="I61" s="23"/>
      <c r="J61" s="23"/>
      <c r="K61" s="23"/>
      <c r="L61" s="23"/>
      <c r="M61" s="23"/>
      <c r="N61" s="23"/>
      <c r="O61" s="23"/>
      <c r="P61" s="23"/>
      <c r="Q61" s="23"/>
      <c r="R61" s="23"/>
      <c r="S61" s="23"/>
      <c r="T61" s="769"/>
      <c r="U61" s="769"/>
      <c r="V61" s="95"/>
      <c r="W61" s="95"/>
      <c r="X61" s="95"/>
      <c r="Y61" s="206"/>
      <c r="Z61" s="96"/>
      <c r="AA61" s="23"/>
      <c r="AB61" s="23"/>
      <c r="AC61" s="23"/>
    </row>
    <row r="62" spans="1:29" ht="15.75" customHeight="1">
      <c r="A62" s="23"/>
      <c r="B62" s="23"/>
      <c r="C62" s="23"/>
      <c r="D62" s="23"/>
      <c r="E62" s="96"/>
      <c r="F62" s="23"/>
      <c r="G62" s="96"/>
      <c r="H62" s="96"/>
      <c r="I62" s="23"/>
      <c r="J62" s="23"/>
      <c r="K62" s="23"/>
      <c r="L62" s="23"/>
      <c r="M62" s="23"/>
      <c r="N62" s="23"/>
      <c r="O62" s="23"/>
      <c r="P62" s="23"/>
      <c r="Q62" s="23"/>
      <c r="R62" s="23"/>
      <c r="S62" s="23"/>
      <c r="T62" s="769"/>
      <c r="U62" s="769"/>
      <c r="V62" s="95"/>
      <c r="W62" s="95"/>
      <c r="X62" s="95"/>
      <c r="Y62" s="206"/>
      <c r="Z62" s="96"/>
      <c r="AA62" s="23"/>
      <c r="AB62" s="23"/>
      <c r="AC62" s="23"/>
    </row>
    <row r="63" spans="1:29" ht="15.75" customHeight="1">
      <c r="A63" s="23"/>
      <c r="B63" s="23"/>
      <c r="C63" s="23"/>
      <c r="D63" s="23"/>
      <c r="E63" s="96"/>
      <c r="F63" s="23"/>
      <c r="G63" s="96"/>
      <c r="H63" s="96"/>
      <c r="I63" s="23"/>
      <c r="J63" s="23"/>
      <c r="K63" s="23"/>
      <c r="L63" s="23"/>
      <c r="M63" s="23"/>
      <c r="N63" s="23"/>
      <c r="O63" s="23"/>
      <c r="P63" s="23"/>
      <c r="Q63" s="23"/>
      <c r="R63" s="23"/>
      <c r="S63" s="23"/>
      <c r="T63" s="769"/>
      <c r="U63" s="769"/>
      <c r="V63" s="95"/>
      <c r="W63" s="95"/>
      <c r="X63" s="95"/>
      <c r="Y63" s="206"/>
      <c r="Z63" s="96"/>
      <c r="AA63" s="23"/>
      <c r="AB63" s="23"/>
      <c r="AC63" s="23"/>
    </row>
    <row r="64" spans="1:29" ht="15.75" customHeight="1">
      <c r="A64" s="23"/>
      <c r="B64" s="23"/>
      <c r="C64" s="23"/>
      <c r="D64" s="23"/>
      <c r="E64" s="96"/>
      <c r="F64" s="23"/>
      <c r="G64" s="96"/>
      <c r="H64" s="96"/>
      <c r="I64" s="23"/>
      <c r="J64" s="23"/>
      <c r="K64" s="23"/>
      <c r="L64" s="23"/>
      <c r="M64" s="23"/>
      <c r="N64" s="23"/>
      <c r="O64" s="23"/>
      <c r="P64" s="23"/>
      <c r="Q64" s="23"/>
      <c r="R64" s="23"/>
      <c r="S64" s="23"/>
      <c r="T64" s="769"/>
      <c r="U64" s="769"/>
      <c r="V64" s="95"/>
      <c r="W64" s="95"/>
      <c r="X64" s="95"/>
      <c r="Y64" s="206"/>
      <c r="Z64" s="96"/>
      <c r="AA64" s="23"/>
      <c r="AB64" s="23"/>
      <c r="AC64" s="23"/>
    </row>
    <row r="65" spans="1:29" ht="15.75" customHeight="1">
      <c r="A65" s="23"/>
      <c r="B65" s="23"/>
      <c r="C65" s="23"/>
      <c r="D65" s="23"/>
      <c r="E65" s="96"/>
      <c r="F65" s="23"/>
      <c r="G65" s="96"/>
      <c r="H65" s="96"/>
      <c r="I65" s="23"/>
      <c r="J65" s="23"/>
      <c r="K65" s="23"/>
      <c r="L65" s="23"/>
      <c r="M65" s="23"/>
      <c r="N65" s="23"/>
      <c r="O65" s="23"/>
      <c r="P65" s="23"/>
      <c r="Q65" s="23"/>
      <c r="R65" s="23"/>
      <c r="S65" s="23"/>
      <c r="T65" s="769"/>
      <c r="U65" s="769"/>
      <c r="V65" s="95"/>
      <c r="W65" s="95"/>
      <c r="X65" s="95"/>
      <c r="Y65" s="206"/>
      <c r="Z65" s="96"/>
      <c r="AA65" s="23"/>
      <c r="AB65" s="23"/>
      <c r="AC65" s="23"/>
    </row>
    <row r="66" spans="1:29" ht="15.75" customHeight="1">
      <c r="A66" s="23"/>
      <c r="B66" s="23"/>
      <c r="C66" s="23"/>
      <c r="D66" s="23"/>
      <c r="E66" s="96"/>
      <c r="F66" s="23"/>
      <c r="G66" s="96"/>
      <c r="H66" s="96"/>
      <c r="I66" s="23"/>
      <c r="J66" s="23"/>
      <c r="K66" s="23"/>
      <c r="L66" s="23"/>
      <c r="M66" s="23"/>
      <c r="N66" s="23"/>
      <c r="O66" s="23"/>
      <c r="P66" s="23"/>
      <c r="Q66" s="23"/>
      <c r="R66" s="23"/>
      <c r="S66" s="23"/>
      <c r="T66" s="769"/>
      <c r="U66" s="769"/>
      <c r="V66" s="95"/>
      <c r="W66" s="95"/>
      <c r="X66" s="95"/>
      <c r="Y66" s="206"/>
      <c r="Z66" s="96"/>
      <c r="AA66" s="23"/>
      <c r="AB66" s="23"/>
      <c r="AC66" s="23"/>
    </row>
    <row r="67" spans="1:29" ht="15.75" customHeight="1">
      <c r="A67" s="23"/>
      <c r="B67" s="23"/>
      <c r="C67" s="23"/>
      <c r="D67" s="23"/>
      <c r="E67" s="96"/>
      <c r="F67" s="23"/>
      <c r="G67" s="96"/>
      <c r="H67" s="96"/>
      <c r="I67" s="23"/>
      <c r="J67" s="23"/>
      <c r="K67" s="23"/>
      <c r="L67" s="23"/>
      <c r="M67" s="23"/>
      <c r="N67" s="23"/>
      <c r="O67" s="23"/>
      <c r="P67" s="23"/>
      <c r="Q67" s="23"/>
      <c r="R67" s="23"/>
      <c r="S67" s="23"/>
      <c r="T67" s="769"/>
      <c r="U67" s="769"/>
      <c r="V67" s="95"/>
      <c r="W67" s="95"/>
      <c r="X67" s="95"/>
      <c r="Y67" s="206"/>
      <c r="Z67" s="96"/>
      <c r="AA67" s="23"/>
      <c r="AB67" s="23"/>
      <c r="AC67" s="23"/>
    </row>
    <row r="68" spans="1:29" ht="15.75" customHeight="1">
      <c r="A68" s="23"/>
      <c r="B68" s="23"/>
      <c r="C68" s="23"/>
      <c r="D68" s="23"/>
      <c r="E68" s="96"/>
      <c r="F68" s="23"/>
      <c r="G68" s="96"/>
      <c r="H68" s="96"/>
      <c r="I68" s="23"/>
      <c r="J68" s="23"/>
      <c r="K68" s="23"/>
      <c r="L68" s="23"/>
      <c r="M68" s="23"/>
      <c r="N68" s="23"/>
      <c r="O68" s="23"/>
      <c r="P68" s="23"/>
      <c r="Q68" s="23"/>
      <c r="R68" s="23"/>
      <c r="S68" s="23"/>
      <c r="T68" s="769"/>
      <c r="U68" s="769"/>
      <c r="V68" s="95"/>
      <c r="W68" s="95"/>
      <c r="X68" s="95"/>
      <c r="Y68" s="206"/>
      <c r="Z68" s="96"/>
      <c r="AA68" s="23"/>
      <c r="AB68" s="23"/>
      <c r="AC68" s="23"/>
    </row>
    <row r="69" spans="1:29" ht="15.75" customHeight="1">
      <c r="A69" s="23"/>
      <c r="B69" s="23"/>
      <c r="C69" s="23"/>
      <c r="D69" s="23"/>
      <c r="E69" s="96"/>
      <c r="F69" s="23"/>
      <c r="G69" s="96"/>
      <c r="H69" s="96"/>
      <c r="I69" s="23"/>
      <c r="J69" s="23"/>
      <c r="K69" s="23"/>
      <c r="L69" s="23"/>
      <c r="M69" s="23"/>
      <c r="N69" s="23"/>
      <c r="O69" s="23"/>
      <c r="P69" s="23"/>
      <c r="Q69" s="23"/>
      <c r="R69" s="23"/>
      <c r="S69" s="23"/>
      <c r="T69" s="769"/>
      <c r="U69" s="769"/>
      <c r="V69" s="95"/>
      <c r="W69" s="95"/>
      <c r="X69" s="95"/>
      <c r="Y69" s="206"/>
      <c r="Z69" s="96"/>
      <c r="AA69" s="23"/>
      <c r="AB69" s="23"/>
      <c r="AC69" s="23"/>
    </row>
    <row r="70" spans="1:29" ht="15.75" customHeight="1">
      <c r="A70" s="23"/>
      <c r="B70" s="23"/>
      <c r="C70" s="23"/>
      <c r="D70" s="23"/>
      <c r="E70" s="96"/>
      <c r="F70" s="23"/>
      <c r="G70" s="96"/>
      <c r="H70" s="96"/>
      <c r="I70" s="23"/>
      <c r="J70" s="23"/>
      <c r="K70" s="23"/>
      <c r="L70" s="23"/>
      <c r="M70" s="23"/>
      <c r="N70" s="23"/>
      <c r="O70" s="23"/>
      <c r="P70" s="23"/>
      <c r="Q70" s="23"/>
      <c r="R70" s="23"/>
      <c r="S70" s="23"/>
      <c r="T70" s="769"/>
      <c r="U70" s="769"/>
      <c r="V70" s="95"/>
      <c r="W70" s="95"/>
      <c r="X70" s="95"/>
      <c r="Y70" s="206"/>
      <c r="Z70" s="96"/>
      <c r="AA70" s="23"/>
      <c r="AB70" s="23"/>
      <c r="AC70" s="23"/>
    </row>
    <row r="71" spans="1:29" ht="15.75" customHeight="1">
      <c r="A71" s="23"/>
      <c r="B71" s="23"/>
      <c r="C71" s="23"/>
      <c r="D71" s="23"/>
      <c r="E71" s="96"/>
      <c r="F71" s="23"/>
      <c r="G71" s="96"/>
      <c r="H71" s="96"/>
      <c r="I71" s="23"/>
      <c r="J71" s="23"/>
      <c r="K71" s="23"/>
      <c r="L71" s="23"/>
      <c r="M71" s="23"/>
      <c r="N71" s="23"/>
      <c r="O71" s="23"/>
      <c r="P71" s="23"/>
      <c r="Q71" s="23"/>
      <c r="R71" s="23"/>
      <c r="S71" s="23"/>
      <c r="T71" s="769"/>
      <c r="U71" s="769"/>
      <c r="V71" s="95"/>
      <c r="W71" s="95"/>
      <c r="X71" s="95"/>
      <c r="Y71" s="206"/>
      <c r="Z71" s="96"/>
      <c r="AA71" s="23"/>
      <c r="AB71" s="23"/>
      <c r="AC71" s="23"/>
    </row>
    <row r="72" spans="1:29" ht="15.75" customHeight="1">
      <c r="A72" s="23"/>
      <c r="B72" s="23"/>
      <c r="C72" s="23"/>
      <c r="D72" s="23"/>
      <c r="E72" s="96"/>
      <c r="F72" s="23"/>
      <c r="G72" s="96"/>
      <c r="H72" s="96"/>
      <c r="I72" s="23"/>
      <c r="J72" s="23"/>
      <c r="K72" s="23"/>
      <c r="L72" s="23"/>
      <c r="M72" s="23"/>
      <c r="N72" s="23"/>
      <c r="O72" s="23"/>
      <c r="P72" s="23"/>
      <c r="Q72" s="23"/>
      <c r="R72" s="23"/>
      <c r="S72" s="23"/>
      <c r="T72" s="769"/>
      <c r="U72" s="769"/>
      <c r="V72" s="95"/>
      <c r="W72" s="95"/>
      <c r="X72" s="95"/>
      <c r="Y72" s="206"/>
      <c r="Z72" s="96"/>
      <c r="AA72" s="23"/>
      <c r="AB72" s="23"/>
      <c r="AC72" s="23"/>
    </row>
    <row r="73" spans="1:29" ht="15.75" customHeight="1">
      <c r="A73" s="23"/>
      <c r="B73" s="23"/>
      <c r="C73" s="23"/>
      <c r="D73" s="23"/>
      <c r="E73" s="96"/>
      <c r="F73" s="23"/>
      <c r="G73" s="96"/>
      <c r="H73" s="96"/>
      <c r="I73" s="23"/>
      <c r="J73" s="23"/>
      <c r="K73" s="23"/>
      <c r="L73" s="23"/>
      <c r="M73" s="23"/>
      <c r="N73" s="23"/>
      <c r="O73" s="23"/>
      <c r="P73" s="23"/>
      <c r="Q73" s="23"/>
      <c r="R73" s="23"/>
      <c r="S73" s="23"/>
      <c r="T73" s="769"/>
      <c r="U73" s="769"/>
      <c r="V73" s="95"/>
      <c r="W73" s="95"/>
      <c r="X73" s="95"/>
      <c r="Y73" s="206"/>
      <c r="Z73" s="96"/>
      <c r="AA73" s="23"/>
      <c r="AB73" s="23"/>
      <c r="AC73" s="23"/>
    </row>
    <row r="74" spans="1:29" ht="15.75" customHeight="1">
      <c r="A74" s="23"/>
      <c r="B74" s="23"/>
      <c r="C74" s="23"/>
      <c r="D74" s="23"/>
      <c r="E74" s="96"/>
      <c r="F74" s="23"/>
      <c r="G74" s="96"/>
      <c r="H74" s="96"/>
      <c r="I74" s="23"/>
      <c r="J74" s="23"/>
      <c r="K74" s="23"/>
      <c r="L74" s="23"/>
      <c r="M74" s="23"/>
      <c r="N74" s="23"/>
      <c r="O74" s="23"/>
      <c r="P74" s="23"/>
      <c r="Q74" s="23"/>
      <c r="R74" s="23"/>
      <c r="S74" s="23"/>
      <c r="T74" s="769"/>
      <c r="U74" s="769"/>
      <c r="V74" s="95"/>
      <c r="W74" s="95"/>
      <c r="X74" s="95"/>
      <c r="Y74" s="206"/>
      <c r="Z74" s="96"/>
      <c r="AA74" s="23"/>
      <c r="AB74" s="23"/>
      <c r="AC74" s="23"/>
    </row>
    <row r="75" spans="1:29" ht="15.75" customHeight="1">
      <c r="A75" s="23"/>
      <c r="B75" s="23"/>
      <c r="C75" s="23"/>
      <c r="D75" s="23"/>
      <c r="E75" s="96"/>
      <c r="F75" s="23"/>
      <c r="G75" s="96"/>
      <c r="H75" s="96"/>
      <c r="I75" s="23"/>
      <c r="J75" s="23"/>
      <c r="K75" s="23"/>
      <c r="L75" s="23"/>
      <c r="M75" s="23"/>
      <c r="N75" s="23"/>
      <c r="O75" s="23"/>
      <c r="P75" s="23"/>
      <c r="Q75" s="23"/>
      <c r="R75" s="23"/>
      <c r="S75" s="23"/>
      <c r="T75" s="769"/>
      <c r="U75" s="769"/>
      <c r="V75" s="95"/>
      <c r="W75" s="95"/>
      <c r="X75" s="95"/>
      <c r="Y75" s="206"/>
      <c r="Z75" s="96"/>
      <c r="AA75" s="23"/>
      <c r="AB75" s="23"/>
      <c r="AC75" s="23"/>
    </row>
    <row r="76" spans="1:29" ht="15.75" customHeight="1">
      <c r="A76" s="23"/>
      <c r="B76" s="23"/>
      <c r="C76" s="23"/>
      <c r="D76" s="23"/>
      <c r="E76" s="96"/>
      <c r="F76" s="23"/>
      <c r="G76" s="96"/>
      <c r="H76" s="96"/>
      <c r="I76" s="23"/>
      <c r="J76" s="23"/>
      <c r="K76" s="23"/>
      <c r="L76" s="23"/>
      <c r="M76" s="23"/>
      <c r="N76" s="23"/>
      <c r="O76" s="23"/>
      <c r="P76" s="23"/>
      <c r="Q76" s="23"/>
      <c r="R76" s="23"/>
      <c r="S76" s="23"/>
      <c r="T76" s="769"/>
      <c r="U76" s="769"/>
      <c r="V76" s="95"/>
      <c r="W76" s="95"/>
      <c r="X76" s="95"/>
      <c r="Y76" s="206"/>
      <c r="Z76" s="96"/>
      <c r="AA76" s="23"/>
      <c r="AB76" s="23"/>
      <c r="AC76" s="23"/>
    </row>
    <row r="77" spans="1:29" ht="15.75" customHeight="1">
      <c r="A77" s="23"/>
      <c r="B77" s="23"/>
      <c r="C77" s="23"/>
      <c r="D77" s="23"/>
      <c r="E77" s="96"/>
      <c r="F77" s="23"/>
      <c r="G77" s="96"/>
      <c r="H77" s="96"/>
      <c r="I77" s="23"/>
      <c r="J77" s="23"/>
      <c r="K77" s="23"/>
      <c r="L77" s="23"/>
      <c r="M77" s="23"/>
      <c r="N77" s="23"/>
      <c r="O77" s="23"/>
      <c r="P77" s="23"/>
      <c r="Q77" s="23"/>
      <c r="R77" s="23"/>
      <c r="S77" s="23"/>
      <c r="T77" s="769"/>
      <c r="U77" s="769"/>
      <c r="V77" s="95"/>
      <c r="W77" s="95"/>
      <c r="X77" s="95"/>
      <c r="Y77" s="206"/>
      <c r="Z77" s="96"/>
      <c r="AA77" s="23"/>
      <c r="AB77" s="23"/>
      <c r="AC77" s="23"/>
    </row>
    <row r="78" spans="1:29" ht="15.75" customHeight="1">
      <c r="A78" s="23"/>
      <c r="B78" s="23"/>
      <c r="C78" s="23"/>
      <c r="D78" s="23"/>
      <c r="E78" s="96"/>
      <c r="F78" s="23"/>
      <c r="G78" s="96"/>
      <c r="H78" s="96"/>
      <c r="I78" s="23"/>
      <c r="J78" s="23"/>
      <c r="K78" s="23"/>
      <c r="L78" s="23"/>
      <c r="M78" s="23"/>
      <c r="N78" s="23"/>
      <c r="O78" s="23"/>
      <c r="P78" s="23"/>
      <c r="Q78" s="23"/>
      <c r="R78" s="23"/>
      <c r="S78" s="23"/>
      <c r="T78" s="769"/>
      <c r="U78" s="769"/>
      <c r="V78" s="95"/>
      <c r="W78" s="95"/>
      <c r="X78" s="95"/>
      <c r="Y78" s="206"/>
      <c r="Z78" s="96"/>
      <c r="AA78" s="23"/>
      <c r="AB78" s="23"/>
      <c r="AC78" s="23"/>
    </row>
    <row r="79" spans="1:29" ht="15.75" customHeight="1">
      <c r="A79" s="23"/>
      <c r="B79" s="23"/>
      <c r="C79" s="23"/>
      <c r="D79" s="23"/>
      <c r="E79" s="96"/>
      <c r="F79" s="23"/>
      <c r="G79" s="96"/>
      <c r="H79" s="96"/>
      <c r="I79" s="23"/>
      <c r="J79" s="23"/>
      <c r="K79" s="23"/>
      <c r="L79" s="23"/>
      <c r="M79" s="23"/>
      <c r="N79" s="23"/>
      <c r="O79" s="23"/>
      <c r="P79" s="23"/>
      <c r="Q79" s="23"/>
      <c r="R79" s="23"/>
      <c r="S79" s="23"/>
      <c r="T79" s="769"/>
      <c r="U79" s="769"/>
      <c r="V79" s="95"/>
      <c r="W79" s="95"/>
      <c r="X79" s="95"/>
      <c r="Y79" s="206"/>
      <c r="Z79" s="96"/>
      <c r="AA79" s="23"/>
      <c r="AB79" s="23"/>
      <c r="AC79" s="23"/>
    </row>
    <row r="80" spans="1:29" ht="15.75" customHeight="1">
      <c r="A80" s="23"/>
      <c r="B80" s="23"/>
      <c r="C80" s="23"/>
      <c r="D80" s="23"/>
      <c r="E80" s="96"/>
      <c r="F80" s="23"/>
      <c r="G80" s="96"/>
      <c r="H80" s="96"/>
      <c r="I80" s="23"/>
      <c r="J80" s="23"/>
      <c r="K80" s="23"/>
      <c r="L80" s="23"/>
      <c r="M80" s="23"/>
      <c r="N80" s="23"/>
      <c r="O80" s="23"/>
      <c r="P80" s="23"/>
      <c r="Q80" s="23"/>
      <c r="R80" s="23"/>
      <c r="S80" s="23"/>
      <c r="T80" s="769"/>
      <c r="U80" s="769"/>
      <c r="V80" s="95"/>
      <c r="W80" s="95"/>
      <c r="X80" s="95"/>
      <c r="Y80" s="206"/>
      <c r="Z80" s="96"/>
      <c r="AA80" s="23"/>
      <c r="AB80" s="23"/>
      <c r="AC80" s="23"/>
    </row>
    <row r="81" spans="1:29" ht="15.75" customHeight="1">
      <c r="A81" s="23"/>
      <c r="B81" s="23"/>
      <c r="C81" s="23"/>
      <c r="D81" s="23"/>
      <c r="E81" s="96"/>
      <c r="F81" s="23"/>
      <c r="G81" s="96"/>
      <c r="H81" s="96"/>
      <c r="I81" s="23"/>
      <c r="J81" s="23"/>
      <c r="K81" s="23"/>
      <c r="L81" s="23"/>
      <c r="M81" s="23"/>
      <c r="N81" s="23"/>
      <c r="O81" s="23"/>
      <c r="P81" s="23"/>
      <c r="Q81" s="23"/>
      <c r="R81" s="23"/>
      <c r="S81" s="23"/>
      <c r="T81" s="769"/>
      <c r="U81" s="769"/>
      <c r="V81" s="95"/>
      <c r="W81" s="95"/>
      <c r="X81" s="95"/>
      <c r="Y81" s="206"/>
      <c r="Z81" s="96"/>
      <c r="AA81" s="23"/>
      <c r="AB81" s="23"/>
      <c r="AC81" s="23"/>
    </row>
    <row r="82" spans="1:29" ht="15.75" customHeight="1">
      <c r="A82" s="23"/>
      <c r="B82" s="23"/>
      <c r="C82" s="23"/>
      <c r="D82" s="23"/>
      <c r="E82" s="96"/>
      <c r="F82" s="23"/>
      <c r="G82" s="96"/>
      <c r="H82" s="96"/>
      <c r="I82" s="23"/>
      <c r="J82" s="23"/>
      <c r="K82" s="23"/>
      <c r="L82" s="23"/>
      <c r="M82" s="23"/>
      <c r="N82" s="23"/>
      <c r="O82" s="23"/>
      <c r="P82" s="23"/>
      <c r="Q82" s="23"/>
      <c r="R82" s="23"/>
      <c r="S82" s="23"/>
      <c r="T82" s="769"/>
      <c r="U82" s="769"/>
      <c r="V82" s="95"/>
      <c r="W82" s="95"/>
      <c r="X82" s="95"/>
      <c r="Y82" s="206"/>
      <c r="Z82" s="96"/>
      <c r="AA82" s="23"/>
      <c r="AB82" s="23"/>
      <c r="AC82" s="23"/>
    </row>
    <row r="83" spans="1:29" ht="15.75" customHeight="1">
      <c r="A83" s="23"/>
      <c r="B83" s="23"/>
      <c r="C83" s="23"/>
      <c r="D83" s="23"/>
      <c r="E83" s="96"/>
      <c r="F83" s="23"/>
      <c r="G83" s="96"/>
      <c r="H83" s="96"/>
      <c r="I83" s="23"/>
      <c r="J83" s="23"/>
      <c r="K83" s="23"/>
      <c r="L83" s="23"/>
      <c r="M83" s="23"/>
      <c r="N83" s="23"/>
      <c r="O83" s="23"/>
      <c r="P83" s="23"/>
      <c r="Q83" s="23"/>
      <c r="R83" s="23"/>
      <c r="S83" s="23"/>
      <c r="T83" s="769"/>
      <c r="U83" s="769"/>
      <c r="V83" s="95"/>
      <c r="W83" s="95"/>
      <c r="X83" s="95"/>
      <c r="Y83" s="206"/>
      <c r="Z83" s="96"/>
      <c r="AA83" s="23"/>
      <c r="AB83" s="23"/>
      <c r="AC83" s="23"/>
    </row>
    <row r="84" spans="1:29" ht="15.75" customHeight="1">
      <c r="A84" s="23"/>
      <c r="B84" s="23"/>
      <c r="C84" s="23"/>
      <c r="D84" s="23"/>
      <c r="E84" s="96"/>
      <c r="F84" s="23"/>
      <c r="G84" s="96"/>
      <c r="H84" s="96"/>
      <c r="I84" s="23"/>
      <c r="J84" s="23"/>
      <c r="K84" s="23"/>
      <c r="L84" s="23"/>
      <c r="M84" s="23"/>
      <c r="N84" s="23"/>
      <c r="O84" s="23"/>
      <c r="P84" s="23"/>
      <c r="Q84" s="23"/>
      <c r="R84" s="23"/>
      <c r="S84" s="23"/>
      <c r="T84" s="769"/>
      <c r="U84" s="769"/>
      <c r="V84" s="95"/>
      <c r="W84" s="95"/>
      <c r="X84" s="95"/>
      <c r="Y84" s="206"/>
      <c r="Z84" s="96"/>
      <c r="AA84" s="23"/>
      <c r="AB84" s="23"/>
      <c r="AC84" s="23"/>
    </row>
    <row r="85" spans="1:29" ht="15.75" customHeight="1">
      <c r="A85" s="23"/>
      <c r="B85" s="23"/>
      <c r="C85" s="23"/>
      <c r="D85" s="23"/>
      <c r="E85" s="96"/>
      <c r="F85" s="23"/>
      <c r="G85" s="96"/>
      <c r="H85" s="96"/>
      <c r="I85" s="23"/>
      <c r="J85" s="23"/>
      <c r="K85" s="23"/>
      <c r="L85" s="23"/>
      <c r="M85" s="23"/>
      <c r="N85" s="23"/>
      <c r="O85" s="23"/>
      <c r="P85" s="23"/>
      <c r="Q85" s="23"/>
      <c r="R85" s="23"/>
      <c r="S85" s="23"/>
      <c r="T85" s="769"/>
      <c r="U85" s="769"/>
      <c r="V85" s="95"/>
      <c r="W85" s="95"/>
      <c r="X85" s="95"/>
      <c r="Y85" s="206"/>
      <c r="Z85" s="96"/>
      <c r="AA85" s="23"/>
      <c r="AB85" s="23"/>
      <c r="AC85" s="23"/>
    </row>
    <row r="86" spans="1:29" ht="15.75" customHeight="1">
      <c r="A86" s="23"/>
      <c r="B86" s="23"/>
      <c r="C86" s="23"/>
      <c r="D86" s="23"/>
      <c r="E86" s="96"/>
      <c r="F86" s="23"/>
      <c r="G86" s="96"/>
      <c r="H86" s="96"/>
      <c r="I86" s="23"/>
      <c r="J86" s="23"/>
      <c r="K86" s="23"/>
      <c r="L86" s="23"/>
      <c r="M86" s="23"/>
      <c r="N86" s="23"/>
      <c r="O86" s="23"/>
      <c r="P86" s="23"/>
      <c r="Q86" s="23"/>
      <c r="R86" s="23"/>
      <c r="S86" s="23"/>
      <c r="T86" s="769"/>
      <c r="U86" s="769"/>
      <c r="V86" s="95"/>
      <c r="W86" s="95"/>
      <c r="X86" s="95"/>
      <c r="Y86" s="206"/>
      <c r="Z86" s="96"/>
      <c r="AA86" s="23"/>
      <c r="AB86" s="23"/>
      <c r="AC86" s="23"/>
    </row>
    <row r="87" spans="1:29" ht="15.75" customHeight="1">
      <c r="A87" s="23"/>
      <c r="B87" s="23"/>
      <c r="C87" s="23"/>
      <c r="D87" s="23"/>
      <c r="E87" s="96"/>
      <c r="F87" s="23"/>
      <c r="G87" s="96"/>
      <c r="H87" s="96"/>
      <c r="I87" s="23"/>
      <c r="J87" s="23"/>
      <c r="K87" s="23"/>
      <c r="L87" s="23"/>
      <c r="M87" s="23"/>
      <c r="N87" s="23"/>
      <c r="O87" s="23"/>
      <c r="P87" s="23"/>
      <c r="Q87" s="23"/>
      <c r="R87" s="23"/>
      <c r="S87" s="23"/>
      <c r="T87" s="769"/>
      <c r="U87" s="769"/>
      <c r="V87" s="95"/>
      <c r="W87" s="95"/>
      <c r="X87" s="95"/>
      <c r="Y87" s="206"/>
      <c r="Z87" s="96"/>
      <c r="AA87" s="23"/>
      <c r="AB87" s="23"/>
      <c r="AC87" s="23"/>
    </row>
    <row r="88" spans="1:29" ht="15.75" customHeight="1">
      <c r="A88" s="23"/>
      <c r="B88" s="23"/>
      <c r="C88" s="23"/>
      <c r="D88" s="23"/>
      <c r="E88" s="96"/>
      <c r="F88" s="23"/>
      <c r="G88" s="96"/>
      <c r="H88" s="96"/>
      <c r="I88" s="23"/>
      <c r="J88" s="23"/>
      <c r="K88" s="23"/>
      <c r="L88" s="23"/>
      <c r="M88" s="23"/>
      <c r="N88" s="23"/>
      <c r="O88" s="23"/>
      <c r="P88" s="23"/>
      <c r="Q88" s="23"/>
      <c r="R88" s="23"/>
      <c r="S88" s="23"/>
      <c r="T88" s="769"/>
      <c r="U88" s="769"/>
      <c r="V88" s="95"/>
      <c r="W88" s="95"/>
      <c r="X88" s="95"/>
      <c r="Y88" s="206"/>
      <c r="Z88" s="96"/>
      <c r="AA88" s="23"/>
      <c r="AB88" s="23"/>
      <c r="AC88" s="23"/>
    </row>
    <row r="89" spans="1:29" ht="15.75" customHeight="1">
      <c r="A89" s="23"/>
      <c r="B89" s="23"/>
      <c r="C89" s="23"/>
      <c r="D89" s="23"/>
      <c r="E89" s="96"/>
      <c r="F89" s="23"/>
      <c r="G89" s="96"/>
      <c r="H89" s="96"/>
      <c r="I89" s="23"/>
      <c r="J89" s="23"/>
      <c r="K89" s="23"/>
      <c r="L89" s="23"/>
      <c r="M89" s="23"/>
      <c r="N89" s="23"/>
      <c r="O89" s="23"/>
      <c r="P89" s="23"/>
      <c r="Q89" s="23"/>
      <c r="R89" s="23"/>
      <c r="S89" s="23"/>
      <c r="T89" s="769"/>
      <c r="U89" s="769"/>
      <c r="V89" s="95"/>
      <c r="W89" s="95"/>
      <c r="X89" s="95"/>
      <c r="Y89" s="206"/>
      <c r="Z89" s="96"/>
      <c r="AA89" s="23"/>
      <c r="AB89" s="23"/>
      <c r="AC89" s="23"/>
    </row>
    <row r="90" spans="1:29" ht="15.75" customHeight="1">
      <c r="A90" s="23"/>
      <c r="B90" s="23"/>
      <c r="C90" s="23"/>
      <c r="D90" s="23"/>
      <c r="E90" s="96"/>
      <c r="F90" s="23"/>
      <c r="G90" s="96"/>
      <c r="H90" s="96"/>
      <c r="I90" s="23"/>
      <c r="J90" s="23"/>
      <c r="K90" s="23"/>
      <c r="L90" s="23"/>
      <c r="M90" s="23"/>
      <c r="N90" s="23"/>
      <c r="O90" s="23"/>
      <c r="P90" s="23"/>
      <c r="Q90" s="23"/>
      <c r="R90" s="23"/>
      <c r="S90" s="23"/>
      <c r="T90" s="769"/>
      <c r="U90" s="769"/>
      <c r="V90" s="95"/>
      <c r="W90" s="95"/>
      <c r="X90" s="95"/>
      <c r="Y90" s="206"/>
      <c r="Z90" s="96"/>
      <c r="AA90" s="23"/>
      <c r="AB90" s="23"/>
      <c r="AC90" s="23"/>
    </row>
    <row r="91" spans="1:29" ht="15.75" customHeight="1">
      <c r="A91" s="23"/>
      <c r="B91" s="23"/>
      <c r="C91" s="23"/>
      <c r="D91" s="23"/>
      <c r="E91" s="96"/>
      <c r="F91" s="23"/>
      <c r="G91" s="96"/>
      <c r="H91" s="96"/>
      <c r="I91" s="23"/>
      <c r="J91" s="23"/>
      <c r="K91" s="23"/>
      <c r="L91" s="23"/>
      <c r="M91" s="23"/>
      <c r="N91" s="23"/>
      <c r="O91" s="23"/>
      <c r="P91" s="23"/>
      <c r="Q91" s="23"/>
      <c r="R91" s="23"/>
      <c r="S91" s="23"/>
      <c r="T91" s="769"/>
      <c r="U91" s="769"/>
      <c r="V91" s="95"/>
      <c r="W91" s="95"/>
      <c r="X91" s="95"/>
      <c r="Y91" s="206"/>
      <c r="Z91" s="96"/>
      <c r="AA91" s="23"/>
      <c r="AB91" s="23"/>
      <c r="AC91" s="23"/>
    </row>
    <row r="92" spans="1:29" ht="15.75" customHeight="1">
      <c r="A92" s="23"/>
      <c r="B92" s="23"/>
      <c r="C92" s="23"/>
      <c r="D92" s="23"/>
      <c r="E92" s="96"/>
      <c r="F92" s="23"/>
      <c r="G92" s="96"/>
      <c r="H92" s="96"/>
      <c r="I92" s="23"/>
      <c r="J92" s="23"/>
      <c r="K92" s="23"/>
      <c r="L92" s="23"/>
      <c r="M92" s="23"/>
      <c r="N92" s="23"/>
      <c r="O92" s="23"/>
      <c r="P92" s="23"/>
      <c r="Q92" s="23"/>
      <c r="R92" s="23"/>
      <c r="S92" s="23"/>
      <c r="T92" s="769"/>
      <c r="U92" s="769"/>
      <c r="V92" s="95"/>
      <c r="W92" s="95"/>
      <c r="X92" s="95"/>
      <c r="Y92" s="206"/>
      <c r="Z92" s="96"/>
      <c r="AA92" s="23"/>
      <c r="AB92" s="23"/>
      <c r="AC92" s="23"/>
    </row>
    <row r="93" spans="1:29" ht="15.75" customHeight="1">
      <c r="A93" s="23"/>
      <c r="B93" s="23"/>
      <c r="C93" s="23"/>
      <c r="D93" s="23"/>
      <c r="E93" s="23"/>
      <c r="F93" s="23"/>
      <c r="G93" s="23"/>
      <c r="H93" s="23"/>
      <c r="I93" s="23"/>
      <c r="J93" s="23"/>
      <c r="K93" s="23"/>
      <c r="L93" s="23"/>
      <c r="M93" s="23"/>
      <c r="N93" s="23"/>
      <c r="O93" s="23"/>
      <c r="P93" s="23"/>
      <c r="Q93" s="23"/>
      <c r="R93" s="23"/>
      <c r="S93" s="23"/>
      <c r="T93" s="769"/>
      <c r="U93" s="769"/>
      <c r="V93" s="23"/>
      <c r="W93" s="23"/>
      <c r="X93" s="23"/>
      <c r="Y93" s="206"/>
      <c r="Z93" s="23"/>
      <c r="AA93" s="23"/>
      <c r="AB93" s="23"/>
      <c r="AC93" s="23"/>
    </row>
    <row r="94" spans="1:29" ht="15.75" customHeight="1">
      <c r="A94" s="23"/>
      <c r="B94" s="23"/>
      <c r="C94" s="23"/>
      <c r="D94" s="23"/>
      <c r="E94" s="23"/>
      <c r="F94" s="23"/>
      <c r="G94" s="23"/>
      <c r="H94" s="23"/>
      <c r="I94" s="23"/>
      <c r="J94" s="23"/>
      <c r="K94" s="23"/>
      <c r="L94" s="23"/>
      <c r="M94" s="23"/>
      <c r="N94" s="23"/>
      <c r="O94" s="23"/>
      <c r="P94" s="23"/>
      <c r="Q94" s="23"/>
      <c r="R94" s="23"/>
      <c r="S94" s="23"/>
      <c r="T94" s="769"/>
      <c r="U94" s="769"/>
      <c r="V94" s="23"/>
      <c r="W94" s="23"/>
      <c r="X94" s="23"/>
      <c r="Y94" s="206"/>
      <c r="Z94" s="23"/>
      <c r="AA94" s="23"/>
      <c r="AB94" s="23"/>
      <c r="AC94" s="23"/>
    </row>
    <row r="95" spans="1:29" ht="15.75" customHeight="1">
      <c r="A95" s="23"/>
      <c r="B95" s="23"/>
      <c r="C95" s="23"/>
      <c r="D95" s="23"/>
      <c r="E95" s="23"/>
      <c r="F95" s="23"/>
      <c r="G95" s="23"/>
      <c r="H95" s="23"/>
      <c r="I95" s="23"/>
      <c r="J95" s="23"/>
      <c r="K95" s="23"/>
      <c r="L95" s="23"/>
      <c r="M95" s="23"/>
      <c r="N95" s="23"/>
      <c r="O95" s="23"/>
      <c r="P95" s="23"/>
      <c r="Q95" s="23"/>
      <c r="R95" s="23"/>
      <c r="S95" s="23"/>
      <c r="T95" s="769"/>
      <c r="U95" s="769"/>
      <c r="V95" s="23"/>
      <c r="W95" s="23"/>
      <c r="X95" s="23"/>
      <c r="Y95" s="206"/>
      <c r="Z95" s="23"/>
      <c r="AA95" s="23"/>
      <c r="AB95" s="23"/>
      <c r="AC95" s="23"/>
    </row>
    <row r="96" spans="1:29" ht="15.75" customHeight="1">
      <c r="A96" s="23"/>
      <c r="B96" s="23"/>
      <c r="C96" s="23"/>
      <c r="D96" s="23"/>
      <c r="E96" s="23"/>
      <c r="F96" s="23"/>
      <c r="G96" s="23"/>
      <c r="H96" s="23"/>
      <c r="I96" s="23"/>
      <c r="J96" s="23"/>
      <c r="K96" s="23"/>
      <c r="L96" s="23"/>
      <c r="M96" s="23"/>
      <c r="N96" s="23"/>
      <c r="O96" s="23"/>
      <c r="P96" s="23"/>
      <c r="Q96" s="23"/>
      <c r="R96" s="23"/>
      <c r="S96" s="23"/>
      <c r="T96" s="769"/>
      <c r="U96" s="769"/>
      <c r="V96" s="23"/>
      <c r="W96" s="23"/>
      <c r="X96" s="23"/>
      <c r="Y96" s="206"/>
      <c r="Z96" s="23"/>
      <c r="AA96" s="23"/>
      <c r="AB96" s="23"/>
      <c r="AC96" s="23"/>
    </row>
    <row r="97" spans="1:29" ht="15.75" customHeight="1">
      <c r="A97" s="23"/>
      <c r="B97" s="23"/>
      <c r="C97" s="23"/>
      <c r="D97" s="23"/>
      <c r="E97" s="23"/>
      <c r="F97" s="23"/>
      <c r="G97" s="23"/>
      <c r="H97" s="23"/>
      <c r="I97" s="23"/>
      <c r="J97" s="23"/>
      <c r="K97" s="23"/>
      <c r="L97" s="23"/>
      <c r="M97" s="23"/>
      <c r="N97" s="23"/>
      <c r="O97" s="23"/>
      <c r="P97" s="23"/>
      <c r="Q97" s="23"/>
      <c r="R97" s="23"/>
      <c r="S97" s="23"/>
      <c r="T97" s="769"/>
      <c r="U97" s="769"/>
      <c r="V97" s="23"/>
      <c r="W97" s="23"/>
      <c r="X97" s="23"/>
      <c r="Y97" s="206"/>
      <c r="Z97" s="23"/>
      <c r="AA97" s="23"/>
      <c r="AB97" s="23"/>
      <c r="AC97" s="23"/>
    </row>
    <row r="98" spans="1:29" ht="15.75" customHeight="1">
      <c r="A98" s="23"/>
      <c r="B98" s="23"/>
      <c r="C98" s="23"/>
      <c r="D98" s="23"/>
      <c r="E98" s="23"/>
      <c r="F98" s="23"/>
      <c r="G98" s="23"/>
      <c r="H98" s="23"/>
      <c r="I98" s="23"/>
      <c r="J98" s="23"/>
      <c r="K98" s="23"/>
      <c r="L98" s="23"/>
      <c r="M98" s="23"/>
      <c r="N98" s="23"/>
      <c r="O98" s="23"/>
      <c r="P98" s="23"/>
      <c r="Q98" s="23"/>
      <c r="R98" s="23"/>
      <c r="S98" s="23"/>
      <c r="T98" s="769"/>
      <c r="U98" s="769"/>
      <c r="V98" s="23"/>
      <c r="W98" s="23"/>
      <c r="X98" s="23"/>
      <c r="Y98" s="206"/>
      <c r="Z98" s="23"/>
      <c r="AA98" s="23"/>
      <c r="AB98" s="23"/>
      <c r="AC98" s="23"/>
    </row>
    <row r="99" spans="1:29" ht="15.75" customHeight="1">
      <c r="A99" s="23"/>
      <c r="B99" s="23"/>
      <c r="C99" s="23"/>
      <c r="D99" s="23"/>
      <c r="E99" s="23"/>
      <c r="F99" s="23"/>
      <c r="G99" s="23"/>
      <c r="H99" s="23"/>
      <c r="I99" s="23"/>
      <c r="J99" s="23"/>
      <c r="K99" s="23"/>
      <c r="L99" s="23"/>
      <c r="M99" s="23"/>
      <c r="N99" s="23"/>
      <c r="O99" s="23"/>
      <c r="P99" s="23"/>
      <c r="Q99" s="23"/>
      <c r="R99" s="23"/>
      <c r="S99" s="23"/>
      <c r="T99" s="769"/>
      <c r="U99" s="769"/>
      <c r="V99" s="23"/>
      <c r="W99" s="23"/>
      <c r="X99" s="23"/>
      <c r="Y99" s="206"/>
      <c r="Z99" s="23"/>
      <c r="AA99" s="23"/>
      <c r="AB99" s="23"/>
      <c r="AC99" s="23"/>
    </row>
    <row r="100" spans="1:29" ht="15.75" customHeight="1">
      <c r="A100" s="23"/>
      <c r="B100" s="23"/>
      <c r="C100" s="23"/>
      <c r="D100" s="23"/>
      <c r="E100" s="23"/>
      <c r="F100" s="23"/>
      <c r="G100" s="23"/>
      <c r="H100" s="23"/>
      <c r="I100" s="23"/>
      <c r="J100" s="23"/>
      <c r="K100" s="23"/>
      <c r="L100" s="23"/>
      <c r="M100" s="23"/>
      <c r="N100" s="23"/>
      <c r="O100" s="23"/>
      <c r="P100" s="23"/>
      <c r="Q100" s="23"/>
      <c r="R100" s="23"/>
      <c r="S100" s="23"/>
      <c r="T100" s="769"/>
      <c r="U100" s="769"/>
      <c r="V100" s="23"/>
      <c r="W100" s="23"/>
      <c r="X100" s="23"/>
      <c r="Y100" s="206"/>
      <c r="Z100" s="23"/>
      <c r="AA100" s="23"/>
      <c r="AB100" s="23"/>
      <c r="AC100" s="23"/>
    </row>
    <row r="101" spans="1:29" ht="15.75" customHeight="1">
      <c r="A101" s="23"/>
      <c r="B101" s="23"/>
      <c r="C101" s="23"/>
      <c r="D101" s="23"/>
      <c r="E101" s="23"/>
      <c r="F101" s="23"/>
      <c r="G101" s="23"/>
      <c r="H101" s="23"/>
      <c r="I101" s="23"/>
      <c r="J101" s="23"/>
      <c r="K101" s="23"/>
      <c r="L101" s="23"/>
      <c r="M101" s="23"/>
      <c r="N101" s="23"/>
      <c r="O101" s="23"/>
      <c r="P101" s="23"/>
      <c r="Q101" s="23"/>
      <c r="R101" s="23"/>
      <c r="S101" s="23"/>
      <c r="T101" s="769"/>
      <c r="U101" s="769"/>
      <c r="V101" s="23"/>
      <c r="W101" s="23"/>
      <c r="X101" s="23"/>
      <c r="Y101" s="206"/>
      <c r="Z101" s="23"/>
      <c r="AA101" s="23"/>
      <c r="AB101" s="23"/>
      <c r="AC101" s="23"/>
    </row>
    <row r="102" spans="1:29" ht="15.75" customHeight="1">
      <c r="A102" s="23"/>
      <c r="B102" s="23"/>
      <c r="C102" s="23"/>
      <c r="D102" s="23"/>
      <c r="E102" s="23"/>
      <c r="F102" s="23"/>
      <c r="G102" s="23"/>
      <c r="H102" s="23"/>
      <c r="I102" s="23"/>
      <c r="J102" s="23"/>
      <c r="K102" s="23"/>
      <c r="L102" s="23"/>
      <c r="M102" s="23"/>
      <c r="N102" s="23"/>
      <c r="O102" s="23"/>
      <c r="P102" s="23"/>
      <c r="Q102" s="23"/>
      <c r="R102" s="23"/>
      <c r="S102" s="23"/>
      <c r="T102" s="769"/>
      <c r="U102" s="769"/>
      <c r="V102" s="23"/>
      <c r="W102" s="23"/>
      <c r="X102" s="23"/>
      <c r="Y102" s="206"/>
      <c r="Z102" s="23"/>
      <c r="AA102" s="23"/>
      <c r="AB102" s="23"/>
      <c r="AC102" s="23"/>
    </row>
    <row r="103" spans="1:29" ht="15.75" customHeight="1">
      <c r="A103" s="23"/>
      <c r="B103" s="23"/>
      <c r="C103" s="23"/>
      <c r="D103" s="23"/>
      <c r="E103" s="23"/>
      <c r="F103" s="23"/>
      <c r="G103" s="23"/>
      <c r="H103" s="23"/>
      <c r="I103" s="23"/>
      <c r="J103" s="23"/>
      <c r="K103" s="23"/>
      <c r="L103" s="23"/>
      <c r="M103" s="23"/>
      <c r="N103" s="23"/>
      <c r="O103" s="23"/>
      <c r="P103" s="23"/>
      <c r="Q103" s="23"/>
      <c r="R103" s="23"/>
      <c r="S103" s="23"/>
      <c r="T103" s="769"/>
      <c r="U103" s="769"/>
      <c r="V103" s="23"/>
      <c r="W103" s="23"/>
      <c r="X103" s="23"/>
      <c r="Y103" s="206"/>
      <c r="Z103" s="23"/>
      <c r="AA103" s="23"/>
      <c r="AB103" s="23"/>
      <c r="AC103" s="23"/>
    </row>
    <row r="104" spans="1:29" ht="15.75" customHeight="1">
      <c r="A104" s="23"/>
      <c r="B104" s="23"/>
      <c r="C104" s="23"/>
      <c r="D104" s="23"/>
      <c r="E104" s="23"/>
      <c r="F104" s="23"/>
      <c r="G104" s="23"/>
      <c r="H104" s="23"/>
      <c r="I104" s="23"/>
      <c r="J104" s="23"/>
      <c r="K104" s="23"/>
      <c r="L104" s="23"/>
      <c r="M104" s="23"/>
      <c r="N104" s="23"/>
      <c r="O104" s="23"/>
      <c r="P104" s="23"/>
      <c r="Q104" s="23"/>
      <c r="R104" s="23"/>
      <c r="S104" s="23"/>
      <c r="T104" s="769"/>
      <c r="U104" s="769"/>
      <c r="V104" s="23"/>
      <c r="W104" s="23"/>
      <c r="X104" s="23"/>
      <c r="Y104" s="206"/>
      <c r="Z104" s="23"/>
      <c r="AA104" s="23"/>
      <c r="AB104" s="23"/>
      <c r="AC104" s="23"/>
    </row>
    <row r="105" spans="1:29" ht="15.75" customHeight="1">
      <c r="A105" s="23"/>
      <c r="B105" s="23"/>
      <c r="C105" s="23"/>
      <c r="D105" s="23"/>
      <c r="E105" s="23"/>
      <c r="F105" s="23"/>
      <c r="G105" s="23"/>
      <c r="H105" s="23"/>
      <c r="I105" s="23"/>
      <c r="J105" s="23"/>
      <c r="K105" s="23"/>
      <c r="L105" s="23"/>
      <c r="M105" s="23"/>
      <c r="N105" s="23"/>
      <c r="O105" s="23"/>
      <c r="P105" s="23"/>
      <c r="Q105" s="23"/>
      <c r="R105" s="23"/>
      <c r="S105" s="23"/>
      <c r="T105" s="769"/>
      <c r="U105" s="769"/>
      <c r="V105" s="23"/>
      <c r="W105" s="23"/>
      <c r="X105" s="23"/>
      <c r="Y105" s="206"/>
      <c r="Z105" s="23"/>
      <c r="AA105" s="23"/>
      <c r="AB105" s="23"/>
      <c r="AC105" s="23"/>
    </row>
    <row r="106" spans="1:29" ht="15.75" customHeight="1">
      <c r="A106" s="23"/>
      <c r="B106" s="23"/>
      <c r="C106" s="23"/>
      <c r="D106" s="23"/>
      <c r="E106" s="23"/>
      <c r="F106" s="23"/>
      <c r="G106" s="23"/>
      <c r="H106" s="23"/>
      <c r="I106" s="23"/>
      <c r="J106" s="23"/>
      <c r="K106" s="23"/>
      <c r="L106" s="23"/>
      <c r="M106" s="23"/>
      <c r="N106" s="23"/>
      <c r="O106" s="23"/>
      <c r="P106" s="23"/>
      <c r="Q106" s="23"/>
      <c r="R106" s="23"/>
      <c r="S106" s="23"/>
      <c r="T106" s="769"/>
      <c r="U106" s="769"/>
      <c r="V106" s="23"/>
      <c r="W106" s="23"/>
      <c r="X106" s="23"/>
      <c r="Y106" s="206"/>
      <c r="Z106" s="23"/>
      <c r="AA106" s="23"/>
      <c r="AB106" s="23"/>
      <c r="AC106" s="23"/>
    </row>
    <row r="107" spans="1:29" ht="15.75" customHeight="1">
      <c r="A107" s="23"/>
      <c r="B107" s="23"/>
      <c r="C107" s="23"/>
      <c r="D107" s="23"/>
      <c r="E107" s="23"/>
      <c r="F107" s="23"/>
      <c r="G107" s="23"/>
      <c r="H107" s="23"/>
      <c r="I107" s="23"/>
      <c r="J107" s="23"/>
      <c r="K107" s="23"/>
      <c r="L107" s="23"/>
      <c r="M107" s="23"/>
      <c r="N107" s="23"/>
      <c r="O107" s="23"/>
      <c r="P107" s="23"/>
      <c r="Q107" s="23"/>
      <c r="R107" s="23"/>
      <c r="S107" s="23"/>
      <c r="T107" s="769"/>
      <c r="U107" s="769"/>
      <c r="V107" s="23"/>
      <c r="W107" s="23"/>
      <c r="X107" s="23"/>
      <c r="Y107" s="206"/>
      <c r="Z107" s="23"/>
      <c r="AA107" s="23"/>
      <c r="AB107" s="23"/>
      <c r="AC107" s="23"/>
    </row>
    <row r="108" spans="1:29" ht="15.75" customHeight="1">
      <c r="A108" s="23"/>
      <c r="B108" s="23"/>
      <c r="C108" s="23"/>
      <c r="D108" s="23"/>
      <c r="E108" s="23"/>
      <c r="F108" s="23"/>
      <c r="G108" s="23"/>
      <c r="H108" s="23"/>
      <c r="I108" s="23"/>
      <c r="J108" s="23"/>
      <c r="K108" s="23"/>
      <c r="L108" s="23"/>
      <c r="M108" s="23"/>
      <c r="N108" s="23"/>
      <c r="O108" s="23"/>
      <c r="P108" s="23"/>
      <c r="Q108" s="23"/>
      <c r="R108" s="23"/>
      <c r="S108" s="23"/>
      <c r="T108" s="769"/>
      <c r="U108" s="769"/>
      <c r="V108" s="23"/>
      <c r="W108" s="23"/>
      <c r="X108" s="23"/>
      <c r="Y108" s="206"/>
      <c r="Z108" s="23"/>
      <c r="AA108" s="23"/>
      <c r="AB108" s="23"/>
      <c r="AC108" s="23"/>
    </row>
    <row r="109" spans="1:29" ht="15.75" customHeight="1">
      <c r="A109" s="23"/>
      <c r="B109" s="23"/>
      <c r="C109" s="23"/>
      <c r="D109" s="23"/>
      <c r="E109" s="23"/>
      <c r="F109" s="23"/>
      <c r="G109" s="23"/>
      <c r="H109" s="23"/>
      <c r="I109" s="23"/>
      <c r="J109" s="23"/>
      <c r="K109" s="23"/>
      <c r="L109" s="23"/>
      <c r="M109" s="23"/>
      <c r="N109" s="23"/>
      <c r="O109" s="23"/>
      <c r="P109" s="23"/>
      <c r="Q109" s="23"/>
      <c r="R109" s="23"/>
      <c r="S109" s="23"/>
      <c r="T109" s="769"/>
      <c r="U109" s="769"/>
      <c r="V109" s="23"/>
      <c r="W109" s="23"/>
      <c r="X109" s="23"/>
      <c r="Y109" s="206"/>
      <c r="Z109" s="23"/>
      <c r="AA109" s="23"/>
      <c r="AB109" s="23"/>
      <c r="AC109" s="23"/>
    </row>
    <row r="110" spans="1:29" ht="15.75" customHeight="1">
      <c r="A110" s="23"/>
      <c r="B110" s="23"/>
      <c r="C110" s="23"/>
      <c r="D110" s="23"/>
      <c r="E110" s="23"/>
      <c r="F110" s="23"/>
      <c r="G110" s="23"/>
      <c r="H110" s="23"/>
      <c r="I110" s="23"/>
      <c r="J110" s="23"/>
      <c r="K110" s="23"/>
      <c r="L110" s="23"/>
      <c r="M110" s="23"/>
      <c r="N110" s="23"/>
      <c r="O110" s="23"/>
      <c r="P110" s="23"/>
      <c r="Q110" s="23"/>
      <c r="R110" s="23"/>
      <c r="S110" s="23"/>
      <c r="T110" s="769"/>
      <c r="U110" s="769"/>
      <c r="V110" s="23"/>
      <c r="W110" s="23"/>
      <c r="X110" s="23"/>
      <c r="Y110" s="206"/>
      <c r="Z110" s="23"/>
      <c r="AA110" s="23"/>
      <c r="AB110" s="23"/>
      <c r="AC110" s="23"/>
    </row>
    <row r="111" spans="1:29" ht="15.75" customHeight="1">
      <c r="A111" s="23"/>
      <c r="B111" s="23"/>
      <c r="C111" s="23"/>
      <c r="D111" s="23"/>
      <c r="E111" s="23"/>
      <c r="F111" s="23"/>
      <c r="G111" s="23"/>
      <c r="H111" s="23"/>
      <c r="I111" s="23"/>
      <c r="J111" s="23"/>
      <c r="K111" s="23"/>
      <c r="L111" s="23"/>
      <c r="M111" s="23"/>
      <c r="N111" s="23"/>
      <c r="O111" s="23"/>
      <c r="P111" s="23"/>
      <c r="Q111" s="23"/>
      <c r="R111" s="23"/>
      <c r="S111" s="23"/>
      <c r="T111" s="769"/>
      <c r="U111" s="769"/>
      <c r="V111" s="23"/>
      <c r="W111" s="23"/>
      <c r="X111" s="23"/>
      <c r="Y111" s="206"/>
      <c r="Z111" s="23"/>
      <c r="AA111" s="23"/>
      <c r="AB111" s="23"/>
      <c r="AC111" s="23"/>
    </row>
    <row r="112" spans="1:29" ht="15.75" customHeight="1">
      <c r="A112" s="23"/>
      <c r="B112" s="23"/>
      <c r="C112" s="23"/>
      <c r="D112" s="23"/>
      <c r="E112" s="23"/>
      <c r="F112" s="23"/>
      <c r="G112" s="23"/>
      <c r="H112" s="23"/>
      <c r="I112" s="23"/>
      <c r="J112" s="23"/>
      <c r="K112" s="23"/>
      <c r="L112" s="23"/>
      <c r="M112" s="23"/>
      <c r="N112" s="23"/>
      <c r="O112" s="23"/>
      <c r="P112" s="23"/>
      <c r="Q112" s="23"/>
      <c r="R112" s="23"/>
      <c r="S112" s="23"/>
      <c r="T112" s="769"/>
      <c r="U112" s="769"/>
      <c r="V112" s="23"/>
      <c r="W112" s="23"/>
      <c r="X112" s="23"/>
      <c r="Y112" s="206"/>
      <c r="Z112" s="23"/>
      <c r="AA112" s="23"/>
      <c r="AB112" s="23"/>
      <c r="AC112" s="23"/>
    </row>
    <row r="113" spans="1:29" ht="15.75" customHeight="1">
      <c r="A113" s="23"/>
      <c r="B113" s="23"/>
      <c r="C113" s="23"/>
      <c r="D113" s="23"/>
      <c r="E113" s="23"/>
      <c r="F113" s="23"/>
      <c r="G113" s="23"/>
      <c r="H113" s="23"/>
      <c r="I113" s="23"/>
      <c r="J113" s="23"/>
      <c r="K113" s="23"/>
      <c r="L113" s="23"/>
      <c r="M113" s="23"/>
      <c r="N113" s="23"/>
      <c r="O113" s="23"/>
      <c r="P113" s="23"/>
      <c r="Q113" s="23"/>
      <c r="R113" s="23"/>
      <c r="S113" s="23"/>
      <c r="T113" s="769"/>
      <c r="U113" s="769"/>
      <c r="V113" s="23"/>
      <c r="W113" s="23"/>
      <c r="X113" s="23"/>
      <c r="Y113" s="206"/>
      <c r="Z113" s="23"/>
      <c r="AA113" s="23"/>
      <c r="AB113" s="23"/>
      <c r="AC113" s="23"/>
    </row>
    <row r="114" spans="1:29" ht="15.75" customHeight="1">
      <c r="A114" s="23"/>
      <c r="B114" s="23"/>
      <c r="C114" s="23"/>
      <c r="D114" s="23"/>
      <c r="E114" s="23"/>
      <c r="F114" s="23"/>
      <c r="G114" s="23"/>
      <c r="H114" s="23"/>
      <c r="I114" s="23"/>
      <c r="J114" s="23"/>
      <c r="K114" s="23"/>
      <c r="L114" s="23"/>
      <c r="M114" s="23"/>
      <c r="N114" s="23"/>
      <c r="O114" s="23"/>
      <c r="P114" s="23"/>
      <c r="Q114" s="23"/>
      <c r="R114" s="23"/>
      <c r="S114" s="23"/>
      <c r="T114" s="769"/>
      <c r="U114" s="769"/>
      <c r="V114" s="23"/>
      <c r="W114" s="23"/>
      <c r="X114" s="23"/>
      <c r="Y114" s="206"/>
      <c r="Z114" s="23"/>
      <c r="AA114" s="23"/>
      <c r="AB114" s="23"/>
      <c r="AC114" s="23"/>
    </row>
    <row r="115" spans="1:29" ht="15.75" customHeight="1">
      <c r="A115" s="23"/>
      <c r="B115" s="23"/>
      <c r="C115" s="23"/>
      <c r="D115" s="23"/>
      <c r="E115" s="23"/>
      <c r="F115" s="23"/>
      <c r="G115" s="23"/>
      <c r="H115" s="23"/>
      <c r="I115" s="23"/>
      <c r="J115" s="23"/>
      <c r="K115" s="23"/>
      <c r="L115" s="23"/>
      <c r="M115" s="23"/>
      <c r="N115" s="23"/>
      <c r="O115" s="23"/>
      <c r="P115" s="23"/>
      <c r="Q115" s="23"/>
      <c r="R115" s="23"/>
      <c r="S115" s="23"/>
      <c r="T115" s="769"/>
      <c r="U115" s="769"/>
      <c r="V115" s="23"/>
      <c r="W115" s="23"/>
      <c r="X115" s="23"/>
      <c r="Y115" s="206"/>
      <c r="Z115" s="23"/>
      <c r="AA115" s="23"/>
      <c r="AB115" s="23"/>
      <c r="AC115" s="23"/>
    </row>
    <row r="116" spans="1:29" ht="15.75" customHeight="1">
      <c r="A116" s="23"/>
      <c r="B116" s="23"/>
      <c r="C116" s="23"/>
      <c r="D116" s="23"/>
      <c r="E116" s="23"/>
      <c r="F116" s="23"/>
      <c r="G116" s="23"/>
      <c r="H116" s="23"/>
      <c r="I116" s="23"/>
      <c r="J116" s="23"/>
      <c r="K116" s="23"/>
      <c r="L116" s="23"/>
      <c r="M116" s="23"/>
      <c r="N116" s="23"/>
      <c r="O116" s="23"/>
      <c r="P116" s="23"/>
      <c r="Q116" s="23"/>
      <c r="R116" s="23"/>
      <c r="S116" s="23"/>
      <c r="T116" s="769"/>
      <c r="U116" s="769"/>
      <c r="V116" s="23"/>
      <c r="W116" s="23"/>
      <c r="X116" s="23"/>
      <c r="Y116" s="206"/>
      <c r="Z116" s="23"/>
      <c r="AA116" s="23"/>
      <c r="AB116" s="23"/>
      <c r="AC116" s="23"/>
    </row>
    <row r="117" spans="1:29" ht="15.75" customHeight="1">
      <c r="A117" s="23"/>
      <c r="B117" s="23"/>
      <c r="C117" s="23"/>
      <c r="D117" s="23"/>
      <c r="E117" s="23"/>
      <c r="F117" s="23"/>
      <c r="G117" s="23"/>
      <c r="H117" s="23"/>
      <c r="I117" s="23"/>
      <c r="J117" s="23"/>
      <c r="K117" s="23"/>
      <c r="L117" s="23"/>
      <c r="M117" s="23"/>
      <c r="N117" s="23"/>
      <c r="O117" s="23"/>
      <c r="P117" s="23"/>
      <c r="Q117" s="23"/>
      <c r="R117" s="23"/>
      <c r="S117" s="23"/>
      <c r="T117" s="769"/>
      <c r="U117" s="769"/>
      <c r="V117" s="23"/>
      <c r="W117" s="23"/>
      <c r="X117" s="23"/>
      <c r="Y117" s="206"/>
      <c r="Z117" s="23"/>
      <c r="AA117" s="23"/>
      <c r="AB117" s="23"/>
      <c r="AC117" s="23"/>
    </row>
    <row r="118" spans="1:29" ht="15.75" customHeight="1">
      <c r="A118" s="23"/>
      <c r="B118" s="23"/>
      <c r="C118" s="23"/>
      <c r="D118" s="23"/>
      <c r="E118" s="23"/>
      <c r="F118" s="23"/>
      <c r="G118" s="23"/>
      <c r="H118" s="23"/>
      <c r="I118" s="23"/>
      <c r="J118" s="23"/>
      <c r="K118" s="23"/>
      <c r="L118" s="23"/>
      <c r="M118" s="23"/>
      <c r="N118" s="23"/>
      <c r="O118" s="23"/>
      <c r="P118" s="23"/>
      <c r="Q118" s="23"/>
      <c r="R118" s="23"/>
      <c r="S118" s="23"/>
      <c r="T118" s="769"/>
      <c r="U118" s="769"/>
      <c r="V118" s="23"/>
      <c r="W118" s="23"/>
      <c r="X118" s="23"/>
      <c r="Y118" s="206"/>
      <c r="Z118" s="23"/>
      <c r="AA118" s="23"/>
      <c r="AB118" s="23"/>
      <c r="AC118" s="23"/>
    </row>
    <row r="119" spans="1:29" ht="15.75" customHeight="1">
      <c r="A119" s="23"/>
      <c r="B119" s="23"/>
      <c r="C119" s="23"/>
      <c r="D119" s="23"/>
      <c r="E119" s="23"/>
      <c r="F119" s="23"/>
      <c r="G119" s="23"/>
      <c r="H119" s="23"/>
      <c r="I119" s="23"/>
      <c r="J119" s="23"/>
      <c r="K119" s="23"/>
      <c r="L119" s="23"/>
      <c r="M119" s="23"/>
      <c r="N119" s="23"/>
      <c r="O119" s="23"/>
      <c r="P119" s="23"/>
      <c r="Q119" s="23"/>
      <c r="R119" s="23"/>
      <c r="S119" s="23"/>
      <c r="T119" s="769"/>
      <c r="U119" s="769"/>
      <c r="V119" s="23"/>
      <c r="W119" s="23"/>
      <c r="X119" s="23"/>
      <c r="Y119" s="206"/>
      <c r="Z119" s="23"/>
      <c r="AA119" s="23"/>
      <c r="AB119" s="23"/>
      <c r="AC119" s="23"/>
    </row>
    <row r="120" spans="1:29" ht="15.75" customHeight="1">
      <c r="A120" s="23"/>
      <c r="B120" s="23"/>
      <c r="C120" s="23"/>
      <c r="D120" s="23"/>
      <c r="E120" s="23"/>
      <c r="F120" s="23"/>
      <c r="G120" s="23"/>
      <c r="H120" s="23"/>
      <c r="I120" s="23"/>
      <c r="J120" s="23"/>
      <c r="K120" s="23"/>
      <c r="L120" s="23"/>
      <c r="M120" s="23"/>
      <c r="N120" s="23"/>
      <c r="O120" s="23"/>
      <c r="P120" s="23"/>
      <c r="Q120" s="23"/>
      <c r="R120" s="23"/>
      <c r="S120" s="23"/>
      <c r="T120" s="769"/>
      <c r="U120" s="769"/>
      <c r="V120" s="23"/>
      <c r="W120" s="23"/>
      <c r="X120" s="23"/>
      <c r="Y120" s="206"/>
      <c r="Z120" s="23"/>
      <c r="AA120" s="23"/>
      <c r="AB120" s="23"/>
      <c r="AC120" s="23"/>
    </row>
    <row r="121" spans="1:29" ht="15.75" customHeight="1">
      <c r="A121" s="23"/>
      <c r="B121" s="23"/>
      <c r="C121" s="23"/>
      <c r="D121" s="23"/>
      <c r="E121" s="23"/>
      <c r="F121" s="23"/>
      <c r="G121" s="23"/>
      <c r="H121" s="23"/>
      <c r="I121" s="23"/>
      <c r="J121" s="23"/>
      <c r="K121" s="23"/>
      <c r="L121" s="23"/>
      <c r="M121" s="23"/>
      <c r="N121" s="23"/>
      <c r="O121" s="23"/>
      <c r="P121" s="23"/>
      <c r="Q121" s="23"/>
      <c r="R121" s="23"/>
      <c r="S121" s="23"/>
      <c r="T121" s="769"/>
      <c r="U121" s="769"/>
      <c r="V121" s="23"/>
      <c r="W121" s="23"/>
      <c r="X121" s="23"/>
      <c r="Y121" s="206"/>
      <c r="Z121" s="23"/>
      <c r="AA121" s="23"/>
      <c r="AB121" s="23"/>
      <c r="AC121" s="23"/>
    </row>
    <row r="122" spans="1:29" ht="15.75" customHeight="1">
      <c r="A122" s="23"/>
      <c r="B122" s="23"/>
      <c r="C122" s="23"/>
      <c r="D122" s="23"/>
      <c r="E122" s="23"/>
      <c r="F122" s="23"/>
      <c r="G122" s="23"/>
      <c r="H122" s="23"/>
      <c r="I122" s="23"/>
      <c r="J122" s="23"/>
      <c r="K122" s="23"/>
      <c r="L122" s="23"/>
      <c r="M122" s="23"/>
      <c r="N122" s="23"/>
      <c r="O122" s="23"/>
      <c r="P122" s="23"/>
      <c r="Q122" s="23"/>
      <c r="R122" s="23"/>
      <c r="S122" s="23"/>
      <c r="T122" s="769"/>
      <c r="U122" s="769"/>
      <c r="V122" s="23"/>
      <c r="W122" s="23"/>
      <c r="X122" s="23"/>
      <c r="Y122" s="206"/>
      <c r="Z122" s="23"/>
      <c r="AA122" s="23"/>
      <c r="AB122" s="23"/>
      <c r="AC122" s="23"/>
    </row>
    <row r="123" spans="1:29" ht="15.75" customHeight="1">
      <c r="A123" s="23"/>
      <c r="B123" s="23"/>
      <c r="C123" s="23"/>
      <c r="D123" s="23"/>
      <c r="E123" s="23"/>
      <c r="F123" s="23"/>
      <c r="G123" s="23"/>
      <c r="H123" s="23"/>
      <c r="I123" s="23"/>
      <c r="J123" s="23"/>
      <c r="K123" s="23"/>
      <c r="L123" s="23"/>
      <c r="M123" s="23"/>
      <c r="N123" s="23"/>
      <c r="O123" s="23"/>
      <c r="P123" s="23"/>
      <c r="Q123" s="23"/>
      <c r="R123" s="23"/>
      <c r="S123" s="23"/>
      <c r="T123" s="769"/>
      <c r="U123" s="769"/>
      <c r="V123" s="23"/>
      <c r="W123" s="23"/>
      <c r="X123" s="23"/>
      <c r="Y123" s="206"/>
      <c r="Z123" s="23"/>
      <c r="AA123" s="23"/>
      <c r="AB123" s="23"/>
      <c r="AC123" s="23"/>
    </row>
    <row r="124" spans="1:29" ht="15.75" customHeight="1">
      <c r="A124" s="23"/>
      <c r="B124" s="23"/>
      <c r="C124" s="23"/>
      <c r="D124" s="23"/>
      <c r="E124" s="23"/>
      <c r="F124" s="23"/>
      <c r="G124" s="23"/>
      <c r="H124" s="23"/>
      <c r="I124" s="23"/>
      <c r="J124" s="23"/>
      <c r="K124" s="23"/>
      <c r="L124" s="23"/>
      <c r="M124" s="23"/>
      <c r="N124" s="23"/>
      <c r="O124" s="23"/>
      <c r="P124" s="23"/>
      <c r="Q124" s="23"/>
      <c r="R124" s="23"/>
      <c r="S124" s="23"/>
      <c r="T124" s="769"/>
      <c r="U124" s="769"/>
      <c r="V124" s="23"/>
      <c r="W124" s="23"/>
      <c r="X124" s="23"/>
      <c r="Y124" s="206"/>
      <c r="Z124" s="23"/>
      <c r="AA124" s="23"/>
      <c r="AB124" s="23"/>
      <c r="AC124" s="23"/>
    </row>
    <row r="125" spans="1:29" ht="15.75" customHeight="1">
      <c r="A125" s="23"/>
      <c r="B125" s="23"/>
      <c r="C125" s="23"/>
      <c r="D125" s="23"/>
      <c r="E125" s="23"/>
      <c r="F125" s="23"/>
      <c r="G125" s="23"/>
      <c r="H125" s="23"/>
      <c r="I125" s="23"/>
      <c r="J125" s="23"/>
      <c r="K125" s="23"/>
      <c r="L125" s="23"/>
      <c r="M125" s="23"/>
      <c r="N125" s="23"/>
      <c r="O125" s="23"/>
      <c r="P125" s="23"/>
      <c r="Q125" s="23"/>
      <c r="R125" s="23"/>
      <c r="S125" s="23"/>
      <c r="T125" s="769"/>
      <c r="U125" s="769"/>
      <c r="V125" s="23"/>
      <c r="W125" s="23"/>
      <c r="X125" s="23"/>
      <c r="Y125" s="206"/>
      <c r="Z125" s="23"/>
      <c r="AA125" s="23"/>
      <c r="AB125" s="23"/>
      <c r="AC125" s="23"/>
    </row>
    <row r="126" spans="1:29" ht="15.75" customHeight="1">
      <c r="A126" s="23"/>
      <c r="B126" s="23"/>
      <c r="C126" s="23"/>
      <c r="D126" s="23"/>
      <c r="E126" s="23"/>
      <c r="F126" s="23"/>
      <c r="G126" s="23"/>
      <c r="H126" s="23"/>
      <c r="I126" s="23"/>
      <c r="J126" s="23"/>
      <c r="K126" s="23"/>
      <c r="L126" s="23"/>
      <c r="M126" s="23"/>
      <c r="N126" s="23"/>
      <c r="O126" s="23"/>
      <c r="P126" s="23"/>
      <c r="Q126" s="23"/>
      <c r="R126" s="23"/>
      <c r="S126" s="23"/>
      <c r="T126" s="769"/>
      <c r="U126" s="769"/>
      <c r="V126" s="23"/>
      <c r="W126" s="23"/>
      <c r="X126" s="23"/>
      <c r="Y126" s="206"/>
      <c r="Z126" s="23"/>
      <c r="AA126" s="23"/>
      <c r="AB126" s="23"/>
      <c r="AC126" s="23"/>
    </row>
    <row r="127" spans="1:29" ht="15.75" customHeight="1">
      <c r="A127" s="23"/>
      <c r="B127" s="23"/>
      <c r="C127" s="23"/>
      <c r="D127" s="23"/>
      <c r="E127" s="23"/>
      <c r="F127" s="23"/>
      <c r="G127" s="23"/>
      <c r="H127" s="23"/>
      <c r="I127" s="23"/>
      <c r="J127" s="23"/>
      <c r="K127" s="23"/>
      <c r="L127" s="23"/>
      <c r="M127" s="23"/>
      <c r="N127" s="23"/>
      <c r="O127" s="23"/>
      <c r="P127" s="23"/>
      <c r="Q127" s="23"/>
      <c r="R127" s="23"/>
      <c r="S127" s="23"/>
      <c r="T127" s="769"/>
      <c r="U127" s="769"/>
      <c r="V127" s="23"/>
      <c r="W127" s="23"/>
      <c r="X127" s="23"/>
      <c r="Y127" s="206"/>
      <c r="Z127" s="23"/>
      <c r="AA127" s="23"/>
      <c r="AB127" s="23"/>
      <c r="AC127" s="23"/>
    </row>
    <row r="128" spans="1:29" ht="15.75" customHeight="1">
      <c r="A128" s="23"/>
      <c r="B128" s="23"/>
      <c r="C128" s="23"/>
      <c r="D128" s="23"/>
      <c r="E128" s="23"/>
      <c r="F128" s="23"/>
      <c r="G128" s="23"/>
      <c r="H128" s="23"/>
      <c r="I128" s="23"/>
      <c r="J128" s="23"/>
      <c r="K128" s="23"/>
      <c r="L128" s="23"/>
      <c r="M128" s="23"/>
      <c r="N128" s="23"/>
      <c r="O128" s="23"/>
      <c r="P128" s="23"/>
      <c r="Q128" s="23"/>
      <c r="R128" s="23"/>
      <c r="S128" s="23"/>
      <c r="T128" s="769"/>
      <c r="U128" s="769"/>
      <c r="V128" s="23"/>
      <c r="W128" s="23"/>
      <c r="X128" s="23"/>
      <c r="Y128" s="206"/>
      <c r="Z128" s="23"/>
      <c r="AA128" s="23"/>
      <c r="AB128" s="23"/>
      <c r="AC128" s="23"/>
    </row>
    <row r="129" spans="1:29" ht="15.75" customHeight="1">
      <c r="A129" s="23"/>
      <c r="B129" s="23"/>
      <c r="C129" s="23"/>
      <c r="D129" s="23"/>
      <c r="E129" s="23"/>
      <c r="F129" s="23"/>
      <c r="G129" s="23"/>
      <c r="H129" s="23"/>
      <c r="I129" s="23"/>
      <c r="J129" s="23"/>
      <c r="K129" s="23"/>
      <c r="L129" s="23"/>
      <c r="M129" s="23"/>
      <c r="N129" s="23"/>
      <c r="O129" s="23"/>
      <c r="P129" s="23"/>
      <c r="Q129" s="23"/>
      <c r="R129" s="23"/>
      <c r="S129" s="23"/>
      <c r="T129" s="769"/>
      <c r="U129" s="769"/>
      <c r="V129" s="23"/>
      <c r="W129" s="23"/>
      <c r="X129" s="23"/>
      <c r="Y129" s="206"/>
      <c r="Z129" s="23"/>
      <c r="AA129" s="23"/>
      <c r="AB129" s="23"/>
      <c r="AC129" s="23"/>
    </row>
    <row r="130" spans="1:29" ht="15.75" customHeight="1">
      <c r="A130" s="23"/>
      <c r="B130" s="23"/>
      <c r="C130" s="23"/>
      <c r="D130" s="23"/>
      <c r="E130" s="23"/>
      <c r="F130" s="23"/>
      <c r="G130" s="23"/>
      <c r="H130" s="23"/>
      <c r="I130" s="23"/>
      <c r="J130" s="23"/>
      <c r="K130" s="23"/>
      <c r="L130" s="23"/>
      <c r="M130" s="23"/>
      <c r="N130" s="23"/>
      <c r="O130" s="23"/>
      <c r="P130" s="23"/>
      <c r="Q130" s="23"/>
      <c r="R130" s="23"/>
      <c r="S130" s="23"/>
      <c r="T130" s="769"/>
      <c r="U130" s="769"/>
      <c r="V130" s="23"/>
      <c r="W130" s="23"/>
      <c r="X130" s="23"/>
      <c r="Y130" s="206"/>
      <c r="Z130" s="23"/>
      <c r="AA130" s="23"/>
      <c r="AB130" s="23"/>
      <c r="AC130" s="23"/>
    </row>
    <row r="131" spans="1:29" ht="15.75" customHeight="1">
      <c r="A131" s="23"/>
      <c r="B131" s="23"/>
      <c r="C131" s="23"/>
      <c r="D131" s="23"/>
      <c r="E131" s="23"/>
      <c r="F131" s="23"/>
      <c r="G131" s="23"/>
      <c r="H131" s="23"/>
      <c r="I131" s="23"/>
      <c r="J131" s="23"/>
      <c r="K131" s="23"/>
      <c r="L131" s="23"/>
      <c r="M131" s="23"/>
      <c r="N131" s="23"/>
      <c r="O131" s="23"/>
      <c r="P131" s="23"/>
      <c r="Q131" s="23"/>
      <c r="R131" s="23"/>
      <c r="S131" s="23"/>
      <c r="T131" s="769"/>
      <c r="U131" s="769"/>
      <c r="V131" s="23"/>
      <c r="W131" s="23"/>
      <c r="X131" s="23"/>
      <c r="Y131" s="206"/>
      <c r="Z131" s="23"/>
      <c r="AA131" s="23"/>
      <c r="AB131" s="23"/>
      <c r="AC131" s="23"/>
    </row>
    <row r="132" spans="1:29" ht="15.75" customHeight="1">
      <c r="A132" s="23"/>
      <c r="B132" s="23"/>
      <c r="C132" s="23"/>
      <c r="D132" s="23"/>
      <c r="E132" s="23"/>
      <c r="F132" s="23"/>
      <c r="G132" s="23"/>
      <c r="H132" s="23"/>
      <c r="I132" s="23"/>
      <c r="J132" s="23"/>
      <c r="K132" s="23"/>
      <c r="L132" s="23"/>
      <c r="M132" s="23"/>
      <c r="N132" s="23"/>
      <c r="O132" s="23"/>
      <c r="P132" s="23"/>
      <c r="Q132" s="23"/>
      <c r="R132" s="23"/>
      <c r="S132" s="23"/>
      <c r="T132" s="769"/>
      <c r="U132" s="769"/>
      <c r="V132" s="23"/>
      <c r="W132" s="23"/>
      <c r="X132" s="23"/>
      <c r="Y132" s="206"/>
      <c r="Z132" s="23"/>
      <c r="AA132" s="23"/>
      <c r="AB132" s="23"/>
      <c r="AC132" s="23"/>
    </row>
    <row r="133" spans="1:29" ht="15.75" customHeight="1">
      <c r="A133" s="23"/>
      <c r="B133" s="23"/>
      <c r="C133" s="23"/>
      <c r="D133" s="23"/>
      <c r="E133" s="23"/>
      <c r="F133" s="23"/>
      <c r="G133" s="23"/>
      <c r="H133" s="23"/>
      <c r="I133" s="23"/>
      <c r="J133" s="23"/>
      <c r="K133" s="23"/>
      <c r="L133" s="23"/>
      <c r="M133" s="23"/>
      <c r="N133" s="23"/>
      <c r="O133" s="23"/>
      <c r="P133" s="23"/>
      <c r="Q133" s="23"/>
      <c r="R133" s="23"/>
      <c r="S133" s="23"/>
      <c r="T133" s="769"/>
      <c r="U133" s="769"/>
      <c r="V133" s="23"/>
      <c r="W133" s="23"/>
      <c r="X133" s="23"/>
      <c r="Y133" s="206"/>
      <c r="Z133" s="23"/>
      <c r="AA133" s="23"/>
      <c r="AB133" s="23"/>
      <c r="AC133" s="23"/>
    </row>
    <row r="134" spans="1:29" ht="15.75" customHeight="1">
      <c r="A134" s="23"/>
      <c r="B134" s="23"/>
      <c r="C134" s="23"/>
      <c r="D134" s="23"/>
      <c r="E134" s="23"/>
      <c r="F134" s="23"/>
      <c r="G134" s="23"/>
      <c r="H134" s="23"/>
      <c r="I134" s="23"/>
      <c r="J134" s="23"/>
      <c r="K134" s="23"/>
      <c r="L134" s="23"/>
      <c r="M134" s="23"/>
      <c r="N134" s="23"/>
      <c r="O134" s="23"/>
      <c r="P134" s="23"/>
      <c r="Q134" s="23"/>
      <c r="R134" s="23"/>
      <c r="S134" s="23"/>
      <c r="T134" s="769"/>
      <c r="U134" s="769"/>
      <c r="V134" s="23"/>
      <c r="W134" s="23"/>
      <c r="X134" s="23"/>
      <c r="Y134" s="206"/>
      <c r="Z134" s="23"/>
      <c r="AA134" s="23"/>
      <c r="AB134" s="23"/>
      <c r="AC134" s="23"/>
    </row>
    <row r="135" spans="1:29" ht="15.75" customHeight="1">
      <c r="A135" s="23"/>
      <c r="B135" s="23"/>
      <c r="C135" s="23"/>
      <c r="D135" s="23"/>
      <c r="E135" s="23"/>
      <c r="F135" s="23"/>
      <c r="G135" s="23"/>
      <c r="H135" s="23"/>
      <c r="I135" s="23"/>
      <c r="J135" s="23"/>
      <c r="K135" s="23"/>
      <c r="L135" s="23"/>
      <c r="M135" s="23"/>
      <c r="N135" s="23"/>
      <c r="O135" s="23"/>
      <c r="P135" s="23"/>
      <c r="Q135" s="23"/>
      <c r="R135" s="23"/>
      <c r="S135" s="23"/>
      <c r="T135" s="769"/>
      <c r="U135" s="769"/>
      <c r="V135" s="23"/>
      <c r="W135" s="23"/>
      <c r="X135" s="23"/>
      <c r="Y135" s="206"/>
      <c r="Z135" s="23"/>
      <c r="AA135" s="23"/>
      <c r="AB135" s="23"/>
      <c r="AC135" s="23"/>
    </row>
    <row r="136" spans="1:29" ht="15.75" customHeight="1">
      <c r="A136" s="23"/>
      <c r="B136" s="23"/>
      <c r="C136" s="23"/>
      <c r="D136" s="23"/>
      <c r="E136" s="23"/>
      <c r="F136" s="23"/>
      <c r="G136" s="23"/>
      <c r="H136" s="23"/>
      <c r="I136" s="23"/>
      <c r="J136" s="23"/>
      <c r="K136" s="23"/>
      <c r="L136" s="23"/>
      <c r="M136" s="23"/>
      <c r="N136" s="23"/>
      <c r="O136" s="23"/>
      <c r="P136" s="23"/>
      <c r="Q136" s="23"/>
      <c r="R136" s="23"/>
      <c r="S136" s="23"/>
      <c r="T136" s="769"/>
      <c r="U136" s="769"/>
      <c r="V136" s="23"/>
      <c r="W136" s="23"/>
      <c r="X136" s="23"/>
      <c r="Y136" s="206"/>
      <c r="Z136" s="23"/>
      <c r="AA136" s="23"/>
      <c r="AB136" s="23"/>
      <c r="AC136" s="23"/>
    </row>
    <row r="137" spans="1:29" ht="15.75" customHeight="1">
      <c r="A137" s="23"/>
      <c r="B137" s="23"/>
      <c r="C137" s="23"/>
      <c r="D137" s="23"/>
      <c r="E137" s="23"/>
      <c r="F137" s="23"/>
      <c r="G137" s="23"/>
      <c r="H137" s="23"/>
      <c r="I137" s="23"/>
      <c r="J137" s="23"/>
      <c r="K137" s="23"/>
      <c r="L137" s="23"/>
      <c r="M137" s="23"/>
      <c r="N137" s="23"/>
      <c r="O137" s="23"/>
      <c r="P137" s="23"/>
      <c r="Q137" s="23"/>
      <c r="R137" s="23"/>
      <c r="S137" s="23"/>
      <c r="T137" s="769"/>
      <c r="U137" s="769"/>
      <c r="V137" s="23"/>
      <c r="W137" s="23"/>
      <c r="X137" s="23"/>
      <c r="Y137" s="206"/>
      <c r="Z137" s="23"/>
      <c r="AA137" s="23"/>
      <c r="AB137" s="23"/>
      <c r="AC137" s="23"/>
    </row>
    <row r="138" spans="1:29" ht="15.75" customHeight="1">
      <c r="A138" s="23"/>
      <c r="B138" s="23"/>
      <c r="C138" s="23"/>
      <c r="D138" s="23"/>
      <c r="E138" s="23"/>
      <c r="F138" s="23"/>
      <c r="G138" s="23"/>
      <c r="H138" s="23"/>
      <c r="I138" s="23"/>
      <c r="J138" s="23"/>
      <c r="K138" s="23"/>
      <c r="L138" s="23"/>
      <c r="M138" s="23"/>
      <c r="N138" s="23"/>
      <c r="O138" s="23"/>
      <c r="P138" s="23"/>
      <c r="Q138" s="23"/>
      <c r="R138" s="23"/>
      <c r="S138" s="23"/>
      <c r="T138" s="769"/>
      <c r="U138" s="769"/>
      <c r="V138" s="23"/>
      <c r="W138" s="23"/>
      <c r="X138" s="23"/>
      <c r="Y138" s="206"/>
      <c r="Z138" s="23"/>
      <c r="AA138" s="23"/>
      <c r="AB138" s="23"/>
      <c r="AC138" s="23"/>
    </row>
    <row r="139" spans="1:29" ht="15.75" customHeight="1">
      <c r="A139" s="23"/>
      <c r="B139" s="23"/>
      <c r="C139" s="23"/>
      <c r="D139" s="23"/>
      <c r="E139" s="23"/>
      <c r="F139" s="23"/>
      <c r="G139" s="23"/>
      <c r="H139" s="23"/>
      <c r="I139" s="23"/>
      <c r="J139" s="23"/>
      <c r="K139" s="23"/>
      <c r="L139" s="23"/>
      <c r="M139" s="23"/>
      <c r="N139" s="23"/>
      <c r="O139" s="23"/>
      <c r="P139" s="23"/>
      <c r="Q139" s="23"/>
      <c r="R139" s="23"/>
      <c r="S139" s="23"/>
      <c r="T139" s="769"/>
      <c r="U139" s="769"/>
      <c r="V139" s="23"/>
      <c r="W139" s="23"/>
      <c r="X139" s="23"/>
      <c r="Y139" s="206"/>
      <c r="Z139" s="23"/>
      <c r="AA139" s="23"/>
      <c r="AB139" s="23"/>
      <c r="AC139" s="23"/>
    </row>
    <row r="140" spans="1:29" ht="15.75" customHeight="1">
      <c r="A140" s="23"/>
      <c r="B140" s="23"/>
      <c r="C140" s="23"/>
      <c r="D140" s="23"/>
      <c r="E140" s="23"/>
      <c r="F140" s="23"/>
      <c r="G140" s="23"/>
      <c r="H140" s="23"/>
      <c r="I140" s="23"/>
      <c r="J140" s="23"/>
      <c r="K140" s="23"/>
      <c r="L140" s="23"/>
      <c r="M140" s="23"/>
      <c r="N140" s="23"/>
      <c r="O140" s="23"/>
      <c r="P140" s="23"/>
      <c r="Q140" s="23"/>
      <c r="R140" s="23"/>
      <c r="S140" s="23"/>
      <c r="T140" s="769"/>
      <c r="U140" s="769"/>
      <c r="V140" s="23"/>
      <c r="W140" s="23"/>
      <c r="X140" s="23"/>
      <c r="Y140" s="206"/>
      <c r="Z140" s="23"/>
      <c r="AA140" s="23"/>
      <c r="AB140" s="23"/>
      <c r="AC140" s="23"/>
    </row>
    <row r="141" spans="1:29" ht="15.75" customHeight="1">
      <c r="A141" s="23"/>
      <c r="B141" s="23"/>
      <c r="C141" s="23"/>
      <c r="D141" s="23"/>
      <c r="E141" s="23"/>
      <c r="F141" s="23"/>
      <c r="G141" s="23"/>
      <c r="H141" s="23"/>
      <c r="I141" s="23"/>
      <c r="J141" s="23"/>
      <c r="K141" s="23"/>
      <c r="L141" s="23"/>
      <c r="M141" s="23"/>
      <c r="N141" s="23"/>
      <c r="O141" s="23"/>
      <c r="P141" s="23"/>
      <c r="Q141" s="23"/>
      <c r="R141" s="23"/>
      <c r="S141" s="23"/>
      <c r="T141" s="769"/>
      <c r="U141" s="769"/>
      <c r="V141" s="23"/>
      <c r="W141" s="23"/>
      <c r="X141" s="23"/>
      <c r="Y141" s="206"/>
      <c r="Z141" s="23"/>
      <c r="AA141" s="23"/>
      <c r="AB141" s="23"/>
      <c r="AC141" s="23"/>
    </row>
    <row r="142" spans="1:29" ht="15.75" customHeight="1">
      <c r="A142" s="23"/>
      <c r="B142" s="23"/>
      <c r="C142" s="23"/>
      <c r="D142" s="23"/>
      <c r="E142" s="23"/>
      <c r="F142" s="23"/>
      <c r="G142" s="23"/>
      <c r="H142" s="23"/>
      <c r="I142" s="23"/>
      <c r="J142" s="23"/>
      <c r="K142" s="23"/>
      <c r="L142" s="23"/>
      <c r="M142" s="23"/>
      <c r="N142" s="23"/>
      <c r="O142" s="23"/>
      <c r="P142" s="23"/>
      <c r="Q142" s="23"/>
      <c r="R142" s="23"/>
      <c r="S142" s="23"/>
      <c r="T142" s="769"/>
      <c r="U142" s="769"/>
      <c r="V142" s="23"/>
      <c r="W142" s="23"/>
      <c r="X142" s="23"/>
      <c r="Y142" s="206"/>
      <c r="Z142" s="23"/>
      <c r="AA142" s="23"/>
      <c r="AB142" s="23"/>
      <c r="AC142" s="23"/>
    </row>
    <row r="143" spans="1:29" ht="15.75" customHeight="1">
      <c r="A143" s="23"/>
      <c r="B143" s="23"/>
      <c r="C143" s="23"/>
      <c r="D143" s="23"/>
      <c r="E143" s="23"/>
      <c r="F143" s="23"/>
      <c r="G143" s="23"/>
      <c r="H143" s="23"/>
      <c r="I143" s="23"/>
      <c r="J143" s="23"/>
      <c r="K143" s="23"/>
      <c r="L143" s="23"/>
      <c r="M143" s="23"/>
      <c r="N143" s="23"/>
      <c r="O143" s="23"/>
      <c r="P143" s="23"/>
      <c r="Q143" s="23"/>
      <c r="R143" s="23"/>
      <c r="S143" s="23"/>
      <c r="T143" s="769"/>
      <c r="U143" s="769"/>
      <c r="V143" s="23"/>
      <c r="W143" s="23"/>
      <c r="X143" s="23"/>
      <c r="Y143" s="206"/>
      <c r="Z143" s="23"/>
      <c r="AA143" s="23"/>
      <c r="AB143" s="23"/>
      <c r="AC143" s="23"/>
    </row>
    <row r="144" spans="1:29" ht="15.75" customHeight="1">
      <c r="A144" s="23"/>
      <c r="B144" s="23"/>
      <c r="C144" s="23"/>
      <c r="D144" s="23"/>
      <c r="E144" s="23"/>
      <c r="F144" s="23"/>
      <c r="G144" s="23"/>
      <c r="H144" s="23"/>
      <c r="I144" s="23"/>
      <c r="J144" s="23"/>
      <c r="K144" s="23"/>
      <c r="L144" s="23"/>
      <c r="M144" s="23"/>
      <c r="N144" s="23"/>
      <c r="O144" s="23"/>
      <c r="P144" s="23"/>
      <c r="Q144" s="23"/>
      <c r="R144" s="23"/>
      <c r="S144" s="23"/>
      <c r="T144" s="769"/>
      <c r="U144" s="769"/>
      <c r="V144" s="23"/>
      <c r="W144" s="23"/>
      <c r="X144" s="23"/>
      <c r="Y144" s="206"/>
      <c r="Z144" s="23"/>
      <c r="AA144" s="23"/>
      <c r="AB144" s="23"/>
      <c r="AC144" s="23"/>
    </row>
    <row r="145" spans="1:29" ht="15.75" customHeight="1">
      <c r="A145" s="23"/>
      <c r="B145" s="23"/>
      <c r="C145" s="23"/>
      <c r="D145" s="23"/>
      <c r="E145" s="23"/>
      <c r="F145" s="23"/>
      <c r="G145" s="23"/>
      <c r="H145" s="23"/>
      <c r="I145" s="23"/>
      <c r="J145" s="23"/>
      <c r="K145" s="23"/>
      <c r="L145" s="23"/>
      <c r="M145" s="23"/>
      <c r="N145" s="23"/>
      <c r="O145" s="23"/>
      <c r="P145" s="23"/>
      <c r="Q145" s="23"/>
      <c r="R145" s="23"/>
      <c r="S145" s="23"/>
      <c r="T145" s="769"/>
      <c r="U145" s="769"/>
      <c r="V145" s="23"/>
      <c r="W145" s="23"/>
      <c r="X145" s="23"/>
      <c r="Y145" s="206"/>
      <c r="Z145" s="23"/>
      <c r="AA145" s="23"/>
      <c r="AB145" s="23"/>
      <c r="AC145" s="23"/>
    </row>
    <row r="146" spans="1:29" ht="15.75" customHeight="1">
      <c r="A146" s="23"/>
      <c r="B146" s="23"/>
      <c r="C146" s="23"/>
      <c r="D146" s="23"/>
      <c r="E146" s="23"/>
      <c r="F146" s="23"/>
      <c r="G146" s="23"/>
      <c r="H146" s="23"/>
      <c r="I146" s="23"/>
      <c r="J146" s="23"/>
      <c r="K146" s="23"/>
      <c r="L146" s="23"/>
      <c r="M146" s="23"/>
      <c r="N146" s="23"/>
      <c r="O146" s="23"/>
      <c r="P146" s="23"/>
      <c r="Q146" s="23"/>
      <c r="R146" s="23"/>
      <c r="S146" s="23"/>
      <c r="T146" s="769"/>
      <c r="U146" s="769"/>
      <c r="V146" s="23"/>
      <c r="W146" s="23"/>
      <c r="X146" s="23"/>
      <c r="Y146" s="206"/>
      <c r="Z146" s="23"/>
      <c r="AA146" s="23"/>
      <c r="AB146" s="23"/>
      <c r="AC146" s="23"/>
    </row>
    <row r="147" spans="1:29" ht="15.75" customHeight="1">
      <c r="A147" s="23"/>
      <c r="B147" s="23"/>
      <c r="C147" s="23"/>
      <c r="D147" s="23"/>
      <c r="E147" s="23"/>
      <c r="F147" s="23"/>
      <c r="G147" s="23"/>
      <c r="H147" s="23"/>
      <c r="I147" s="23"/>
      <c r="J147" s="23"/>
      <c r="K147" s="23"/>
      <c r="L147" s="23"/>
      <c r="M147" s="23"/>
      <c r="N147" s="23"/>
      <c r="O147" s="23"/>
      <c r="P147" s="23"/>
      <c r="Q147" s="23"/>
      <c r="R147" s="23"/>
      <c r="S147" s="23"/>
      <c r="T147" s="769"/>
      <c r="U147" s="769"/>
      <c r="V147" s="23"/>
      <c r="W147" s="23"/>
      <c r="X147" s="23"/>
      <c r="Y147" s="206"/>
      <c r="Z147" s="23"/>
      <c r="AA147" s="23"/>
      <c r="AB147" s="23"/>
      <c r="AC147" s="23"/>
    </row>
    <row r="148" spans="1:29" ht="15.75" customHeight="1">
      <c r="A148" s="23"/>
      <c r="B148" s="23"/>
      <c r="C148" s="23"/>
      <c r="D148" s="23"/>
      <c r="E148" s="23"/>
      <c r="F148" s="23"/>
      <c r="G148" s="23"/>
      <c r="H148" s="23"/>
      <c r="I148" s="23"/>
      <c r="J148" s="23"/>
      <c r="K148" s="23"/>
      <c r="L148" s="23"/>
      <c r="M148" s="23"/>
      <c r="N148" s="23"/>
      <c r="O148" s="23"/>
      <c r="P148" s="23"/>
      <c r="Q148" s="23"/>
      <c r="R148" s="23"/>
      <c r="S148" s="23"/>
      <c r="T148" s="769"/>
      <c r="U148" s="769"/>
      <c r="V148" s="23"/>
      <c r="W148" s="23"/>
      <c r="X148" s="23"/>
      <c r="Y148" s="206"/>
      <c r="Z148" s="23"/>
      <c r="AA148" s="23"/>
      <c r="AB148" s="23"/>
      <c r="AC148" s="23"/>
    </row>
    <row r="149" spans="1:29" ht="15.75" customHeight="1">
      <c r="A149" s="23"/>
      <c r="B149" s="23"/>
      <c r="C149" s="23"/>
      <c r="D149" s="23"/>
      <c r="E149" s="23"/>
      <c r="F149" s="23"/>
      <c r="G149" s="23"/>
      <c r="H149" s="23"/>
      <c r="I149" s="23"/>
      <c r="J149" s="23"/>
      <c r="K149" s="23"/>
      <c r="L149" s="23"/>
      <c r="M149" s="23"/>
      <c r="N149" s="23"/>
      <c r="O149" s="23"/>
      <c r="P149" s="23"/>
      <c r="Q149" s="23"/>
      <c r="R149" s="23"/>
      <c r="S149" s="23"/>
      <c r="T149" s="769"/>
      <c r="U149" s="769"/>
      <c r="V149" s="23"/>
      <c r="W149" s="23"/>
      <c r="X149" s="23"/>
      <c r="Y149" s="206"/>
      <c r="Z149" s="23"/>
      <c r="AA149" s="23"/>
      <c r="AB149" s="23"/>
      <c r="AC149" s="23"/>
    </row>
    <row r="150" spans="1:29" ht="15.75" customHeight="1">
      <c r="A150" s="23"/>
      <c r="B150" s="23"/>
      <c r="C150" s="23"/>
      <c r="D150" s="23"/>
      <c r="E150" s="23"/>
      <c r="F150" s="23"/>
      <c r="G150" s="23"/>
      <c r="H150" s="23"/>
      <c r="I150" s="23"/>
      <c r="J150" s="23"/>
      <c r="K150" s="23"/>
      <c r="L150" s="23"/>
      <c r="M150" s="23"/>
      <c r="N150" s="23"/>
      <c r="O150" s="23"/>
      <c r="P150" s="23"/>
      <c r="Q150" s="23"/>
      <c r="R150" s="23"/>
      <c r="S150" s="23"/>
      <c r="T150" s="769"/>
      <c r="U150" s="769"/>
      <c r="V150" s="23"/>
      <c r="W150" s="23"/>
      <c r="X150" s="23"/>
      <c r="Y150" s="206"/>
      <c r="Z150" s="23"/>
      <c r="AA150" s="23"/>
      <c r="AB150" s="23"/>
      <c r="AC150" s="23"/>
    </row>
    <row r="151" spans="1:29" ht="15.75" customHeight="1">
      <c r="A151" s="23"/>
      <c r="B151" s="23"/>
      <c r="C151" s="23"/>
      <c r="D151" s="23"/>
      <c r="E151" s="23"/>
      <c r="F151" s="23"/>
      <c r="G151" s="23"/>
      <c r="H151" s="23"/>
      <c r="I151" s="23"/>
      <c r="J151" s="23"/>
      <c r="K151" s="23"/>
      <c r="L151" s="23"/>
      <c r="M151" s="23"/>
      <c r="N151" s="23"/>
      <c r="O151" s="23"/>
      <c r="P151" s="23"/>
      <c r="Q151" s="23"/>
      <c r="R151" s="23"/>
      <c r="S151" s="23"/>
      <c r="T151" s="769"/>
      <c r="U151" s="769"/>
      <c r="V151" s="23"/>
      <c r="W151" s="23"/>
      <c r="X151" s="23"/>
      <c r="Y151" s="206"/>
      <c r="Z151" s="23"/>
      <c r="AA151" s="23"/>
      <c r="AB151" s="23"/>
      <c r="AC151" s="23"/>
    </row>
    <row r="152" spans="1:29" ht="15.75" customHeight="1">
      <c r="A152" s="23"/>
      <c r="B152" s="23"/>
      <c r="C152" s="23"/>
      <c r="D152" s="23"/>
      <c r="E152" s="23"/>
      <c r="F152" s="23"/>
      <c r="G152" s="23"/>
      <c r="H152" s="23"/>
      <c r="I152" s="23"/>
      <c r="J152" s="23"/>
      <c r="K152" s="23"/>
      <c r="L152" s="23"/>
      <c r="M152" s="23"/>
      <c r="N152" s="23"/>
      <c r="O152" s="23"/>
      <c r="P152" s="23"/>
      <c r="Q152" s="23"/>
      <c r="R152" s="23"/>
      <c r="S152" s="23"/>
      <c r="T152" s="769"/>
      <c r="U152" s="769"/>
      <c r="V152" s="23"/>
      <c r="W152" s="23"/>
      <c r="X152" s="23"/>
      <c r="Y152" s="206"/>
      <c r="Z152" s="23"/>
      <c r="AA152" s="23"/>
      <c r="AB152" s="23"/>
      <c r="AC152" s="23"/>
    </row>
    <row r="153" spans="1:29" ht="15.75" customHeight="1">
      <c r="A153" s="23"/>
      <c r="B153" s="23"/>
      <c r="C153" s="23"/>
      <c r="D153" s="23"/>
      <c r="E153" s="23"/>
      <c r="F153" s="23"/>
      <c r="G153" s="23"/>
      <c r="H153" s="23"/>
      <c r="I153" s="23"/>
      <c r="J153" s="23"/>
      <c r="K153" s="23"/>
      <c r="L153" s="23"/>
      <c r="M153" s="23"/>
      <c r="N153" s="23"/>
      <c r="O153" s="23"/>
      <c r="P153" s="23"/>
      <c r="Q153" s="23"/>
      <c r="R153" s="23"/>
      <c r="S153" s="23"/>
      <c r="T153" s="769"/>
      <c r="U153" s="769"/>
      <c r="V153" s="23"/>
      <c r="W153" s="23"/>
      <c r="X153" s="23"/>
      <c r="Y153" s="206"/>
      <c r="Z153" s="23"/>
      <c r="AA153" s="23"/>
      <c r="AB153" s="23"/>
      <c r="AC153" s="23"/>
    </row>
    <row r="154" spans="1:29" ht="15.75" customHeight="1">
      <c r="A154" s="23"/>
      <c r="B154" s="23"/>
      <c r="C154" s="23"/>
      <c r="D154" s="23"/>
      <c r="E154" s="23"/>
      <c r="F154" s="23"/>
      <c r="G154" s="23"/>
      <c r="H154" s="23"/>
      <c r="I154" s="23"/>
      <c r="J154" s="23"/>
      <c r="K154" s="23"/>
      <c r="L154" s="23"/>
      <c r="M154" s="23"/>
      <c r="N154" s="23"/>
      <c r="O154" s="23"/>
      <c r="P154" s="23"/>
      <c r="Q154" s="23"/>
      <c r="R154" s="23"/>
      <c r="S154" s="23"/>
      <c r="T154" s="769"/>
      <c r="U154" s="769"/>
      <c r="V154" s="23"/>
      <c r="W154" s="23"/>
      <c r="X154" s="23"/>
      <c r="Y154" s="206"/>
      <c r="Z154" s="23"/>
      <c r="AA154" s="23"/>
      <c r="AB154" s="23"/>
      <c r="AC154" s="23"/>
    </row>
    <row r="155" spans="1:29" ht="15.75" customHeight="1">
      <c r="A155" s="23"/>
      <c r="B155" s="23"/>
      <c r="C155" s="23"/>
      <c r="D155" s="23"/>
      <c r="E155" s="23"/>
      <c r="F155" s="23"/>
      <c r="G155" s="23"/>
      <c r="H155" s="23"/>
      <c r="I155" s="23"/>
      <c r="J155" s="23"/>
      <c r="K155" s="23"/>
      <c r="L155" s="23"/>
      <c r="M155" s="23"/>
      <c r="N155" s="23"/>
      <c r="O155" s="23"/>
      <c r="P155" s="23"/>
      <c r="Q155" s="23"/>
      <c r="R155" s="23"/>
      <c r="S155" s="23"/>
      <c r="T155" s="769"/>
      <c r="U155" s="769"/>
      <c r="V155" s="23"/>
      <c r="W155" s="23"/>
      <c r="X155" s="23"/>
      <c r="Y155" s="206"/>
      <c r="Z155" s="23"/>
      <c r="AA155" s="23"/>
      <c r="AB155" s="23"/>
      <c r="AC155" s="23"/>
    </row>
    <row r="156" spans="1:29" ht="15.75" customHeight="1">
      <c r="A156" s="23"/>
      <c r="B156" s="23"/>
      <c r="C156" s="23"/>
      <c r="D156" s="23"/>
      <c r="E156" s="23"/>
      <c r="F156" s="23"/>
      <c r="G156" s="23"/>
      <c r="H156" s="23"/>
      <c r="I156" s="23"/>
      <c r="J156" s="23"/>
      <c r="K156" s="23"/>
      <c r="L156" s="23"/>
      <c r="M156" s="23"/>
      <c r="N156" s="23"/>
      <c r="O156" s="23"/>
      <c r="P156" s="23"/>
      <c r="Q156" s="23"/>
      <c r="R156" s="23"/>
      <c r="S156" s="23"/>
      <c r="T156" s="769"/>
      <c r="U156" s="769"/>
      <c r="V156" s="23"/>
      <c r="W156" s="23"/>
      <c r="X156" s="23"/>
      <c r="Y156" s="206"/>
      <c r="Z156" s="23"/>
      <c r="AA156" s="23"/>
      <c r="AB156" s="23"/>
      <c r="AC156" s="23"/>
    </row>
    <row r="157" spans="1:29" ht="15.75" customHeight="1">
      <c r="A157" s="23"/>
      <c r="B157" s="23"/>
      <c r="C157" s="23"/>
      <c r="D157" s="23"/>
      <c r="E157" s="23"/>
      <c r="F157" s="23"/>
      <c r="G157" s="23"/>
      <c r="H157" s="23"/>
      <c r="I157" s="23"/>
      <c r="J157" s="23"/>
      <c r="K157" s="23"/>
      <c r="L157" s="23"/>
      <c r="M157" s="23"/>
      <c r="N157" s="23"/>
      <c r="O157" s="23"/>
      <c r="P157" s="23"/>
      <c r="Q157" s="23"/>
      <c r="R157" s="23"/>
      <c r="S157" s="23"/>
      <c r="T157" s="769"/>
      <c r="U157" s="769"/>
      <c r="V157" s="23"/>
      <c r="W157" s="23"/>
      <c r="X157" s="23"/>
      <c r="Y157" s="206"/>
      <c r="Z157" s="23"/>
      <c r="AA157" s="23"/>
      <c r="AB157" s="23"/>
      <c r="AC157" s="23"/>
    </row>
    <row r="158" spans="1:29" ht="15.75" customHeight="1">
      <c r="A158" s="23"/>
      <c r="B158" s="23"/>
      <c r="C158" s="23"/>
      <c r="D158" s="23"/>
      <c r="E158" s="23"/>
      <c r="F158" s="23"/>
      <c r="G158" s="23"/>
      <c r="H158" s="23"/>
      <c r="I158" s="23"/>
      <c r="J158" s="23"/>
      <c r="K158" s="23"/>
      <c r="L158" s="23"/>
      <c r="M158" s="23"/>
      <c r="N158" s="23"/>
      <c r="O158" s="23"/>
      <c r="P158" s="23"/>
      <c r="Q158" s="23"/>
      <c r="R158" s="23"/>
      <c r="S158" s="23"/>
      <c r="T158" s="769"/>
      <c r="U158" s="769"/>
      <c r="V158" s="23"/>
      <c r="W158" s="23"/>
      <c r="X158" s="23"/>
      <c r="Y158" s="206"/>
      <c r="Z158" s="23"/>
      <c r="AA158" s="23"/>
      <c r="AB158" s="23"/>
      <c r="AC158" s="23"/>
    </row>
    <row r="159" spans="1:29" ht="15.75" customHeight="1">
      <c r="A159" s="23"/>
      <c r="B159" s="23"/>
      <c r="C159" s="23"/>
      <c r="D159" s="23"/>
      <c r="E159" s="23"/>
      <c r="F159" s="23"/>
      <c r="G159" s="23"/>
      <c r="H159" s="23"/>
      <c r="I159" s="23"/>
      <c r="J159" s="23"/>
      <c r="K159" s="23"/>
      <c r="L159" s="23"/>
      <c r="M159" s="23"/>
      <c r="N159" s="23"/>
      <c r="O159" s="23"/>
      <c r="P159" s="23"/>
      <c r="Q159" s="23"/>
      <c r="R159" s="23"/>
      <c r="S159" s="23"/>
      <c r="T159" s="769"/>
      <c r="U159" s="769"/>
      <c r="V159" s="23"/>
      <c r="W159" s="23"/>
      <c r="X159" s="23"/>
      <c r="Y159" s="206"/>
      <c r="Z159" s="23"/>
      <c r="AA159" s="23"/>
      <c r="AB159" s="23"/>
      <c r="AC159" s="23"/>
    </row>
    <row r="160" spans="1:29" ht="15.75" customHeight="1">
      <c r="A160" s="23"/>
      <c r="B160" s="23"/>
      <c r="C160" s="23"/>
      <c r="D160" s="23"/>
      <c r="E160" s="23"/>
      <c r="F160" s="23"/>
      <c r="G160" s="23"/>
      <c r="H160" s="23"/>
      <c r="I160" s="23"/>
      <c r="J160" s="23"/>
      <c r="K160" s="23"/>
      <c r="L160" s="23"/>
      <c r="M160" s="23"/>
      <c r="N160" s="23"/>
      <c r="O160" s="23"/>
      <c r="P160" s="23"/>
      <c r="Q160" s="23"/>
      <c r="R160" s="23"/>
      <c r="S160" s="23"/>
      <c r="T160" s="769"/>
      <c r="U160" s="769"/>
      <c r="V160" s="23"/>
      <c r="W160" s="23"/>
      <c r="X160" s="23"/>
      <c r="Y160" s="206"/>
      <c r="Z160" s="23"/>
      <c r="AA160" s="23"/>
      <c r="AB160" s="23"/>
      <c r="AC160" s="23"/>
    </row>
    <row r="161" spans="1:29" ht="15.75" customHeight="1">
      <c r="A161" s="23"/>
      <c r="B161" s="23"/>
      <c r="C161" s="23"/>
      <c r="D161" s="23"/>
      <c r="E161" s="23"/>
      <c r="F161" s="23"/>
      <c r="G161" s="23"/>
      <c r="H161" s="23"/>
      <c r="I161" s="23"/>
      <c r="J161" s="23"/>
      <c r="K161" s="23"/>
      <c r="L161" s="23"/>
      <c r="M161" s="23"/>
      <c r="N161" s="23"/>
      <c r="O161" s="23"/>
      <c r="P161" s="23"/>
      <c r="Q161" s="23"/>
      <c r="R161" s="23"/>
      <c r="S161" s="23"/>
      <c r="T161" s="769"/>
      <c r="U161" s="769"/>
      <c r="V161" s="23"/>
      <c r="W161" s="23"/>
      <c r="X161" s="23"/>
      <c r="Y161" s="206"/>
      <c r="Z161" s="23"/>
      <c r="AA161" s="23"/>
      <c r="AB161" s="23"/>
      <c r="AC161" s="23"/>
    </row>
    <row r="162" spans="1:29" ht="15.75" customHeight="1">
      <c r="A162" s="23"/>
      <c r="B162" s="23"/>
      <c r="C162" s="23"/>
      <c r="D162" s="23"/>
      <c r="E162" s="23"/>
      <c r="F162" s="23"/>
      <c r="G162" s="23"/>
      <c r="H162" s="23"/>
      <c r="I162" s="23"/>
      <c r="J162" s="23"/>
      <c r="K162" s="23"/>
      <c r="L162" s="23"/>
      <c r="M162" s="23"/>
      <c r="N162" s="23"/>
      <c r="O162" s="23"/>
      <c r="P162" s="23"/>
      <c r="Q162" s="23"/>
      <c r="R162" s="23"/>
      <c r="S162" s="23"/>
      <c r="T162" s="769"/>
      <c r="U162" s="769"/>
      <c r="V162" s="23"/>
      <c r="W162" s="23"/>
      <c r="X162" s="23"/>
      <c r="Y162" s="206"/>
      <c r="Z162" s="23"/>
      <c r="AA162" s="23"/>
      <c r="AB162" s="23"/>
      <c r="AC162" s="23"/>
    </row>
    <row r="163" spans="1:29" ht="15.75" customHeight="1">
      <c r="A163" s="23"/>
      <c r="B163" s="23"/>
      <c r="C163" s="23"/>
      <c r="D163" s="23"/>
      <c r="E163" s="23"/>
      <c r="F163" s="23"/>
      <c r="G163" s="23"/>
      <c r="H163" s="23"/>
      <c r="I163" s="23"/>
      <c r="J163" s="23"/>
      <c r="K163" s="23"/>
      <c r="L163" s="23"/>
      <c r="M163" s="23"/>
      <c r="N163" s="23"/>
      <c r="O163" s="23"/>
      <c r="P163" s="23"/>
      <c r="Q163" s="23"/>
      <c r="R163" s="23"/>
      <c r="S163" s="23"/>
      <c r="T163" s="769"/>
      <c r="U163" s="769"/>
      <c r="V163" s="23"/>
      <c r="W163" s="23"/>
      <c r="X163" s="23"/>
      <c r="Y163" s="206"/>
      <c r="Z163" s="23"/>
      <c r="AA163" s="23"/>
      <c r="AB163" s="23"/>
      <c r="AC163" s="23"/>
    </row>
    <row r="164" spans="1:29" ht="15.75" customHeight="1">
      <c r="A164" s="23"/>
      <c r="B164" s="23"/>
      <c r="C164" s="23"/>
      <c r="D164" s="23"/>
      <c r="E164" s="23"/>
      <c r="F164" s="23"/>
      <c r="G164" s="23"/>
      <c r="H164" s="23"/>
      <c r="I164" s="23"/>
      <c r="J164" s="23"/>
      <c r="K164" s="23"/>
      <c r="L164" s="23"/>
      <c r="M164" s="23"/>
      <c r="N164" s="23"/>
      <c r="O164" s="23"/>
      <c r="P164" s="23"/>
      <c r="Q164" s="23"/>
      <c r="R164" s="23"/>
      <c r="S164" s="23"/>
      <c r="T164" s="769"/>
      <c r="U164" s="769"/>
      <c r="V164" s="23"/>
      <c r="W164" s="23"/>
      <c r="X164" s="23"/>
      <c r="Y164" s="206"/>
      <c r="Z164" s="23"/>
      <c r="AA164" s="23"/>
      <c r="AB164" s="23"/>
      <c r="AC164" s="23"/>
    </row>
    <row r="165" spans="1:29" ht="15.75" customHeight="1">
      <c r="A165" s="23"/>
      <c r="B165" s="23"/>
      <c r="C165" s="23"/>
      <c r="D165" s="23"/>
      <c r="E165" s="23"/>
      <c r="F165" s="23"/>
      <c r="G165" s="23"/>
      <c r="H165" s="23"/>
      <c r="I165" s="23"/>
      <c r="J165" s="23"/>
      <c r="K165" s="23"/>
      <c r="L165" s="23"/>
      <c r="M165" s="23"/>
      <c r="N165" s="23"/>
      <c r="O165" s="23"/>
      <c r="P165" s="23"/>
      <c r="Q165" s="23"/>
      <c r="R165" s="23"/>
      <c r="S165" s="23"/>
      <c r="T165" s="769"/>
      <c r="U165" s="769"/>
      <c r="V165" s="23"/>
      <c r="W165" s="23"/>
      <c r="X165" s="23"/>
      <c r="Y165" s="206"/>
      <c r="Z165" s="23"/>
      <c r="AA165" s="23"/>
      <c r="AB165" s="23"/>
      <c r="AC165" s="23"/>
    </row>
    <row r="166" spans="1:29" ht="15.75" customHeight="1">
      <c r="A166" s="23"/>
      <c r="B166" s="23"/>
      <c r="C166" s="23"/>
      <c r="D166" s="23"/>
      <c r="E166" s="23"/>
      <c r="F166" s="23"/>
      <c r="G166" s="23"/>
      <c r="H166" s="23"/>
      <c r="I166" s="23"/>
      <c r="J166" s="23"/>
      <c r="K166" s="23"/>
      <c r="L166" s="23"/>
      <c r="M166" s="23"/>
      <c r="N166" s="23"/>
      <c r="O166" s="23"/>
      <c r="P166" s="23"/>
      <c r="Q166" s="23"/>
      <c r="R166" s="23"/>
      <c r="S166" s="23"/>
      <c r="T166" s="769"/>
      <c r="U166" s="769"/>
      <c r="V166" s="23"/>
      <c r="W166" s="23"/>
      <c r="X166" s="23"/>
      <c r="Y166" s="206"/>
      <c r="Z166" s="23"/>
      <c r="AA166" s="23"/>
      <c r="AB166" s="23"/>
      <c r="AC166" s="23"/>
    </row>
    <row r="167" spans="1:29" ht="15.75" customHeight="1">
      <c r="A167" s="23"/>
      <c r="B167" s="23"/>
      <c r="C167" s="23"/>
      <c r="D167" s="23"/>
      <c r="E167" s="23"/>
      <c r="F167" s="23"/>
      <c r="G167" s="23"/>
      <c r="H167" s="23"/>
      <c r="I167" s="23"/>
      <c r="J167" s="23"/>
      <c r="K167" s="23"/>
      <c r="L167" s="23"/>
      <c r="M167" s="23"/>
      <c r="N167" s="23"/>
      <c r="O167" s="23"/>
      <c r="P167" s="23"/>
      <c r="Q167" s="23"/>
      <c r="R167" s="23"/>
      <c r="S167" s="23"/>
      <c r="T167" s="769"/>
      <c r="U167" s="769"/>
      <c r="V167" s="23"/>
      <c r="W167" s="23"/>
      <c r="X167" s="23"/>
      <c r="Y167" s="206"/>
      <c r="Z167" s="23"/>
      <c r="AA167" s="23"/>
      <c r="AB167" s="23"/>
      <c r="AC167" s="23"/>
    </row>
    <row r="168" spans="1:29" ht="15.75" customHeight="1">
      <c r="A168" s="23"/>
      <c r="B168" s="23"/>
      <c r="C168" s="23"/>
      <c r="D168" s="23"/>
      <c r="E168" s="23"/>
      <c r="F168" s="23"/>
      <c r="G168" s="23"/>
      <c r="H168" s="23"/>
      <c r="I168" s="23"/>
      <c r="J168" s="23"/>
      <c r="K168" s="23"/>
      <c r="L168" s="23"/>
      <c r="M168" s="23"/>
      <c r="N168" s="23"/>
      <c r="O168" s="23"/>
      <c r="P168" s="23"/>
      <c r="Q168" s="23"/>
      <c r="R168" s="23"/>
      <c r="S168" s="23"/>
      <c r="T168" s="769"/>
      <c r="U168" s="769"/>
      <c r="V168" s="23"/>
      <c r="W168" s="23"/>
      <c r="X168" s="23"/>
      <c r="Y168" s="206"/>
      <c r="Z168" s="23"/>
      <c r="AA168" s="23"/>
      <c r="AB168" s="23"/>
      <c r="AC168" s="23"/>
    </row>
    <row r="169" spans="1:29" ht="15.75" customHeight="1">
      <c r="A169" s="23"/>
      <c r="B169" s="23"/>
      <c r="C169" s="23"/>
      <c r="D169" s="23"/>
      <c r="E169" s="23"/>
      <c r="F169" s="23"/>
      <c r="G169" s="23"/>
      <c r="H169" s="23"/>
      <c r="I169" s="23"/>
      <c r="J169" s="23"/>
      <c r="K169" s="23"/>
      <c r="L169" s="23"/>
      <c r="M169" s="23"/>
      <c r="N169" s="23"/>
      <c r="O169" s="23"/>
      <c r="P169" s="23"/>
      <c r="Q169" s="23"/>
      <c r="R169" s="23"/>
      <c r="S169" s="23"/>
      <c r="T169" s="769"/>
      <c r="U169" s="769"/>
      <c r="V169" s="23"/>
      <c r="W169" s="23"/>
      <c r="X169" s="23"/>
      <c r="Y169" s="206"/>
      <c r="Z169" s="23"/>
      <c r="AA169" s="23"/>
      <c r="AB169" s="23"/>
      <c r="AC169" s="23"/>
    </row>
    <row r="170" spans="1:29" ht="15.75" customHeight="1">
      <c r="A170" s="23"/>
      <c r="B170" s="23"/>
      <c r="C170" s="23"/>
      <c r="D170" s="23"/>
      <c r="E170" s="23"/>
      <c r="F170" s="23"/>
      <c r="G170" s="23"/>
      <c r="H170" s="23"/>
      <c r="I170" s="23"/>
      <c r="J170" s="23"/>
      <c r="K170" s="23"/>
      <c r="L170" s="23"/>
      <c r="M170" s="23"/>
      <c r="N170" s="23"/>
      <c r="O170" s="23"/>
      <c r="P170" s="23"/>
      <c r="Q170" s="23"/>
      <c r="R170" s="23"/>
      <c r="S170" s="23"/>
      <c r="T170" s="769"/>
      <c r="U170" s="769"/>
      <c r="V170" s="23"/>
      <c r="W170" s="23"/>
      <c r="X170" s="23"/>
      <c r="Y170" s="206"/>
      <c r="Z170" s="23"/>
      <c r="AA170" s="23"/>
      <c r="AB170" s="23"/>
      <c r="AC170" s="23"/>
    </row>
    <row r="171" spans="1:29" ht="15.75" customHeight="1">
      <c r="A171" s="23"/>
      <c r="B171" s="23"/>
      <c r="C171" s="23"/>
      <c r="D171" s="23"/>
      <c r="E171" s="23"/>
      <c r="F171" s="23"/>
      <c r="G171" s="23"/>
      <c r="H171" s="23"/>
      <c r="I171" s="23"/>
      <c r="J171" s="23"/>
      <c r="K171" s="23"/>
      <c r="L171" s="23"/>
      <c r="M171" s="23"/>
      <c r="N171" s="23"/>
      <c r="O171" s="23"/>
      <c r="P171" s="23"/>
      <c r="Q171" s="23"/>
      <c r="R171" s="23"/>
      <c r="S171" s="23"/>
      <c r="T171" s="769"/>
      <c r="U171" s="769"/>
      <c r="V171" s="23"/>
      <c r="W171" s="23"/>
      <c r="X171" s="23"/>
      <c r="Y171" s="206"/>
      <c r="Z171" s="23"/>
      <c r="AA171" s="23"/>
      <c r="AB171" s="23"/>
      <c r="AC171" s="23"/>
    </row>
    <row r="172" spans="1:29" ht="15.75" customHeight="1">
      <c r="A172" s="23"/>
      <c r="B172" s="23"/>
      <c r="C172" s="23"/>
      <c r="D172" s="23"/>
      <c r="E172" s="23"/>
      <c r="F172" s="23"/>
      <c r="G172" s="23"/>
      <c r="H172" s="23"/>
      <c r="I172" s="23"/>
      <c r="J172" s="23"/>
      <c r="K172" s="23"/>
      <c r="L172" s="23"/>
      <c r="M172" s="23"/>
      <c r="N172" s="23"/>
      <c r="O172" s="23"/>
      <c r="P172" s="23"/>
      <c r="Q172" s="23"/>
      <c r="R172" s="23"/>
      <c r="S172" s="23"/>
      <c r="T172" s="769"/>
      <c r="U172" s="769"/>
      <c r="V172" s="23"/>
      <c r="W172" s="23"/>
      <c r="X172" s="23"/>
      <c r="Y172" s="206"/>
      <c r="Z172" s="23"/>
      <c r="AA172" s="23"/>
      <c r="AB172" s="23"/>
      <c r="AC172" s="23"/>
    </row>
    <row r="173" spans="1:29" ht="15.75" customHeight="1">
      <c r="A173" s="23"/>
      <c r="B173" s="23"/>
      <c r="C173" s="23"/>
      <c r="D173" s="23"/>
      <c r="E173" s="23"/>
      <c r="F173" s="23"/>
      <c r="G173" s="23"/>
      <c r="H173" s="23"/>
      <c r="I173" s="23"/>
      <c r="J173" s="23"/>
      <c r="K173" s="23"/>
      <c r="L173" s="23"/>
      <c r="M173" s="23"/>
      <c r="N173" s="23"/>
      <c r="O173" s="23"/>
      <c r="P173" s="23"/>
      <c r="Q173" s="23"/>
      <c r="R173" s="23"/>
      <c r="S173" s="23"/>
      <c r="T173" s="769"/>
      <c r="U173" s="769"/>
      <c r="V173" s="23"/>
      <c r="W173" s="23"/>
      <c r="X173" s="23"/>
      <c r="Y173" s="206"/>
      <c r="Z173" s="23"/>
      <c r="AA173" s="23"/>
      <c r="AB173" s="23"/>
      <c r="AC173" s="23"/>
    </row>
    <row r="174" spans="1:29" ht="15.75" customHeight="1">
      <c r="A174" s="23"/>
      <c r="B174" s="23"/>
      <c r="C174" s="23"/>
      <c r="D174" s="23"/>
      <c r="E174" s="23"/>
      <c r="F174" s="23"/>
      <c r="G174" s="23"/>
      <c r="H174" s="23"/>
      <c r="I174" s="23"/>
      <c r="J174" s="23"/>
      <c r="K174" s="23"/>
      <c r="L174" s="23"/>
      <c r="M174" s="23"/>
      <c r="N174" s="23"/>
      <c r="O174" s="23"/>
      <c r="P174" s="23"/>
      <c r="Q174" s="23"/>
      <c r="R174" s="23"/>
      <c r="S174" s="23"/>
      <c r="T174" s="769"/>
      <c r="U174" s="769"/>
      <c r="V174" s="23"/>
      <c r="W174" s="23"/>
      <c r="X174" s="23"/>
      <c r="Y174" s="206"/>
      <c r="Z174" s="23"/>
      <c r="AA174" s="23"/>
      <c r="AB174" s="23"/>
      <c r="AC174" s="23"/>
    </row>
    <row r="175" spans="1:29" ht="15.75" customHeight="1">
      <c r="A175" s="23"/>
      <c r="B175" s="23"/>
      <c r="C175" s="23"/>
      <c r="D175" s="23"/>
      <c r="E175" s="23"/>
      <c r="F175" s="23"/>
      <c r="G175" s="23"/>
      <c r="H175" s="23"/>
      <c r="I175" s="23"/>
      <c r="J175" s="23"/>
      <c r="K175" s="23"/>
      <c r="L175" s="23"/>
      <c r="M175" s="23"/>
      <c r="N175" s="23"/>
      <c r="O175" s="23"/>
      <c r="P175" s="23"/>
      <c r="Q175" s="23"/>
      <c r="R175" s="23"/>
      <c r="S175" s="23"/>
      <c r="T175" s="769"/>
      <c r="U175" s="769"/>
      <c r="V175" s="23"/>
      <c r="W175" s="23"/>
      <c r="X175" s="23"/>
      <c r="Y175" s="206"/>
      <c r="Z175" s="23"/>
      <c r="AA175" s="23"/>
      <c r="AB175" s="23"/>
      <c r="AC175" s="23"/>
    </row>
    <row r="176" spans="1:29" ht="15.75" customHeight="1">
      <c r="A176" s="23"/>
      <c r="B176" s="23"/>
      <c r="C176" s="23"/>
      <c r="D176" s="23"/>
      <c r="E176" s="23"/>
      <c r="F176" s="23"/>
      <c r="G176" s="23"/>
      <c r="H176" s="23"/>
      <c r="I176" s="23"/>
      <c r="J176" s="23"/>
      <c r="K176" s="23"/>
      <c r="L176" s="23"/>
      <c r="M176" s="23"/>
      <c r="N176" s="23"/>
      <c r="O176" s="23"/>
      <c r="P176" s="23"/>
      <c r="Q176" s="23"/>
      <c r="R176" s="23"/>
      <c r="S176" s="23"/>
      <c r="T176" s="769"/>
      <c r="U176" s="769"/>
      <c r="V176" s="23"/>
      <c r="W176" s="23"/>
      <c r="X176" s="23"/>
      <c r="Y176" s="206"/>
      <c r="Z176" s="23"/>
      <c r="AA176" s="23"/>
      <c r="AB176" s="23"/>
      <c r="AC176" s="23"/>
    </row>
    <row r="177" spans="1:29" ht="15.75" customHeight="1">
      <c r="A177" s="23"/>
      <c r="B177" s="23"/>
      <c r="C177" s="23"/>
      <c r="D177" s="23"/>
      <c r="E177" s="23"/>
      <c r="F177" s="23"/>
      <c r="G177" s="23"/>
      <c r="H177" s="23"/>
      <c r="I177" s="23"/>
      <c r="J177" s="23"/>
      <c r="K177" s="23"/>
      <c r="L177" s="23"/>
      <c r="M177" s="23"/>
      <c r="N177" s="23"/>
      <c r="O177" s="23"/>
      <c r="P177" s="23"/>
      <c r="Q177" s="23"/>
      <c r="R177" s="23"/>
      <c r="S177" s="23"/>
      <c r="T177" s="769"/>
      <c r="U177" s="769"/>
      <c r="V177" s="23"/>
      <c r="W177" s="23"/>
      <c r="X177" s="23"/>
      <c r="Y177" s="206"/>
      <c r="Z177" s="23"/>
      <c r="AA177" s="23"/>
      <c r="AB177" s="23"/>
      <c r="AC177" s="23"/>
    </row>
    <row r="178" spans="1:29" ht="15.75" customHeight="1">
      <c r="A178" s="23"/>
      <c r="B178" s="23"/>
      <c r="C178" s="23"/>
      <c r="D178" s="23"/>
      <c r="E178" s="23"/>
      <c r="F178" s="23"/>
      <c r="G178" s="23"/>
      <c r="H178" s="23"/>
      <c r="I178" s="23"/>
      <c r="J178" s="23"/>
      <c r="K178" s="23"/>
      <c r="L178" s="23"/>
      <c r="M178" s="23"/>
      <c r="N178" s="23"/>
      <c r="O178" s="23"/>
      <c r="P178" s="23"/>
      <c r="Q178" s="23"/>
      <c r="R178" s="23"/>
      <c r="S178" s="23"/>
      <c r="T178" s="769"/>
      <c r="U178" s="769"/>
      <c r="V178" s="23"/>
      <c r="W178" s="23"/>
      <c r="X178" s="23"/>
      <c r="Y178" s="206"/>
      <c r="Z178" s="23"/>
      <c r="AA178" s="23"/>
      <c r="AB178" s="23"/>
      <c r="AC178" s="23"/>
    </row>
    <row r="179" spans="1:29" ht="15.75" customHeight="1">
      <c r="A179" s="23"/>
      <c r="B179" s="23"/>
      <c r="C179" s="23"/>
      <c r="D179" s="23"/>
      <c r="E179" s="23"/>
      <c r="F179" s="23"/>
      <c r="G179" s="23"/>
      <c r="H179" s="23"/>
      <c r="I179" s="23"/>
      <c r="J179" s="23"/>
      <c r="K179" s="23"/>
      <c r="L179" s="23"/>
      <c r="M179" s="23"/>
      <c r="N179" s="23"/>
      <c r="O179" s="23"/>
      <c r="P179" s="23"/>
      <c r="Q179" s="23"/>
      <c r="R179" s="23"/>
      <c r="S179" s="23"/>
      <c r="T179" s="769"/>
      <c r="U179" s="769"/>
      <c r="V179" s="23"/>
      <c r="W179" s="23"/>
      <c r="X179" s="23"/>
      <c r="Y179" s="206"/>
      <c r="Z179" s="23"/>
      <c r="AA179" s="23"/>
      <c r="AB179" s="23"/>
      <c r="AC179" s="23"/>
    </row>
    <row r="180" spans="1:29" ht="15.75" customHeight="1">
      <c r="A180" s="23"/>
      <c r="B180" s="23"/>
      <c r="C180" s="23"/>
      <c r="D180" s="23"/>
      <c r="E180" s="23"/>
      <c r="F180" s="23"/>
      <c r="G180" s="23"/>
      <c r="H180" s="23"/>
      <c r="I180" s="23"/>
      <c r="J180" s="23"/>
      <c r="K180" s="23"/>
      <c r="L180" s="23"/>
      <c r="M180" s="23"/>
      <c r="N180" s="23"/>
      <c r="O180" s="23"/>
      <c r="P180" s="23"/>
      <c r="Q180" s="23"/>
      <c r="R180" s="23"/>
      <c r="S180" s="23"/>
      <c r="T180" s="769"/>
      <c r="U180" s="769"/>
      <c r="V180" s="23"/>
      <c r="W180" s="23"/>
      <c r="X180" s="23"/>
      <c r="Y180" s="206"/>
      <c r="Z180" s="23"/>
      <c r="AA180" s="23"/>
      <c r="AB180" s="23"/>
      <c r="AC180" s="23"/>
    </row>
    <row r="181" spans="1:29" ht="15.75" customHeight="1">
      <c r="A181" s="23"/>
      <c r="B181" s="23"/>
      <c r="C181" s="23"/>
      <c r="D181" s="23"/>
      <c r="E181" s="23"/>
      <c r="F181" s="23"/>
      <c r="G181" s="23"/>
      <c r="H181" s="23"/>
      <c r="I181" s="23"/>
      <c r="J181" s="23"/>
      <c r="K181" s="23"/>
      <c r="L181" s="23"/>
      <c r="M181" s="23"/>
      <c r="N181" s="23"/>
      <c r="O181" s="23"/>
      <c r="P181" s="23"/>
      <c r="Q181" s="23"/>
      <c r="R181" s="23"/>
      <c r="S181" s="23"/>
      <c r="T181" s="769"/>
      <c r="U181" s="769"/>
      <c r="V181" s="23"/>
      <c r="W181" s="23"/>
      <c r="X181" s="23"/>
      <c r="Y181" s="206"/>
      <c r="Z181" s="23"/>
      <c r="AA181" s="23"/>
      <c r="AB181" s="23"/>
      <c r="AC181" s="23"/>
    </row>
    <row r="182" spans="1:29" ht="15.75" customHeight="1">
      <c r="A182" s="23"/>
      <c r="B182" s="23"/>
      <c r="C182" s="23"/>
      <c r="D182" s="23"/>
      <c r="E182" s="23"/>
      <c r="F182" s="23"/>
      <c r="G182" s="23"/>
      <c r="H182" s="23"/>
      <c r="I182" s="23"/>
      <c r="J182" s="23"/>
      <c r="K182" s="23"/>
      <c r="L182" s="23"/>
      <c r="M182" s="23"/>
      <c r="N182" s="23"/>
      <c r="O182" s="23"/>
      <c r="P182" s="23"/>
      <c r="Q182" s="23"/>
      <c r="R182" s="23"/>
      <c r="S182" s="23"/>
      <c r="T182" s="769"/>
      <c r="U182" s="769"/>
      <c r="V182" s="23"/>
      <c r="W182" s="23"/>
      <c r="X182" s="23"/>
      <c r="Y182" s="206"/>
      <c r="Z182" s="23"/>
      <c r="AA182" s="23"/>
      <c r="AB182" s="23"/>
      <c r="AC182" s="23"/>
    </row>
    <row r="183" spans="1:29" ht="15.75" customHeight="1">
      <c r="A183" s="23"/>
      <c r="B183" s="23"/>
      <c r="C183" s="23"/>
      <c r="D183" s="23"/>
      <c r="E183" s="23"/>
      <c r="F183" s="23"/>
      <c r="G183" s="23"/>
      <c r="H183" s="23"/>
      <c r="I183" s="23"/>
      <c r="J183" s="23"/>
      <c r="K183" s="23"/>
      <c r="L183" s="23"/>
      <c r="M183" s="23"/>
      <c r="N183" s="23"/>
      <c r="O183" s="23"/>
      <c r="P183" s="23"/>
      <c r="Q183" s="23"/>
      <c r="R183" s="23"/>
      <c r="S183" s="23"/>
      <c r="T183" s="769"/>
      <c r="U183" s="769"/>
      <c r="V183" s="23"/>
      <c r="W183" s="23"/>
      <c r="X183" s="23"/>
      <c r="Y183" s="206"/>
      <c r="Z183" s="23"/>
      <c r="AA183" s="23"/>
      <c r="AB183" s="23"/>
      <c r="AC183" s="23"/>
    </row>
    <row r="184" spans="1:29" ht="15.75" customHeight="1">
      <c r="A184" s="23"/>
      <c r="B184" s="23"/>
      <c r="C184" s="23"/>
      <c r="D184" s="23"/>
      <c r="E184" s="23"/>
      <c r="F184" s="23"/>
      <c r="G184" s="23"/>
      <c r="H184" s="23"/>
      <c r="I184" s="23"/>
      <c r="J184" s="23"/>
      <c r="K184" s="23"/>
      <c r="L184" s="23"/>
      <c r="M184" s="23"/>
      <c r="N184" s="23"/>
      <c r="O184" s="23"/>
      <c r="P184" s="23"/>
      <c r="Q184" s="23"/>
      <c r="R184" s="23"/>
      <c r="S184" s="23"/>
      <c r="T184" s="769"/>
      <c r="U184" s="769"/>
      <c r="V184" s="23"/>
      <c r="W184" s="23"/>
      <c r="X184" s="23"/>
      <c r="Y184" s="206"/>
      <c r="Z184" s="23"/>
      <c r="AA184" s="23"/>
      <c r="AB184" s="23"/>
      <c r="AC184" s="23"/>
    </row>
    <row r="185" spans="1:29" ht="15.75" customHeight="1">
      <c r="A185" s="23"/>
      <c r="B185" s="23"/>
      <c r="C185" s="23"/>
      <c r="D185" s="23"/>
      <c r="E185" s="23"/>
      <c r="F185" s="23"/>
      <c r="G185" s="23"/>
      <c r="H185" s="23"/>
      <c r="I185" s="23"/>
      <c r="J185" s="23"/>
      <c r="K185" s="23"/>
      <c r="L185" s="23"/>
      <c r="M185" s="23"/>
      <c r="N185" s="23"/>
      <c r="O185" s="23"/>
      <c r="P185" s="23"/>
      <c r="Q185" s="23"/>
      <c r="R185" s="23"/>
      <c r="S185" s="23"/>
      <c r="T185" s="769"/>
      <c r="U185" s="769"/>
      <c r="V185" s="23"/>
      <c r="W185" s="23"/>
      <c r="X185" s="23"/>
      <c r="Y185" s="206"/>
      <c r="Z185" s="23"/>
      <c r="AA185" s="23"/>
      <c r="AB185" s="23"/>
      <c r="AC185" s="23"/>
    </row>
    <row r="186" spans="1:29" ht="15.75" customHeight="1">
      <c r="A186" s="23"/>
      <c r="B186" s="23"/>
      <c r="C186" s="23"/>
      <c r="D186" s="23"/>
      <c r="E186" s="23"/>
      <c r="F186" s="23"/>
      <c r="G186" s="23"/>
      <c r="H186" s="23"/>
      <c r="I186" s="23"/>
      <c r="J186" s="23"/>
      <c r="K186" s="23"/>
      <c r="L186" s="23"/>
      <c r="M186" s="23"/>
      <c r="N186" s="23"/>
      <c r="O186" s="23"/>
      <c r="P186" s="23"/>
      <c r="Q186" s="23"/>
      <c r="R186" s="23"/>
      <c r="S186" s="23"/>
      <c r="T186" s="769"/>
      <c r="U186" s="769"/>
      <c r="V186" s="23"/>
      <c r="W186" s="23"/>
      <c r="X186" s="23"/>
      <c r="Y186" s="206"/>
      <c r="Z186" s="23"/>
      <c r="AA186" s="23"/>
      <c r="AB186" s="23"/>
      <c r="AC186" s="23"/>
    </row>
    <row r="187" spans="1:29" ht="15.75" customHeight="1">
      <c r="A187" s="23"/>
      <c r="B187" s="23"/>
      <c r="C187" s="23"/>
      <c r="D187" s="23"/>
      <c r="E187" s="23"/>
      <c r="F187" s="23"/>
      <c r="G187" s="23"/>
      <c r="H187" s="23"/>
      <c r="I187" s="23"/>
      <c r="J187" s="23"/>
      <c r="K187" s="23"/>
      <c r="L187" s="23"/>
      <c r="M187" s="23"/>
      <c r="N187" s="23"/>
      <c r="O187" s="23"/>
      <c r="P187" s="23"/>
      <c r="Q187" s="23"/>
      <c r="R187" s="23"/>
      <c r="S187" s="23"/>
      <c r="T187" s="769"/>
      <c r="U187" s="769"/>
      <c r="V187" s="23"/>
      <c r="W187" s="23"/>
      <c r="X187" s="23"/>
      <c r="Y187" s="206"/>
      <c r="Z187" s="23"/>
      <c r="AA187" s="23"/>
      <c r="AB187" s="23"/>
      <c r="AC187" s="23"/>
    </row>
    <row r="188" spans="1:29" ht="15.75" customHeight="1">
      <c r="A188" s="23"/>
      <c r="B188" s="23"/>
      <c r="C188" s="23"/>
      <c r="D188" s="23"/>
      <c r="E188" s="23"/>
      <c r="F188" s="23"/>
      <c r="G188" s="23"/>
      <c r="H188" s="23"/>
      <c r="I188" s="23"/>
      <c r="J188" s="23"/>
      <c r="K188" s="23"/>
      <c r="L188" s="23"/>
      <c r="M188" s="23"/>
      <c r="N188" s="23"/>
      <c r="O188" s="23"/>
      <c r="P188" s="23"/>
      <c r="Q188" s="23"/>
      <c r="R188" s="23"/>
      <c r="S188" s="23"/>
      <c r="T188" s="769"/>
      <c r="U188" s="769"/>
      <c r="V188" s="23"/>
      <c r="W188" s="23"/>
      <c r="X188" s="23"/>
      <c r="Y188" s="206"/>
      <c r="Z188" s="23"/>
      <c r="AA188" s="23"/>
      <c r="AB188" s="23"/>
      <c r="AC188" s="23"/>
    </row>
    <row r="189" spans="1:29" ht="15.75" customHeight="1">
      <c r="A189" s="23"/>
      <c r="B189" s="23"/>
      <c r="C189" s="23"/>
      <c r="D189" s="23"/>
      <c r="E189" s="23"/>
      <c r="F189" s="23"/>
      <c r="G189" s="23"/>
      <c r="H189" s="23"/>
      <c r="I189" s="23"/>
      <c r="J189" s="23"/>
      <c r="K189" s="23"/>
      <c r="L189" s="23"/>
      <c r="M189" s="23"/>
      <c r="N189" s="23"/>
      <c r="O189" s="23"/>
      <c r="P189" s="23"/>
      <c r="Q189" s="23"/>
      <c r="R189" s="23"/>
      <c r="S189" s="23"/>
      <c r="T189" s="769"/>
      <c r="U189" s="769"/>
      <c r="V189" s="23"/>
      <c r="W189" s="23"/>
      <c r="X189" s="23"/>
      <c r="Y189" s="206"/>
      <c r="Z189" s="23"/>
      <c r="AA189" s="23"/>
      <c r="AB189" s="23"/>
      <c r="AC189" s="23"/>
    </row>
    <row r="190" spans="1:29" ht="15.75" customHeight="1">
      <c r="A190" s="23"/>
      <c r="B190" s="23"/>
      <c r="C190" s="23"/>
      <c r="D190" s="23"/>
      <c r="E190" s="23"/>
      <c r="F190" s="23"/>
      <c r="G190" s="23"/>
      <c r="H190" s="23"/>
      <c r="I190" s="23"/>
      <c r="J190" s="23"/>
      <c r="K190" s="23"/>
      <c r="L190" s="23"/>
      <c r="M190" s="23"/>
      <c r="N190" s="23"/>
      <c r="O190" s="23"/>
      <c r="P190" s="23"/>
      <c r="Q190" s="23"/>
      <c r="R190" s="23"/>
      <c r="S190" s="23"/>
      <c r="T190" s="769"/>
      <c r="U190" s="769"/>
      <c r="V190" s="23"/>
      <c r="W190" s="23"/>
      <c r="X190" s="23"/>
      <c r="Y190" s="206"/>
      <c r="Z190" s="23"/>
      <c r="AA190" s="23"/>
      <c r="AB190" s="23"/>
      <c r="AC190" s="23"/>
    </row>
    <row r="191" spans="1:29" ht="15.75" customHeight="1">
      <c r="A191" s="23"/>
      <c r="B191" s="23"/>
      <c r="C191" s="23"/>
      <c r="D191" s="23"/>
      <c r="E191" s="23"/>
      <c r="F191" s="23"/>
      <c r="G191" s="23"/>
      <c r="H191" s="23"/>
      <c r="I191" s="23"/>
      <c r="J191" s="23"/>
      <c r="K191" s="23"/>
      <c r="L191" s="23"/>
      <c r="M191" s="23"/>
      <c r="N191" s="23"/>
      <c r="O191" s="23"/>
      <c r="P191" s="23"/>
      <c r="Q191" s="23"/>
      <c r="R191" s="23"/>
      <c r="S191" s="23"/>
      <c r="T191" s="769"/>
      <c r="U191" s="769"/>
      <c r="V191" s="23"/>
      <c r="W191" s="23"/>
      <c r="X191" s="23"/>
      <c r="Y191" s="206"/>
      <c r="Z191" s="23"/>
      <c r="AA191" s="23"/>
      <c r="AB191" s="23"/>
      <c r="AC191" s="23"/>
    </row>
    <row r="192" spans="1:29" ht="15.75" customHeight="1">
      <c r="A192" s="23"/>
      <c r="B192" s="23"/>
      <c r="C192" s="23"/>
      <c r="D192" s="23"/>
      <c r="E192" s="23"/>
      <c r="F192" s="23"/>
      <c r="G192" s="23"/>
      <c r="H192" s="23"/>
      <c r="I192" s="23"/>
      <c r="J192" s="23"/>
      <c r="K192" s="23"/>
      <c r="L192" s="23"/>
      <c r="M192" s="23"/>
      <c r="N192" s="23"/>
      <c r="O192" s="23"/>
      <c r="P192" s="23"/>
      <c r="Q192" s="23"/>
      <c r="R192" s="23"/>
      <c r="S192" s="23"/>
      <c r="T192" s="769"/>
      <c r="U192" s="769"/>
      <c r="V192" s="23"/>
      <c r="W192" s="23"/>
      <c r="X192" s="23"/>
      <c r="Y192" s="206"/>
      <c r="Z192" s="23"/>
      <c r="AA192" s="23"/>
      <c r="AB192" s="23"/>
      <c r="AC192" s="23"/>
    </row>
    <row r="193" spans="1:29" ht="15.75" customHeight="1">
      <c r="A193" s="23"/>
      <c r="B193" s="23"/>
      <c r="C193" s="23"/>
      <c r="D193" s="23"/>
      <c r="E193" s="23"/>
      <c r="F193" s="23"/>
      <c r="G193" s="23"/>
      <c r="H193" s="23"/>
      <c r="I193" s="23"/>
      <c r="J193" s="23"/>
      <c r="K193" s="23"/>
      <c r="L193" s="23"/>
      <c r="M193" s="23"/>
      <c r="N193" s="23"/>
      <c r="O193" s="23"/>
      <c r="P193" s="23"/>
      <c r="Q193" s="23"/>
      <c r="R193" s="23"/>
      <c r="S193" s="23"/>
      <c r="T193" s="769"/>
      <c r="U193" s="769"/>
      <c r="V193" s="23"/>
      <c r="W193" s="23"/>
      <c r="X193" s="23"/>
      <c r="Y193" s="206"/>
      <c r="Z193" s="23"/>
      <c r="AA193" s="23"/>
      <c r="AB193" s="23"/>
      <c r="AC193" s="23"/>
    </row>
    <row r="194" spans="1:29" ht="15.75" customHeight="1">
      <c r="A194" s="23"/>
      <c r="B194" s="23"/>
      <c r="C194" s="23"/>
      <c r="D194" s="23"/>
      <c r="E194" s="23"/>
      <c r="F194" s="23"/>
      <c r="G194" s="23"/>
      <c r="H194" s="23"/>
      <c r="I194" s="23"/>
      <c r="J194" s="23"/>
      <c r="K194" s="23"/>
      <c r="L194" s="23"/>
      <c r="M194" s="23"/>
      <c r="N194" s="23"/>
      <c r="O194" s="23"/>
      <c r="P194" s="23"/>
      <c r="Q194" s="23"/>
      <c r="R194" s="23"/>
      <c r="S194" s="23"/>
      <c r="T194" s="769"/>
      <c r="U194" s="769"/>
      <c r="V194" s="23"/>
      <c r="W194" s="23"/>
      <c r="X194" s="23"/>
      <c r="Y194" s="206"/>
      <c r="Z194" s="23"/>
      <c r="AA194" s="23"/>
      <c r="AB194" s="23"/>
      <c r="AC194" s="23"/>
    </row>
    <row r="195" spans="1:29" ht="15.75" customHeight="1">
      <c r="A195" s="23"/>
      <c r="B195" s="23"/>
      <c r="C195" s="23"/>
      <c r="D195" s="23"/>
      <c r="E195" s="23"/>
      <c r="F195" s="23"/>
      <c r="G195" s="23"/>
      <c r="H195" s="23"/>
      <c r="I195" s="23"/>
      <c r="J195" s="23"/>
      <c r="K195" s="23"/>
      <c r="L195" s="23"/>
      <c r="M195" s="23"/>
      <c r="N195" s="23"/>
      <c r="O195" s="23"/>
      <c r="P195" s="23"/>
      <c r="Q195" s="23"/>
      <c r="R195" s="23"/>
      <c r="S195" s="23"/>
      <c r="T195" s="769"/>
      <c r="U195" s="769"/>
      <c r="V195" s="23"/>
      <c r="W195" s="23"/>
      <c r="X195" s="23"/>
      <c r="Y195" s="206"/>
      <c r="Z195" s="23"/>
      <c r="AA195" s="23"/>
      <c r="AB195" s="23"/>
      <c r="AC195" s="23"/>
    </row>
    <row r="196" spans="1:29" ht="15.75" customHeight="1">
      <c r="A196" s="23"/>
      <c r="B196" s="23"/>
      <c r="C196" s="23"/>
      <c r="D196" s="23"/>
      <c r="E196" s="23"/>
      <c r="F196" s="23"/>
      <c r="G196" s="23"/>
      <c r="H196" s="23"/>
      <c r="I196" s="23"/>
      <c r="J196" s="23"/>
      <c r="K196" s="23"/>
      <c r="L196" s="23"/>
      <c r="M196" s="23"/>
      <c r="N196" s="23"/>
      <c r="O196" s="23"/>
      <c r="P196" s="23"/>
      <c r="Q196" s="23"/>
      <c r="R196" s="23"/>
      <c r="S196" s="23"/>
      <c r="T196" s="769"/>
      <c r="U196" s="769"/>
      <c r="V196" s="23"/>
      <c r="W196" s="23"/>
      <c r="X196" s="23"/>
      <c r="Y196" s="206"/>
      <c r="Z196" s="23"/>
      <c r="AA196" s="23"/>
      <c r="AB196" s="23"/>
      <c r="AC196" s="23"/>
    </row>
    <row r="197" spans="1:29" ht="15.75" customHeight="1">
      <c r="A197" s="23"/>
      <c r="B197" s="23"/>
      <c r="C197" s="23"/>
      <c r="D197" s="23"/>
      <c r="E197" s="23"/>
      <c r="F197" s="23"/>
      <c r="G197" s="23"/>
      <c r="H197" s="23"/>
      <c r="I197" s="23"/>
      <c r="J197" s="23"/>
      <c r="K197" s="23"/>
      <c r="L197" s="23"/>
      <c r="M197" s="23"/>
      <c r="N197" s="23"/>
      <c r="O197" s="23"/>
      <c r="P197" s="23"/>
      <c r="Q197" s="23"/>
      <c r="R197" s="23"/>
      <c r="S197" s="23"/>
      <c r="T197" s="769"/>
      <c r="U197" s="769"/>
      <c r="V197" s="23"/>
      <c r="W197" s="23"/>
      <c r="X197" s="23"/>
      <c r="Y197" s="206"/>
      <c r="Z197" s="23"/>
      <c r="AA197" s="23"/>
      <c r="AB197" s="23"/>
      <c r="AC197" s="23"/>
    </row>
    <row r="198" spans="1:29" ht="15.75" customHeight="1">
      <c r="A198" s="23"/>
      <c r="B198" s="23"/>
      <c r="C198" s="23"/>
      <c r="D198" s="23"/>
      <c r="E198" s="23"/>
      <c r="F198" s="23"/>
      <c r="G198" s="23"/>
      <c r="H198" s="23"/>
      <c r="I198" s="23"/>
      <c r="J198" s="23"/>
      <c r="K198" s="23"/>
      <c r="L198" s="23"/>
      <c r="M198" s="23"/>
      <c r="N198" s="23"/>
      <c r="O198" s="23"/>
      <c r="P198" s="23"/>
      <c r="Q198" s="23"/>
      <c r="R198" s="23"/>
      <c r="S198" s="23"/>
      <c r="T198" s="769"/>
      <c r="U198" s="769"/>
      <c r="V198" s="23"/>
      <c r="W198" s="23"/>
      <c r="X198" s="23"/>
      <c r="Y198" s="206"/>
      <c r="Z198" s="23"/>
      <c r="AA198" s="23"/>
      <c r="AB198" s="23"/>
      <c r="AC198" s="23"/>
    </row>
    <row r="199" spans="1:29" ht="15.75" customHeight="1">
      <c r="A199" s="23"/>
      <c r="B199" s="23"/>
      <c r="C199" s="23"/>
      <c r="D199" s="23"/>
      <c r="E199" s="23"/>
      <c r="F199" s="23"/>
      <c r="G199" s="23"/>
      <c r="H199" s="23"/>
      <c r="I199" s="23"/>
      <c r="J199" s="23"/>
      <c r="K199" s="23"/>
      <c r="L199" s="23"/>
      <c r="M199" s="23"/>
      <c r="N199" s="23"/>
      <c r="O199" s="23"/>
      <c r="P199" s="23"/>
      <c r="Q199" s="23"/>
      <c r="R199" s="23"/>
      <c r="S199" s="23"/>
      <c r="T199" s="769"/>
      <c r="U199" s="769"/>
      <c r="V199" s="23"/>
      <c r="W199" s="23"/>
      <c r="X199" s="23"/>
      <c r="Y199" s="206"/>
      <c r="Z199" s="23"/>
      <c r="AA199" s="23"/>
      <c r="AB199" s="23"/>
      <c r="AC199" s="23"/>
    </row>
    <row r="200" spans="1:29" ht="15.75" customHeight="1">
      <c r="A200" s="23"/>
      <c r="B200" s="23"/>
      <c r="C200" s="23"/>
      <c r="D200" s="23"/>
      <c r="E200" s="23"/>
      <c r="F200" s="23"/>
      <c r="G200" s="23"/>
      <c r="H200" s="23"/>
      <c r="I200" s="23"/>
      <c r="J200" s="23"/>
      <c r="K200" s="23"/>
      <c r="L200" s="23"/>
      <c r="M200" s="23"/>
      <c r="N200" s="23"/>
      <c r="O200" s="23"/>
      <c r="P200" s="23"/>
      <c r="Q200" s="23"/>
      <c r="R200" s="23"/>
      <c r="S200" s="23"/>
      <c r="T200" s="769"/>
      <c r="U200" s="769"/>
      <c r="V200" s="23"/>
      <c r="W200" s="23"/>
      <c r="X200" s="23"/>
      <c r="Y200" s="206"/>
      <c r="Z200" s="23"/>
      <c r="AA200" s="23"/>
      <c r="AB200" s="23"/>
      <c r="AC200" s="23"/>
    </row>
    <row r="201" spans="1:29" ht="15.75" customHeight="1">
      <c r="A201" s="23"/>
      <c r="B201" s="23"/>
      <c r="C201" s="23"/>
      <c r="D201" s="23"/>
      <c r="E201" s="23"/>
      <c r="F201" s="23"/>
      <c r="G201" s="23"/>
      <c r="H201" s="23"/>
      <c r="I201" s="23"/>
      <c r="J201" s="23"/>
      <c r="K201" s="23"/>
      <c r="L201" s="23"/>
      <c r="M201" s="23"/>
      <c r="N201" s="23"/>
      <c r="O201" s="23"/>
      <c r="P201" s="23"/>
      <c r="Q201" s="23"/>
      <c r="R201" s="23"/>
      <c r="S201" s="23"/>
      <c r="T201" s="769"/>
      <c r="U201" s="769"/>
      <c r="V201" s="23"/>
      <c r="W201" s="23"/>
      <c r="X201" s="23"/>
      <c r="Y201" s="206"/>
      <c r="Z201" s="23"/>
      <c r="AA201" s="23"/>
      <c r="AB201" s="23"/>
      <c r="AC201" s="23"/>
    </row>
    <row r="202" spans="1:29" ht="15.75" customHeight="1">
      <c r="A202" s="23"/>
      <c r="B202" s="23"/>
      <c r="C202" s="23"/>
      <c r="D202" s="23"/>
      <c r="E202" s="23"/>
      <c r="F202" s="23"/>
      <c r="G202" s="23"/>
      <c r="H202" s="23"/>
      <c r="I202" s="23"/>
      <c r="J202" s="23"/>
      <c r="K202" s="23"/>
      <c r="L202" s="23"/>
      <c r="M202" s="23"/>
      <c r="N202" s="23"/>
      <c r="O202" s="23"/>
      <c r="P202" s="23"/>
      <c r="Q202" s="23"/>
      <c r="R202" s="23"/>
      <c r="S202" s="23"/>
      <c r="T202" s="769"/>
      <c r="U202" s="769"/>
      <c r="V202" s="23"/>
      <c r="W202" s="23"/>
      <c r="X202" s="23"/>
      <c r="Y202" s="206"/>
      <c r="Z202" s="23"/>
      <c r="AA202" s="23"/>
      <c r="AB202" s="23"/>
      <c r="AC202" s="23"/>
    </row>
    <row r="203" spans="1:29" ht="15.75" customHeight="1">
      <c r="A203" s="23"/>
      <c r="B203" s="23"/>
      <c r="C203" s="23"/>
      <c r="D203" s="23"/>
      <c r="E203" s="23"/>
      <c r="F203" s="23"/>
      <c r="G203" s="23"/>
      <c r="H203" s="23"/>
      <c r="I203" s="23"/>
      <c r="J203" s="23"/>
      <c r="K203" s="23"/>
      <c r="L203" s="23"/>
      <c r="M203" s="23"/>
      <c r="N203" s="23"/>
      <c r="O203" s="23"/>
      <c r="P203" s="23"/>
      <c r="Q203" s="23"/>
      <c r="R203" s="23"/>
      <c r="S203" s="23"/>
      <c r="T203" s="769"/>
      <c r="U203" s="769"/>
      <c r="V203" s="23"/>
      <c r="W203" s="23"/>
      <c r="X203" s="23"/>
      <c r="Y203" s="206"/>
      <c r="Z203" s="23"/>
      <c r="AA203" s="23"/>
      <c r="AB203" s="23"/>
      <c r="AC203" s="23"/>
    </row>
    <row r="204" spans="1:29" ht="15.75" customHeight="1">
      <c r="A204" s="23"/>
      <c r="B204" s="23"/>
      <c r="C204" s="23"/>
      <c r="D204" s="23"/>
      <c r="E204" s="23"/>
      <c r="F204" s="23"/>
      <c r="G204" s="23"/>
      <c r="H204" s="23"/>
      <c r="I204" s="23"/>
      <c r="J204" s="23"/>
      <c r="K204" s="23"/>
      <c r="L204" s="23"/>
      <c r="M204" s="23"/>
      <c r="N204" s="23"/>
      <c r="O204" s="23"/>
      <c r="P204" s="23"/>
      <c r="Q204" s="23"/>
      <c r="R204" s="23"/>
      <c r="S204" s="23"/>
      <c r="T204" s="769"/>
      <c r="U204" s="769"/>
      <c r="V204" s="23"/>
      <c r="W204" s="23"/>
      <c r="X204" s="23"/>
      <c r="Y204" s="206"/>
      <c r="Z204" s="23"/>
      <c r="AA204" s="23"/>
      <c r="AB204" s="23"/>
      <c r="AC204" s="23"/>
    </row>
    <row r="205" spans="1:29" ht="15.75" customHeight="1">
      <c r="A205" s="23"/>
      <c r="B205" s="23"/>
      <c r="C205" s="23"/>
      <c r="D205" s="23"/>
      <c r="E205" s="23"/>
      <c r="F205" s="23"/>
      <c r="G205" s="23"/>
      <c r="H205" s="23"/>
      <c r="I205" s="23"/>
      <c r="J205" s="23"/>
      <c r="K205" s="23"/>
      <c r="L205" s="23"/>
      <c r="M205" s="23"/>
      <c r="N205" s="23"/>
      <c r="O205" s="23"/>
      <c r="P205" s="23"/>
      <c r="Q205" s="23"/>
      <c r="R205" s="23"/>
      <c r="S205" s="23"/>
      <c r="T205" s="769"/>
      <c r="U205" s="769"/>
      <c r="V205" s="23"/>
      <c r="W205" s="23"/>
      <c r="X205" s="23"/>
      <c r="Y205" s="206"/>
      <c r="Z205" s="23"/>
      <c r="AA205" s="23"/>
      <c r="AB205" s="23"/>
      <c r="AC205" s="23"/>
    </row>
    <row r="206" spans="1:29" ht="15.75" customHeight="1">
      <c r="A206" s="23"/>
      <c r="B206" s="23"/>
      <c r="C206" s="23"/>
      <c r="D206" s="23"/>
      <c r="E206" s="23"/>
      <c r="F206" s="23"/>
      <c r="G206" s="23"/>
      <c r="H206" s="23"/>
      <c r="I206" s="23"/>
      <c r="J206" s="23"/>
      <c r="K206" s="23"/>
      <c r="L206" s="23"/>
      <c r="M206" s="23"/>
      <c r="N206" s="23"/>
      <c r="O206" s="23"/>
      <c r="P206" s="23"/>
      <c r="Q206" s="23"/>
      <c r="R206" s="23"/>
      <c r="S206" s="23"/>
      <c r="T206" s="769"/>
      <c r="U206" s="769"/>
      <c r="V206" s="23"/>
      <c r="W206" s="23"/>
      <c r="X206" s="23"/>
      <c r="Y206" s="206"/>
      <c r="Z206" s="23"/>
      <c r="AA206" s="23"/>
      <c r="AB206" s="23"/>
      <c r="AC206" s="23"/>
    </row>
    <row r="207" spans="1:29" ht="15.75" customHeight="1">
      <c r="A207" s="23"/>
      <c r="B207" s="23"/>
      <c r="C207" s="23"/>
      <c r="D207" s="23"/>
      <c r="E207" s="23"/>
      <c r="F207" s="23"/>
      <c r="G207" s="23"/>
      <c r="H207" s="23"/>
      <c r="I207" s="23"/>
      <c r="J207" s="23"/>
      <c r="K207" s="23"/>
      <c r="L207" s="23"/>
      <c r="M207" s="23"/>
      <c r="N207" s="23"/>
      <c r="O207" s="23"/>
      <c r="P207" s="23"/>
      <c r="Q207" s="23"/>
      <c r="R207" s="23"/>
      <c r="S207" s="23"/>
      <c r="T207" s="769"/>
      <c r="U207" s="769"/>
      <c r="V207" s="23"/>
      <c r="W207" s="23"/>
      <c r="X207" s="23"/>
      <c r="Y207" s="206"/>
      <c r="Z207" s="23"/>
      <c r="AA207" s="23"/>
      <c r="AB207" s="23"/>
      <c r="AC207" s="23"/>
    </row>
    <row r="208" spans="1:29" ht="15.75" customHeight="1">
      <c r="A208" s="23"/>
      <c r="B208" s="23"/>
      <c r="C208" s="23"/>
      <c r="D208" s="23"/>
      <c r="E208" s="23"/>
      <c r="F208" s="23"/>
      <c r="G208" s="23"/>
      <c r="H208" s="23"/>
      <c r="I208" s="23"/>
      <c r="J208" s="23"/>
      <c r="K208" s="23"/>
      <c r="L208" s="23"/>
      <c r="M208" s="23"/>
      <c r="N208" s="23"/>
      <c r="O208" s="23"/>
      <c r="P208" s="23"/>
      <c r="Q208" s="23"/>
      <c r="R208" s="23"/>
      <c r="S208" s="23"/>
      <c r="T208" s="769"/>
      <c r="U208" s="769"/>
      <c r="V208" s="23"/>
      <c r="W208" s="23"/>
      <c r="X208" s="23"/>
      <c r="Y208" s="206"/>
      <c r="Z208" s="23"/>
      <c r="AA208" s="23"/>
      <c r="AB208" s="23"/>
      <c r="AC208" s="23"/>
    </row>
    <row r="209" spans="1:29" ht="15.75" customHeight="1">
      <c r="A209" s="23"/>
      <c r="B209" s="23"/>
      <c r="C209" s="23"/>
      <c r="D209" s="23"/>
      <c r="E209" s="23"/>
      <c r="F209" s="23"/>
      <c r="G209" s="23"/>
      <c r="H209" s="23"/>
      <c r="I209" s="23"/>
      <c r="J209" s="23"/>
      <c r="K209" s="23"/>
      <c r="L209" s="23"/>
      <c r="M209" s="23"/>
      <c r="N209" s="23"/>
      <c r="O209" s="23"/>
      <c r="P209" s="23"/>
      <c r="Q209" s="23"/>
      <c r="R209" s="23"/>
      <c r="S209" s="23"/>
      <c r="T209" s="769"/>
      <c r="U209" s="769"/>
      <c r="V209" s="23"/>
      <c r="W209" s="23"/>
      <c r="X209" s="23"/>
      <c r="Y209" s="206"/>
      <c r="Z209" s="23"/>
      <c r="AA209" s="23"/>
      <c r="AB209" s="23"/>
      <c r="AC209" s="23"/>
    </row>
    <row r="210" spans="1:29" ht="15.75" customHeight="1">
      <c r="A210" s="23"/>
      <c r="B210" s="23"/>
      <c r="C210" s="23"/>
      <c r="D210" s="23"/>
      <c r="E210" s="23"/>
      <c r="F210" s="23"/>
      <c r="G210" s="23"/>
      <c r="H210" s="23"/>
      <c r="I210" s="23"/>
      <c r="J210" s="23"/>
      <c r="K210" s="23"/>
      <c r="L210" s="23"/>
      <c r="M210" s="23"/>
      <c r="N210" s="23"/>
      <c r="O210" s="23"/>
      <c r="P210" s="23"/>
      <c r="Q210" s="23"/>
      <c r="R210" s="23"/>
      <c r="S210" s="23"/>
      <c r="T210" s="769"/>
      <c r="U210" s="769"/>
      <c r="V210" s="23"/>
      <c r="W210" s="23"/>
      <c r="X210" s="23"/>
      <c r="Y210" s="206"/>
      <c r="Z210" s="23"/>
      <c r="AA210" s="23"/>
      <c r="AB210" s="23"/>
      <c r="AC210" s="23"/>
    </row>
    <row r="211" spans="1:29" ht="15.75" customHeight="1">
      <c r="A211" s="23"/>
      <c r="B211" s="23"/>
      <c r="C211" s="23"/>
      <c r="D211" s="23"/>
      <c r="E211" s="23"/>
      <c r="F211" s="23"/>
      <c r="G211" s="23"/>
      <c r="H211" s="23"/>
      <c r="I211" s="23"/>
      <c r="J211" s="23"/>
      <c r="K211" s="23"/>
      <c r="L211" s="23"/>
      <c r="M211" s="23"/>
      <c r="N211" s="23"/>
      <c r="O211" s="23"/>
      <c r="P211" s="23"/>
      <c r="Q211" s="23"/>
      <c r="R211" s="23"/>
      <c r="S211" s="23"/>
      <c r="T211" s="769"/>
      <c r="U211" s="769"/>
      <c r="V211" s="23"/>
      <c r="W211" s="23"/>
      <c r="X211" s="23"/>
      <c r="Y211" s="206"/>
      <c r="Z211" s="23"/>
      <c r="AA211" s="23"/>
      <c r="AB211" s="23"/>
      <c r="AC211" s="23"/>
    </row>
    <row r="212" spans="1:29" ht="15.75" customHeight="1">
      <c r="A212" s="23"/>
      <c r="B212" s="23"/>
      <c r="C212" s="23"/>
      <c r="D212" s="23"/>
      <c r="E212" s="23"/>
      <c r="F212" s="23"/>
      <c r="G212" s="23"/>
      <c r="H212" s="23"/>
      <c r="I212" s="23"/>
      <c r="J212" s="23"/>
      <c r="K212" s="23"/>
      <c r="L212" s="23"/>
      <c r="M212" s="23"/>
      <c r="N212" s="23"/>
      <c r="O212" s="23"/>
      <c r="P212" s="23"/>
      <c r="Q212" s="23"/>
      <c r="R212" s="23"/>
      <c r="S212" s="23"/>
      <c r="T212" s="769"/>
      <c r="U212" s="769"/>
      <c r="V212" s="23"/>
      <c r="W212" s="23"/>
      <c r="X212" s="23"/>
      <c r="Y212" s="206"/>
      <c r="Z212" s="23"/>
      <c r="AA212" s="23"/>
      <c r="AB212" s="23"/>
      <c r="AC212" s="23"/>
    </row>
    <row r="213" spans="1:29" ht="15.75" customHeight="1">
      <c r="A213" s="23"/>
      <c r="B213" s="23"/>
      <c r="C213" s="23"/>
      <c r="D213" s="23"/>
      <c r="E213" s="23"/>
      <c r="F213" s="23"/>
      <c r="G213" s="23"/>
      <c r="H213" s="23"/>
      <c r="I213" s="23"/>
      <c r="J213" s="23"/>
      <c r="K213" s="23"/>
      <c r="L213" s="23"/>
      <c r="M213" s="23"/>
      <c r="N213" s="23"/>
      <c r="O213" s="23"/>
      <c r="P213" s="23"/>
      <c r="Q213" s="23"/>
      <c r="R213" s="23"/>
      <c r="S213" s="23"/>
      <c r="T213" s="769"/>
      <c r="U213" s="769"/>
      <c r="V213" s="23"/>
      <c r="W213" s="23"/>
      <c r="X213" s="23"/>
      <c r="Y213" s="206"/>
      <c r="Z213" s="23"/>
      <c r="AA213" s="23"/>
      <c r="AB213" s="23"/>
      <c r="AC213" s="23"/>
    </row>
    <row r="214" spans="1:29" ht="15.75" customHeight="1">
      <c r="A214" s="23"/>
      <c r="B214" s="23"/>
      <c r="C214" s="23"/>
      <c r="D214" s="23"/>
      <c r="E214" s="23"/>
      <c r="F214" s="23"/>
      <c r="G214" s="23"/>
      <c r="H214" s="23"/>
      <c r="I214" s="23"/>
      <c r="J214" s="23"/>
      <c r="K214" s="23"/>
      <c r="L214" s="23"/>
      <c r="M214" s="23"/>
      <c r="N214" s="23"/>
      <c r="O214" s="23"/>
      <c r="P214" s="23"/>
      <c r="Q214" s="23"/>
      <c r="R214" s="23"/>
      <c r="S214" s="23"/>
      <c r="T214" s="769"/>
      <c r="U214" s="769"/>
      <c r="V214" s="23"/>
      <c r="W214" s="23"/>
      <c r="X214" s="23"/>
      <c r="Y214" s="206"/>
      <c r="Z214" s="23"/>
      <c r="AA214" s="23"/>
      <c r="AB214" s="23"/>
      <c r="AC214" s="23"/>
    </row>
    <row r="215" spans="1:29" ht="15.75" customHeight="1">
      <c r="A215" s="23"/>
      <c r="B215" s="23"/>
      <c r="C215" s="23"/>
      <c r="D215" s="23"/>
      <c r="E215" s="23"/>
      <c r="F215" s="23"/>
      <c r="G215" s="23"/>
      <c r="H215" s="23"/>
      <c r="I215" s="23"/>
      <c r="J215" s="23"/>
      <c r="K215" s="23"/>
      <c r="L215" s="23"/>
      <c r="M215" s="23"/>
      <c r="N215" s="23"/>
      <c r="O215" s="23"/>
      <c r="P215" s="23"/>
      <c r="Q215" s="23"/>
      <c r="R215" s="23"/>
      <c r="S215" s="23"/>
      <c r="T215" s="769"/>
      <c r="U215" s="769"/>
      <c r="V215" s="23"/>
      <c r="W215" s="23"/>
      <c r="X215" s="23"/>
      <c r="Y215" s="206"/>
      <c r="Z215" s="23"/>
      <c r="AA215" s="23"/>
      <c r="AB215" s="23"/>
      <c r="AC215" s="23"/>
    </row>
    <row r="216" spans="1:29" ht="15.75" customHeight="1">
      <c r="A216" s="23"/>
      <c r="B216" s="23"/>
      <c r="C216" s="23"/>
      <c r="D216" s="23"/>
      <c r="E216" s="23"/>
      <c r="F216" s="23"/>
      <c r="G216" s="23"/>
      <c r="H216" s="23"/>
      <c r="I216" s="23"/>
      <c r="J216" s="23"/>
      <c r="K216" s="23"/>
      <c r="L216" s="23"/>
      <c r="M216" s="23"/>
      <c r="N216" s="23"/>
      <c r="O216" s="23"/>
      <c r="P216" s="23"/>
      <c r="Q216" s="23"/>
      <c r="R216" s="23"/>
      <c r="S216" s="23"/>
      <c r="T216" s="769"/>
      <c r="U216" s="769"/>
      <c r="V216" s="23"/>
      <c r="W216" s="23"/>
      <c r="X216" s="23"/>
      <c r="Y216" s="206"/>
      <c r="Z216" s="23"/>
      <c r="AA216" s="23"/>
      <c r="AB216" s="23"/>
      <c r="AC216" s="23"/>
    </row>
    <row r="217" spans="1:29" ht="15.75" customHeight="1">
      <c r="A217" s="23"/>
      <c r="B217" s="23"/>
      <c r="C217" s="23"/>
      <c r="D217" s="23"/>
      <c r="E217" s="23"/>
      <c r="F217" s="23"/>
      <c r="G217" s="23"/>
      <c r="H217" s="23"/>
      <c r="I217" s="23"/>
      <c r="J217" s="23"/>
      <c r="K217" s="23"/>
      <c r="L217" s="23"/>
      <c r="M217" s="23"/>
      <c r="N217" s="23"/>
      <c r="O217" s="23"/>
      <c r="P217" s="23"/>
      <c r="Q217" s="23"/>
      <c r="R217" s="23"/>
      <c r="S217" s="23"/>
      <c r="T217" s="769"/>
      <c r="U217" s="769"/>
      <c r="V217" s="23"/>
      <c r="W217" s="23"/>
      <c r="X217" s="23"/>
      <c r="Y217" s="206"/>
      <c r="Z217" s="23"/>
      <c r="AA217" s="23"/>
      <c r="AB217" s="23"/>
      <c r="AC217" s="23"/>
    </row>
    <row r="218" spans="1:29" ht="15.75" customHeight="1">
      <c r="A218" s="23"/>
      <c r="B218" s="23"/>
      <c r="C218" s="23"/>
      <c r="D218" s="23"/>
      <c r="E218" s="23"/>
      <c r="F218" s="23"/>
      <c r="G218" s="23"/>
      <c r="H218" s="23"/>
      <c r="I218" s="23"/>
      <c r="J218" s="23"/>
      <c r="K218" s="23"/>
      <c r="L218" s="23"/>
      <c r="M218" s="23"/>
      <c r="N218" s="23"/>
      <c r="O218" s="23"/>
      <c r="P218" s="23"/>
      <c r="Q218" s="23"/>
      <c r="R218" s="23"/>
      <c r="S218" s="23"/>
      <c r="T218" s="769"/>
      <c r="U218" s="769"/>
      <c r="V218" s="23"/>
      <c r="W218" s="23"/>
      <c r="X218" s="23"/>
      <c r="Y218" s="206"/>
      <c r="Z218" s="23"/>
      <c r="AA218" s="23"/>
      <c r="AB218" s="23"/>
      <c r="AC218" s="23"/>
    </row>
    <row r="219" spans="1:29" ht="15.75" customHeight="1">
      <c r="A219" s="23"/>
      <c r="B219" s="23"/>
      <c r="C219" s="23"/>
      <c r="D219" s="23"/>
      <c r="E219" s="23"/>
      <c r="F219" s="23"/>
      <c r="G219" s="23"/>
      <c r="H219" s="23"/>
      <c r="I219" s="23"/>
      <c r="J219" s="23"/>
      <c r="K219" s="23"/>
      <c r="L219" s="23"/>
      <c r="M219" s="23"/>
      <c r="N219" s="23"/>
      <c r="O219" s="23"/>
      <c r="P219" s="23"/>
      <c r="Q219" s="23"/>
      <c r="R219" s="23"/>
      <c r="S219" s="23"/>
      <c r="T219" s="769"/>
      <c r="U219" s="769"/>
      <c r="V219" s="23"/>
      <c r="W219" s="23"/>
      <c r="X219" s="23"/>
      <c r="Y219" s="206"/>
      <c r="Z219" s="23"/>
      <c r="AA219" s="23"/>
      <c r="AB219" s="23"/>
      <c r="AC219" s="23"/>
    </row>
    <row r="220" spans="1:29" ht="15.75" customHeight="1">
      <c r="A220" s="23"/>
      <c r="B220" s="23"/>
      <c r="C220" s="23"/>
      <c r="D220" s="23"/>
      <c r="E220" s="23"/>
      <c r="F220" s="23"/>
      <c r="G220" s="23"/>
      <c r="H220" s="23"/>
      <c r="I220" s="23"/>
      <c r="J220" s="23"/>
      <c r="K220" s="23"/>
      <c r="L220" s="23"/>
      <c r="M220" s="23"/>
      <c r="N220" s="23"/>
      <c r="O220" s="23"/>
      <c r="P220" s="23"/>
      <c r="Q220" s="23"/>
      <c r="R220" s="23"/>
      <c r="S220" s="23"/>
      <c r="T220" s="769"/>
      <c r="U220" s="769"/>
      <c r="V220" s="23"/>
      <c r="W220" s="23"/>
      <c r="X220" s="23"/>
      <c r="Y220" s="206"/>
      <c r="Z220" s="23"/>
      <c r="AA220" s="23"/>
      <c r="AB220" s="23"/>
      <c r="AC220" s="23"/>
    </row>
    <row r="221" spans="1:29" ht="15.75" customHeight="1">
      <c r="A221" s="23"/>
      <c r="B221" s="23"/>
      <c r="C221" s="23"/>
      <c r="D221" s="23"/>
      <c r="E221" s="23"/>
      <c r="F221" s="23"/>
      <c r="G221" s="23"/>
      <c r="H221" s="23"/>
      <c r="I221" s="23"/>
      <c r="J221" s="23"/>
      <c r="K221" s="23"/>
      <c r="L221" s="23"/>
      <c r="M221" s="23"/>
      <c r="N221" s="23"/>
      <c r="O221" s="23"/>
      <c r="P221" s="23"/>
      <c r="Q221" s="23"/>
      <c r="R221" s="23"/>
      <c r="S221" s="23"/>
      <c r="T221" s="769"/>
      <c r="U221" s="769"/>
      <c r="V221" s="23"/>
      <c r="W221" s="23"/>
      <c r="X221" s="23"/>
      <c r="Y221" s="206"/>
      <c r="Z221" s="23"/>
      <c r="AA221" s="23"/>
      <c r="AB221" s="23"/>
      <c r="AC221" s="23"/>
    </row>
    <row r="222" spans="1:29" ht="15.75" customHeight="1">
      <c r="A222" s="23"/>
      <c r="B222" s="23"/>
      <c r="C222" s="23"/>
      <c r="D222" s="23"/>
      <c r="E222" s="23"/>
      <c r="F222" s="23"/>
      <c r="G222" s="23"/>
      <c r="H222" s="23"/>
      <c r="I222" s="23"/>
      <c r="J222" s="23"/>
      <c r="K222" s="23"/>
      <c r="L222" s="23"/>
      <c r="M222" s="23"/>
      <c r="N222" s="23"/>
      <c r="O222" s="23"/>
      <c r="P222" s="23"/>
      <c r="Q222" s="23"/>
      <c r="R222" s="23"/>
      <c r="S222" s="23"/>
      <c r="T222" s="769"/>
      <c r="U222" s="769"/>
      <c r="V222" s="23"/>
      <c r="W222" s="23"/>
      <c r="X222" s="23"/>
      <c r="Y222" s="206"/>
      <c r="Z222" s="23"/>
      <c r="AA222" s="23"/>
      <c r="AB222" s="23"/>
      <c r="AC222" s="23"/>
    </row>
    <row r="223" spans="1:29" ht="15.75" customHeight="1">
      <c r="A223" s="23"/>
      <c r="B223" s="23"/>
      <c r="C223" s="23"/>
      <c r="D223" s="23"/>
      <c r="E223" s="23"/>
      <c r="F223" s="23"/>
      <c r="G223" s="23"/>
      <c r="H223" s="23"/>
      <c r="I223" s="23"/>
      <c r="J223" s="23"/>
      <c r="K223" s="23"/>
      <c r="L223" s="23"/>
      <c r="M223" s="23"/>
      <c r="N223" s="23"/>
      <c r="O223" s="23"/>
      <c r="P223" s="23"/>
      <c r="Q223" s="23"/>
      <c r="R223" s="23"/>
      <c r="S223" s="23"/>
      <c r="T223" s="769"/>
      <c r="U223" s="769"/>
      <c r="V223" s="23"/>
      <c r="W223" s="23"/>
      <c r="X223" s="23"/>
      <c r="Y223" s="206"/>
      <c r="Z223" s="23"/>
      <c r="AA223" s="23"/>
      <c r="AB223" s="23"/>
      <c r="AC223" s="23"/>
    </row>
    <row r="224" spans="1:29" ht="15.75" customHeight="1">
      <c r="A224" s="23"/>
      <c r="B224" s="23"/>
      <c r="C224" s="23"/>
      <c r="D224" s="23"/>
      <c r="E224" s="23"/>
      <c r="F224" s="23"/>
      <c r="G224" s="23"/>
      <c r="H224" s="23"/>
      <c r="I224" s="23"/>
      <c r="J224" s="23"/>
      <c r="K224" s="23"/>
      <c r="L224" s="23"/>
      <c r="M224" s="23"/>
      <c r="N224" s="23"/>
      <c r="O224" s="23"/>
      <c r="P224" s="23"/>
      <c r="Q224" s="23"/>
      <c r="R224" s="23"/>
      <c r="S224" s="23"/>
      <c r="T224" s="769"/>
      <c r="U224" s="769"/>
      <c r="V224" s="23"/>
      <c r="W224" s="23"/>
      <c r="X224" s="23"/>
      <c r="Y224" s="206"/>
      <c r="Z224" s="23"/>
      <c r="AA224" s="23"/>
      <c r="AB224" s="23"/>
      <c r="AC224" s="23"/>
    </row>
    <row r="225" spans="1:29" ht="15.75" customHeight="1">
      <c r="A225" s="23"/>
      <c r="B225" s="23"/>
      <c r="C225" s="23"/>
      <c r="D225" s="23"/>
      <c r="E225" s="23"/>
      <c r="F225" s="23"/>
      <c r="G225" s="23"/>
      <c r="H225" s="23"/>
      <c r="I225" s="23"/>
      <c r="J225" s="23"/>
      <c r="K225" s="23"/>
      <c r="L225" s="23"/>
      <c r="M225" s="23"/>
      <c r="N225" s="23"/>
      <c r="O225" s="23"/>
      <c r="P225" s="23"/>
      <c r="Q225" s="23"/>
      <c r="R225" s="23"/>
      <c r="S225" s="23"/>
      <c r="T225" s="769"/>
      <c r="U225" s="769"/>
      <c r="V225" s="23"/>
      <c r="W225" s="23"/>
      <c r="X225" s="23"/>
      <c r="Y225" s="206"/>
      <c r="Z225" s="23"/>
      <c r="AA225" s="23"/>
      <c r="AB225" s="23"/>
      <c r="AC225" s="23"/>
    </row>
    <row r="226" spans="1:29" ht="15.75" customHeight="1">
      <c r="A226" s="23"/>
      <c r="B226" s="23"/>
      <c r="C226" s="23"/>
      <c r="D226" s="23"/>
      <c r="E226" s="23"/>
      <c r="F226" s="23"/>
      <c r="G226" s="23"/>
      <c r="H226" s="23"/>
      <c r="I226" s="23"/>
      <c r="J226" s="23"/>
      <c r="K226" s="23"/>
      <c r="L226" s="23"/>
      <c r="M226" s="23"/>
      <c r="N226" s="23"/>
      <c r="O226" s="23"/>
      <c r="P226" s="23"/>
      <c r="Q226" s="23"/>
      <c r="R226" s="23"/>
      <c r="S226" s="23"/>
      <c r="T226" s="769"/>
      <c r="U226" s="769"/>
      <c r="V226" s="23"/>
      <c r="W226" s="23"/>
      <c r="X226" s="23"/>
      <c r="Y226" s="206"/>
      <c r="Z226" s="23"/>
      <c r="AA226" s="23"/>
      <c r="AB226" s="23"/>
      <c r="AC226" s="23"/>
    </row>
    <row r="227" spans="1:29" ht="15.75" customHeight="1">
      <c r="A227" s="23"/>
      <c r="B227" s="23"/>
      <c r="C227" s="23"/>
      <c r="D227" s="23"/>
      <c r="E227" s="23"/>
      <c r="F227" s="23"/>
      <c r="G227" s="23"/>
      <c r="H227" s="23"/>
      <c r="I227" s="23"/>
      <c r="J227" s="23"/>
      <c r="K227" s="23"/>
      <c r="L227" s="23"/>
      <c r="M227" s="23"/>
      <c r="N227" s="23"/>
      <c r="O227" s="23"/>
      <c r="P227" s="23"/>
      <c r="Q227" s="23"/>
      <c r="R227" s="23"/>
      <c r="S227" s="23"/>
      <c r="T227" s="769"/>
      <c r="U227" s="769"/>
      <c r="V227" s="23"/>
      <c r="W227" s="23"/>
      <c r="X227" s="23"/>
      <c r="Y227" s="206"/>
      <c r="Z227" s="23"/>
      <c r="AA227" s="23"/>
      <c r="AB227" s="23"/>
      <c r="AC227" s="23"/>
    </row>
    <row r="228" spans="1:29" ht="15.75" customHeight="1">
      <c r="A228" s="23"/>
      <c r="B228" s="23"/>
      <c r="C228" s="23"/>
      <c r="D228" s="23"/>
      <c r="E228" s="23"/>
      <c r="F228" s="23"/>
      <c r="G228" s="23"/>
      <c r="H228" s="23"/>
      <c r="I228" s="23"/>
      <c r="J228" s="23"/>
      <c r="K228" s="23"/>
      <c r="L228" s="23"/>
      <c r="M228" s="23"/>
      <c r="N228" s="23"/>
      <c r="O228" s="23"/>
      <c r="P228" s="23"/>
      <c r="Q228" s="23"/>
      <c r="R228" s="23"/>
      <c r="S228" s="23"/>
      <c r="T228" s="769"/>
      <c r="U228" s="769"/>
      <c r="V228" s="23"/>
      <c r="W228" s="23"/>
      <c r="X228" s="23"/>
      <c r="Y228" s="206"/>
      <c r="Z228" s="23"/>
      <c r="AA228" s="23"/>
      <c r="AB228" s="23"/>
      <c r="AC228" s="23"/>
    </row>
    <row r="229" spans="1:29" ht="15.75" customHeight="1">
      <c r="A229" s="23"/>
      <c r="B229" s="23"/>
      <c r="C229" s="23"/>
      <c r="D229" s="23"/>
      <c r="E229" s="23"/>
      <c r="F229" s="23"/>
      <c r="G229" s="23"/>
      <c r="H229" s="23"/>
      <c r="I229" s="23"/>
      <c r="J229" s="23"/>
      <c r="K229" s="23"/>
      <c r="L229" s="23"/>
      <c r="M229" s="23"/>
      <c r="N229" s="23"/>
      <c r="O229" s="23"/>
      <c r="P229" s="23"/>
      <c r="Q229" s="23"/>
      <c r="R229" s="23"/>
      <c r="S229" s="23"/>
      <c r="T229" s="769"/>
      <c r="U229" s="769"/>
      <c r="V229" s="23"/>
      <c r="W229" s="23"/>
      <c r="X229" s="23"/>
      <c r="Y229" s="206"/>
      <c r="Z229" s="23"/>
      <c r="AA229" s="23"/>
      <c r="AB229" s="23"/>
      <c r="AC229" s="23"/>
    </row>
    <row r="230" spans="1:29" ht="15.75" customHeight="1">
      <c r="A230" s="23"/>
      <c r="B230" s="23"/>
      <c r="C230" s="23"/>
      <c r="D230" s="23"/>
      <c r="E230" s="23"/>
      <c r="F230" s="23"/>
      <c r="G230" s="23"/>
      <c r="H230" s="23"/>
      <c r="I230" s="23"/>
      <c r="J230" s="23"/>
      <c r="K230" s="23"/>
      <c r="L230" s="23"/>
      <c r="M230" s="23"/>
      <c r="N230" s="23"/>
      <c r="O230" s="23"/>
      <c r="P230" s="23"/>
      <c r="Q230" s="23"/>
      <c r="R230" s="23"/>
      <c r="S230" s="23"/>
      <c r="T230" s="769"/>
      <c r="U230" s="769"/>
      <c r="V230" s="23"/>
      <c r="W230" s="23"/>
      <c r="X230" s="23"/>
      <c r="Y230" s="206"/>
      <c r="Z230" s="23"/>
      <c r="AA230" s="23"/>
      <c r="AB230" s="23"/>
      <c r="AC230" s="23"/>
    </row>
    <row r="231" spans="1:29" ht="15.75" customHeight="1">
      <c r="A231" s="23"/>
      <c r="B231" s="23"/>
      <c r="C231" s="23"/>
      <c r="D231" s="23"/>
      <c r="E231" s="23"/>
      <c r="F231" s="23"/>
      <c r="G231" s="23"/>
      <c r="H231" s="23"/>
      <c r="I231" s="23"/>
      <c r="J231" s="23"/>
      <c r="K231" s="23"/>
      <c r="L231" s="23"/>
      <c r="M231" s="23"/>
      <c r="N231" s="23"/>
      <c r="O231" s="23"/>
      <c r="P231" s="23"/>
      <c r="Q231" s="23"/>
      <c r="R231" s="23"/>
      <c r="S231" s="23"/>
      <c r="T231" s="769"/>
      <c r="U231" s="769"/>
      <c r="V231" s="23"/>
      <c r="W231" s="23"/>
      <c r="X231" s="23"/>
      <c r="Y231" s="23"/>
      <c r="Z231" s="23"/>
      <c r="AA231" s="23"/>
      <c r="AB231" s="23"/>
      <c r="AC231" s="23"/>
    </row>
    <row r="232" spans="1:29" ht="15.75" customHeight="1">
      <c r="A232" s="23"/>
      <c r="B232" s="23"/>
      <c r="C232" s="23"/>
      <c r="D232" s="23"/>
      <c r="E232" s="23"/>
      <c r="F232" s="23"/>
      <c r="G232" s="23"/>
      <c r="H232" s="23"/>
      <c r="I232" s="23"/>
      <c r="J232" s="23"/>
      <c r="K232" s="23"/>
      <c r="L232" s="23"/>
      <c r="M232" s="23"/>
      <c r="N232" s="23"/>
      <c r="O232" s="23"/>
      <c r="P232" s="23"/>
      <c r="Q232" s="23"/>
      <c r="R232" s="23"/>
      <c r="S232" s="23"/>
      <c r="T232" s="769"/>
      <c r="U232" s="769"/>
      <c r="V232" s="23"/>
      <c r="W232" s="23"/>
      <c r="X232" s="23"/>
      <c r="Y232" s="23"/>
      <c r="Z232" s="23"/>
      <c r="AA232" s="23"/>
      <c r="AB232" s="23"/>
      <c r="AC232" s="23"/>
    </row>
    <row r="233" spans="1:29" ht="15.75" customHeight="1">
      <c r="A233" s="23"/>
      <c r="B233" s="23"/>
      <c r="C233" s="23"/>
      <c r="D233" s="23"/>
      <c r="E233" s="23"/>
      <c r="F233" s="23"/>
      <c r="G233" s="23"/>
      <c r="H233" s="23"/>
      <c r="I233" s="23"/>
      <c r="J233" s="23"/>
      <c r="K233" s="23"/>
      <c r="L233" s="23"/>
      <c r="M233" s="23"/>
      <c r="N233" s="23"/>
      <c r="O233" s="23"/>
      <c r="P233" s="23"/>
      <c r="Q233" s="23"/>
      <c r="R233" s="23"/>
      <c r="S233" s="23"/>
      <c r="T233" s="769"/>
      <c r="U233" s="769"/>
      <c r="V233" s="23"/>
      <c r="W233" s="23"/>
      <c r="X233" s="23"/>
      <c r="Y233" s="23"/>
      <c r="Z233" s="23"/>
      <c r="AA233" s="23"/>
      <c r="AB233" s="23"/>
      <c r="AC233" s="23"/>
    </row>
    <row r="234" spans="1:29" ht="15.75" customHeight="1">
      <c r="A234" s="23"/>
      <c r="B234" s="23"/>
      <c r="C234" s="23"/>
      <c r="D234" s="23"/>
      <c r="E234" s="23"/>
      <c r="F234" s="23"/>
      <c r="G234" s="23"/>
      <c r="H234" s="23"/>
      <c r="I234" s="23"/>
      <c r="J234" s="23"/>
      <c r="K234" s="23"/>
      <c r="L234" s="23"/>
      <c r="M234" s="23"/>
      <c r="N234" s="23"/>
      <c r="O234" s="23"/>
      <c r="P234" s="23"/>
      <c r="Q234" s="23"/>
      <c r="R234" s="23"/>
      <c r="S234" s="23"/>
      <c r="T234" s="769"/>
      <c r="U234" s="769"/>
      <c r="V234" s="23"/>
      <c r="W234" s="23"/>
      <c r="X234" s="23"/>
      <c r="Y234" s="23"/>
      <c r="Z234" s="23"/>
      <c r="AA234" s="23"/>
      <c r="AB234" s="23"/>
      <c r="AC234" s="23"/>
    </row>
    <row r="235" spans="1:29" ht="15.75" customHeight="1">
      <c r="A235" s="23"/>
      <c r="B235" s="23"/>
      <c r="C235" s="23"/>
      <c r="D235" s="23"/>
      <c r="E235" s="23"/>
      <c r="F235" s="23"/>
      <c r="G235" s="23"/>
      <c r="H235" s="23"/>
      <c r="I235" s="23"/>
      <c r="J235" s="23"/>
      <c r="K235" s="23"/>
      <c r="L235" s="23"/>
      <c r="M235" s="23"/>
      <c r="N235" s="23"/>
      <c r="O235" s="23"/>
      <c r="P235" s="23"/>
      <c r="Q235" s="23"/>
      <c r="R235" s="23"/>
      <c r="S235" s="23"/>
      <c r="T235" s="769"/>
      <c r="U235" s="769"/>
      <c r="V235" s="23"/>
      <c r="W235" s="23"/>
      <c r="X235" s="23"/>
      <c r="Y235" s="23"/>
      <c r="Z235" s="23"/>
      <c r="AA235" s="23"/>
      <c r="AB235" s="23"/>
      <c r="AC235" s="23"/>
    </row>
    <row r="236" spans="1:29" ht="15.75" customHeight="1">
      <c r="A236" s="23"/>
      <c r="B236" s="23"/>
      <c r="C236" s="23"/>
      <c r="D236" s="23"/>
      <c r="E236" s="23"/>
      <c r="F236" s="23"/>
      <c r="G236" s="23"/>
      <c r="H236" s="23"/>
      <c r="I236" s="23"/>
      <c r="J236" s="23"/>
      <c r="K236" s="23"/>
      <c r="L236" s="23"/>
      <c r="M236" s="23"/>
      <c r="N236" s="23"/>
      <c r="O236" s="23"/>
      <c r="P236" s="23"/>
      <c r="Q236" s="23"/>
      <c r="R236" s="23"/>
      <c r="S236" s="23"/>
      <c r="T236" s="769"/>
      <c r="U236" s="769"/>
      <c r="V236" s="23"/>
      <c r="W236" s="23"/>
      <c r="X236" s="23"/>
      <c r="Y236" s="23"/>
      <c r="Z236" s="23"/>
      <c r="AA236" s="23"/>
      <c r="AB236" s="23"/>
      <c r="AC236" s="23"/>
    </row>
    <row r="237" spans="1:29" ht="15.75" customHeight="1">
      <c r="A237" s="23"/>
      <c r="B237" s="23"/>
      <c r="C237" s="23"/>
      <c r="D237" s="23"/>
      <c r="E237" s="23"/>
      <c r="F237" s="23"/>
      <c r="G237" s="23"/>
      <c r="H237" s="23"/>
      <c r="I237" s="23"/>
      <c r="J237" s="23"/>
      <c r="K237" s="23"/>
      <c r="L237" s="23"/>
      <c r="M237" s="23"/>
      <c r="N237" s="23"/>
      <c r="O237" s="23"/>
      <c r="P237" s="23"/>
      <c r="Q237" s="23"/>
      <c r="R237" s="23"/>
      <c r="S237" s="23"/>
      <c r="T237" s="769"/>
      <c r="U237" s="769"/>
      <c r="V237" s="23"/>
      <c r="W237" s="23"/>
      <c r="X237" s="23"/>
      <c r="Y237" s="23"/>
      <c r="Z237" s="23"/>
      <c r="AA237" s="23"/>
      <c r="AB237" s="23"/>
      <c r="AC237" s="23"/>
    </row>
    <row r="238" spans="1:29" ht="15.75" customHeight="1">
      <c r="A238" s="23"/>
      <c r="B238" s="23"/>
      <c r="C238" s="23"/>
      <c r="D238" s="23"/>
      <c r="E238" s="23"/>
      <c r="F238" s="23"/>
      <c r="G238" s="23"/>
      <c r="H238" s="23"/>
      <c r="I238" s="23"/>
      <c r="J238" s="23"/>
      <c r="K238" s="23"/>
      <c r="L238" s="23"/>
      <c r="M238" s="23"/>
      <c r="N238" s="23"/>
      <c r="O238" s="23"/>
      <c r="P238" s="23"/>
      <c r="Q238" s="23"/>
      <c r="R238" s="23"/>
      <c r="S238" s="23"/>
      <c r="V238" s="23"/>
      <c r="W238" s="23"/>
      <c r="X238" s="23"/>
      <c r="Y238" s="23"/>
      <c r="Z238" s="23"/>
      <c r="AA238" s="23"/>
      <c r="AB238" s="23"/>
      <c r="AC238" s="23"/>
    </row>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17:C20"/>
    <mergeCell ref="D17:Y20"/>
    <mergeCell ref="A22:C22"/>
    <mergeCell ref="E22:F22"/>
    <mergeCell ref="H22:J22"/>
    <mergeCell ref="A23:C23"/>
    <mergeCell ref="H23:I23"/>
    <mergeCell ref="O31:R31"/>
    <mergeCell ref="O32:R32"/>
    <mergeCell ref="O33:R33"/>
    <mergeCell ref="H24:I24"/>
    <mergeCell ref="H25:I25"/>
    <mergeCell ref="A29:G29"/>
    <mergeCell ref="H29:N29"/>
    <mergeCell ref="O29:S29"/>
    <mergeCell ref="V29:Z29"/>
    <mergeCell ref="O30:R30"/>
    <mergeCell ref="H26:I26"/>
    <mergeCell ref="G31:G32"/>
    <mergeCell ref="G34:G37"/>
    <mergeCell ref="H35:H36"/>
    <mergeCell ref="I35:I36"/>
    <mergeCell ref="J35:J36"/>
    <mergeCell ref="K35:K36"/>
    <mergeCell ref="X35:X36"/>
    <mergeCell ref="Y35:Y36"/>
    <mergeCell ref="Z35:Z36"/>
    <mergeCell ref="O37:R37"/>
    <mergeCell ref="S35:S36"/>
    <mergeCell ref="V35:V36"/>
    <mergeCell ref="W35:W36"/>
    <mergeCell ref="T29:U29"/>
    <mergeCell ref="T35:T36"/>
    <mergeCell ref="U35:U36"/>
    <mergeCell ref="O38:R38"/>
    <mergeCell ref="L35:L36"/>
    <mergeCell ref="M35:M36"/>
    <mergeCell ref="N35:N36"/>
    <mergeCell ref="O35:R36"/>
    <mergeCell ref="O34:R34"/>
  </mergeCells>
  <conditionalFormatting sqref="Y31">
    <cfRule type="containsText" dxfId="272" priority="1" stopIfTrue="1" operator="containsText" text="Cerrada">
      <formula>NOT(ISERROR(SEARCH(("Cerrada"),(Y31))))</formula>
    </cfRule>
  </conditionalFormatting>
  <conditionalFormatting sqref="Y31">
    <cfRule type="containsText" dxfId="271" priority="2" stopIfTrue="1" operator="containsText" text="En ejecución">
      <formula>NOT(ISERROR(SEARCH(("En ejecución"),(Y31))))</formula>
    </cfRule>
  </conditionalFormatting>
  <conditionalFormatting sqref="Y31">
    <cfRule type="containsText" dxfId="270" priority="3" stopIfTrue="1" operator="containsText" text="Vencida">
      <formula>NOT(ISERROR(SEARCH(("Vencida"),(Y31))))</formula>
    </cfRule>
  </conditionalFormatting>
  <conditionalFormatting sqref="Y32">
    <cfRule type="containsText" dxfId="269" priority="4" stopIfTrue="1" operator="containsText" text="Cerrada">
      <formula>NOT(ISERROR(SEARCH(("Cerrada"),(Y32))))</formula>
    </cfRule>
  </conditionalFormatting>
  <conditionalFormatting sqref="Y32">
    <cfRule type="containsText" dxfId="268" priority="5" stopIfTrue="1" operator="containsText" text="En ejecución">
      <formula>NOT(ISERROR(SEARCH(("En ejecución"),(Y32))))</formula>
    </cfRule>
  </conditionalFormatting>
  <conditionalFormatting sqref="Y32">
    <cfRule type="containsText" dxfId="267" priority="6" stopIfTrue="1" operator="containsText" text="Vencida">
      <formula>NOT(ISERROR(SEARCH(("Vencida"),(Y32))))</formula>
    </cfRule>
  </conditionalFormatting>
  <conditionalFormatting sqref="Y33">
    <cfRule type="containsText" dxfId="266" priority="7" stopIfTrue="1" operator="containsText" text="Cerrada">
      <formula>NOT(ISERROR(SEARCH(("Cerrada"),(Y33))))</formula>
    </cfRule>
  </conditionalFormatting>
  <conditionalFormatting sqref="Y33">
    <cfRule type="containsText" dxfId="265" priority="8" stopIfTrue="1" operator="containsText" text="En ejecución">
      <formula>NOT(ISERROR(SEARCH(("En ejecución"),(Y33))))</formula>
    </cfRule>
  </conditionalFormatting>
  <conditionalFormatting sqref="Y33">
    <cfRule type="containsText" dxfId="264" priority="9" stopIfTrue="1" operator="containsText" text="Vencida">
      <formula>NOT(ISERROR(SEARCH(("Vencida"),(Y33))))</formula>
    </cfRule>
  </conditionalFormatting>
  <conditionalFormatting sqref="Y34">
    <cfRule type="containsText" dxfId="263" priority="10" stopIfTrue="1" operator="containsText" text="Cerrada">
      <formula>NOT(ISERROR(SEARCH(("Cerrada"),(Y34))))</formula>
    </cfRule>
  </conditionalFormatting>
  <conditionalFormatting sqref="Y34">
    <cfRule type="containsText" dxfId="262" priority="11" stopIfTrue="1" operator="containsText" text="En ejecución">
      <formula>NOT(ISERROR(SEARCH(("En ejecución"),(Y34))))</formula>
    </cfRule>
  </conditionalFormatting>
  <conditionalFormatting sqref="Y34">
    <cfRule type="containsText" dxfId="261" priority="12" stopIfTrue="1" operator="containsText" text="Vencida">
      <formula>NOT(ISERROR(SEARCH(("Vencida"),(Y34))))</formula>
    </cfRule>
  </conditionalFormatting>
  <conditionalFormatting sqref="Y37">
    <cfRule type="containsText" dxfId="260" priority="13" stopIfTrue="1" operator="containsText" text="Cerrada">
      <formula>NOT(ISERROR(SEARCH(("Cerrada"),(Y37))))</formula>
    </cfRule>
  </conditionalFormatting>
  <conditionalFormatting sqref="Y37">
    <cfRule type="containsText" dxfId="259" priority="14" stopIfTrue="1" operator="containsText" text="En ejecución">
      <formula>NOT(ISERROR(SEARCH(("En ejecución"),(Y37))))</formula>
    </cfRule>
  </conditionalFormatting>
  <conditionalFormatting sqref="Y37">
    <cfRule type="containsText" dxfId="258" priority="15" stopIfTrue="1" operator="containsText" text="Vencida">
      <formula>NOT(ISERROR(SEARCH(("Vencida"),(Y37))))</formula>
    </cfRule>
  </conditionalFormatting>
  <conditionalFormatting sqref="Y38">
    <cfRule type="containsText" dxfId="257" priority="16" stopIfTrue="1" operator="containsText" text="Cerrada">
      <formula>NOT(ISERROR(SEARCH(("Cerrada"),(Y38))))</formula>
    </cfRule>
  </conditionalFormatting>
  <conditionalFormatting sqref="Y38">
    <cfRule type="containsText" dxfId="256" priority="17" stopIfTrue="1" operator="containsText" text="En ejecución">
      <formula>NOT(ISERROR(SEARCH(("En ejecución"),(Y38))))</formula>
    </cfRule>
  </conditionalFormatting>
  <conditionalFormatting sqref="Y38">
    <cfRule type="containsText" dxfId="255" priority="18" stopIfTrue="1" operator="containsText" text="Vencida">
      <formula>NOT(ISERROR(SEARCH(("Vencida"),(Y38))))</formula>
    </cfRule>
  </conditionalFormatting>
  <conditionalFormatting sqref="Y35">
    <cfRule type="containsText" dxfId="254" priority="19" stopIfTrue="1" operator="containsText" text="Cerrada">
      <formula>NOT(ISERROR(SEARCH(("Cerrada"),(Y35))))</formula>
    </cfRule>
  </conditionalFormatting>
  <conditionalFormatting sqref="Y35">
    <cfRule type="containsText" dxfId="253" priority="20" stopIfTrue="1" operator="containsText" text="En ejecución">
      <formula>NOT(ISERROR(SEARCH(("En ejecución"),(Y35))))</formula>
    </cfRule>
  </conditionalFormatting>
  <conditionalFormatting sqref="Y35">
    <cfRule type="containsText" dxfId="252" priority="21" stopIfTrue="1" operator="containsText" text="Vencida">
      <formula>NOT(ISERROR(SEARCH(("Vencida"),(Y35))))</formula>
    </cfRule>
  </conditionalFormatting>
  <dataValidations count="2">
    <dataValidation type="list" allowBlank="1" showErrorMessage="1" sqref="Y31:Y35 Y37:Y38">
      <formula1>$I$2:$I$4</formula1>
    </dataValidation>
    <dataValidation type="list" allowBlank="1" showErrorMessage="1" sqref="A23">
      <formula1>PROCESOS</formula1>
    </dataValidation>
  </dataValidations>
  <hyperlinks>
    <hyperlink ref="S31" r:id="rId1"/>
    <hyperlink ref="S32" r:id="rId2"/>
    <hyperlink ref="S33" r:id="rId3"/>
    <hyperlink ref="S35" r:id="rId4"/>
    <hyperlink ref="S37" r:id="rId5"/>
    <hyperlink ref="S38" r:id="rId6"/>
  </hyperlinks>
  <pageMargins left="0.7" right="0.7" top="0.75" bottom="0.75" header="0" footer="0"/>
  <pageSetup orientation="portrait"/>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9" t="s">
        <v>413</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ATENCIÓN AL CIUDADANO</v>
      </c>
      <c r="F22" s="813"/>
      <c r="G22" s="256"/>
      <c r="H22" s="907" t="s">
        <v>361</v>
      </c>
      <c r="I22" s="812"/>
      <c r="J22" s="813"/>
      <c r="K22" s="260"/>
      <c r="L22" s="900"/>
      <c r="M22" s="901"/>
      <c r="N22" s="900"/>
      <c r="O22" s="901"/>
      <c r="P22" s="274"/>
      <c r="Q22" s="261"/>
      <c r="R22" s="261"/>
      <c r="S22" s="261"/>
      <c r="T22" s="261"/>
      <c r="U22" s="261"/>
      <c r="V22" s="261"/>
      <c r="W22" s="261"/>
      <c r="X22" s="262"/>
      <c r="Y22" s="23"/>
      <c r="Z22" s="23"/>
      <c r="AA22" s="23"/>
    </row>
    <row r="23" spans="1:27" ht="53.25" customHeight="1">
      <c r="A23" s="895" t="s">
        <v>72</v>
      </c>
      <c r="B23" s="824"/>
      <c r="C23" s="816"/>
      <c r="D23" s="259"/>
      <c r="E23" s="263" t="s">
        <v>362</v>
      </c>
      <c r="F23" s="264">
        <f>COUNTA(E31:E38)</f>
        <v>0</v>
      </c>
      <c r="G23" s="256"/>
      <c r="H23" s="896" t="s">
        <v>363</v>
      </c>
      <c r="I23" s="897"/>
      <c r="J23" s="264">
        <f>COUNTIF(I31:I37,"Acción correctiva")</f>
        <v>0</v>
      </c>
      <c r="K23" s="257"/>
      <c r="L23" s="900"/>
      <c r="M23" s="901"/>
      <c r="N23" s="900"/>
      <c r="O23" s="901"/>
      <c r="P23" s="274"/>
      <c r="Q23" s="261"/>
      <c r="R23" s="261"/>
      <c r="S23" s="261"/>
      <c r="T23" s="261"/>
      <c r="U23" s="262"/>
      <c r="V23" s="262"/>
      <c r="W23" s="259"/>
      <c r="X23" s="262"/>
      <c r="Y23" s="23"/>
      <c r="Z23" s="23"/>
      <c r="AA23" s="23"/>
    </row>
    <row r="24" spans="1:27" ht="48.75" customHeight="1">
      <c r="A24" s="266"/>
      <c r="B24" s="259"/>
      <c r="C24" s="259"/>
      <c r="D24" s="267"/>
      <c r="E24" s="268" t="s">
        <v>8</v>
      </c>
      <c r="F24" s="269">
        <f>COUNTA(H31:H38)</f>
        <v>0</v>
      </c>
      <c r="G24" s="270"/>
      <c r="H24" s="898" t="s">
        <v>364</v>
      </c>
      <c r="I24" s="899"/>
      <c r="J24" s="265">
        <f>COUNTIF(I31:I37,"Acción Preventiva y/o de mejora")</f>
        <v>0</v>
      </c>
      <c r="K24" s="257"/>
      <c r="L24" s="900"/>
      <c r="M24" s="901"/>
      <c r="N24" s="900"/>
      <c r="O24" s="901"/>
      <c r="P24" s="274"/>
      <c r="Q24" s="261"/>
      <c r="R24" s="257"/>
      <c r="S24" s="257"/>
      <c r="T24" s="257"/>
      <c r="U24" s="262"/>
      <c r="V24" s="262"/>
      <c r="W24" s="259"/>
      <c r="X24" s="262"/>
      <c r="Y24" s="23"/>
      <c r="Z24" s="23"/>
      <c r="AA24" s="23"/>
    </row>
    <row r="25" spans="1:27" ht="53.25" customHeight="1">
      <c r="A25" s="266"/>
      <c r="B25" s="259"/>
      <c r="C25" s="259"/>
      <c r="D25" s="271"/>
      <c r="E25" s="268" t="s">
        <v>9</v>
      </c>
      <c r="F25" s="269">
        <f>COUNTIF(W31:W33, "Vencida")</f>
        <v>0</v>
      </c>
      <c r="G25" s="270"/>
      <c r="H25" s="900"/>
      <c r="I25" s="901"/>
      <c r="J25" s="272"/>
      <c r="K25" s="257"/>
      <c r="L25" s="900"/>
      <c r="M25" s="901"/>
      <c r="N25" s="900"/>
      <c r="O25" s="901"/>
      <c r="P25" s="274"/>
      <c r="Q25" s="261"/>
      <c r="R25" s="257"/>
      <c r="S25" s="257"/>
      <c r="T25" s="257"/>
      <c r="U25" s="262"/>
      <c r="V25" s="262"/>
      <c r="W25" s="259"/>
      <c r="X25" s="273"/>
      <c r="Y25" s="23"/>
      <c r="Z25" s="23"/>
      <c r="AA25" s="23"/>
    </row>
    <row r="26" spans="1:27" ht="48.75" customHeight="1">
      <c r="A26" s="266"/>
      <c r="B26" s="259"/>
      <c r="C26" s="259"/>
      <c r="D26" s="267"/>
      <c r="E26" s="268" t="s">
        <v>10</v>
      </c>
      <c r="F26" s="269">
        <f>COUNTIF(W31:W38, "En ejecución")</f>
        <v>0</v>
      </c>
      <c r="G26" s="270"/>
      <c r="H26" s="900"/>
      <c r="I26" s="901"/>
      <c r="J26" s="274"/>
      <c r="K26" s="272"/>
      <c r="L26" s="900"/>
      <c r="M26" s="901"/>
      <c r="N26" s="900"/>
      <c r="O26" s="901"/>
      <c r="P26" s="274"/>
      <c r="Q26" s="261"/>
      <c r="R26" s="257"/>
      <c r="S26" s="257"/>
      <c r="T26" s="257"/>
      <c r="U26" s="262"/>
      <c r="V26" s="262"/>
      <c r="W26" s="259"/>
      <c r="X26" s="273"/>
      <c r="Y26" s="23"/>
      <c r="Z26" s="23"/>
      <c r="AA26" s="23"/>
    </row>
    <row r="27" spans="1:27" ht="51" customHeight="1">
      <c r="A27" s="266"/>
      <c r="B27" s="259"/>
      <c r="C27" s="259"/>
      <c r="D27" s="271"/>
      <c r="E27" s="275" t="s">
        <v>369</v>
      </c>
      <c r="F27" s="265">
        <f>COUNTIF(W31:W38,"Cerrada")</f>
        <v>0</v>
      </c>
      <c r="G27" s="270"/>
      <c r="H27" s="276"/>
      <c r="I27" s="277"/>
      <c r="J27" s="261"/>
      <c r="K27" s="261"/>
      <c r="L27" s="900"/>
      <c r="M27" s="901"/>
      <c r="N27" s="900"/>
      <c r="O27" s="901"/>
      <c r="P27" s="274"/>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114" t="s">
        <v>123</v>
      </c>
      <c r="U30" s="112" t="s">
        <v>124</v>
      </c>
      <c r="V30" s="112" t="s">
        <v>57</v>
      </c>
      <c r="W30" s="112" t="s">
        <v>125</v>
      </c>
      <c r="X30" s="113" t="s">
        <v>126</v>
      </c>
      <c r="Y30" s="115"/>
      <c r="Z30" s="23"/>
      <c r="AA30" s="23"/>
    </row>
    <row r="31" spans="1:27" ht="108.75" customHeight="1">
      <c r="A31" s="120"/>
      <c r="B31" s="120"/>
      <c r="C31" s="120"/>
      <c r="D31" s="121"/>
      <c r="E31" s="120"/>
      <c r="F31" s="120"/>
      <c r="G31" s="120"/>
      <c r="H31" s="120"/>
      <c r="I31" s="120"/>
      <c r="J31" s="120"/>
      <c r="K31" s="120"/>
      <c r="L31" s="121"/>
      <c r="M31" s="121"/>
      <c r="N31" s="121"/>
      <c r="O31" s="324"/>
      <c r="P31" s="325"/>
      <c r="Q31" s="325"/>
      <c r="R31" s="326"/>
      <c r="S31" s="129"/>
      <c r="T31" s="93"/>
      <c r="U31" s="327"/>
      <c r="V31" s="120"/>
      <c r="W31" s="120"/>
      <c r="X31" s="123"/>
      <c r="Y31" s="295"/>
      <c r="Z31" s="23"/>
      <c r="AA31" s="23"/>
    </row>
    <row r="32" spans="1:27" ht="15.75" customHeight="1">
      <c r="A32" s="23"/>
      <c r="B32" s="23"/>
      <c r="C32" s="23"/>
      <c r="D32" s="23"/>
      <c r="E32" s="96"/>
      <c r="F32" s="23"/>
      <c r="G32" s="96"/>
      <c r="H32" s="96"/>
      <c r="I32" s="23"/>
      <c r="J32" s="23"/>
      <c r="K32" s="23"/>
      <c r="L32" s="23"/>
      <c r="M32" s="23"/>
      <c r="N32" s="23"/>
      <c r="O32" s="23"/>
      <c r="P32" s="23"/>
      <c r="Q32" s="23"/>
      <c r="R32" s="23"/>
      <c r="S32" s="23"/>
      <c r="T32" s="95"/>
      <c r="U32" s="95"/>
      <c r="V32" s="95"/>
      <c r="W32" s="206"/>
      <c r="X32" s="96"/>
      <c r="Y32" s="23"/>
      <c r="Z32" s="23"/>
      <c r="AA32" s="23"/>
    </row>
    <row r="33" spans="1:27" ht="15.75" customHeight="1">
      <c r="A33" s="23"/>
      <c r="B33" s="23"/>
      <c r="C33" s="23"/>
      <c r="D33" s="23"/>
      <c r="E33" s="96"/>
      <c r="F33" s="23"/>
      <c r="G33" s="96"/>
      <c r="H33" s="96"/>
      <c r="I33" s="23"/>
      <c r="J33" s="23"/>
      <c r="K33" s="23"/>
      <c r="L33" s="23"/>
      <c r="M33" s="23"/>
      <c r="N33" s="23"/>
      <c r="O33" s="23"/>
      <c r="P33" s="23"/>
      <c r="Q33" s="23"/>
      <c r="R33" s="23"/>
      <c r="S33" s="23"/>
      <c r="T33" s="95"/>
      <c r="U33" s="95"/>
      <c r="V33" s="95"/>
      <c r="W33" s="206"/>
      <c r="X33" s="96"/>
      <c r="Y33" s="23"/>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23"/>
      <c r="U90" s="23"/>
      <c r="V90" s="23"/>
      <c r="W90" s="206"/>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23"/>
      <c r="U91" s="23"/>
      <c r="V91" s="23"/>
      <c r="W91" s="206"/>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06"/>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17:C20"/>
    <mergeCell ref="D17:W20"/>
    <mergeCell ref="A22:C22"/>
    <mergeCell ref="E22:F22"/>
    <mergeCell ref="L22:M22"/>
    <mergeCell ref="N22:O22"/>
    <mergeCell ref="H22:J22"/>
    <mergeCell ref="A23:C23"/>
    <mergeCell ref="L26:M26"/>
    <mergeCell ref="L27:M27"/>
    <mergeCell ref="A29:G29"/>
    <mergeCell ref="H29:N29"/>
    <mergeCell ref="H23:I23"/>
    <mergeCell ref="H24:I24"/>
    <mergeCell ref="H25:I25"/>
    <mergeCell ref="H26:I26"/>
    <mergeCell ref="O29:S29"/>
    <mergeCell ref="T29:X29"/>
    <mergeCell ref="O30:R30"/>
    <mergeCell ref="L23:M23"/>
    <mergeCell ref="N23:O23"/>
    <mergeCell ref="L24:M24"/>
    <mergeCell ref="N24:O24"/>
    <mergeCell ref="L25:M25"/>
    <mergeCell ref="N25:O25"/>
    <mergeCell ref="N26:O26"/>
    <mergeCell ref="N27:O27"/>
  </mergeCells>
  <conditionalFormatting sqref="W31">
    <cfRule type="containsText" dxfId="251" priority="1" stopIfTrue="1" operator="containsText" text="Cerrada">
      <formula>NOT(ISERROR(SEARCH(("Cerrada"),(W31))))</formula>
    </cfRule>
  </conditionalFormatting>
  <conditionalFormatting sqref="W31">
    <cfRule type="containsText" dxfId="250" priority="2" stopIfTrue="1" operator="containsText" text="En ejecución">
      <formula>NOT(ISERROR(SEARCH(("En ejecución"),(W31))))</formula>
    </cfRule>
  </conditionalFormatting>
  <conditionalFormatting sqref="W31">
    <cfRule type="containsText" dxfId="249" priority="3" stopIfTrue="1" operator="containsText" text="Vencida">
      <formula>NOT(ISERROR(SEARCH(("Vencida"),(W31))))</formula>
    </cfRule>
  </conditionalFormatting>
  <dataValidations count="7">
    <dataValidation type="list" allowBlank="1" showErrorMessage="1" sqref="B31">
      <formula1>$F$2:$F$6</formula1>
    </dataValidation>
    <dataValidation type="list" allowBlank="1" showErrorMessage="1" sqref="W31">
      <formula1>$I$2:$I$4</formula1>
    </dataValidation>
    <dataValidation type="list" allowBlank="1" showErrorMessage="1" sqref="F31">
      <formula1>$G$2:$G$5</formula1>
    </dataValidation>
    <dataValidation type="list" allowBlank="1" showErrorMessage="1" sqref="V31">
      <formula1>$J$2:$J$4</formula1>
    </dataValidation>
    <dataValidation type="list" allowBlank="1" showErrorMessage="1" sqref="I31">
      <formula1>$H$2:$H$3</formula1>
    </dataValidation>
    <dataValidation type="list" allowBlank="1" showErrorMessage="1" sqref="C31">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0"/>
  <sheetViews>
    <sheetView showGridLines="0" topLeftCell="A18" workbookViewId="0"/>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328"/>
      <c r="U1" s="23"/>
      <c r="V1" s="75"/>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329"/>
      <c r="U2" s="76"/>
      <c r="V2" s="85"/>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329"/>
      <c r="U3" s="76"/>
      <c r="V3" s="85"/>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329"/>
      <c r="U4" s="76"/>
      <c r="V4" s="85"/>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329"/>
      <c r="U5" s="76"/>
      <c r="V5" s="85"/>
      <c r="W5" s="76"/>
      <c r="X5" s="76"/>
      <c r="Y5" s="76"/>
      <c r="Z5" s="76"/>
      <c r="AA5" s="76"/>
    </row>
    <row r="6" spans="1:27" ht="38.25" hidden="1">
      <c r="A6" s="76"/>
      <c r="B6" s="77"/>
      <c r="C6" s="78" t="s">
        <v>82</v>
      </c>
      <c r="D6" s="78" t="s">
        <v>83</v>
      </c>
      <c r="E6" s="76"/>
      <c r="F6" s="81" t="s">
        <v>84</v>
      </c>
      <c r="G6" s="89"/>
      <c r="H6" s="89"/>
      <c r="I6" s="83"/>
      <c r="J6" s="83"/>
      <c r="K6" s="76"/>
      <c r="L6" s="84"/>
      <c r="M6" s="85"/>
      <c r="N6" s="85"/>
      <c r="O6" s="85"/>
      <c r="P6" s="85"/>
      <c r="Q6" s="85"/>
      <c r="R6" s="85"/>
      <c r="S6" s="76"/>
      <c r="T6" s="329"/>
      <c r="U6" s="76"/>
      <c r="V6" s="85"/>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329"/>
      <c r="U7" s="76"/>
      <c r="V7" s="85"/>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329"/>
      <c r="U8" s="76"/>
      <c r="V8" s="85"/>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329"/>
      <c r="U9" s="76"/>
      <c r="V9" s="85"/>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329"/>
      <c r="U10" s="76"/>
      <c r="V10" s="85"/>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329"/>
      <c r="U11" s="76"/>
      <c r="V11" s="85"/>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329"/>
      <c r="U12" s="76"/>
      <c r="V12" s="85"/>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329"/>
      <c r="U13" s="76"/>
      <c r="V13" s="85"/>
      <c r="W13" s="76"/>
      <c r="X13" s="76"/>
      <c r="Y13" s="76"/>
      <c r="Z13" s="76"/>
      <c r="AA13" s="76"/>
    </row>
    <row r="14" spans="1:27" ht="105.75" hidden="1" customHeight="1">
      <c r="A14" s="76"/>
      <c r="B14" s="77"/>
      <c r="C14" s="78" t="s">
        <v>99</v>
      </c>
      <c r="D14" s="92"/>
      <c r="E14" s="79"/>
      <c r="F14" s="91"/>
      <c r="G14" s="91"/>
      <c r="H14" s="91"/>
      <c r="I14" s="77"/>
      <c r="J14" s="85"/>
      <c r="K14" s="85"/>
      <c r="L14" s="76"/>
      <c r="M14" s="84"/>
      <c r="N14" s="85"/>
      <c r="O14" s="85"/>
      <c r="P14" s="85"/>
      <c r="Q14" s="85"/>
      <c r="R14" s="85"/>
      <c r="S14" s="85"/>
      <c r="T14" s="329"/>
      <c r="U14" s="76"/>
      <c r="V14" s="85"/>
      <c r="W14" s="76"/>
      <c r="X14" s="76"/>
      <c r="Y14" s="76"/>
      <c r="Z14" s="76"/>
      <c r="AA14" s="76"/>
    </row>
    <row r="15" spans="1:27" ht="79.5" hidden="1" customHeight="1">
      <c r="A15" s="76"/>
      <c r="B15" s="77"/>
      <c r="C15" s="93" t="s">
        <v>100</v>
      </c>
      <c r="D15" s="78"/>
      <c r="E15" s="79"/>
      <c r="F15" s="91"/>
      <c r="G15" s="91"/>
      <c r="H15" s="91"/>
      <c r="I15" s="77"/>
      <c r="J15" s="85"/>
      <c r="K15" s="85"/>
      <c r="L15" s="76"/>
      <c r="M15" s="84"/>
      <c r="N15" s="85"/>
      <c r="O15" s="85"/>
      <c r="P15" s="85"/>
      <c r="Q15" s="85"/>
      <c r="R15" s="85"/>
      <c r="S15" s="85"/>
      <c r="T15" s="329"/>
      <c r="U15" s="76"/>
      <c r="V15" s="85"/>
      <c r="W15" s="76"/>
      <c r="X15" s="76"/>
      <c r="Y15" s="76"/>
      <c r="Z15" s="76"/>
      <c r="AA15" s="76"/>
    </row>
    <row r="16" spans="1:27" ht="79.5" hidden="1" customHeight="1">
      <c r="A16" s="76"/>
      <c r="B16" s="77"/>
      <c r="C16" s="78" t="s">
        <v>82</v>
      </c>
      <c r="D16" s="78" t="s">
        <v>414</v>
      </c>
      <c r="E16" s="79"/>
      <c r="F16" s="91"/>
      <c r="G16" s="91"/>
      <c r="H16" s="91"/>
      <c r="I16" s="77"/>
      <c r="J16" s="85"/>
      <c r="K16" s="85"/>
      <c r="L16" s="76"/>
      <c r="M16" s="84"/>
      <c r="N16" s="85"/>
      <c r="O16" s="85"/>
      <c r="P16" s="85"/>
      <c r="Q16" s="85"/>
      <c r="R16" s="85"/>
      <c r="S16" s="85"/>
      <c r="T16" s="329"/>
      <c r="U16" s="76"/>
      <c r="V16" s="85"/>
      <c r="W16" s="76"/>
      <c r="X16" s="76"/>
      <c r="Y16" s="76"/>
      <c r="Z16" s="76"/>
      <c r="AA16" s="76"/>
    </row>
    <row r="17" spans="1:27" ht="93" hidden="1" customHeight="1">
      <c r="A17" s="69"/>
      <c r="B17" s="23"/>
      <c r="C17" s="23"/>
      <c r="D17" s="23"/>
      <c r="E17" s="94"/>
      <c r="F17" s="23"/>
      <c r="G17" s="94"/>
      <c r="H17" s="94"/>
      <c r="I17" s="75"/>
      <c r="J17" s="75"/>
      <c r="K17" s="75"/>
      <c r="L17" s="75"/>
      <c r="M17" s="74"/>
      <c r="N17" s="75"/>
      <c r="O17" s="75"/>
      <c r="P17" s="75"/>
      <c r="Q17" s="75"/>
      <c r="R17" s="75"/>
      <c r="S17" s="75"/>
      <c r="T17" s="330"/>
      <c r="U17" s="95"/>
      <c r="V17" s="75"/>
      <c r="W17" s="23"/>
      <c r="X17" s="96"/>
      <c r="Y17" s="96"/>
      <c r="Z17" s="23"/>
      <c r="AA17" s="23"/>
    </row>
    <row r="18" spans="1:27" ht="27.75" customHeight="1">
      <c r="A18" s="850"/>
      <c r="B18" s="851"/>
      <c r="C18" s="852"/>
      <c r="D18" s="857" t="s">
        <v>101</v>
      </c>
      <c r="E18" s="851"/>
      <c r="F18" s="851"/>
      <c r="G18" s="851"/>
      <c r="H18" s="851"/>
      <c r="I18" s="851"/>
      <c r="J18" s="851"/>
      <c r="K18" s="851"/>
      <c r="L18" s="851"/>
      <c r="M18" s="851"/>
      <c r="N18" s="851"/>
      <c r="O18" s="851"/>
      <c r="P18" s="851"/>
      <c r="Q18" s="851"/>
      <c r="R18" s="851"/>
      <c r="S18" s="851"/>
      <c r="T18" s="851"/>
      <c r="U18" s="851"/>
      <c r="V18" s="851"/>
      <c r="W18" s="852"/>
      <c r="X18" s="248" t="s">
        <v>102</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250" t="s">
        <v>358</v>
      </c>
      <c r="Y19" s="23"/>
      <c r="Z19" s="23"/>
      <c r="AA19" s="23"/>
    </row>
    <row r="20" spans="1:27" ht="27.75" customHeight="1">
      <c r="A20" s="853"/>
      <c r="B20" s="807"/>
      <c r="C20" s="854"/>
      <c r="D20" s="853"/>
      <c r="E20" s="807"/>
      <c r="F20" s="807"/>
      <c r="G20" s="807"/>
      <c r="H20" s="807"/>
      <c r="I20" s="807"/>
      <c r="J20" s="807"/>
      <c r="K20" s="807"/>
      <c r="L20" s="807"/>
      <c r="M20" s="807"/>
      <c r="N20" s="807"/>
      <c r="O20" s="807"/>
      <c r="P20" s="807"/>
      <c r="Q20" s="807"/>
      <c r="R20" s="807"/>
      <c r="S20" s="807"/>
      <c r="T20" s="807"/>
      <c r="U20" s="807"/>
      <c r="V20" s="807"/>
      <c r="W20" s="854"/>
      <c r="X20" s="331" t="s">
        <v>359</v>
      </c>
      <c r="Y20" s="23"/>
      <c r="Z20" s="23"/>
      <c r="AA20" s="23"/>
    </row>
    <row r="21" spans="1:27" ht="27.75" customHeight="1">
      <c r="A21" s="855"/>
      <c r="B21" s="856"/>
      <c r="C21" s="796"/>
      <c r="D21" s="855"/>
      <c r="E21" s="856"/>
      <c r="F21" s="856"/>
      <c r="G21" s="856"/>
      <c r="H21" s="856"/>
      <c r="I21" s="856"/>
      <c r="J21" s="856"/>
      <c r="K21" s="856"/>
      <c r="L21" s="856"/>
      <c r="M21" s="856"/>
      <c r="N21" s="856"/>
      <c r="O21" s="856"/>
      <c r="P21" s="856"/>
      <c r="Q21" s="856"/>
      <c r="R21" s="856"/>
      <c r="S21" s="856"/>
      <c r="T21" s="856"/>
      <c r="U21" s="856"/>
      <c r="V21" s="856"/>
      <c r="W21" s="796"/>
      <c r="X21" s="251" t="s">
        <v>105</v>
      </c>
      <c r="Y21" s="23"/>
      <c r="Z21" s="23"/>
      <c r="AA21" s="23"/>
    </row>
    <row r="22" spans="1:27" ht="36.75" customHeight="1">
      <c r="A22" s="252"/>
      <c r="B22" s="253"/>
      <c r="C22" s="253"/>
      <c r="D22" s="253"/>
      <c r="E22" s="254"/>
      <c r="F22" s="255"/>
      <c r="G22" s="256"/>
      <c r="H22" s="256"/>
      <c r="I22" s="255"/>
      <c r="J22" s="255"/>
      <c r="K22" s="255"/>
      <c r="L22" s="255"/>
      <c r="M22" s="255"/>
      <c r="N22" s="255"/>
      <c r="O22" s="255"/>
      <c r="P22" s="255"/>
      <c r="Q22" s="255"/>
      <c r="R22" s="255"/>
      <c r="S22" s="255"/>
      <c r="T22" s="332"/>
      <c r="U22" s="258"/>
      <c r="V22" s="255"/>
      <c r="W22" s="255"/>
      <c r="X22" s="256"/>
      <c r="Y22" s="23"/>
      <c r="Z22" s="23"/>
      <c r="AA22" s="23"/>
    </row>
    <row r="23" spans="1:27" ht="63" customHeight="1">
      <c r="A23" s="905" t="s">
        <v>360</v>
      </c>
      <c r="B23" s="824"/>
      <c r="C23" s="816"/>
      <c r="D23" s="259"/>
      <c r="E23" s="906" t="str">
        <f>CONCATENATE("INFORME DE SEGUIMIENTO DEL PROCESO ",A24)</f>
        <v>INFORME DE SEGUIMIENTO DEL PROCESO GESTIÓN DOCUMENTAL</v>
      </c>
      <c r="F23" s="813"/>
      <c r="G23" s="256"/>
      <c r="H23" s="907" t="s">
        <v>361</v>
      </c>
      <c r="I23" s="812"/>
      <c r="J23" s="813"/>
      <c r="K23" s="260"/>
      <c r="L23" s="261"/>
      <c r="M23" s="261"/>
      <c r="N23" s="261"/>
      <c r="O23" s="261"/>
      <c r="P23" s="261"/>
      <c r="Q23" s="261"/>
      <c r="R23" s="261"/>
      <c r="S23" s="261"/>
      <c r="T23" s="333"/>
      <c r="U23" s="261"/>
      <c r="V23" s="334"/>
      <c r="W23" s="261"/>
      <c r="X23" s="262"/>
      <c r="Y23" s="23"/>
      <c r="Z23" s="23"/>
      <c r="AA23" s="23"/>
    </row>
    <row r="24" spans="1:27" ht="87.75" customHeight="1">
      <c r="A24" s="922" t="s">
        <v>82</v>
      </c>
      <c r="B24" s="824"/>
      <c r="C24" s="816"/>
      <c r="D24" s="259"/>
      <c r="E24" s="263" t="s">
        <v>362</v>
      </c>
      <c r="F24" s="264">
        <f>COUNTA(E32:E33)</f>
        <v>2</v>
      </c>
      <c r="G24" s="256"/>
      <c r="H24" s="924" t="s">
        <v>363</v>
      </c>
      <c r="I24" s="805"/>
      <c r="J24" s="269">
        <f>COUNTIF(I32:I33,"Acción Correctiva")</f>
        <v>2</v>
      </c>
      <c r="K24" s="257"/>
      <c r="L24" s="261"/>
      <c r="M24" s="261"/>
      <c r="N24" s="261"/>
      <c r="O24" s="261"/>
      <c r="P24" s="261"/>
      <c r="Q24" s="261"/>
      <c r="R24" s="261"/>
      <c r="S24" s="261"/>
      <c r="T24" s="333"/>
      <c r="U24" s="262"/>
      <c r="V24" s="335"/>
      <c r="W24" s="259"/>
      <c r="X24" s="262"/>
      <c r="Y24" s="23"/>
      <c r="Z24" s="23"/>
      <c r="AA24" s="23"/>
    </row>
    <row r="25" spans="1:27" ht="48.75" customHeight="1">
      <c r="A25" s="266"/>
      <c r="B25" s="259"/>
      <c r="C25" s="259"/>
      <c r="D25" s="267"/>
      <c r="E25" s="268" t="s">
        <v>8</v>
      </c>
      <c r="F25" s="269">
        <f>COUNTA(H32:H33)</f>
        <v>2</v>
      </c>
      <c r="G25" s="270"/>
      <c r="H25" s="898" t="s">
        <v>364</v>
      </c>
      <c r="I25" s="899"/>
      <c r="J25" s="265">
        <f>COUNTIF(I32:I33,"Acción Preventiva y/o de mejora")</f>
        <v>0</v>
      </c>
      <c r="K25" s="257"/>
      <c r="L25" s="261"/>
      <c r="M25" s="261"/>
      <c r="N25" s="261"/>
      <c r="O25" s="261"/>
      <c r="P25" s="261"/>
      <c r="Q25" s="261"/>
      <c r="R25" s="257"/>
      <c r="S25" s="257"/>
      <c r="T25" s="336"/>
      <c r="U25" s="262"/>
      <c r="V25" s="335"/>
      <c r="W25" s="259"/>
      <c r="X25" s="262"/>
      <c r="Y25" s="23"/>
      <c r="Z25" s="23"/>
      <c r="AA25" s="23"/>
    </row>
    <row r="26" spans="1:27" ht="53.25" customHeight="1">
      <c r="A26" s="266"/>
      <c r="B26" s="259"/>
      <c r="C26" s="259"/>
      <c r="D26" s="271"/>
      <c r="E26" s="268" t="s">
        <v>9</v>
      </c>
      <c r="F26" s="269">
        <f>COUNTIF(W32:W33, "Vencida")</f>
        <v>0</v>
      </c>
      <c r="G26" s="270"/>
      <c r="H26" s="900"/>
      <c r="I26" s="901"/>
      <c r="J26" s="272"/>
      <c r="K26" s="257"/>
      <c r="L26" s="261"/>
      <c r="M26" s="261"/>
      <c r="N26" s="261"/>
      <c r="O26" s="261"/>
      <c r="P26" s="261"/>
      <c r="Q26" s="261"/>
      <c r="R26" s="257"/>
      <c r="S26" s="257"/>
      <c r="T26" s="336"/>
      <c r="U26" s="262"/>
      <c r="V26" s="335"/>
      <c r="W26" s="259"/>
      <c r="X26" s="273"/>
      <c r="Y26" s="23"/>
      <c r="Z26" s="23"/>
      <c r="AA26" s="23"/>
    </row>
    <row r="27" spans="1:27" ht="48.75" customHeight="1">
      <c r="A27" s="266"/>
      <c r="B27" s="259"/>
      <c r="C27" s="259"/>
      <c r="D27" s="267"/>
      <c r="E27" s="268" t="s">
        <v>10</v>
      </c>
      <c r="F27" s="269">
        <f>COUNTIF(W32:W33, "En ejecución")</f>
        <v>0</v>
      </c>
      <c r="G27" s="270"/>
      <c r="H27" s="900"/>
      <c r="I27" s="901"/>
      <c r="J27" s="274"/>
      <c r="K27" s="272"/>
      <c r="L27" s="261"/>
      <c r="M27" s="261"/>
      <c r="N27" s="261"/>
      <c r="O27" s="261"/>
      <c r="P27" s="261"/>
      <c r="Q27" s="261"/>
      <c r="R27" s="257"/>
      <c r="S27" s="257"/>
      <c r="T27" s="336"/>
      <c r="U27" s="262"/>
      <c r="V27" s="335"/>
      <c r="W27" s="259"/>
      <c r="X27" s="273"/>
      <c r="Y27" s="23"/>
      <c r="Z27" s="23"/>
      <c r="AA27" s="23"/>
    </row>
    <row r="28" spans="1:27" ht="51" customHeight="1">
      <c r="A28" s="266"/>
      <c r="B28" s="259"/>
      <c r="C28" s="259"/>
      <c r="D28" s="271"/>
      <c r="E28" s="275" t="s">
        <v>11</v>
      </c>
      <c r="F28" s="265">
        <f>COUNTIF(W32:W33,"Cerrada")</f>
        <v>2</v>
      </c>
      <c r="G28" s="270"/>
      <c r="H28" s="276"/>
      <c r="I28" s="277"/>
      <c r="J28" s="261"/>
      <c r="K28" s="261"/>
      <c r="L28" s="261"/>
      <c r="M28" s="261"/>
      <c r="N28" s="261"/>
      <c r="O28" s="261"/>
      <c r="P28" s="261"/>
      <c r="Q28" s="261"/>
      <c r="R28" s="257"/>
      <c r="S28" s="257"/>
      <c r="T28" s="336"/>
      <c r="U28" s="262"/>
      <c r="V28" s="335"/>
      <c r="W28" s="259"/>
      <c r="X28" s="273"/>
      <c r="Y28" s="23"/>
      <c r="Z28" s="23"/>
      <c r="AA28" s="23"/>
    </row>
    <row r="29" spans="1:27" ht="41.25" customHeight="1">
      <c r="A29" s="266"/>
      <c r="B29" s="259"/>
      <c r="C29" s="259"/>
      <c r="D29" s="259"/>
      <c r="E29" s="278"/>
      <c r="F29" s="279"/>
      <c r="G29" s="270"/>
      <c r="H29" s="276"/>
      <c r="I29" s="280"/>
      <c r="J29" s="281"/>
      <c r="K29" s="280"/>
      <c r="L29" s="281"/>
      <c r="M29" s="282"/>
      <c r="N29" s="283"/>
      <c r="O29" s="283"/>
      <c r="P29" s="283"/>
      <c r="Q29" s="283"/>
      <c r="R29" s="255"/>
      <c r="S29" s="255"/>
      <c r="T29" s="337"/>
      <c r="U29" s="255"/>
      <c r="V29" s="255"/>
      <c r="W29" s="255"/>
      <c r="X29" s="255"/>
      <c r="Y29" s="23"/>
      <c r="Z29" s="23"/>
      <c r="AA29" s="23"/>
    </row>
    <row r="30" spans="1:27" ht="45" customHeight="1">
      <c r="A30" s="902" t="s">
        <v>107</v>
      </c>
      <c r="B30" s="812"/>
      <c r="C30" s="812"/>
      <c r="D30" s="812"/>
      <c r="E30" s="812"/>
      <c r="F30" s="812"/>
      <c r="G30" s="813"/>
      <c r="H30" s="903" t="s">
        <v>108</v>
      </c>
      <c r="I30" s="812"/>
      <c r="J30" s="812"/>
      <c r="K30" s="812"/>
      <c r="L30" s="812"/>
      <c r="M30" s="812"/>
      <c r="N30" s="813"/>
      <c r="O30" s="904" t="s">
        <v>109</v>
      </c>
      <c r="P30" s="812"/>
      <c r="Q30" s="812"/>
      <c r="R30" s="812"/>
      <c r="S30" s="813"/>
      <c r="T30" s="894" t="s">
        <v>110</v>
      </c>
      <c r="U30" s="812"/>
      <c r="V30" s="812"/>
      <c r="W30" s="812"/>
      <c r="X30" s="813"/>
      <c r="Y30" s="105"/>
      <c r="Z30" s="106"/>
      <c r="AA30" s="107"/>
    </row>
    <row r="31" spans="1:27" ht="63" customHeight="1">
      <c r="A31" s="288" t="s">
        <v>111</v>
      </c>
      <c r="B31" s="289" t="s">
        <v>53</v>
      </c>
      <c r="C31" s="289" t="s">
        <v>112</v>
      </c>
      <c r="D31" s="289" t="s">
        <v>113</v>
      </c>
      <c r="E31" s="289" t="s">
        <v>114</v>
      </c>
      <c r="F31" s="289" t="s">
        <v>115</v>
      </c>
      <c r="G31" s="290" t="s">
        <v>116</v>
      </c>
      <c r="H31" s="291" t="s">
        <v>117</v>
      </c>
      <c r="I31" s="289" t="s">
        <v>55</v>
      </c>
      <c r="J31" s="289" t="s">
        <v>118</v>
      </c>
      <c r="K31" s="292" t="s">
        <v>119</v>
      </c>
      <c r="L31" s="292" t="s">
        <v>120</v>
      </c>
      <c r="M31" s="292" t="s">
        <v>121</v>
      </c>
      <c r="N31" s="293" t="s">
        <v>122</v>
      </c>
      <c r="O31" s="908" t="s">
        <v>123</v>
      </c>
      <c r="P31" s="812"/>
      <c r="Q31" s="812"/>
      <c r="R31" s="909"/>
      <c r="S31" s="293" t="s">
        <v>124</v>
      </c>
      <c r="T31" s="338" t="s">
        <v>123</v>
      </c>
      <c r="U31" s="292" t="s">
        <v>124</v>
      </c>
      <c r="V31" s="292" t="s">
        <v>57</v>
      </c>
      <c r="W31" s="292" t="s">
        <v>125</v>
      </c>
      <c r="X31" s="293" t="s">
        <v>126</v>
      </c>
      <c r="Y31" s="115"/>
      <c r="Z31" s="23"/>
      <c r="AA31" s="23"/>
    </row>
    <row r="32" spans="1:27" ht="408.75" customHeight="1">
      <c r="A32" s="339">
        <v>1</v>
      </c>
      <c r="B32" s="126" t="s">
        <v>60</v>
      </c>
      <c r="C32" s="126" t="s">
        <v>86</v>
      </c>
      <c r="D32" s="340">
        <v>43665</v>
      </c>
      <c r="E32" s="126" t="s">
        <v>415</v>
      </c>
      <c r="F32" s="341" t="s">
        <v>61</v>
      </c>
      <c r="G32" s="93" t="s">
        <v>416</v>
      </c>
      <c r="H32" s="93" t="s">
        <v>417</v>
      </c>
      <c r="I32" s="120" t="s">
        <v>62</v>
      </c>
      <c r="J32" s="120" t="s">
        <v>418</v>
      </c>
      <c r="K32" s="120" t="s">
        <v>419</v>
      </c>
      <c r="L32" s="342">
        <v>43677</v>
      </c>
      <c r="M32" s="121">
        <v>43709</v>
      </c>
      <c r="N32" s="121">
        <v>44377</v>
      </c>
      <c r="O32" s="925" t="s">
        <v>420</v>
      </c>
      <c r="P32" s="783"/>
      <c r="Q32" s="783"/>
      <c r="R32" s="805"/>
      <c r="S32" s="344" t="s">
        <v>421</v>
      </c>
      <c r="T32" s="129" t="s">
        <v>422</v>
      </c>
      <c r="U32" s="345"/>
      <c r="V32" s="346" t="s">
        <v>64</v>
      </c>
      <c r="W32" s="347" t="s">
        <v>76</v>
      </c>
      <c r="X32" s="123" t="s">
        <v>423</v>
      </c>
      <c r="Y32" s="76"/>
      <c r="Z32" s="76"/>
      <c r="AA32" s="76"/>
    </row>
    <row r="33" spans="1:27" ht="387.75" customHeight="1">
      <c r="A33" s="339">
        <v>2</v>
      </c>
      <c r="B33" s="126" t="s">
        <v>60</v>
      </c>
      <c r="C33" s="120" t="s">
        <v>414</v>
      </c>
      <c r="D33" s="348">
        <v>43920</v>
      </c>
      <c r="E33" s="126" t="s">
        <v>424</v>
      </c>
      <c r="F33" s="349" t="s">
        <v>61</v>
      </c>
      <c r="G33" s="126" t="s">
        <v>425</v>
      </c>
      <c r="H33" s="126" t="s">
        <v>426</v>
      </c>
      <c r="I33" s="120" t="s">
        <v>62</v>
      </c>
      <c r="J33" s="126" t="s">
        <v>427</v>
      </c>
      <c r="K33" s="126" t="s">
        <v>428</v>
      </c>
      <c r="L33" s="342">
        <v>43923</v>
      </c>
      <c r="M33" s="121">
        <v>43923</v>
      </c>
      <c r="N33" s="121">
        <v>44104</v>
      </c>
      <c r="O33" s="925" t="s">
        <v>429</v>
      </c>
      <c r="P33" s="783"/>
      <c r="Q33" s="783"/>
      <c r="R33" s="805"/>
      <c r="S33" s="344" t="s">
        <v>430</v>
      </c>
      <c r="T33" s="350" t="s">
        <v>431</v>
      </c>
      <c r="U33" s="350" t="s">
        <v>432</v>
      </c>
      <c r="V33" s="351" t="s">
        <v>64</v>
      </c>
      <c r="W33" s="352" t="s">
        <v>76</v>
      </c>
      <c r="X33" s="353" t="s">
        <v>433</v>
      </c>
      <c r="Y33" s="23"/>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330"/>
      <c r="U34" s="95"/>
      <c r="V34" s="7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330"/>
      <c r="U35" s="95"/>
      <c r="V35" s="7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330"/>
      <c r="U36" s="95"/>
      <c r="V36" s="7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330"/>
      <c r="U37" s="95"/>
      <c r="V37" s="7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330"/>
      <c r="U38" s="95"/>
      <c r="V38" s="7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330"/>
      <c r="U39" s="95"/>
      <c r="V39" s="7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330"/>
      <c r="U40" s="95"/>
      <c r="V40" s="7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330"/>
      <c r="U41" s="95"/>
      <c r="V41" s="7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330"/>
      <c r="U42" s="95"/>
      <c r="V42" s="7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330"/>
      <c r="U43" s="95"/>
      <c r="V43" s="7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330"/>
      <c r="U44" s="95"/>
      <c r="V44" s="7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330"/>
      <c r="U45" s="95"/>
      <c r="V45" s="7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330"/>
      <c r="U46" s="95"/>
      <c r="V46" s="7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330"/>
      <c r="U47" s="95"/>
      <c r="V47" s="7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330"/>
      <c r="U48" s="95"/>
      <c r="V48" s="7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330"/>
      <c r="U49" s="95"/>
      <c r="V49" s="7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330"/>
      <c r="U50" s="95"/>
      <c r="V50" s="7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330"/>
      <c r="U51" s="95"/>
      <c r="V51" s="7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330"/>
      <c r="U52" s="95"/>
      <c r="V52" s="7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330"/>
      <c r="U53" s="95"/>
      <c r="V53" s="7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330"/>
      <c r="U54" s="95"/>
      <c r="V54" s="7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330"/>
      <c r="U55" s="95"/>
      <c r="V55" s="7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330"/>
      <c r="U56" s="95"/>
      <c r="V56" s="7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330"/>
      <c r="U57" s="95"/>
      <c r="V57" s="7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330"/>
      <c r="U58" s="95"/>
      <c r="V58" s="7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330"/>
      <c r="U59" s="95"/>
      <c r="V59" s="7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330"/>
      <c r="U60" s="95"/>
      <c r="V60" s="7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330"/>
      <c r="U61" s="95"/>
      <c r="V61" s="7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330"/>
      <c r="U62" s="95"/>
      <c r="V62" s="7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330"/>
      <c r="U63" s="95"/>
      <c r="V63" s="7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330"/>
      <c r="U64" s="95"/>
      <c r="V64" s="7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330"/>
      <c r="U65" s="95"/>
      <c r="V65" s="7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330"/>
      <c r="U66" s="95"/>
      <c r="V66" s="7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330"/>
      <c r="U67" s="95"/>
      <c r="V67" s="75"/>
      <c r="W67" s="206"/>
      <c r="X67" s="96"/>
      <c r="Y67" s="23"/>
      <c r="Z67" s="23"/>
      <c r="AA67" s="23"/>
    </row>
    <row r="68" spans="1:27" ht="15.75" customHeight="1">
      <c r="A68" s="23"/>
      <c r="B68" s="23"/>
      <c r="C68" s="23"/>
      <c r="D68" s="23"/>
      <c r="E68" s="23"/>
      <c r="F68" s="23"/>
      <c r="G68" s="23"/>
      <c r="H68" s="23"/>
      <c r="I68" s="23"/>
      <c r="J68" s="23"/>
      <c r="K68" s="23"/>
      <c r="L68" s="23"/>
      <c r="M68" s="23"/>
      <c r="N68" s="23"/>
      <c r="O68" s="23"/>
      <c r="P68" s="23"/>
      <c r="Q68" s="23"/>
      <c r="R68" s="23"/>
      <c r="S68" s="23"/>
      <c r="T68" s="328"/>
      <c r="U68" s="23"/>
      <c r="V68" s="75"/>
      <c r="W68" s="206"/>
      <c r="X68" s="23"/>
      <c r="Y68" s="23"/>
      <c r="Z68" s="23"/>
      <c r="AA68" s="23"/>
    </row>
    <row r="69" spans="1:27" ht="15.75" customHeight="1">
      <c r="A69" s="23"/>
      <c r="B69" s="23"/>
      <c r="C69" s="23"/>
      <c r="D69" s="23"/>
      <c r="E69" s="23"/>
      <c r="F69" s="23"/>
      <c r="G69" s="23"/>
      <c r="H69" s="23"/>
      <c r="I69" s="23"/>
      <c r="J69" s="23"/>
      <c r="K69" s="23"/>
      <c r="L69" s="23"/>
      <c r="M69" s="23"/>
      <c r="N69" s="23"/>
      <c r="O69" s="23"/>
      <c r="P69" s="23"/>
      <c r="Q69" s="23"/>
      <c r="R69" s="23"/>
      <c r="S69" s="23"/>
      <c r="T69" s="328"/>
      <c r="U69" s="23"/>
      <c r="V69" s="75"/>
      <c r="W69" s="206"/>
      <c r="X69" s="23"/>
      <c r="Y69" s="23"/>
      <c r="Z69" s="23"/>
      <c r="AA69" s="23"/>
    </row>
    <row r="70" spans="1:27" ht="15.75" customHeight="1">
      <c r="A70" s="23"/>
      <c r="B70" s="23"/>
      <c r="C70" s="23"/>
      <c r="D70" s="23"/>
      <c r="E70" s="23"/>
      <c r="F70" s="23"/>
      <c r="G70" s="23"/>
      <c r="H70" s="23"/>
      <c r="I70" s="23"/>
      <c r="J70" s="23"/>
      <c r="K70" s="23"/>
      <c r="L70" s="23"/>
      <c r="M70" s="23"/>
      <c r="N70" s="23"/>
      <c r="O70" s="23"/>
      <c r="P70" s="23"/>
      <c r="Q70" s="23"/>
      <c r="R70" s="23"/>
      <c r="S70" s="23"/>
      <c r="T70" s="328"/>
      <c r="U70" s="23"/>
      <c r="V70" s="75"/>
      <c r="W70" s="206"/>
      <c r="X70" s="23"/>
      <c r="Y70" s="23"/>
      <c r="Z70" s="23"/>
      <c r="AA70" s="23"/>
    </row>
    <row r="71" spans="1:27" ht="15.75" customHeight="1">
      <c r="A71" s="23"/>
      <c r="B71" s="23"/>
      <c r="C71" s="23"/>
      <c r="D71" s="23"/>
      <c r="E71" s="23"/>
      <c r="F71" s="23"/>
      <c r="G71" s="23"/>
      <c r="H71" s="23"/>
      <c r="I71" s="23"/>
      <c r="J71" s="23"/>
      <c r="K71" s="23"/>
      <c r="L71" s="23"/>
      <c r="M71" s="23"/>
      <c r="N71" s="23"/>
      <c r="O71" s="23"/>
      <c r="P71" s="23"/>
      <c r="Q71" s="23"/>
      <c r="R71" s="23"/>
      <c r="S71" s="23"/>
      <c r="T71" s="328"/>
      <c r="U71" s="23"/>
      <c r="V71" s="75"/>
      <c r="W71" s="206"/>
      <c r="X71" s="23"/>
      <c r="Y71" s="23"/>
      <c r="Z71" s="23"/>
      <c r="AA71" s="23"/>
    </row>
    <row r="72" spans="1:27" ht="15.75" customHeight="1">
      <c r="A72" s="23"/>
      <c r="B72" s="23"/>
      <c r="C72" s="23"/>
      <c r="D72" s="23"/>
      <c r="E72" s="23"/>
      <c r="F72" s="23"/>
      <c r="G72" s="23"/>
      <c r="H72" s="23"/>
      <c r="I72" s="23"/>
      <c r="J72" s="23"/>
      <c r="K72" s="23"/>
      <c r="L72" s="23"/>
      <c r="M72" s="23"/>
      <c r="N72" s="23"/>
      <c r="O72" s="23"/>
      <c r="P72" s="23"/>
      <c r="Q72" s="23"/>
      <c r="R72" s="23"/>
      <c r="S72" s="23"/>
      <c r="T72" s="328"/>
      <c r="U72" s="23"/>
      <c r="V72" s="75"/>
      <c r="W72" s="206"/>
      <c r="X72" s="23"/>
      <c r="Y72" s="23"/>
      <c r="Z72" s="23"/>
      <c r="AA72" s="23"/>
    </row>
    <row r="73" spans="1:27" ht="15.75" customHeight="1">
      <c r="A73" s="23"/>
      <c r="B73" s="23"/>
      <c r="C73" s="23"/>
      <c r="D73" s="23"/>
      <c r="E73" s="23"/>
      <c r="F73" s="23"/>
      <c r="G73" s="23"/>
      <c r="H73" s="23"/>
      <c r="I73" s="23"/>
      <c r="J73" s="23"/>
      <c r="K73" s="23"/>
      <c r="L73" s="23"/>
      <c r="M73" s="23"/>
      <c r="N73" s="23"/>
      <c r="O73" s="23"/>
      <c r="P73" s="23"/>
      <c r="Q73" s="23"/>
      <c r="R73" s="23"/>
      <c r="S73" s="23"/>
      <c r="T73" s="328"/>
      <c r="U73" s="23"/>
      <c r="V73" s="75"/>
      <c r="W73" s="206"/>
      <c r="X73" s="23"/>
      <c r="Y73" s="23"/>
      <c r="Z73" s="23"/>
      <c r="AA73" s="23"/>
    </row>
    <row r="74" spans="1:27" ht="15.75" customHeight="1">
      <c r="A74" s="23"/>
      <c r="B74" s="23"/>
      <c r="C74" s="23"/>
      <c r="D74" s="23"/>
      <c r="E74" s="23"/>
      <c r="F74" s="23"/>
      <c r="G74" s="23"/>
      <c r="H74" s="23"/>
      <c r="I74" s="23"/>
      <c r="J74" s="23"/>
      <c r="K74" s="23"/>
      <c r="L74" s="23"/>
      <c r="M74" s="23"/>
      <c r="N74" s="23"/>
      <c r="O74" s="23"/>
      <c r="P74" s="23"/>
      <c r="Q74" s="23"/>
      <c r="R74" s="23"/>
      <c r="S74" s="23"/>
      <c r="T74" s="328"/>
      <c r="U74" s="23"/>
      <c r="V74" s="75"/>
      <c r="W74" s="206"/>
      <c r="X74" s="23"/>
      <c r="Y74" s="23"/>
      <c r="Z74" s="23"/>
      <c r="AA74" s="23"/>
    </row>
    <row r="75" spans="1:27" ht="15.75" customHeight="1">
      <c r="A75" s="23"/>
      <c r="B75" s="23"/>
      <c r="C75" s="23"/>
      <c r="D75" s="23"/>
      <c r="E75" s="23"/>
      <c r="F75" s="23"/>
      <c r="G75" s="23"/>
      <c r="H75" s="23"/>
      <c r="I75" s="23"/>
      <c r="J75" s="23"/>
      <c r="K75" s="23"/>
      <c r="L75" s="23"/>
      <c r="M75" s="23"/>
      <c r="N75" s="23"/>
      <c r="O75" s="23"/>
      <c r="P75" s="23"/>
      <c r="Q75" s="23"/>
      <c r="R75" s="23"/>
      <c r="S75" s="23"/>
      <c r="T75" s="328"/>
      <c r="U75" s="23"/>
      <c r="V75" s="75"/>
      <c r="W75" s="206"/>
      <c r="X75" s="23"/>
      <c r="Y75" s="23"/>
      <c r="Z75" s="23"/>
      <c r="AA75" s="23"/>
    </row>
    <row r="76" spans="1:27" ht="15.75" customHeight="1">
      <c r="A76" s="23"/>
      <c r="B76" s="23"/>
      <c r="C76" s="23"/>
      <c r="D76" s="23"/>
      <c r="E76" s="23"/>
      <c r="F76" s="23"/>
      <c r="G76" s="23"/>
      <c r="H76" s="23"/>
      <c r="I76" s="23"/>
      <c r="J76" s="23"/>
      <c r="K76" s="23"/>
      <c r="L76" s="23"/>
      <c r="M76" s="23"/>
      <c r="N76" s="23"/>
      <c r="O76" s="23"/>
      <c r="P76" s="23"/>
      <c r="Q76" s="23"/>
      <c r="R76" s="23"/>
      <c r="S76" s="23"/>
      <c r="T76" s="328"/>
      <c r="U76" s="23"/>
      <c r="V76" s="75"/>
      <c r="W76" s="206"/>
      <c r="X76" s="23"/>
      <c r="Y76" s="23"/>
      <c r="Z76" s="23"/>
      <c r="AA76" s="23"/>
    </row>
    <row r="77" spans="1:27" ht="15.75" customHeight="1">
      <c r="A77" s="23"/>
      <c r="B77" s="23"/>
      <c r="C77" s="23"/>
      <c r="D77" s="23"/>
      <c r="E77" s="23"/>
      <c r="F77" s="23"/>
      <c r="G77" s="23"/>
      <c r="H77" s="23"/>
      <c r="I77" s="23"/>
      <c r="J77" s="23"/>
      <c r="K77" s="23"/>
      <c r="L77" s="23"/>
      <c r="M77" s="23"/>
      <c r="N77" s="23"/>
      <c r="O77" s="23"/>
      <c r="P77" s="23"/>
      <c r="Q77" s="23"/>
      <c r="R77" s="23"/>
      <c r="S77" s="23"/>
      <c r="T77" s="328"/>
      <c r="U77" s="23"/>
      <c r="V77" s="75"/>
      <c r="W77" s="206"/>
      <c r="X77" s="23"/>
      <c r="Y77" s="23"/>
      <c r="Z77" s="23"/>
      <c r="AA77" s="23"/>
    </row>
    <row r="78" spans="1:27" ht="15.75" customHeight="1">
      <c r="A78" s="23"/>
      <c r="B78" s="23"/>
      <c r="C78" s="23"/>
      <c r="D78" s="23"/>
      <c r="E78" s="23"/>
      <c r="F78" s="23"/>
      <c r="G78" s="23"/>
      <c r="H78" s="23"/>
      <c r="I78" s="23"/>
      <c r="J78" s="23"/>
      <c r="K78" s="23"/>
      <c r="L78" s="23"/>
      <c r="M78" s="23"/>
      <c r="N78" s="23"/>
      <c r="O78" s="23"/>
      <c r="P78" s="23"/>
      <c r="Q78" s="23"/>
      <c r="R78" s="23"/>
      <c r="S78" s="23"/>
      <c r="T78" s="328"/>
      <c r="U78" s="23"/>
      <c r="V78" s="75"/>
      <c r="W78" s="206"/>
      <c r="X78" s="23"/>
      <c r="Y78" s="23"/>
      <c r="Z78" s="23"/>
      <c r="AA78" s="23"/>
    </row>
    <row r="79" spans="1:27" ht="15.75" customHeight="1">
      <c r="A79" s="23"/>
      <c r="B79" s="23"/>
      <c r="C79" s="23"/>
      <c r="D79" s="23"/>
      <c r="E79" s="23"/>
      <c r="F79" s="23"/>
      <c r="G79" s="23"/>
      <c r="H79" s="23"/>
      <c r="I79" s="23"/>
      <c r="J79" s="23"/>
      <c r="K79" s="23"/>
      <c r="L79" s="23"/>
      <c r="M79" s="23"/>
      <c r="N79" s="23"/>
      <c r="O79" s="23"/>
      <c r="P79" s="23"/>
      <c r="Q79" s="23"/>
      <c r="R79" s="23"/>
      <c r="S79" s="23"/>
      <c r="T79" s="328"/>
      <c r="U79" s="23"/>
      <c r="V79" s="75"/>
      <c r="W79" s="206"/>
      <c r="X79" s="23"/>
      <c r="Y79" s="23"/>
      <c r="Z79" s="23"/>
      <c r="AA79" s="23"/>
    </row>
    <row r="80" spans="1:27" ht="15.75" customHeight="1">
      <c r="A80" s="23"/>
      <c r="B80" s="23"/>
      <c r="C80" s="23"/>
      <c r="D80" s="23"/>
      <c r="E80" s="23"/>
      <c r="F80" s="23"/>
      <c r="G80" s="23"/>
      <c r="H80" s="23"/>
      <c r="I80" s="23"/>
      <c r="J80" s="23"/>
      <c r="K80" s="23"/>
      <c r="L80" s="23"/>
      <c r="M80" s="23"/>
      <c r="N80" s="23"/>
      <c r="O80" s="23"/>
      <c r="P80" s="23"/>
      <c r="Q80" s="23"/>
      <c r="R80" s="23"/>
      <c r="S80" s="23"/>
      <c r="T80" s="328"/>
      <c r="U80" s="23"/>
      <c r="V80" s="75"/>
      <c r="W80" s="206"/>
      <c r="X80" s="23"/>
      <c r="Y80" s="23"/>
      <c r="Z80" s="23"/>
      <c r="AA80" s="23"/>
    </row>
    <row r="81" spans="1:27" ht="15.75" customHeight="1">
      <c r="A81" s="23"/>
      <c r="B81" s="23"/>
      <c r="C81" s="23"/>
      <c r="D81" s="23"/>
      <c r="E81" s="23"/>
      <c r="F81" s="23"/>
      <c r="G81" s="23"/>
      <c r="H81" s="23"/>
      <c r="I81" s="23"/>
      <c r="J81" s="23"/>
      <c r="K81" s="23"/>
      <c r="L81" s="23"/>
      <c r="M81" s="23"/>
      <c r="N81" s="23"/>
      <c r="O81" s="23"/>
      <c r="P81" s="23"/>
      <c r="Q81" s="23"/>
      <c r="R81" s="23"/>
      <c r="S81" s="23"/>
      <c r="T81" s="328"/>
      <c r="U81" s="23"/>
      <c r="V81" s="75"/>
      <c r="W81" s="206"/>
      <c r="X81" s="23"/>
      <c r="Y81" s="23"/>
      <c r="Z81" s="23"/>
      <c r="AA81" s="23"/>
    </row>
    <row r="82" spans="1:27" ht="15.75" customHeight="1">
      <c r="A82" s="23"/>
      <c r="B82" s="23"/>
      <c r="C82" s="23"/>
      <c r="D82" s="23"/>
      <c r="E82" s="23"/>
      <c r="F82" s="23"/>
      <c r="G82" s="23"/>
      <c r="H82" s="23"/>
      <c r="I82" s="23"/>
      <c r="J82" s="23"/>
      <c r="K82" s="23"/>
      <c r="L82" s="23"/>
      <c r="M82" s="23"/>
      <c r="N82" s="23"/>
      <c r="O82" s="23"/>
      <c r="P82" s="23"/>
      <c r="Q82" s="23"/>
      <c r="R82" s="23"/>
      <c r="S82" s="23"/>
      <c r="T82" s="328"/>
      <c r="U82" s="23"/>
      <c r="V82" s="75"/>
      <c r="W82" s="206"/>
      <c r="X82" s="23"/>
      <c r="Y82" s="23"/>
      <c r="Z82" s="23"/>
      <c r="AA82" s="23"/>
    </row>
    <row r="83" spans="1:27" ht="15.75" customHeight="1">
      <c r="A83" s="23"/>
      <c r="B83" s="23"/>
      <c r="C83" s="23"/>
      <c r="D83" s="23"/>
      <c r="E83" s="23"/>
      <c r="F83" s="23"/>
      <c r="G83" s="23"/>
      <c r="H83" s="23"/>
      <c r="I83" s="23"/>
      <c r="J83" s="23"/>
      <c r="K83" s="23"/>
      <c r="L83" s="23"/>
      <c r="M83" s="23"/>
      <c r="N83" s="23"/>
      <c r="O83" s="23"/>
      <c r="P83" s="23"/>
      <c r="Q83" s="23"/>
      <c r="R83" s="23"/>
      <c r="S83" s="23"/>
      <c r="T83" s="328"/>
      <c r="U83" s="23"/>
      <c r="V83" s="75"/>
      <c r="W83" s="206"/>
      <c r="X83" s="23"/>
      <c r="Y83" s="23"/>
      <c r="Z83" s="23"/>
      <c r="AA83" s="23"/>
    </row>
    <row r="84" spans="1:27" ht="15.75" customHeight="1">
      <c r="A84" s="23"/>
      <c r="B84" s="23"/>
      <c r="C84" s="23"/>
      <c r="D84" s="23"/>
      <c r="E84" s="23"/>
      <c r="F84" s="23"/>
      <c r="G84" s="23"/>
      <c r="H84" s="23"/>
      <c r="I84" s="23"/>
      <c r="J84" s="23"/>
      <c r="K84" s="23"/>
      <c r="L84" s="23"/>
      <c r="M84" s="23"/>
      <c r="N84" s="23"/>
      <c r="O84" s="23"/>
      <c r="P84" s="23"/>
      <c r="Q84" s="23"/>
      <c r="R84" s="23"/>
      <c r="S84" s="23"/>
      <c r="T84" s="328"/>
      <c r="U84" s="23"/>
      <c r="V84" s="75"/>
      <c r="W84" s="206"/>
      <c r="X84" s="23"/>
      <c r="Y84" s="23"/>
      <c r="Z84" s="23"/>
      <c r="AA84" s="23"/>
    </row>
    <row r="85" spans="1:27" ht="15.75" customHeight="1">
      <c r="A85" s="23"/>
      <c r="B85" s="23"/>
      <c r="C85" s="23"/>
      <c r="D85" s="23"/>
      <c r="E85" s="23"/>
      <c r="F85" s="23"/>
      <c r="G85" s="23"/>
      <c r="H85" s="23"/>
      <c r="I85" s="23"/>
      <c r="J85" s="23"/>
      <c r="K85" s="23"/>
      <c r="L85" s="23"/>
      <c r="M85" s="23"/>
      <c r="N85" s="23"/>
      <c r="O85" s="23"/>
      <c r="P85" s="23"/>
      <c r="Q85" s="23"/>
      <c r="R85" s="23"/>
      <c r="S85" s="23"/>
      <c r="T85" s="328"/>
      <c r="U85" s="23"/>
      <c r="V85" s="75"/>
      <c r="W85" s="206"/>
      <c r="X85" s="23"/>
      <c r="Y85" s="23"/>
      <c r="Z85" s="23"/>
      <c r="AA85" s="23"/>
    </row>
    <row r="86" spans="1:27" ht="15.75" customHeight="1">
      <c r="A86" s="23"/>
      <c r="B86" s="23"/>
      <c r="C86" s="23"/>
      <c r="D86" s="23"/>
      <c r="E86" s="23"/>
      <c r="F86" s="23"/>
      <c r="G86" s="23"/>
      <c r="H86" s="23"/>
      <c r="I86" s="23"/>
      <c r="J86" s="23"/>
      <c r="K86" s="23"/>
      <c r="L86" s="23"/>
      <c r="M86" s="23"/>
      <c r="N86" s="23"/>
      <c r="O86" s="23"/>
      <c r="P86" s="23"/>
      <c r="Q86" s="23"/>
      <c r="R86" s="23"/>
      <c r="S86" s="23"/>
      <c r="T86" s="328"/>
      <c r="U86" s="23"/>
      <c r="V86" s="75"/>
      <c r="W86" s="206"/>
      <c r="X86" s="23"/>
      <c r="Y86" s="23"/>
      <c r="Z86" s="23"/>
      <c r="AA86" s="23"/>
    </row>
    <row r="87" spans="1:27" ht="15.75" customHeight="1">
      <c r="A87" s="23"/>
      <c r="B87" s="23"/>
      <c r="C87" s="23"/>
      <c r="D87" s="23"/>
      <c r="E87" s="23"/>
      <c r="F87" s="23"/>
      <c r="G87" s="23"/>
      <c r="H87" s="23"/>
      <c r="I87" s="23"/>
      <c r="J87" s="23"/>
      <c r="K87" s="23"/>
      <c r="L87" s="23"/>
      <c r="M87" s="23"/>
      <c r="N87" s="23"/>
      <c r="O87" s="23"/>
      <c r="P87" s="23"/>
      <c r="Q87" s="23"/>
      <c r="R87" s="23"/>
      <c r="S87" s="23"/>
      <c r="T87" s="328"/>
      <c r="U87" s="23"/>
      <c r="V87" s="75"/>
      <c r="W87" s="206"/>
      <c r="X87" s="23"/>
      <c r="Y87" s="23"/>
      <c r="Z87" s="23"/>
      <c r="AA87" s="23"/>
    </row>
    <row r="88" spans="1:27" ht="15.75" customHeight="1">
      <c r="A88" s="23"/>
      <c r="B88" s="23"/>
      <c r="C88" s="23"/>
      <c r="D88" s="23"/>
      <c r="E88" s="23"/>
      <c r="F88" s="23"/>
      <c r="G88" s="23"/>
      <c r="H88" s="23"/>
      <c r="I88" s="23"/>
      <c r="J88" s="23"/>
      <c r="K88" s="23"/>
      <c r="L88" s="23"/>
      <c r="M88" s="23"/>
      <c r="N88" s="23"/>
      <c r="O88" s="23"/>
      <c r="P88" s="23"/>
      <c r="Q88" s="23"/>
      <c r="R88" s="23"/>
      <c r="S88" s="23"/>
      <c r="T88" s="328"/>
      <c r="U88" s="23"/>
      <c r="V88" s="75"/>
      <c r="W88" s="206"/>
      <c r="X88" s="23"/>
      <c r="Y88" s="23"/>
      <c r="Z88" s="23"/>
      <c r="AA88" s="23"/>
    </row>
    <row r="89" spans="1:27" ht="15.75" customHeight="1">
      <c r="A89" s="23"/>
      <c r="B89" s="23"/>
      <c r="C89" s="23"/>
      <c r="D89" s="23"/>
      <c r="E89" s="23"/>
      <c r="F89" s="23"/>
      <c r="G89" s="23"/>
      <c r="H89" s="23"/>
      <c r="I89" s="23"/>
      <c r="J89" s="23"/>
      <c r="K89" s="23"/>
      <c r="L89" s="23"/>
      <c r="M89" s="23"/>
      <c r="N89" s="23"/>
      <c r="O89" s="23"/>
      <c r="P89" s="23"/>
      <c r="Q89" s="23"/>
      <c r="R89" s="23"/>
      <c r="S89" s="23"/>
      <c r="T89" s="328"/>
      <c r="U89" s="23"/>
      <c r="V89" s="75"/>
      <c r="W89" s="206"/>
      <c r="X89" s="23"/>
      <c r="Y89" s="23"/>
      <c r="Z89" s="23"/>
      <c r="AA89" s="23"/>
    </row>
    <row r="90" spans="1:27" ht="15.75" customHeight="1">
      <c r="A90" s="23"/>
      <c r="B90" s="23"/>
      <c r="C90" s="23"/>
      <c r="D90" s="23"/>
      <c r="E90" s="23"/>
      <c r="F90" s="23"/>
      <c r="G90" s="23"/>
      <c r="H90" s="23"/>
      <c r="I90" s="23"/>
      <c r="J90" s="23"/>
      <c r="K90" s="23"/>
      <c r="L90" s="23"/>
      <c r="M90" s="23"/>
      <c r="N90" s="23"/>
      <c r="O90" s="23"/>
      <c r="P90" s="23"/>
      <c r="Q90" s="23"/>
      <c r="R90" s="23"/>
      <c r="S90" s="23"/>
      <c r="T90" s="328"/>
      <c r="U90" s="23"/>
      <c r="V90" s="75"/>
      <c r="W90" s="206"/>
      <c r="X90" s="23"/>
      <c r="Y90" s="23"/>
      <c r="Z90" s="23"/>
      <c r="AA90" s="23"/>
    </row>
    <row r="91" spans="1:27" ht="15.75" customHeight="1">
      <c r="A91" s="23"/>
      <c r="B91" s="23"/>
      <c r="C91" s="23"/>
      <c r="D91" s="23"/>
      <c r="E91" s="23"/>
      <c r="F91" s="23"/>
      <c r="G91" s="23"/>
      <c r="H91" s="23"/>
      <c r="I91" s="23"/>
      <c r="J91" s="23"/>
      <c r="K91" s="23"/>
      <c r="L91" s="23"/>
      <c r="M91" s="23"/>
      <c r="N91" s="23"/>
      <c r="O91" s="23"/>
      <c r="P91" s="23"/>
      <c r="Q91" s="23"/>
      <c r="R91" s="23"/>
      <c r="S91" s="23"/>
      <c r="T91" s="328"/>
      <c r="U91" s="23"/>
      <c r="V91" s="75"/>
      <c r="W91" s="206"/>
      <c r="X91" s="23"/>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328"/>
      <c r="U92" s="23"/>
      <c r="V92" s="75"/>
      <c r="W92" s="206"/>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328"/>
      <c r="U93" s="23"/>
      <c r="V93" s="75"/>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328"/>
      <c r="U94" s="23"/>
      <c r="V94" s="75"/>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328"/>
      <c r="U95" s="23"/>
      <c r="V95" s="75"/>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328"/>
      <c r="U96" s="23"/>
      <c r="V96" s="75"/>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328"/>
      <c r="U97" s="23"/>
      <c r="V97" s="75"/>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328"/>
      <c r="U98" s="23"/>
      <c r="V98" s="75"/>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328"/>
      <c r="U99" s="23"/>
      <c r="V99" s="75"/>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328"/>
      <c r="U100" s="23"/>
      <c r="V100" s="75"/>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328"/>
      <c r="U101" s="23"/>
      <c r="V101" s="75"/>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328"/>
      <c r="U102" s="23"/>
      <c r="V102" s="75"/>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328"/>
      <c r="U103" s="23"/>
      <c r="V103" s="75"/>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328"/>
      <c r="U104" s="23"/>
      <c r="V104" s="75"/>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328"/>
      <c r="U105" s="23"/>
      <c r="V105" s="75"/>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328"/>
      <c r="U106" s="23"/>
      <c r="V106" s="75"/>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328"/>
      <c r="U107" s="23"/>
      <c r="V107" s="75"/>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328"/>
      <c r="U108" s="23"/>
      <c r="V108" s="75"/>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328"/>
      <c r="U109" s="23"/>
      <c r="V109" s="75"/>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328"/>
      <c r="U110" s="23"/>
      <c r="V110" s="75"/>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328"/>
      <c r="U111" s="23"/>
      <c r="V111" s="75"/>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328"/>
      <c r="U112" s="23"/>
      <c r="V112" s="75"/>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328"/>
      <c r="U113" s="23"/>
      <c r="V113" s="75"/>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328"/>
      <c r="U114" s="23"/>
      <c r="V114" s="75"/>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328"/>
      <c r="U115" s="23"/>
      <c r="V115" s="75"/>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328"/>
      <c r="U116" s="23"/>
      <c r="V116" s="75"/>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328"/>
      <c r="U117" s="23"/>
      <c r="V117" s="75"/>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328"/>
      <c r="U118" s="23"/>
      <c r="V118" s="75"/>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328"/>
      <c r="U119" s="23"/>
      <c r="V119" s="75"/>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328"/>
      <c r="U120" s="23"/>
      <c r="V120" s="75"/>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328"/>
      <c r="U121" s="23"/>
      <c r="V121" s="75"/>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328"/>
      <c r="U122" s="23"/>
      <c r="V122" s="75"/>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328"/>
      <c r="U123" s="23"/>
      <c r="V123" s="75"/>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328"/>
      <c r="U124" s="23"/>
      <c r="V124" s="75"/>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328"/>
      <c r="U125" s="23"/>
      <c r="V125" s="75"/>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328"/>
      <c r="U126" s="23"/>
      <c r="V126" s="75"/>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328"/>
      <c r="U127" s="23"/>
      <c r="V127" s="75"/>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328"/>
      <c r="U128" s="23"/>
      <c r="V128" s="75"/>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328"/>
      <c r="U129" s="23"/>
      <c r="V129" s="75"/>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328"/>
      <c r="U130" s="23"/>
      <c r="V130" s="75"/>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328"/>
      <c r="U131" s="23"/>
      <c r="V131" s="75"/>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328"/>
      <c r="U132" s="23"/>
      <c r="V132" s="75"/>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328"/>
      <c r="U133" s="23"/>
      <c r="V133" s="75"/>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328"/>
      <c r="U134" s="23"/>
      <c r="V134" s="75"/>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328"/>
      <c r="U135" s="23"/>
      <c r="V135" s="75"/>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328"/>
      <c r="U136" s="23"/>
      <c r="V136" s="75"/>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328"/>
      <c r="U137" s="23"/>
      <c r="V137" s="75"/>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328"/>
      <c r="U138" s="23"/>
      <c r="V138" s="75"/>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328"/>
      <c r="U139" s="23"/>
      <c r="V139" s="75"/>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328"/>
      <c r="U140" s="23"/>
      <c r="V140" s="75"/>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328"/>
      <c r="U141" s="23"/>
      <c r="V141" s="75"/>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328"/>
      <c r="U142" s="23"/>
      <c r="V142" s="75"/>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328"/>
      <c r="U143" s="23"/>
      <c r="V143" s="75"/>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328"/>
      <c r="U144" s="23"/>
      <c r="V144" s="75"/>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328"/>
      <c r="U145" s="23"/>
      <c r="V145" s="75"/>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328"/>
      <c r="U146" s="23"/>
      <c r="V146" s="75"/>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328"/>
      <c r="U147" s="23"/>
      <c r="V147" s="75"/>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328"/>
      <c r="U148" s="23"/>
      <c r="V148" s="75"/>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328"/>
      <c r="U149" s="23"/>
      <c r="V149" s="75"/>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328"/>
      <c r="U150" s="23"/>
      <c r="V150" s="75"/>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328"/>
      <c r="U151" s="23"/>
      <c r="V151" s="75"/>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328"/>
      <c r="U152" s="23"/>
      <c r="V152" s="75"/>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328"/>
      <c r="U153" s="23"/>
      <c r="V153" s="75"/>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328"/>
      <c r="U154" s="23"/>
      <c r="V154" s="75"/>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328"/>
      <c r="U155" s="23"/>
      <c r="V155" s="75"/>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328"/>
      <c r="U156" s="23"/>
      <c r="V156" s="75"/>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328"/>
      <c r="U157" s="23"/>
      <c r="V157" s="75"/>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328"/>
      <c r="U158" s="23"/>
      <c r="V158" s="75"/>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328"/>
      <c r="U159" s="23"/>
      <c r="V159" s="75"/>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328"/>
      <c r="U160" s="23"/>
      <c r="V160" s="75"/>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328"/>
      <c r="U161" s="23"/>
      <c r="V161" s="75"/>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328"/>
      <c r="U162" s="23"/>
      <c r="V162" s="75"/>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328"/>
      <c r="U163" s="23"/>
      <c r="V163" s="75"/>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328"/>
      <c r="U164" s="23"/>
      <c r="V164" s="75"/>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328"/>
      <c r="U165" s="23"/>
      <c r="V165" s="75"/>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328"/>
      <c r="U166" s="23"/>
      <c r="V166" s="75"/>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328"/>
      <c r="U167" s="23"/>
      <c r="V167" s="75"/>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328"/>
      <c r="U168" s="23"/>
      <c r="V168" s="75"/>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328"/>
      <c r="U169" s="23"/>
      <c r="V169" s="75"/>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328"/>
      <c r="U170" s="23"/>
      <c r="V170" s="75"/>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328"/>
      <c r="U171" s="23"/>
      <c r="V171" s="75"/>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328"/>
      <c r="U172" s="23"/>
      <c r="V172" s="75"/>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328"/>
      <c r="U173" s="23"/>
      <c r="V173" s="75"/>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328"/>
      <c r="U174" s="23"/>
      <c r="V174" s="75"/>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328"/>
      <c r="U175" s="23"/>
      <c r="V175" s="75"/>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328"/>
      <c r="U176" s="23"/>
      <c r="V176" s="75"/>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328"/>
      <c r="U177" s="23"/>
      <c r="V177" s="75"/>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328"/>
      <c r="U178" s="23"/>
      <c r="V178" s="75"/>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328"/>
      <c r="U179" s="23"/>
      <c r="V179" s="75"/>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328"/>
      <c r="U180" s="23"/>
      <c r="V180" s="75"/>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328"/>
      <c r="U181" s="23"/>
      <c r="V181" s="75"/>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328"/>
      <c r="U182" s="23"/>
      <c r="V182" s="75"/>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328"/>
      <c r="U183" s="23"/>
      <c r="V183" s="75"/>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328"/>
      <c r="U184" s="23"/>
      <c r="V184" s="75"/>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328"/>
      <c r="U185" s="23"/>
      <c r="V185" s="75"/>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328"/>
      <c r="U186" s="23"/>
      <c r="V186" s="75"/>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328"/>
      <c r="U187" s="23"/>
      <c r="V187" s="75"/>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328"/>
      <c r="U188" s="23"/>
      <c r="V188" s="75"/>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328"/>
      <c r="U189" s="23"/>
      <c r="V189" s="75"/>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328"/>
      <c r="U190" s="23"/>
      <c r="V190" s="75"/>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328"/>
      <c r="U191" s="23"/>
      <c r="V191" s="75"/>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328"/>
      <c r="U192" s="23"/>
      <c r="V192" s="75"/>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328"/>
      <c r="U193" s="23"/>
      <c r="V193" s="75"/>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328"/>
      <c r="U194" s="23"/>
      <c r="V194" s="75"/>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328"/>
      <c r="U195" s="23"/>
      <c r="V195" s="75"/>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328"/>
      <c r="U196" s="23"/>
      <c r="V196" s="75"/>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328"/>
      <c r="U197" s="23"/>
      <c r="V197" s="75"/>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328"/>
      <c r="U198" s="23"/>
      <c r="V198" s="75"/>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328"/>
      <c r="U199" s="23"/>
      <c r="V199" s="75"/>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328"/>
      <c r="U200" s="23"/>
      <c r="V200" s="75"/>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328"/>
      <c r="U201" s="23"/>
      <c r="V201" s="75"/>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328"/>
      <c r="U202" s="23"/>
      <c r="V202" s="75"/>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328"/>
      <c r="U203" s="23"/>
      <c r="V203" s="75"/>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328"/>
      <c r="U204" s="23"/>
      <c r="V204" s="75"/>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328"/>
      <c r="U205" s="23"/>
      <c r="V205" s="75"/>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328"/>
      <c r="U206" s="23"/>
      <c r="V206" s="75"/>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328"/>
      <c r="U207" s="23"/>
      <c r="V207" s="75"/>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328"/>
      <c r="U208" s="23"/>
      <c r="V208" s="75"/>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328"/>
      <c r="U209" s="23"/>
      <c r="V209" s="75"/>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328"/>
      <c r="U210" s="23"/>
      <c r="V210" s="75"/>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328"/>
      <c r="U211" s="23"/>
      <c r="V211" s="75"/>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328"/>
      <c r="U212" s="23"/>
      <c r="V212" s="75"/>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328"/>
      <c r="U213" s="23"/>
      <c r="V213" s="75"/>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328"/>
      <c r="U214" s="23"/>
      <c r="V214" s="75"/>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328"/>
      <c r="U215" s="23"/>
      <c r="V215" s="75"/>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328"/>
      <c r="U216" s="23"/>
      <c r="V216" s="75"/>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328"/>
      <c r="U217" s="23"/>
      <c r="V217" s="75"/>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328"/>
      <c r="U218" s="23"/>
      <c r="V218" s="75"/>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328"/>
      <c r="U219" s="23"/>
      <c r="V219" s="75"/>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328"/>
      <c r="U220" s="23"/>
      <c r="V220" s="75"/>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328"/>
      <c r="U221" s="23"/>
      <c r="V221" s="75"/>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328"/>
      <c r="U222" s="23"/>
      <c r="V222" s="75"/>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328"/>
      <c r="U223" s="23"/>
      <c r="V223" s="75"/>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328"/>
      <c r="U224" s="23"/>
      <c r="V224" s="75"/>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328"/>
      <c r="U225" s="23"/>
      <c r="V225" s="75"/>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328"/>
      <c r="U226" s="23"/>
      <c r="V226" s="75"/>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328"/>
      <c r="U227" s="23"/>
      <c r="V227" s="75"/>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328"/>
      <c r="U228" s="23"/>
      <c r="V228" s="75"/>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328"/>
      <c r="U229" s="23"/>
      <c r="V229" s="75"/>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328"/>
      <c r="U230" s="23"/>
      <c r="V230" s="75"/>
      <c r="W230" s="206"/>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328"/>
      <c r="U231" s="23"/>
      <c r="V231" s="75"/>
      <c r="W231" s="206"/>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23"/>
      <c r="T232" s="328"/>
      <c r="U232" s="23"/>
      <c r="V232" s="75"/>
      <c r="W232" s="206"/>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23"/>
      <c r="T233" s="328"/>
      <c r="U233" s="23"/>
      <c r="V233" s="75"/>
      <c r="W233" s="206"/>
      <c r="X233" s="23"/>
      <c r="Y233" s="23"/>
      <c r="Z233" s="23"/>
      <c r="AA233" s="23"/>
    </row>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8:C21"/>
    <mergeCell ref="D18:W21"/>
    <mergeCell ref="A23:C23"/>
    <mergeCell ref="E23:F23"/>
    <mergeCell ref="H23:J23"/>
    <mergeCell ref="O33:R33"/>
    <mergeCell ref="H25:I25"/>
    <mergeCell ref="H26:I26"/>
    <mergeCell ref="H27:I27"/>
    <mergeCell ref="A30:G30"/>
    <mergeCell ref="H30:N30"/>
    <mergeCell ref="O30:S30"/>
    <mergeCell ref="T30:X30"/>
    <mergeCell ref="A24:C24"/>
    <mergeCell ref="H24:I24"/>
    <mergeCell ref="O31:R31"/>
    <mergeCell ref="O32:R32"/>
  </mergeCells>
  <conditionalFormatting sqref="W32">
    <cfRule type="containsText" dxfId="248" priority="1" stopIfTrue="1" operator="containsText" text="Cerrada">
      <formula>NOT(ISERROR(SEARCH(("Cerrada"),(W32))))</formula>
    </cfRule>
  </conditionalFormatting>
  <conditionalFormatting sqref="W32">
    <cfRule type="containsText" dxfId="247" priority="2" stopIfTrue="1" operator="containsText" text="En ejecución">
      <formula>NOT(ISERROR(SEARCH(("En ejecución"),(W32))))</formula>
    </cfRule>
  </conditionalFormatting>
  <conditionalFormatting sqref="W32">
    <cfRule type="containsText" dxfId="246" priority="3" stopIfTrue="1" operator="containsText" text="Vencida">
      <formula>NOT(ISERROR(SEARCH(("Vencida"),(W32))))</formula>
    </cfRule>
  </conditionalFormatting>
  <conditionalFormatting sqref="W33">
    <cfRule type="containsText" dxfId="245" priority="4" stopIfTrue="1" operator="containsText" text="Cerrada">
      <formula>NOT(ISERROR(SEARCH(("Cerrada"),(W33))))</formula>
    </cfRule>
  </conditionalFormatting>
  <conditionalFormatting sqref="W33">
    <cfRule type="containsText" dxfId="244" priority="5" stopIfTrue="1" operator="containsText" text="En ejecución">
      <formula>NOT(ISERROR(SEARCH(("En ejecución"),(W33))))</formula>
    </cfRule>
  </conditionalFormatting>
  <conditionalFormatting sqref="W33">
    <cfRule type="containsText" dxfId="243" priority="6" stopIfTrue="1" operator="containsText" text="Vencida">
      <formula>NOT(ISERROR(SEARCH(("Vencida"),(W33))))</formula>
    </cfRule>
  </conditionalFormatting>
  <dataValidations count="4">
    <dataValidation type="list" allowBlank="1" showErrorMessage="1" sqref="W32:W33">
      <formula1>$I$2:$I$4</formula1>
    </dataValidation>
    <dataValidation type="list" allowBlank="1" showErrorMessage="1" sqref="V32:V33">
      <formula1>$J$2:$J$4</formula1>
    </dataValidation>
    <dataValidation type="list" allowBlank="1" showInputMessage="1" showErrorMessage="1" prompt=" - " sqref="C32:C33">
      <formula1>$D$2:$D$16</formula1>
    </dataValidation>
    <dataValidation type="list" allowBlank="1" showErrorMessage="1" sqref="A24">
      <formula1>PROCESOS</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284"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285"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286" t="s">
        <v>413</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287"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GESTIÓN CONTRACTUAL</v>
      </c>
      <c r="F22" s="813"/>
      <c r="G22" s="256"/>
      <c r="H22" s="907" t="s">
        <v>361</v>
      </c>
      <c r="I22" s="812"/>
      <c r="J22" s="813"/>
      <c r="K22" s="260"/>
      <c r="L22" s="261"/>
      <c r="M22" s="261"/>
      <c r="N22" s="261"/>
      <c r="O22" s="261"/>
      <c r="P22" s="261"/>
      <c r="Q22" s="261"/>
      <c r="R22" s="261"/>
      <c r="S22" s="261"/>
      <c r="T22" s="261"/>
      <c r="U22" s="261"/>
      <c r="V22" s="261"/>
      <c r="W22" s="261"/>
      <c r="X22" s="262"/>
      <c r="Y22" s="23"/>
      <c r="Z22" s="23"/>
      <c r="AA22" s="23"/>
    </row>
    <row r="23" spans="1:27" ht="53.25" customHeight="1">
      <c r="A23" s="922" t="s">
        <v>85</v>
      </c>
      <c r="B23" s="824"/>
      <c r="C23" s="816"/>
      <c r="D23" s="259"/>
      <c r="E23" s="263" t="s">
        <v>362</v>
      </c>
      <c r="F23" s="264">
        <f>COUNTA(E31:E39)</f>
        <v>1</v>
      </c>
      <c r="G23" s="256"/>
      <c r="H23" s="896" t="s">
        <v>363</v>
      </c>
      <c r="I23" s="897"/>
      <c r="J23" s="264">
        <f>COUNTIF(I31:I39,"Acción correctiva")</f>
        <v>0</v>
      </c>
      <c r="K23" s="257"/>
      <c r="L23" s="261"/>
      <c r="M23" s="261"/>
      <c r="N23" s="261"/>
      <c r="O23" s="261"/>
      <c r="P23" s="261"/>
      <c r="Q23" s="261"/>
      <c r="R23" s="261"/>
      <c r="S23" s="261"/>
      <c r="T23" s="261"/>
      <c r="U23" s="262"/>
      <c r="V23" s="262"/>
      <c r="W23" s="259"/>
      <c r="X23" s="262"/>
      <c r="Y23" s="23"/>
      <c r="Z23" s="23"/>
      <c r="AA23" s="23"/>
    </row>
    <row r="24" spans="1:27" ht="48.75" customHeight="1">
      <c r="A24" s="266"/>
      <c r="B24" s="259"/>
      <c r="C24" s="259"/>
      <c r="D24" s="267"/>
      <c r="E24" s="268" t="s">
        <v>8</v>
      </c>
      <c r="F24" s="269">
        <f>COUNTA(H31:H39)</f>
        <v>1</v>
      </c>
      <c r="G24" s="270"/>
      <c r="H24" s="898" t="s">
        <v>364</v>
      </c>
      <c r="I24" s="899"/>
      <c r="J24" s="265">
        <f>COUNTIF(I31:I39,"Acción Preventiva y/o de mejora")</f>
        <v>1</v>
      </c>
      <c r="K24" s="257"/>
      <c r="L24" s="261"/>
      <c r="M24" s="261"/>
      <c r="N24" s="261"/>
      <c r="O24" s="261"/>
      <c r="P24" s="261"/>
      <c r="Q24" s="261"/>
      <c r="R24" s="257"/>
      <c r="S24" s="257"/>
      <c r="T24" s="257"/>
      <c r="U24" s="262"/>
      <c r="V24" s="262"/>
      <c r="W24" s="259"/>
      <c r="X24" s="262"/>
      <c r="Y24" s="23"/>
      <c r="Z24" s="23"/>
      <c r="AA24" s="23"/>
    </row>
    <row r="25" spans="1:27" ht="53.25" customHeight="1">
      <c r="A25" s="266"/>
      <c r="B25" s="259"/>
      <c r="C25" s="259"/>
      <c r="D25" s="271"/>
      <c r="E25" s="268" t="s">
        <v>9</v>
      </c>
      <c r="F25" s="269">
        <f>COUNTIF(W31:W34, "Vencida")</f>
        <v>0</v>
      </c>
      <c r="G25" s="270"/>
      <c r="H25" s="900"/>
      <c r="I25" s="901"/>
      <c r="J25" s="272"/>
      <c r="K25" s="257"/>
      <c r="L25" s="261"/>
      <c r="M25" s="261"/>
      <c r="N25" s="261"/>
      <c r="O25" s="261"/>
      <c r="P25" s="261"/>
      <c r="Q25" s="261"/>
      <c r="R25" s="257"/>
      <c r="S25" s="257"/>
      <c r="T25" s="257"/>
      <c r="U25" s="262"/>
      <c r="V25" s="262"/>
      <c r="W25" s="259"/>
      <c r="X25" s="273"/>
      <c r="Y25" s="23"/>
      <c r="Z25" s="23"/>
      <c r="AA25" s="23"/>
    </row>
    <row r="26" spans="1:27" ht="48.75" customHeight="1">
      <c r="A26" s="266"/>
      <c r="B26" s="259"/>
      <c r="C26" s="259"/>
      <c r="D26" s="267"/>
      <c r="E26" s="268" t="s">
        <v>10</v>
      </c>
      <c r="F26" s="269">
        <f>COUNTIF(W31:W39, "En ejecución")</f>
        <v>0</v>
      </c>
      <c r="G26" s="270"/>
      <c r="H26" s="900"/>
      <c r="I26" s="901"/>
      <c r="J26" s="274"/>
      <c r="K26" s="272"/>
      <c r="L26" s="261"/>
      <c r="M26" s="261"/>
      <c r="N26" s="261"/>
      <c r="O26" s="261"/>
      <c r="P26" s="261"/>
      <c r="Q26" s="261"/>
      <c r="R26" s="257"/>
      <c r="S26" s="257"/>
      <c r="T26" s="257"/>
      <c r="U26" s="262"/>
      <c r="V26" s="262"/>
      <c r="W26" s="259"/>
      <c r="X26" s="273"/>
      <c r="Y26" s="23"/>
      <c r="Z26" s="23"/>
      <c r="AA26" s="23"/>
    </row>
    <row r="27" spans="1:27" ht="51" customHeight="1">
      <c r="A27" s="266"/>
      <c r="B27" s="259"/>
      <c r="C27" s="259"/>
      <c r="D27" s="271"/>
      <c r="E27" s="275" t="s">
        <v>369</v>
      </c>
      <c r="F27" s="265">
        <f>COUNTIF(W31:W39,"Cerrada")</f>
        <v>1</v>
      </c>
      <c r="G27" s="270"/>
      <c r="H27" s="276"/>
      <c r="I27" s="277"/>
      <c r="J27" s="261"/>
      <c r="K27" s="261"/>
      <c r="L27" s="261"/>
      <c r="M27" s="261"/>
      <c r="N27" s="261"/>
      <c r="O27" s="261"/>
      <c r="P27" s="261"/>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288" t="s">
        <v>111</v>
      </c>
      <c r="B30" s="289" t="s">
        <v>53</v>
      </c>
      <c r="C30" s="289" t="s">
        <v>112</v>
      </c>
      <c r="D30" s="289" t="s">
        <v>113</v>
      </c>
      <c r="E30" s="289" t="s">
        <v>114</v>
      </c>
      <c r="F30" s="289" t="s">
        <v>115</v>
      </c>
      <c r="G30" s="290" t="s">
        <v>116</v>
      </c>
      <c r="H30" s="291" t="s">
        <v>117</v>
      </c>
      <c r="I30" s="289" t="s">
        <v>55</v>
      </c>
      <c r="J30" s="289" t="s">
        <v>118</v>
      </c>
      <c r="K30" s="292" t="s">
        <v>119</v>
      </c>
      <c r="L30" s="292" t="s">
        <v>120</v>
      </c>
      <c r="M30" s="292" t="s">
        <v>121</v>
      </c>
      <c r="N30" s="293" t="s">
        <v>122</v>
      </c>
      <c r="O30" s="908" t="s">
        <v>123</v>
      </c>
      <c r="P30" s="812"/>
      <c r="Q30" s="812"/>
      <c r="R30" s="909"/>
      <c r="S30" s="293" t="s">
        <v>124</v>
      </c>
      <c r="T30" s="114" t="s">
        <v>123</v>
      </c>
      <c r="U30" s="112" t="s">
        <v>124</v>
      </c>
      <c r="V30" s="112" t="s">
        <v>57</v>
      </c>
      <c r="W30" s="112" t="s">
        <v>125</v>
      </c>
      <c r="X30" s="113" t="s">
        <v>126</v>
      </c>
      <c r="Y30" s="115"/>
      <c r="Z30" s="23"/>
      <c r="AA30" s="23"/>
    </row>
    <row r="31" spans="1:27" ht="114" customHeight="1">
      <c r="A31" s="354">
        <v>1</v>
      </c>
      <c r="B31" s="126" t="s">
        <v>80</v>
      </c>
      <c r="C31" s="126" t="s">
        <v>434</v>
      </c>
      <c r="D31" s="121">
        <v>44082</v>
      </c>
      <c r="E31" s="120" t="s">
        <v>435</v>
      </c>
      <c r="F31" s="126" t="s">
        <v>75</v>
      </c>
      <c r="G31" s="126" t="s">
        <v>436</v>
      </c>
      <c r="H31" s="126" t="s">
        <v>437</v>
      </c>
      <c r="I31" s="120" t="s">
        <v>69</v>
      </c>
      <c r="J31" s="120" t="s">
        <v>438</v>
      </c>
      <c r="K31" s="126" t="s">
        <v>439</v>
      </c>
      <c r="L31" s="121">
        <v>44180</v>
      </c>
      <c r="M31" s="121">
        <v>44214</v>
      </c>
      <c r="N31" s="121">
        <v>44286</v>
      </c>
      <c r="O31" s="926" t="s">
        <v>440</v>
      </c>
      <c r="P31" s="783"/>
      <c r="Q31" s="783"/>
      <c r="R31" s="805"/>
      <c r="S31" s="126" t="s">
        <v>441</v>
      </c>
      <c r="T31" s="356" t="s">
        <v>442</v>
      </c>
      <c r="U31" s="357"/>
      <c r="V31" s="357" t="s">
        <v>77</v>
      </c>
      <c r="W31" s="341" t="s">
        <v>76</v>
      </c>
      <c r="X31" s="357" t="s">
        <v>443</v>
      </c>
      <c r="Y31" s="295"/>
      <c r="Z31" s="76"/>
      <c r="AA31" s="76"/>
    </row>
    <row r="32" spans="1:27" ht="37.5" customHeight="1">
      <c r="A32" s="358"/>
      <c r="B32" s="358"/>
      <c r="C32" s="358"/>
      <c r="D32" s="358"/>
      <c r="E32" s="359"/>
      <c r="F32" s="358"/>
      <c r="G32" s="360"/>
      <c r="H32" s="360"/>
      <c r="I32" s="359"/>
      <c r="J32" s="358"/>
      <c r="K32" s="358"/>
      <c r="L32" s="359"/>
      <c r="M32" s="358"/>
      <c r="N32" s="358"/>
      <c r="O32" s="927"/>
      <c r="P32" s="867"/>
      <c r="Q32" s="867"/>
      <c r="R32" s="868"/>
      <c r="S32" s="358"/>
      <c r="T32" s="361"/>
      <c r="U32" s="361"/>
      <c r="V32" s="361"/>
      <c r="W32" s="341"/>
      <c r="X32" s="362"/>
      <c r="Y32" s="295"/>
      <c r="Z32" s="76"/>
      <c r="AA32" s="76"/>
    </row>
    <row r="33" spans="1:27" ht="15.75" customHeight="1">
      <c r="A33" s="23"/>
      <c r="B33" s="23"/>
      <c r="C33" s="23"/>
      <c r="D33" s="23"/>
      <c r="E33" s="96"/>
      <c r="F33" s="23"/>
      <c r="G33" s="96"/>
      <c r="H33" s="96"/>
      <c r="I33" s="23"/>
      <c r="J33" s="23"/>
      <c r="K33" s="23"/>
      <c r="L33" s="23"/>
      <c r="M33" s="23"/>
      <c r="N33" s="23"/>
      <c r="O33" s="23"/>
      <c r="P33" s="23"/>
      <c r="Q33" s="23"/>
      <c r="R33" s="23"/>
      <c r="S33" s="23"/>
      <c r="T33" s="95"/>
      <c r="U33" s="95"/>
      <c r="V33" s="95"/>
      <c r="W33" s="206"/>
      <c r="X33" s="96"/>
      <c r="Y33" s="23"/>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06"/>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06"/>
      <c r="X231" s="23"/>
      <c r="Y231" s="23"/>
      <c r="Z231" s="23"/>
      <c r="AA231" s="23"/>
    </row>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7:C20"/>
    <mergeCell ref="D17:W20"/>
    <mergeCell ref="A22:C22"/>
    <mergeCell ref="E22:F22"/>
    <mergeCell ref="H22:J22"/>
    <mergeCell ref="O32:R32"/>
    <mergeCell ref="H24:I24"/>
    <mergeCell ref="H25:I25"/>
    <mergeCell ref="H26:I26"/>
    <mergeCell ref="A29:G29"/>
    <mergeCell ref="H29:N29"/>
    <mergeCell ref="O29:S29"/>
    <mergeCell ref="T29:X29"/>
    <mergeCell ref="A23:C23"/>
    <mergeCell ref="H23:I23"/>
    <mergeCell ref="O30:R30"/>
    <mergeCell ref="O31:R31"/>
  </mergeCells>
  <conditionalFormatting sqref="W32">
    <cfRule type="containsText" dxfId="242" priority="1" stopIfTrue="1" operator="containsText" text="Cerrada">
      <formula>NOT(ISERROR(SEARCH(("Cerrada"),(W32))))</formula>
    </cfRule>
  </conditionalFormatting>
  <conditionalFormatting sqref="W32">
    <cfRule type="containsText" dxfId="241" priority="2" stopIfTrue="1" operator="containsText" text="En ejecución">
      <formula>NOT(ISERROR(SEARCH(("En ejecución"),(W32))))</formula>
    </cfRule>
  </conditionalFormatting>
  <conditionalFormatting sqref="W32">
    <cfRule type="containsText" dxfId="240" priority="3" stopIfTrue="1" operator="containsText" text="Vencida">
      <formula>NOT(ISERROR(SEARCH(("Vencida"),(W32))))</formula>
    </cfRule>
  </conditionalFormatting>
  <conditionalFormatting sqref="W31">
    <cfRule type="containsText" dxfId="239" priority="4" stopIfTrue="1" operator="containsText" text="Cerrada">
      <formula>NOT(ISERROR(SEARCH(("Cerrada"),(W31))))</formula>
    </cfRule>
  </conditionalFormatting>
  <conditionalFormatting sqref="W31">
    <cfRule type="containsText" dxfId="238" priority="5" stopIfTrue="1" operator="containsText" text="En ejecución">
      <formula>NOT(ISERROR(SEARCH(("En ejecución"),(W31))))</formula>
    </cfRule>
  </conditionalFormatting>
  <conditionalFormatting sqref="W31">
    <cfRule type="containsText" dxfId="237" priority="6" stopIfTrue="1" operator="containsText" text="Vencida">
      <formula>NOT(ISERROR(SEARCH(("Vencida"),(W31))))</formula>
    </cfRule>
  </conditionalFormatting>
  <dataValidations count="7">
    <dataValidation type="list" allowBlank="1" showErrorMessage="1" sqref="W31:W32">
      <formula1>$I$2:$I$4</formula1>
    </dataValidation>
    <dataValidation type="list" allowBlank="1" showErrorMessage="1" sqref="B32">
      <formula1>$F$2:$F$6</formula1>
    </dataValidation>
    <dataValidation type="list" allowBlank="1" showErrorMessage="1" sqref="V31:V32">
      <formula1>$J$2:$J$4</formula1>
    </dataValidation>
    <dataValidation type="list" allowBlank="1" showErrorMessage="1" sqref="F32">
      <formula1>$G$2:$G$5</formula1>
    </dataValidation>
    <dataValidation type="list" allowBlank="1" showErrorMessage="1" sqref="I32">
      <formula1>$H$2:$H$3</formula1>
    </dataValidation>
    <dataValidation type="list" allowBlank="1" showErrorMessage="1" sqref="C32">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A1000"/>
  <sheetViews>
    <sheetView showGridLines="0" topLeftCell="A16" workbookViewId="0"/>
  </sheetViews>
  <sheetFormatPr baseColWidth="10" defaultColWidth="14.42578125" defaultRowHeight="15" customHeight="1"/>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20.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124"/>
      <c r="T1" s="23"/>
      <c r="U1" s="23"/>
      <c r="V1" s="363"/>
      <c r="W1" s="23"/>
      <c r="X1" s="23"/>
      <c r="Y1" s="23"/>
      <c r="Z1" s="23"/>
      <c r="AA1" s="23"/>
    </row>
    <row r="2" spans="1:27" ht="20.25" hidden="1" customHeight="1">
      <c r="A2" s="76"/>
      <c r="B2" s="77"/>
      <c r="C2" s="78" t="s">
        <v>58</v>
      </c>
      <c r="D2" s="78" t="s">
        <v>59</v>
      </c>
      <c r="E2" s="79"/>
      <c r="F2" s="80" t="s">
        <v>60</v>
      </c>
      <c r="G2" s="81" t="s">
        <v>61</v>
      </c>
      <c r="H2" s="80" t="s">
        <v>62</v>
      </c>
      <c r="I2" s="82" t="s">
        <v>63</v>
      </c>
      <c r="J2" s="83" t="s">
        <v>64</v>
      </c>
      <c r="K2" s="76"/>
      <c r="L2" s="84"/>
      <c r="M2" s="85"/>
      <c r="N2" s="85"/>
      <c r="O2" s="85"/>
      <c r="P2" s="85"/>
      <c r="Q2" s="85"/>
      <c r="R2" s="85"/>
      <c r="S2" s="364"/>
      <c r="T2" s="76"/>
      <c r="U2" s="76"/>
      <c r="V2" s="365"/>
      <c r="W2" s="76"/>
      <c r="X2" s="76"/>
      <c r="Y2" s="76"/>
      <c r="Z2" s="76"/>
      <c r="AA2" s="76"/>
    </row>
    <row r="3" spans="1:27" ht="20.25" hidden="1" customHeight="1">
      <c r="A3" s="76"/>
      <c r="B3" s="77"/>
      <c r="C3" s="78" t="s">
        <v>65</v>
      </c>
      <c r="D3" s="78" t="s">
        <v>66</v>
      </c>
      <c r="E3" s="79"/>
      <c r="F3" s="80" t="s">
        <v>67</v>
      </c>
      <c r="G3" s="81" t="s">
        <v>68</v>
      </c>
      <c r="H3" s="81" t="s">
        <v>69</v>
      </c>
      <c r="I3" s="86" t="s">
        <v>70</v>
      </c>
      <c r="J3" s="83" t="s">
        <v>71</v>
      </c>
      <c r="K3" s="76"/>
      <c r="L3" s="84"/>
      <c r="M3" s="85"/>
      <c r="N3" s="85"/>
      <c r="O3" s="85"/>
      <c r="P3" s="85"/>
      <c r="Q3" s="85"/>
      <c r="R3" s="85"/>
      <c r="S3" s="364"/>
      <c r="T3" s="76"/>
      <c r="U3" s="76"/>
      <c r="V3" s="365"/>
      <c r="W3" s="76"/>
      <c r="X3" s="76"/>
      <c r="Y3" s="76"/>
      <c r="Z3" s="76"/>
      <c r="AA3" s="76"/>
    </row>
    <row r="4" spans="1:27" ht="20.25" hidden="1" customHeight="1">
      <c r="A4" s="76"/>
      <c r="B4" s="77"/>
      <c r="C4" s="78" t="s">
        <v>72</v>
      </c>
      <c r="D4" s="78" t="s">
        <v>73</v>
      </c>
      <c r="E4" s="79"/>
      <c r="F4" s="80" t="s">
        <v>74</v>
      </c>
      <c r="G4" s="81" t="s">
        <v>75</v>
      </c>
      <c r="H4" s="87"/>
      <c r="I4" s="88" t="s">
        <v>76</v>
      </c>
      <c r="J4" s="83" t="s">
        <v>77</v>
      </c>
      <c r="K4" s="76"/>
      <c r="L4" s="84"/>
      <c r="M4" s="85"/>
      <c r="N4" s="85"/>
      <c r="O4" s="85"/>
      <c r="P4" s="85"/>
      <c r="Q4" s="85"/>
      <c r="R4" s="85"/>
      <c r="S4" s="364"/>
      <c r="T4" s="76"/>
      <c r="U4" s="76"/>
      <c r="V4" s="365"/>
      <c r="W4" s="76"/>
      <c r="X4" s="76"/>
      <c r="Y4" s="76"/>
      <c r="Z4" s="76"/>
      <c r="AA4" s="76"/>
    </row>
    <row r="5" spans="1:27" ht="20.25" hidden="1" customHeight="1">
      <c r="A5" s="76"/>
      <c r="B5" s="77"/>
      <c r="C5" s="78" t="s">
        <v>78</v>
      </c>
      <c r="D5" s="78" t="s">
        <v>79</v>
      </c>
      <c r="E5" s="79"/>
      <c r="F5" s="81" t="s">
        <v>80</v>
      </c>
      <c r="G5" s="81" t="s">
        <v>81</v>
      </c>
      <c r="H5" s="89"/>
      <c r="I5" s="83"/>
      <c r="J5" s="83"/>
      <c r="K5" s="76"/>
      <c r="L5" s="84"/>
      <c r="M5" s="85"/>
      <c r="N5" s="85"/>
      <c r="O5" s="85"/>
      <c r="P5" s="85"/>
      <c r="Q5" s="85"/>
      <c r="R5" s="85"/>
      <c r="S5" s="364"/>
      <c r="T5" s="76"/>
      <c r="U5" s="76"/>
      <c r="V5" s="365"/>
      <c r="W5" s="76"/>
      <c r="X5" s="76"/>
      <c r="Y5" s="76"/>
      <c r="Z5" s="76"/>
      <c r="AA5" s="76"/>
    </row>
    <row r="6" spans="1:27" ht="20.25" hidden="1" customHeight="1">
      <c r="A6" s="76"/>
      <c r="B6" s="77"/>
      <c r="C6" s="78" t="s">
        <v>82</v>
      </c>
      <c r="D6" s="78" t="s">
        <v>83</v>
      </c>
      <c r="E6" s="76"/>
      <c r="F6" s="81" t="s">
        <v>84</v>
      </c>
      <c r="G6" s="89"/>
      <c r="H6" s="89"/>
      <c r="I6" s="83"/>
      <c r="J6" s="83"/>
      <c r="K6" s="76"/>
      <c r="L6" s="84"/>
      <c r="M6" s="85"/>
      <c r="N6" s="85"/>
      <c r="O6" s="85"/>
      <c r="P6" s="85"/>
      <c r="Q6" s="85"/>
      <c r="R6" s="85"/>
      <c r="S6" s="364"/>
      <c r="T6" s="76"/>
      <c r="U6" s="76"/>
      <c r="V6" s="365"/>
      <c r="W6" s="76"/>
      <c r="X6" s="76"/>
      <c r="Y6" s="76"/>
      <c r="Z6" s="76"/>
      <c r="AA6" s="76"/>
    </row>
    <row r="7" spans="1:27" ht="20.25" hidden="1" customHeight="1">
      <c r="A7" s="76"/>
      <c r="B7" s="77"/>
      <c r="C7" s="78" t="s">
        <v>85</v>
      </c>
      <c r="D7" s="78" t="s">
        <v>86</v>
      </c>
      <c r="E7" s="79"/>
      <c r="F7" s="87"/>
      <c r="G7" s="89"/>
      <c r="H7" s="89"/>
      <c r="I7" s="90"/>
      <c r="J7" s="90"/>
      <c r="K7" s="76"/>
      <c r="L7" s="84"/>
      <c r="M7" s="85"/>
      <c r="N7" s="85"/>
      <c r="O7" s="85"/>
      <c r="P7" s="85"/>
      <c r="Q7" s="85"/>
      <c r="R7" s="85"/>
      <c r="S7" s="364"/>
      <c r="T7" s="76"/>
      <c r="U7" s="76"/>
      <c r="V7" s="365"/>
      <c r="W7" s="76"/>
      <c r="X7" s="76"/>
      <c r="Y7" s="76"/>
      <c r="Z7" s="76"/>
      <c r="AA7" s="76"/>
    </row>
    <row r="8" spans="1:27" ht="20.25" hidden="1" customHeight="1">
      <c r="A8" s="76"/>
      <c r="B8" s="77"/>
      <c r="C8" s="78" t="s">
        <v>87</v>
      </c>
      <c r="D8" s="78" t="s">
        <v>88</v>
      </c>
      <c r="E8" s="79"/>
      <c r="F8" s="87"/>
      <c r="G8" s="89"/>
      <c r="H8" s="89"/>
      <c r="I8" s="83"/>
      <c r="J8" s="83"/>
      <c r="K8" s="76"/>
      <c r="L8" s="84"/>
      <c r="M8" s="85"/>
      <c r="N8" s="85"/>
      <c r="O8" s="85"/>
      <c r="P8" s="85"/>
      <c r="Q8" s="85"/>
      <c r="R8" s="85"/>
      <c r="S8" s="364"/>
      <c r="T8" s="76"/>
      <c r="U8" s="76"/>
      <c r="V8" s="365"/>
      <c r="W8" s="76"/>
      <c r="X8" s="76"/>
      <c r="Y8" s="76"/>
      <c r="Z8" s="76"/>
      <c r="AA8" s="76"/>
    </row>
    <row r="9" spans="1:27" ht="20.25" hidden="1" customHeight="1">
      <c r="A9" s="76"/>
      <c r="B9" s="77"/>
      <c r="C9" s="78" t="s">
        <v>89</v>
      </c>
      <c r="D9" s="78" t="s">
        <v>90</v>
      </c>
      <c r="E9" s="79"/>
      <c r="F9" s="89"/>
      <c r="G9" s="89"/>
      <c r="H9" s="89"/>
      <c r="I9" s="83"/>
      <c r="J9" s="83"/>
      <c r="K9" s="76"/>
      <c r="L9" s="84"/>
      <c r="M9" s="85"/>
      <c r="N9" s="85"/>
      <c r="O9" s="85"/>
      <c r="P9" s="85"/>
      <c r="Q9" s="85"/>
      <c r="R9" s="85"/>
      <c r="S9" s="364"/>
      <c r="T9" s="76"/>
      <c r="U9" s="76"/>
      <c r="V9" s="365"/>
      <c r="W9" s="76"/>
      <c r="X9" s="76"/>
      <c r="Y9" s="76"/>
      <c r="Z9" s="76"/>
      <c r="AA9" s="76"/>
    </row>
    <row r="10" spans="1:27" ht="20.25" hidden="1" customHeight="1">
      <c r="A10" s="76"/>
      <c r="B10" s="77"/>
      <c r="C10" s="78" t="s">
        <v>91</v>
      </c>
      <c r="D10" s="78" t="s">
        <v>92</v>
      </c>
      <c r="E10" s="79"/>
      <c r="F10" s="89"/>
      <c r="G10" s="89"/>
      <c r="H10" s="89"/>
      <c r="I10" s="83"/>
      <c r="J10" s="83"/>
      <c r="K10" s="76"/>
      <c r="L10" s="84"/>
      <c r="M10" s="85"/>
      <c r="N10" s="85"/>
      <c r="O10" s="85"/>
      <c r="P10" s="85"/>
      <c r="Q10" s="85"/>
      <c r="R10" s="85"/>
      <c r="S10" s="364"/>
      <c r="T10" s="76"/>
      <c r="U10" s="76"/>
      <c r="V10" s="365"/>
      <c r="W10" s="76"/>
      <c r="X10" s="76"/>
      <c r="Y10" s="76"/>
      <c r="Z10" s="76"/>
      <c r="AA10" s="76"/>
    </row>
    <row r="11" spans="1:27" ht="20.25" hidden="1" customHeight="1">
      <c r="A11" s="76"/>
      <c r="B11" s="77"/>
      <c r="C11" s="78" t="s">
        <v>93</v>
      </c>
      <c r="D11" s="78" t="s">
        <v>94</v>
      </c>
      <c r="E11" s="79"/>
      <c r="F11" s="89"/>
      <c r="G11" s="89"/>
      <c r="H11" s="89"/>
      <c r="I11" s="83"/>
      <c r="J11" s="83"/>
      <c r="K11" s="76"/>
      <c r="L11" s="84"/>
      <c r="M11" s="85"/>
      <c r="N11" s="85"/>
      <c r="O11" s="85"/>
      <c r="P11" s="85"/>
      <c r="Q11" s="85"/>
      <c r="R11" s="85"/>
      <c r="S11" s="364"/>
      <c r="T11" s="76"/>
      <c r="U11" s="76"/>
      <c r="V11" s="365"/>
      <c r="W11" s="76"/>
      <c r="X11" s="76"/>
      <c r="Y11" s="76"/>
      <c r="Z11" s="76"/>
      <c r="AA11" s="76"/>
    </row>
    <row r="12" spans="1:27" ht="20.25" hidden="1" customHeight="1">
      <c r="A12" s="76"/>
      <c r="B12" s="77"/>
      <c r="C12" s="78" t="s">
        <v>95</v>
      </c>
      <c r="D12" s="78" t="s">
        <v>96</v>
      </c>
      <c r="E12" s="79"/>
      <c r="F12" s="91"/>
      <c r="G12" s="91"/>
      <c r="H12" s="91"/>
      <c r="I12" s="77"/>
      <c r="J12" s="85"/>
      <c r="K12" s="85"/>
      <c r="L12" s="76"/>
      <c r="M12" s="84"/>
      <c r="N12" s="85"/>
      <c r="O12" s="85"/>
      <c r="P12" s="85"/>
      <c r="Q12" s="85"/>
      <c r="R12" s="85"/>
      <c r="S12" s="84"/>
      <c r="T12" s="76"/>
      <c r="U12" s="76"/>
      <c r="V12" s="365"/>
      <c r="W12" s="76"/>
      <c r="X12" s="76"/>
      <c r="Y12" s="76"/>
      <c r="Z12" s="76"/>
      <c r="AA12" s="76"/>
    </row>
    <row r="13" spans="1:27" ht="20.25" hidden="1" customHeight="1">
      <c r="A13" s="76"/>
      <c r="B13" s="77"/>
      <c r="C13" s="78" t="s">
        <v>97</v>
      </c>
      <c r="D13" s="78" t="s">
        <v>98</v>
      </c>
      <c r="E13" s="79"/>
      <c r="F13" s="91"/>
      <c r="G13" s="91"/>
      <c r="H13" s="91"/>
      <c r="I13" s="77"/>
      <c r="J13" s="85"/>
      <c r="K13" s="85"/>
      <c r="L13" s="76"/>
      <c r="M13" s="84"/>
      <c r="N13" s="85"/>
      <c r="O13" s="85"/>
      <c r="P13" s="85"/>
      <c r="Q13" s="85"/>
      <c r="R13" s="85"/>
      <c r="S13" s="84"/>
      <c r="T13" s="76"/>
      <c r="U13" s="76"/>
      <c r="V13" s="365"/>
      <c r="W13" s="76"/>
      <c r="X13" s="76"/>
      <c r="Y13" s="76"/>
      <c r="Z13" s="76"/>
      <c r="AA13" s="76"/>
    </row>
    <row r="14" spans="1:27" ht="20.25" hidden="1" customHeight="1">
      <c r="A14" s="76"/>
      <c r="B14" s="77"/>
      <c r="C14" s="78" t="s">
        <v>99</v>
      </c>
      <c r="D14" s="92"/>
      <c r="E14" s="79"/>
      <c r="F14" s="91"/>
      <c r="G14" s="91"/>
      <c r="H14" s="91"/>
      <c r="I14" s="77"/>
      <c r="J14" s="85"/>
      <c r="K14" s="85"/>
      <c r="L14" s="76"/>
      <c r="M14" s="84"/>
      <c r="N14" s="85"/>
      <c r="O14" s="85"/>
      <c r="P14" s="85"/>
      <c r="Q14" s="85"/>
      <c r="R14" s="85"/>
      <c r="S14" s="84"/>
      <c r="T14" s="76"/>
      <c r="U14" s="76"/>
      <c r="V14" s="365"/>
      <c r="W14" s="76"/>
      <c r="X14" s="76"/>
      <c r="Y14" s="76"/>
      <c r="Z14" s="76"/>
      <c r="AA14" s="76"/>
    </row>
    <row r="15" spans="1:27" ht="20.25" hidden="1" customHeight="1">
      <c r="A15" s="76"/>
      <c r="B15" s="77"/>
      <c r="C15" s="93" t="s">
        <v>100</v>
      </c>
      <c r="D15" s="78"/>
      <c r="E15" s="79"/>
      <c r="F15" s="91"/>
      <c r="G15" s="91"/>
      <c r="H15" s="91"/>
      <c r="I15" s="77"/>
      <c r="J15" s="85"/>
      <c r="K15" s="85"/>
      <c r="L15" s="76"/>
      <c r="M15" s="84"/>
      <c r="N15" s="85"/>
      <c r="O15" s="85"/>
      <c r="P15" s="85"/>
      <c r="Q15" s="85"/>
      <c r="R15" s="85"/>
      <c r="S15" s="84"/>
      <c r="T15" s="76"/>
      <c r="U15" s="76"/>
      <c r="V15" s="365"/>
      <c r="W15" s="76"/>
      <c r="X15" s="76"/>
      <c r="Y15" s="76"/>
      <c r="Z15" s="76"/>
      <c r="AA15" s="76"/>
    </row>
    <row r="16" spans="1:27" ht="20.25" customHeight="1">
      <c r="A16" s="69"/>
      <c r="B16" s="23"/>
      <c r="C16" s="23"/>
      <c r="D16" s="23"/>
      <c r="E16" s="94"/>
      <c r="F16" s="23"/>
      <c r="G16" s="94"/>
      <c r="H16" s="94"/>
      <c r="I16" s="75"/>
      <c r="J16" s="75"/>
      <c r="K16" s="75"/>
      <c r="L16" s="75"/>
      <c r="M16" s="74"/>
      <c r="N16" s="75"/>
      <c r="O16" s="75"/>
      <c r="P16" s="75"/>
      <c r="Q16" s="75"/>
      <c r="R16" s="75"/>
      <c r="S16" s="74"/>
      <c r="T16" s="95"/>
      <c r="U16" s="95"/>
      <c r="V16" s="363"/>
      <c r="W16" s="23"/>
      <c r="X16" s="96"/>
      <c r="Y16" s="96"/>
      <c r="Z16" s="23"/>
      <c r="AA16" s="23"/>
    </row>
    <row r="17" spans="1:27" ht="20.2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0.2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250" t="s">
        <v>358</v>
      </c>
      <c r="Y18" s="23"/>
      <c r="Z18" s="23"/>
      <c r="AA18" s="23"/>
    </row>
    <row r="19" spans="1:27" ht="20.2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331" t="s">
        <v>359</v>
      </c>
      <c r="Y19" s="23"/>
      <c r="Z19" s="23"/>
      <c r="AA19" s="23"/>
    </row>
    <row r="20" spans="1:27" ht="20.2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251" t="s">
        <v>105</v>
      </c>
      <c r="Y20" s="23"/>
      <c r="Z20" s="23"/>
      <c r="AA20" s="23"/>
    </row>
    <row r="21" spans="1:27" ht="20.25" customHeight="1">
      <c r="A21" s="252"/>
      <c r="B21" s="253"/>
      <c r="C21" s="253"/>
      <c r="D21" s="253"/>
      <c r="E21" s="254"/>
      <c r="F21" s="255"/>
      <c r="G21" s="256"/>
      <c r="H21" s="256"/>
      <c r="I21" s="255"/>
      <c r="J21" s="255"/>
      <c r="K21" s="255"/>
      <c r="L21" s="255"/>
      <c r="M21" s="255"/>
      <c r="N21" s="255"/>
      <c r="O21" s="255"/>
      <c r="P21" s="255"/>
      <c r="Q21" s="255"/>
      <c r="R21" s="255"/>
      <c r="S21" s="255"/>
      <c r="T21" s="258"/>
      <c r="U21" s="258"/>
      <c r="V21" s="255"/>
      <c r="W21" s="255"/>
      <c r="X21" s="256"/>
      <c r="Y21" s="23"/>
      <c r="Z21" s="23"/>
      <c r="AA21" s="23"/>
    </row>
    <row r="22" spans="1:27" ht="20.25" customHeight="1">
      <c r="A22" s="905" t="s">
        <v>360</v>
      </c>
      <c r="B22" s="824"/>
      <c r="C22" s="816"/>
      <c r="D22" s="259"/>
      <c r="E22" s="906" t="str">
        <f>CONCATENATE("INFORME DE SEGUIMIENTO DEL PROCESO ",A23)</f>
        <v>INFORME DE SEGUIMIENTO DEL PROCESO GESTIÓN DE RECURSOS FÍSICOS Y AMBIENTAL</v>
      </c>
      <c r="F22" s="813"/>
      <c r="G22" s="256"/>
      <c r="H22" s="907" t="s">
        <v>361</v>
      </c>
      <c r="I22" s="812"/>
      <c r="J22" s="813"/>
      <c r="K22" s="260"/>
      <c r="L22" s="261"/>
      <c r="M22" s="261"/>
      <c r="N22" s="261"/>
      <c r="O22" s="261"/>
      <c r="P22" s="261"/>
      <c r="Q22" s="261"/>
      <c r="R22" s="261"/>
      <c r="S22" s="366"/>
      <c r="T22" s="261"/>
      <c r="U22" s="261"/>
      <c r="V22" s="367"/>
      <c r="W22" s="261"/>
      <c r="X22" s="262"/>
      <c r="Y22" s="23"/>
      <c r="Z22" s="23"/>
      <c r="AA22" s="23"/>
    </row>
    <row r="23" spans="1:27" ht="33" customHeight="1">
      <c r="A23" s="922" t="s">
        <v>89</v>
      </c>
      <c r="B23" s="824"/>
      <c r="C23" s="816"/>
      <c r="D23" s="259"/>
      <c r="E23" s="263" t="s">
        <v>362</v>
      </c>
      <c r="F23" s="264">
        <f>COUNTA(E31:E39)</f>
        <v>7</v>
      </c>
      <c r="G23" s="256"/>
      <c r="H23" s="896" t="s">
        <v>363</v>
      </c>
      <c r="I23" s="897"/>
      <c r="J23" s="264">
        <f>COUNTIF(I31:I39, "Acción correctiva")</f>
        <v>4</v>
      </c>
      <c r="K23" s="257"/>
      <c r="L23" s="261"/>
      <c r="M23" s="261"/>
      <c r="N23" s="261"/>
      <c r="O23" s="261"/>
      <c r="P23" s="261"/>
      <c r="Q23" s="261"/>
      <c r="R23" s="261"/>
      <c r="S23" s="366"/>
      <c r="T23" s="261"/>
      <c r="U23" s="262"/>
      <c r="V23" s="368"/>
      <c r="W23" s="259"/>
      <c r="X23" s="262"/>
      <c r="Y23" s="23"/>
      <c r="Z23" s="23"/>
      <c r="AA23" s="23"/>
    </row>
    <row r="24" spans="1:27" ht="20.25" customHeight="1">
      <c r="A24" s="266"/>
      <c r="B24" s="259"/>
      <c r="C24" s="259"/>
      <c r="D24" s="267"/>
      <c r="E24" s="268" t="s">
        <v>8</v>
      </c>
      <c r="F24" s="269">
        <f>COUNTA(H31:H99)</f>
        <v>7</v>
      </c>
      <c r="G24" s="270"/>
      <c r="H24" s="898" t="s">
        <v>364</v>
      </c>
      <c r="I24" s="899"/>
      <c r="J24" s="265">
        <f>COUNTIF(I32:I40, "Acción preventiva")</f>
        <v>0</v>
      </c>
      <c r="K24" s="257"/>
      <c r="L24" s="261"/>
      <c r="M24" s="261"/>
      <c r="N24" s="261"/>
      <c r="O24" s="261"/>
      <c r="P24" s="261"/>
      <c r="Q24" s="261"/>
      <c r="R24" s="257"/>
      <c r="S24" s="369"/>
      <c r="T24" s="257"/>
      <c r="U24" s="262"/>
      <c r="V24" s="368"/>
      <c r="W24" s="259"/>
      <c r="X24" s="262"/>
      <c r="Y24" s="23"/>
      <c r="Z24" s="23"/>
      <c r="AA24" s="23"/>
    </row>
    <row r="25" spans="1:27" ht="20.25" customHeight="1">
      <c r="A25" s="266"/>
      <c r="B25" s="259"/>
      <c r="C25" s="259"/>
      <c r="D25" s="271"/>
      <c r="E25" s="268" t="s">
        <v>9</v>
      </c>
      <c r="F25" s="269">
        <f>COUNTIF(W31:W39, "Vencida")</f>
        <v>0</v>
      </c>
      <c r="G25" s="270"/>
      <c r="H25" s="900"/>
      <c r="I25" s="901"/>
      <c r="J25" s="272"/>
      <c r="K25" s="257"/>
      <c r="L25" s="261"/>
      <c r="M25" s="261"/>
      <c r="N25" s="261"/>
      <c r="O25" s="261"/>
      <c r="P25" s="261"/>
      <c r="Q25" s="261"/>
      <c r="R25" s="257"/>
      <c r="S25" s="369"/>
      <c r="T25" s="257"/>
      <c r="U25" s="262"/>
      <c r="V25" s="368"/>
      <c r="W25" s="259"/>
      <c r="X25" s="273"/>
      <c r="Y25" s="23"/>
      <c r="Z25" s="23"/>
      <c r="AA25" s="23"/>
    </row>
    <row r="26" spans="1:27" ht="20.25" customHeight="1">
      <c r="A26" s="266"/>
      <c r="B26" s="259"/>
      <c r="C26" s="259"/>
      <c r="D26" s="267"/>
      <c r="E26" s="268" t="s">
        <v>10</v>
      </c>
      <c r="F26" s="269">
        <f>COUNTIF(W31:W39, "En ejecución")</f>
        <v>0</v>
      </c>
      <c r="G26" s="270"/>
      <c r="H26" s="900"/>
      <c r="I26" s="901"/>
      <c r="J26" s="274"/>
      <c r="K26" s="272"/>
      <c r="L26" s="261"/>
      <c r="M26" s="261"/>
      <c r="N26" s="261"/>
      <c r="O26" s="261"/>
      <c r="P26" s="261"/>
      <c r="Q26" s="261"/>
      <c r="R26" s="257"/>
      <c r="S26" s="369"/>
      <c r="T26" s="257"/>
      <c r="U26" s="262"/>
      <c r="V26" s="368"/>
      <c r="W26" s="259"/>
      <c r="X26" s="273"/>
      <c r="Y26" s="23"/>
      <c r="Z26" s="23"/>
      <c r="AA26" s="23"/>
    </row>
    <row r="27" spans="1:27" ht="20.25" customHeight="1">
      <c r="A27" s="266"/>
      <c r="B27" s="259"/>
      <c r="C27" s="259"/>
      <c r="D27" s="271"/>
      <c r="E27" s="275" t="s">
        <v>369</v>
      </c>
      <c r="F27" s="265">
        <f>COUNTIF(W31:W39,"Cerrada")</f>
        <v>7</v>
      </c>
      <c r="G27" s="270"/>
      <c r="H27" s="276"/>
      <c r="I27" s="277"/>
      <c r="J27" s="261"/>
      <c r="K27" s="261"/>
      <c r="L27" s="261"/>
      <c r="M27" s="261"/>
      <c r="N27" s="261"/>
      <c r="O27" s="261"/>
      <c r="P27" s="261"/>
      <c r="Q27" s="261"/>
      <c r="R27" s="257"/>
      <c r="S27" s="369"/>
      <c r="T27" s="257"/>
      <c r="U27" s="262"/>
      <c r="V27" s="368"/>
      <c r="W27" s="259"/>
      <c r="X27" s="273"/>
      <c r="Y27" s="23"/>
      <c r="Z27" s="23"/>
      <c r="AA27" s="23"/>
    </row>
    <row r="28" spans="1:27" ht="20.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23"/>
      <c r="Z28" s="23"/>
      <c r="AA28" s="23"/>
    </row>
    <row r="29" spans="1:27" ht="20.2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908" t="s">
        <v>123</v>
      </c>
      <c r="P30" s="812"/>
      <c r="Q30" s="812"/>
      <c r="R30" s="909"/>
      <c r="S30" s="293" t="s">
        <v>124</v>
      </c>
      <c r="T30" s="114" t="s">
        <v>123</v>
      </c>
      <c r="U30" s="112" t="s">
        <v>124</v>
      </c>
      <c r="V30" s="112" t="s">
        <v>57</v>
      </c>
      <c r="W30" s="112" t="s">
        <v>125</v>
      </c>
      <c r="X30" s="113" t="s">
        <v>126</v>
      </c>
      <c r="Y30" s="115"/>
      <c r="Z30" s="23"/>
      <c r="AA30" s="23"/>
    </row>
    <row r="31" spans="1:27" ht="366" customHeight="1">
      <c r="A31" s="148">
        <v>1</v>
      </c>
      <c r="B31" s="149" t="s">
        <v>60</v>
      </c>
      <c r="C31" s="149" t="s">
        <v>96</v>
      </c>
      <c r="D31" s="150">
        <v>43679</v>
      </c>
      <c r="E31" s="151" t="s">
        <v>214</v>
      </c>
      <c r="F31" s="152" t="s">
        <v>61</v>
      </c>
      <c r="G31" s="151" t="s">
        <v>215</v>
      </c>
      <c r="H31" s="149" t="s">
        <v>216</v>
      </c>
      <c r="I31" s="149" t="s">
        <v>62</v>
      </c>
      <c r="J31" s="149" t="s">
        <v>217</v>
      </c>
      <c r="K31" s="149" t="s">
        <v>218</v>
      </c>
      <c r="L31" s="150">
        <v>43692</v>
      </c>
      <c r="M31" s="150">
        <v>43692</v>
      </c>
      <c r="N31" s="153">
        <v>43769</v>
      </c>
      <c r="O31" s="876" t="s">
        <v>219</v>
      </c>
      <c r="P31" s="783"/>
      <c r="Q31" s="783"/>
      <c r="R31" s="805"/>
      <c r="S31" s="149" t="s">
        <v>220</v>
      </c>
      <c r="T31" s="151" t="s">
        <v>444</v>
      </c>
      <c r="U31" s="154" t="s">
        <v>445</v>
      </c>
      <c r="V31" s="155" t="s">
        <v>77</v>
      </c>
      <c r="W31" s="156" t="s">
        <v>76</v>
      </c>
      <c r="X31" s="123" t="s">
        <v>223</v>
      </c>
      <c r="Y31" s="370"/>
      <c r="Z31" s="76"/>
      <c r="AA31" s="76"/>
    </row>
    <row r="32" spans="1:27" ht="408.75" customHeight="1">
      <c r="A32" s="148">
        <v>2</v>
      </c>
      <c r="B32" s="149" t="s">
        <v>60</v>
      </c>
      <c r="C32" s="149" t="s">
        <v>96</v>
      </c>
      <c r="D32" s="150">
        <v>43679</v>
      </c>
      <c r="E32" s="151" t="s">
        <v>224</v>
      </c>
      <c r="F32" s="152" t="s">
        <v>61</v>
      </c>
      <c r="G32" s="151" t="s">
        <v>225</v>
      </c>
      <c r="H32" s="149" t="s">
        <v>226</v>
      </c>
      <c r="I32" s="149" t="s">
        <v>62</v>
      </c>
      <c r="J32" s="149" t="s">
        <v>227</v>
      </c>
      <c r="K32" s="149" t="s">
        <v>218</v>
      </c>
      <c r="L32" s="150">
        <v>43692</v>
      </c>
      <c r="M32" s="150">
        <v>43692</v>
      </c>
      <c r="N32" s="153">
        <v>43769</v>
      </c>
      <c r="O32" s="876" t="s">
        <v>228</v>
      </c>
      <c r="P32" s="783"/>
      <c r="Q32" s="783"/>
      <c r="R32" s="805"/>
      <c r="S32" s="149" t="s">
        <v>229</v>
      </c>
      <c r="T32" s="151" t="s">
        <v>446</v>
      </c>
      <c r="U32" s="158" t="s">
        <v>231</v>
      </c>
      <c r="V32" s="155" t="s">
        <v>64</v>
      </c>
      <c r="W32" s="156" t="s">
        <v>76</v>
      </c>
      <c r="X32" s="123" t="s">
        <v>232</v>
      </c>
      <c r="Y32" s="370"/>
      <c r="Z32" s="76"/>
      <c r="AA32" s="76"/>
    </row>
    <row r="33" spans="1:27" ht="408.75" customHeight="1">
      <c r="A33" s="159">
        <v>3</v>
      </c>
      <c r="B33" s="160" t="s">
        <v>60</v>
      </c>
      <c r="C33" s="160" t="s">
        <v>96</v>
      </c>
      <c r="D33" s="161">
        <v>43679</v>
      </c>
      <c r="E33" s="162" t="s">
        <v>233</v>
      </c>
      <c r="F33" s="163" t="s">
        <v>61</v>
      </c>
      <c r="G33" s="160" t="s">
        <v>234</v>
      </c>
      <c r="H33" s="160" t="s">
        <v>235</v>
      </c>
      <c r="I33" s="160" t="s">
        <v>62</v>
      </c>
      <c r="J33" s="160" t="s">
        <v>236</v>
      </c>
      <c r="K33" s="160" t="s">
        <v>218</v>
      </c>
      <c r="L33" s="161">
        <v>43692</v>
      </c>
      <c r="M33" s="161">
        <v>43692</v>
      </c>
      <c r="N33" s="164">
        <v>43830</v>
      </c>
      <c r="O33" s="942" t="s">
        <v>237</v>
      </c>
      <c r="P33" s="786"/>
      <c r="Q33" s="786"/>
      <c r="R33" s="943"/>
      <c r="S33" s="160" t="s">
        <v>238</v>
      </c>
      <c r="T33" s="165" t="s">
        <v>447</v>
      </c>
      <c r="U33" s="371" t="s">
        <v>448</v>
      </c>
      <c r="V33" s="167" t="s">
        <v>77</v>
      </c>
      <c r="W33" s="168" t="s">
        <v>76</v>
      </c>
      <c r="X33" s="169" t="s">
        <v>241</v>
      </c>
      <c r="Y33" s="370"/>
      <c r="Z33" s="76"/>
      <c r="AA33" s="76"/>
    </row>
    <row r="34" spans="1:27" ht="409.5" customHeight="1">
      <c r="A34" s="148">
        <v>4</v>
      </c>
      <c r="B34" s="170" t="s">
        <v>60</v>
      </c>
      <c r="C34" s="170" t="s">
        <v>96</v>
      </c>
      <c r="D34" s="372">
        <v>43679</v>
      </c>
      <c r="E34" s="170" t="s">
        <v>242</v>
      </c>
      <c r="F34" s="152" t="s">
        <v>61</v>
      </c>
      <c r="G34" s="170" t="s">
        <v>243</v>
      </c>
      <c r="H34" s="149" t="s">
        <v>244</v>
      </c>
      <c r="I34" s="149" t="s">
        <v>62</v>
      </c>
      <c r="J34" s="149" t="s">
        <v>236</v>
      </c>
      <c r="K34" s="149" t="s">
        <v>218</v>
      </c>
      <c r="L34" s="150">
        <v>43692</v>
      </c>
      <c r="M34" s="150">
        <v>43692</v>
      </c>
      <c r="N34" s="153">
        <v>43830</v>
      </c>
      <c r="O34" s="876" t="s">
        <v>245</v>
      </c>
      <c r="P34" s="783"/>
      <c r="Q34" s="783"/>
      <c r="R34" s="805"/>
      <c r="S34" s="149" t="s">
        <v>238</v>
      </c>
      <c r="T34" s="172" t="s">
        <v>449</v>
      </c>
      <c r="U34" s="373" t="s">
        <v>450</v>
      </c>
      <c r="V34" s="155" t="s">
        <v>77</v>
      </c>
      <c r="W34" s="152" t="s">
        <v>76</v>
      </c>
      <c r="X34" s="157" t="s">
        <v>232</v>
      </c>
      <c r="Y34" s="370"/>
      <c r="Z34" s="76"/>
      <c r="AA34" s="76"/>
    </row>
    <row r="35" spans="1:27" ht="157.5" customHeight="1">
      <c r="A35" s="941">
        <v>5</v>
      </c>
      <c r="B35" s="938" t="s">
        <v>60</v>
      </c>
      <c r="C35" s="928" t="s">
        <v>96</v>
      </c>
      <c r="D35" s="929">
        <v>44433</v>
      </c>
      <c r="E35" s="930" t="s">
        <v>451</v>
      </c>
      <c r="F35" s="932" t="s">
        <v>61</v>
      </c>
      <c r="G35" s="933" t="s">
        <v>452</v>
      </c>
      <c r="H35" s="934" t="s">
        <v>453</v>
      </c>
      <c r="I35" s="935" t="s">
        <v>375</v>
      </c>
      <c r="J35" s="935" t="s">
        <v>454</v>
      </c>
      <c r="K35" s="935" t="s">
        <v>455</v>
      </c>
      <c r="L35" s="936">
        <v>44433</v>
      </c>
      <c r="M35" s="936">
        <v>44440</v>
      </c>
      <c r="N35" s="944">
        <v>44530</v>
      </c>
      <c r="O35" s="890" t="s">
        <v>456</v>
      </c>
      <c r="P35" s="865"/>
      <c r="Q35" s="865"/>
      <c r="R35" s="866"/>
      <c r="S35" s="937" t="s">
        <v>457</v>
      </c>
      <c r="T35" s="938" t="s">
        <v>458</v>
      </c>
      <c r="U35" s="939" t="s">
        <v>457</v>
      </c>
      <c r="V35" s="155" t="s">
        <v>64</v>
      </c>
      <c r="W35" s="940" t="s">
        <v>76</v>
      </c>
      <c r="X35" s="932" t="s">
        <v>459</v>
      </c>
      <c r="Y35" s="370"/>
      <c r="Z35" s="76"/>
      <c r="AA35" s="76"/>
    </row>
    <row r="36" spans="1:27" ht="173.25" customHeight="1">
      <c r="A36" s="834"/>
      <c r="B36" s="834"/>
      <c r="C36" s="888"/>
      <c r="D36" s="834"/>
      <c r="E36" s="931"/>
      <c r="F36" s="834"/>
      <c r="G36" s="834"/>
      <c r="H36" s="834"/>
      <c r="I36" s="834"/>
      <c r="J36" s="834"/>
      <c r="K36" s="834"/>
      <c r="L36" s="834"/>
      <c r="M36" s="834"/>
      <c r="N36" s="844"/>
      <c r="O36" s="844"/>
      <c r="P36" s="867"/>
      <c r="Q36" s="867"/>
      <c r="R36" s="868"/>
      <c r="S36" s="834"/>
      <c r="T36" s="834"/>
      <c r="U36" s="834"/>
      <c r="V36" s="155" t="s">
        <v>64</v>
      </c>
      <c r="W36" s="834"/>
      <c r="X36" s="834"/>
      <c r="Y36" s="370"/>
      <c r="Z36" s="76"/>
      <c r="AA36" s="76"/>
    </row>
    <row r="37" spans="1:27" ht="215.25" customHeight="1">
      <c r="A37" s="148">
        <v>6</v>
      </c>
      <c r="B37" s="170" t="s">
        <v>60</v>
      </c>
      <c r="C37" s="376" t="s">
        <v>96</v>
      </c>
      <c r="D37" s="150">
        <v>44433</v>
      </c>
      <c r="E37" s="377" t="s">
        <v>460</v>
      </c>
      <c r="F37" s="152" t="s">
        <v>61</v>
      </c>
      <c r="G37" s="378" t="s">
        <v>461</v>
      </c>
      <c r="H37" s="379" t="s">
        <v>462</v>
      </c>
      <c r="I37" s="379" t="s">
        <v>375</v>
      </c>
      <c r="J37" s="935" t="s">
        <v>463</v>
      </c>
      <c r="K37" s="935" t="s">
        <v>455</v>
      </c>
      <c r="L37" s="375">
        <v>44433</v>
      </c>
      <c r="M37" s="380">
        <v>44440</v>
      </c>
      <c r="N37" s="381">
        <v>44500</v>
      </c>
      <c r="O37" s="945" t="s">
        <v>464</v>
      </c>
      <c r="P37" s="783"/>
      <c r="Q37" s="783"/>
      <c r="R37" s="805"/>
      <c r="S37" s="382" t="s">
        <v>465</v>
      </c>
      <c r="T37" s="170" t="s">
        <v>466</v>
      </c>
      <c r="U37" s="383" t="s">
        <v>467</v>
      </c>
      <c r="V37" s="155" t="s">
        <v>77</v>
      </c>
      <c r="W37" s="152" t="s">
        <v>76</v>
      </c>
      <c r="X37" s="149" t="s">
        <v>468</v>
      </c>
      <c r="Y37" s="370"/>
      <c r="Z37" s="76"/>
      <c r="AA37" s="76"/>
    </row>
    <row r="38" spans="1:27" ht="302.25" customHeight="1">
      <c r="A38" s="148">
        <v>7</v>
      </c>
      <c r="B38" s="170" t="s">
        <v>60</v>
      </c>
      <c r="C38" s="376" t="s">
        <v>96</v>
      </c>
      <c r="D38" s="150">
        <v>44433</v>
      </c>
      <c r="E38" s="377" t="s">
        <v>469</v>
      </c>
      <c r="F38" s="152" t="s">
        <v>61</v>
      </c>
      <c r="G38" s="378" t="s">
        <v>470</v>
      </c>
      <c r="H38" s="384" t="s">
        <v>471</v>
      </c>
      <c r="I38" s="379" t="s">
        <v>375</v>
      </c>
      <c r="J38" s="834"/>
      <c r="K38" s="834"/>
      <c r="L38" s="380">
        <v>44433</v>
      </c>
      <c r="M38" s="380">
        <v>44440</v>
      </c>
      <c r="N38" s="381">
        <v>44530</v>
      </c>
      <c r="O38" s="945" t="s">
        <v>472</v>
      </c>
      <c r="P38" s="783"/>
      <c r="Q38" s="783"/>
      <c r="R38" s="805"/>
      <c r="S38" s="385" t="s">
        <v>457</v>
      </c>
      <c r="T38" s="170" t="s">
        <v>473</v>
      </c>
      <c r="U38" s="386" t="s">
        <v>457</v>
      </c>
      <c r="V38" s="155" t="s">
        <v>64</v>
      </c>
      <c r="W38" s="152" t="s">
        <v>76</v>
      </c>
      <c r="X38" s="149" t="s">
        <v>474</v>
      </c>
      <c r="Y38" s="370"/>
      <c r="Z38" s="76"/>
      <c r="AA38" s="76"/>
    </row>
    <row r="39" spans="1:27" ht="15.75" customHeight="1">
      <c r="A39" s="370"/>
      <c r="B39" s="370"/>
      <c r="C39" s="370"/>
      <c r="D39" s="370"/>
      <c r="E39" s="387"/>
      <c r="F39" s="370"/>
      <c r="G39" s="387"/>
      <c r="H39" s="387"/>
      <c r="I39" s="370"/>
      <c r="J39" s="370"/>
      <c r="K39" s="370"/>
      <c r="L39" s="370"/>
      <c r="M39" s="370"/>
      <c r="N39" s="370"/>
      <c r="O39" s="370"/>
      <c r="P39" s="370"/>
      <c r="Q39" s="370"/>
      <c r="R39" s="370"/>
      <c r="S39" s="388"/>
      <c r="T39" s="389"/>
      <c r="U39" s="389"/>
      <c r="V39" s="390"/>
      <c r="W39" s="391"/>
      <c r="X39" s="387"/>
      <c r="Y39" s="370"/>
      <c r="Z39" s="76"/>
      <c r="AA39" s="76"/>
    </row>
    <row r="40" spans="1:27" ht="15.75" customHeight="1">
      <c r="A40" s="370"/>
      <c r="B40" s="370"/>
      <c r="C40" s="370"/>
      <c r="D40" s="370"/>
      <c r="E40" s="387"/>
      <c r="F40" s="370"/>
      <c r="G40" s="387"/>
      <c r="H40" s="387"/>
      <c r="I40" s="370"/>
      <c r="J40" s="370"/>
      <c r="K40" s="370"/>
      <c r="L40" s="370"/>
      <c r="M40" s="370"/>
      <c r="N40" s="370"/>
      <c r="O40" s="370"/>
      <c r="P40" s="370"/>
      <c r="Q40" s="370"/>
      <c r="R40" s="370"/>
      <c r="S40" s="388"/>
      <c r="T40" s="389"/>
      <c r="U40" s="389"/>
      <c r="V40" s="390"/>
      <c r="W40" s="391"/>
      <c r="X40" s="387"/>
      <c r="Y40" s="370"/>
      <c r="Z40" s="76"/>
      <c r="AA40" s="76"/>
    </row>
    <row r="41" spans="1:27" ht="15.75" customHeight="1">
      <c r="A41" s="370"/>
      <c r="B41" s="370"/>
      <c r="C41" s="370"/>
      <c r="D41" s="370"/>
      <c r="E41" s="387"/>
      <c r="F41" s="370"/>
      <c r="G41" s="387"/>
      <c r="H41" s="387"/>
      <c r="I41" s="370"/>
      <c r="J41" s="370"/>
      <c r="K41" s="370"/>
      <c r="L41" s="370"/>
      <c r="M41" s="370"/>
      <c r="N41" s="370"/>
      <c r="O41" s="370"/>
      <c r="P41" s="370"/>
      <c r="Q41" s="370"/>
      <c r="R41" s="370"/>
      <c r="S41" s="388"/>
      <c r="T41" s="389"/>
      <c r="U41" s="389"/>
      <c r="V41" s="390"/>
      <c r="W41" s="391"/>
      <c r="X41" s="387"/>
      <c r="Y41" s="370"/>
      <c r="Z41" s="76"/>
      <c r="AA41" s="76"/>
    </row>
    <row r="42" spans="1:27" ht="15.75" customHeight="1">
      <c r="A42" s="370"/>
      <c r="B42" s="370"/>
      <c r="C42" s="370"/>
      <c r="D42" s="370"/>
      <c r="E42" s="387"/>
      <c r="F42" s="370"/>
      <c r="G42" s="387"/>
      <c r="H42" s="387"/>
      <c r="I42" s="370"/>
      <c r="J42" s="370"/>
      <c r="K42" s="370"/>
      <c r="L42" s="370"/>
      <c r="M42" s="370"/>
      <c r="N42" s="370"/>
      <c r="O42" s="370"/>
      <c r="P42" s="370"/>
      <c r="Q42" s="370"/>
      <c r="R42" s="370"/>
      <c r="S42" s="388"/>
      <c r="T42" s="389"/>
      <c r="U42" s="389"/>
      <c r="V42" s="390"/>
      <c r="W42" s="391"/>
      <c r="X42" s="387"/>
      <c r="Y42" s="370"/>
      <c r="Z42" s="76"/>
      <c r="AA42" s="76"/>
    </row>
    <row r="43" spans="1:27" ht="15.75" customHeight="1">
      <c r="A43" s="370"/>
      <c r="B43" s="370"/>
      <c r="C43" s="370"/>
      <c r="D43" s="370"/>
      <c r="E43" s="387"/>
      <c r="F43" s="370"/>
      <c r="G43" s="387"/>
      <c r="H43" s="387"/>
      <c r="I43" s="370"/>
      <c r="J43" s="370"/>
      <c r="K43" s="370"/>
      <c r="L43" s="370"/>
      <c r="M43" s="370"/>
      <c r="N43" s="370"/>
      <c r="O43" s="370"/>
      <c r="P43" s="370"/>
      <c r="Q43" s="370"/>
      <c r="R43" s="370"/>
      <c r="S43" s="388"/>
      <c r="T43" s="389"/>
      <c r="U43" s="389"/>
      <c r="V43" s="390"/>
      <c r="W43" s="391"/>
      <c r="X43" s="387"/>
      <c r="Y43" s="370"/>
      <c r="Z43" s="76"/>
      <c r="AA43" s="76"/>
    </row>
    <row r="44" spans="1:27" ht="15.75" customHeight="1">
      <c r="A44" s="370"/>
      <c r="B44" s="370"/>
      <c r="C44" s="370"/>
      <c r="D44" s="370"/>
      <c r="E44" s="387"/>
      <c r="F44" s="370"/>
      <c r="G44" s="387"/>
      <c r="H44" s="387"/>
      <c r="I44" s="370"/>
      <c r="J44" s="370"/>
      <c r="K44" s="370"/>
      <c r="L44" s="370"/>
      <c r="M44" s="370"/>
      <c r="N44" s="370"/>
      <c r="O44" s="370"/>
      <c r="P44" s="370"/>
      <c r="Q44" s="370"/>
      <c r="R44" s="370"/>
      <c r="S44" s="388"/>
      <c r="T44" s="389"/>
      <c r="U44" s="389"/>
      <c r="V44" s="390"/>
      <c r="W44" s="391"/>
      <c r="X44" s="387"/>
      <c r="Y44" s="370"/>
      <c r="Z44" s="76"/>
      <c r="AA44" s="76"/>
    </row>
    <row r="45" spans="1:27" ht="15.75" customHeight="1">
      <c r="A45" s="370"/>
      <c r="B45" s="370"/>
      <c r="C45" s="370"/>
      <c r="D45" s="370"/>
      <c r="E45" s="387"/>
      <c r="F45" s="370"/>
      <c r="G45" s="387"/>
      <c r="H45" s="387"/>
      <c r="I45" s="370"/>
      <c r="J45" s="370"/>
      <c r="K45" s="370"/>
      <c r="L45" s="370"/>
      <c r="M45" s="370"/>
      <c r="N45" s="370"/>
      <c r="O45" s="370"/>
      <c r="P45" s="370"/>
      <c r="Q45" s="370"/>
      <c r="R45" s="370"/>
      <c r="S45" s="388"/>
      <c r="T45" s="389"/>
      <c r="U45" s="389"/>
      <c r="V45" s="390"/>
      <c r="W45" s="391"/>
      <c r="X45" s="387"/>
      <c r="Y45" s="370"/>
      <c r="Z45" s="76"/>
      <c r="AA45" s="76"/>
    </row>
    <row r="46" spans="1:27" ht="15.75" customHeight="1">
      <c r="A46" s="370"/>
      <c r="B46" s="370"/>
      <c r="C46" s="370"/>
      <c r="D46" s="370"/>
      <c r="E46" s="387"/>
      <c r="F46" s="370"/>
      <c r="G46" s="387"/>
      <c r="H46" s="387"/>
      <c r="I46" s="370"/>
      <c r="J46" s="370"/>
      <c r="K46" s="370"/>
      <c r="L46" s="370"/>
      <c r="M46" s="370"/>
      <c r="N46" s="370"/>
      <c r="O46" s="370"/>
      <c r="P46" s="370"/>
      <c r="Q46" s="370"/>
      <c r="R46" s="370"/>
      <c r="S46" s="388"/>
      <c r="T46" s="389"/>
      <c r="U46" s="389"/>
      <c r="V46" s="390"/>
      <c r="W46" s="391"/>
      <c r="X46" s="387"/>
      <c r="Y46" s="370"/>
      <c r="Z46" s="76"/>
      <c r="AA46" s="76"/>
    </row>
    <row r="47" spans="1:27" ht="15.75" customHeight="1">
      <c r="A47" s="370"/>
      <c r="B47" s="370"/>
      <c r="C47" s="370"/>
      <c r="D47" s="370"/>
      <c r="E47" s="387"/>
      <c r="F47" s="370"/>
      <c r="G47" s="387"/>
      <c r="H47" s="387"/>
      <c r="I47" s="370"/>
      <c r="J47" s="370"/>
      <c r="K47" s="370"/>
      <c r="L47" s="370"/>
      <c r="M47" s="370"/>
      <c r="N47" s="370"/>
      <c r="O47" s="370"/>
      <c r="P47" s="370"/>
      <c r="Q47" s="370"/>
      <c r="R47" s="370"/>
      <c r="S47" s="388"/>
      <c r="T47" s="389"/>
      <c r="U47" s="389"/>
      <c r="V47" s="390"/>
      <c r="W47" s="391"/>
      <c r="X47" s="387"/>
      <c r="Y47" s="370"/>
      <c r="Z47" s="76"/>
      <c r="AA47" s="76"/>
    </row>
    <row r="48" spans="1:27" ht="15.75" customHeight="1">
      <c r="A48" s="370"/>
      <c r="B48" s="370"/>
      <c r="C48" s="370"/>
      <c r="D48" s="370"/>
      <c r="E48" s="387"/>
      <c r="F48" s="370"/>
      <c r="G48" s="387"/>
      <c r="H48" s="387"/>
      <c r="I48" s="370"/>
      <c r="J48" s="370"/>
      <c r="K48" s="370"/>
      <c r="L48" s="370"/>
      <c r="M48" s="370"/>
      <c r="N48" s="370"/>
      <c r="O48" s="370"/>
      <c r="P48" s="370"/>
      <c r="Q48" s="370"/>
      <c r="R48" s="370"/>
      <c r="S48" s="388"/>
      <c r="T48" s="389"/>
      <c r="U48" s="389"/>
      <c r="V48" s="390"/>
      <c r="W48" s="391"/>
      <c r="X48" s="387"/>
      <c r="Y48" s="370"/>
      <c r="Z48" s="76"/>
      <c r="AA48" s="76"/>
    </row>
    <row r="49" spans="1:27" ht="15.75" customHeight="1">
      <c r="A49" s="370"/>
      <c r="B49" s="370"/>
      <c r="C49" s="370"/>
      <c r="D49" s="370"/>
      <c r="E49" s="387"/>
      <c r="F49" s="370"/>
      <c r="G49" s="387"/>
      <c r="H49" s="387"/>
      <c r="I49" s="370"/>
      <c r="J49" s="370"/>
      <c r="K49" s="370"/>
      <c r="L49" s="370"/>
      <c r="M49" s="370"/>
      <c r="N49" s="370"/>
      <c r="O49" s="370"/>
      <c r="P49" s="370"/>
      <c r="Q49" s="370"/>
      <c r="R49" s="370"/>
      <c r="S49" s="388"/>
      <c r="T49" s="389"/>
      <c r="U49" s="389"/>
      <c r="V49" s="390"/>
      <c r="W49" s="391"/>
      <c r="X49" s="387"/>
      <c r="Y49" s="370"/>
      <c r="Z49" s="76"/>
      <c r="AA49" s="76"/>
    </row>
    <row r="50" spans="1:27" ht="15.75" customHeight="1">
      <c r="A50" s="370"/>
      <c r="B50" s="370"/>
      <c r="C50" s="370"/>
      <c r="D50" s="370"/>
      <c r="E50" s="387"/>
      <c r="F50" s="370"/>
      <c r="G50" s="387"/>
      <c r="H50" s="387"/>
      <c r="I50" s="370"/>
      <c r="J50" s="370"/>
      <c r="K50" s="370"/>
      <c r="L50" s="370"/>
      <c r="M50" s="370"/>
      <c r="N50" s="370"/>
      <c r="O50" s="370"/>
      <c r="P50" s="370"/>
      <c r="Q50" s="370"/>
      <c r="R50" s="370"/>
      <c r="S50" s="388"/>
      <c r="T50" s="389"/>
      <c r="U50" s="389"/>
      <c r="V50" s="390"/>
      <c r="W50" s="391"/>
      <c r="X50" s="387"/>
      <c r="Y50" s="370"/>
      <c r="Z50" s="76"/>
      <c r="AA50" s="76"/>
    </row>
    <row r="51" spans="1:27" ht="15.75" customHeight="1">
      <c r="A51" s="370"/>
      <c r="B51" s="370"/>
      <c r="C51" s="370"/>
      <c r="D51" s="370"/>
      <c r="E51" s="387"/>
      <c r="F51" s="370"/>
      <c r="G51" s="387"/>
      <c r="H51" s="387"/>
      <c r="I51" s="370"/>
      <c r="J51" s="370"/>
      <c r="K51" s="370"/>
      <c r="L51" s="370"/>
      <c r="M51" s="370"/>
      <c r="N51" s="370"/>
      <c r="O51" s="370"/>
      <c r="P51" s="370"/>
      <c r="Q51" s="370"/>
      <c r="R51" s="370"/>
      <c r="S51" s="388"/>
      <c r="T51" s="389"/>
      <c r="U51" s="389"/>
      <c r="V51" s="390"/>
      <c r="W51" s="391"/>
      <c r="X51" s="387"/>
      <c r="Y51" s="370"/>
      <c r="Z51" s="76"/>
      <c r="AA51" s="76"/>
    </row>
    <row r="52" spans="1:27" ht="15.75" customHeight="1">
      <c r="A52" s="370"/>
      <c r="B52" s="370"/>
      <c r="C52" s="370"/>
      <c r="D52" s="370"/>
      <c r="E52" s="387"/>
      <c r="F52" s="370"/>
      <c r="G52" s="387"/>
      <c r="H52" s="387"/>
      <c r="I52" s="370"/>
      <c r="J52" s="370"/>
      <c r="K52" s="370"/>
      <c r="L52" s="370"/>
      <c r="M52" s="370"/>
      <c r="N52" s="370"/>
      <c r="O52" s="370"/>
      <c r="P52" s="370"/>
      <c r="Q52" s="370"/>
      <c r="R52" s="370"/>
      <c r="S52" s="388"/>
      <c r="T52" s="389"/>
      <c r="U52" s="389"/>
      <c r="V52" s="390"/>
      <c r="W52" s="391"/>
      <c r="X52" s="387"/>
      <c r="Y52" s="370"/>
      <c r="Z52" s="76"/>
      <c r="AA52" s="76"/>
    </row>
    <row r="53" spans="1:27" ht="15.75" customHeight="1">
      <c r="A53" s="370"/>
      <c r="B53" s="370"/>
      <c r="C53" s="370"/>
      <c r="D53" s="370"/>
      <c r="E53" s="387"/>
      <c r="F53" s="370"/>
      <c r="G53" s="387"/>
      <c r="H53" s="387"/>
      <c r="I53" s="370"/>
      <c r="J53" s="370"/>
      <c r="K53" s="370"/>
      <c r="L53" s="370"/>
      <c r="M53" s="370"/>
      <c r="N53" s="370"/>
      <c r="O53" s="370"/>
      <c r="P53" s="370"/>
      <c r="Q53" s="370"/>
      <c r="R53" s="370"/>
      <c r="S53" s="388"/>
      <c r="T53" s="389"/>
      <c r="U53" s="389"/>
      <c r="V53" s="390"/>
      <c r="W53" s="391"/>
      <c r="X53" s="387"/>
      <c r="Y53" s="370"/>
      <c r="Z53" s="76"/>
      <c r="AA53" s="76"/>
    </row>
    <row r="54" spans="1:27" ht="15.75" customHeight="1">
      <c r="A54" s="370"/>
      <c r="B54" s="370"/>
      <c r="C54" s="370"/>
      <c r="D54" s="370"/>
      <c r="E54" s="387"/>
      <c r="F54" s="370"/>
      <c r="G54" s="387"/>
      <c r="H54" s="387"/>
      <c r="I54" s="370"/>
      <c r="J54" s="370"/>
      <c r="K54" s="370"/>
      <c r="L54" s="370"/>
      <c r="M54" s="370"/>
      <c r="N54" s="370"/>
      <c r="O54" s="370"/>
      <c r="P54" s="370"/>
      <c r="Q54" s="370"/>
      <c r="R54" s="370"/>
      <c r="S54" s="388"/>
      <c r="T54" s="389"/>
      <c r="U54" s="389"/>
      <c r="V54" s="390"/>
      <c r="W54" s="391"/>
      <c r="X54" s="387"/>
      <c r="Y54" s="370"/>
      <c r="Z54" s="76"/>
      <c r="AA54" s="76"/>
    </row>
    <row r="55" spans="1:27" ht="15.75" customHeight="1">
      <c r="A55" s="370"/>
      <c r="B55" s="370"/>
      <c r="C55" s="370"/>
      <c r="D55" s="370"/>
      <c r="E55" s="387"/>
      <c r="F55" s="370"/>
      <c r="G55" s="387"/>
      <c r="H55" s="387"/>
      <c r="I55" s="370"/>
      <c r="J55" s="370"/>
      <c r="K55" s="370"/>
      <c r="L55" s="370"/>
      <c r="M55" s="370"/>
      <c r="N55" s="370"/>
      <c r="O55" s="370"/>
      <c r="P55" s="370"/>
      <c r="Q55" s="370"/>
      <c r="R55" s="370"/>
      <c r="S55" s="388"/>
      <c r="T55" s="389"/>
      <c r="U55" s="389"/>
      <c r="V55" s="390"/>
      <c r="W55" s="391"/>
      <c r="X55" s="387"/>
      <c r="Y55" s="370"/>
      <c r="Z55" s="76"/>
      <c r="AA55" s="76"/>
    </row>
    <row r="56" spans="1:27" ht="15.75" customHeight="1">
      <c r="A56" s="370"/>
      <c r="B56" s="370"/>
      <c r="C56" s="370"/>
      <c r="D56" s="370"/>
      <c r="E56" s="387"/>
      <c r="F56" s="370"/>
      <c r="G56" s="387"/>
      <c r="H56" s="387"/>
      <c r="I56" s="370"/>
      <c r="J56" s="370"/>
      <c r="K56" s="370"/>
      <c r="L56" s="370"/>
      <c r="M56" s="370"/>
      <c r="N56" s="370"/>
      <c r="O56" s="370"/>
      <c r="P56" s="370"/>
      <c r="Q56" s="370"/>
      <c r="R56" s="370"/>
      <c r="S56" s="388"/>
      <c r="T56" s="389"/>
      <c r="U56" s="389"/>
      <c r="V56" s="390"/>
      <c r="W56" s="391"/>
      <c r="X56" s="387"/>
      <c r="Y56" s="370"/>
      <c r="Z56" s="76"/>
      <c r="AA56" s="76"/>
    </row>
    <row r="57" spans="1:27" ht="15.75" customHeight="1">
      <c r="A57" s="76"/>
      <c r="B57" s="76"/>
      <c r="C57" s="76"/>
      <c r="D57" s="76"/>
      <c r="E57" s="295"/>
      <c r="F57" s="76"/>
      <c r="G57" s="295"/>
      <c r="H57" s="295"/>
      <c r="I57" s="76"/>
      <c r="J57" s="76"/>
      <c r="K57" s="76"/>
      <c r="L57" s="76"/>
      <c r="M57" s="76"/>
      <c r="N57" s="76"/>
      <c r="O57" s="76"/>
      <c r="P57" s="76"/>
      <c r="Q57" s="76"/>
      <c r="R57" s="76"/>
      <c r="S57" s="364"/>
      <c r="T57" s="392"/>
      <c r="U57" s="392"/>
      <c r="V57" s="365"/>
      <c r="W57" s="393"/>
      <c r="X57" s="295"/>
      <c r="Y57" s="76"/>
      <c r="Z57" s="76"/>
      <c r="AA57" s="76"/>
    </row>
    <row r="58" spans="1:27" ht="15.75" customHeight="1">
      <c r="A58" s="76"/>
      <c r="B58" s="76"/>
      <c r="C58" s="76"/>
      <c r="D58" s="76"/>
      <c r="E58" s="295"/>
      <c r="F58" s="76"/>
      <c r="G58" s="295"/>
      <c r="H58" s="295"/>
      <c r="I58" s="76"/>
      <c r="J58" s="76"/>
      <c r="K58" s="76"/>
      <c r="L58" s="76"/>
      <c r="M58" s="76"/>
      <c r="N58" s="76"/>
      <c r="O58" s="76"/>
      <c r="P58" s="76"/>
      <c r="Q58" s="76"/>
      <c r="R58" s="76"/>
      <c r="S58" s="364"/>
      <c r="T58" s="392"/>
      <c r="U58" s="392"/>
      <c r="V58" s="365"/>
      <c r="W58" s="393"/>
      <c r="X58" s="295"/>
      <c r="Y58" s="76"/>
      <c r="Z58" s="76"/>
      <c r="AA58" s="76"/>
    </row>
    <row r="59" spans="1:27" ht="15.75" customHeight="1">
      <c r="A59" s="76"/>
      <c r="B59" s="76"/>
      <c r="C59" s="76"/>
      <c r="D59" s="76"/>
      <c r="E59" s="295"/>
      <c r="F59" s="76"/>
      <c r="G59" s="295"/>
      <c r="H59" s="295"/>
      <c r="I59" s="76"/>
      <c r="J59" s="76"/>
      <c r="K59" s="76"/>
      <c r="L59" s="76"/>
      <c r="M59" s="76"/>
      <c r="N59" s="76"/>
      <c r="O59" s="76"/>
      <c r="P59" s="76"/>
      <c r="Q59" s="76"/>
      <c r="R59" s="76"/>
      <c r="S59" s="364"/>
      <c r="T59" s="392"/>
      <c r="U59" s="392"/>
      <c r="V59" s="365"/>
      <c r="W59" s="393"/>
      <c r="X59" s="295"/>
      <c r="Y59" s="76"/>
      <c r="Z59" s="76"/>
      <c r="AA59" s="76"/>
    </row>
    <row r="60" spans="1:27" ht="15.75" customHeight="1">
      <c r="A60" s="76"/>
      <c r="B60" s="76"/>
      <c r="C60" s="76"/>
      <c r="D60" s="76"/>
      <c r="E60" s="295"/>
      <c r="F60" s="76"/>
      <c r="G60" s="295"/>
      <c r="H60" s="295"/>
      <c r="I60" s="76"/>
      <c r="J60" s="76"/>
      <c r="K60" s="76"/>
      <c r="L60" s="76"/>
      <c r="M60" s="76"/>
      <c r="N60" s="76"/>
      <c r="O60" s="76"/>
      <c r="P60" s="76"/>
      <c r="Q60" s="76"/>
      <c r="R60" s="76"/>
      <c r="S60" s="364"/>
      <c r="T60" s="392"/>
      <c r="U60" s="392"/>
      <c r="V60" s="365"/>
      <c r="W60" s="393"/>
      <c r="X60" s="295"/>
      <c r="Y60" s="76"/>
      <c r="Z60" s="76"/>
      <c r="AA60" s="76"/>
    </row>
    <row r="61" spans="1:27" ht="15.75" customHeight="1">
      <c r="A61" s="76"/>
      <c r="B61" s="76"/>
      <c r="C61" s="76"/>
      <c r="D61" s="76"/>
      <c r="E61" s="295"/>
      <c r="F61" s="76"/>
      <c r="G61" s="295"/>
      <c r="H61" s="295"/>
      <c r="I61" s="76"/>
      <c r="J61" s="76"/>
      <c r="K61" s="76"/>
      <c r="L61" s="76"/>
      <c r="M61" s="76"/>
      <c r="N61" s="76"/>
      <c r="O61" s="76"/>
      <c r="P61" s="76"/>
      <c r="Q61" s="76"/>
      <c r="R61" s="76"/>
      <c r="S61" s="364"/>
      <c r="T61" s="392"/>
      <c r="U61" s="392"/>
      <c r="V61" s="365"/>
      <c r="W61" s="393"/>
      <c r="X61" s="295"/>
      <c r="Y61" s="76"/>
      <c r="Z61" s="76"/>
      <c r="AA61" s="76"/>
    </row>
    <row r="62" spans="1:27" ht="15.75" customHeight="1">
      <c r="A62" s="76"/>
      <c r="B62" s="76"/>
      <c r="C62" s="76"/>
      <c r="D62" s="76"/>
      <c r="E62" s="295"/>
      <c r="F62" s="76"/>
      <c r="G62" s="295"/>
      <c r="H62" s="295"/>
      <c r="I62" s="76"/>
      <c r="J62" s="76"/>
      <c r="K62" s="76"/>
      <c r="L62" s="76"/>
      <c r="M62" s="76"/>
      <c r="N62" s="76"/>
      <c r="O62" s="76"/>
      <c r="P62" s="76"/>
      <c r="Q62" s="76"/>
      <c r="R62" s="76"/>
      <c r="S62" s="364"/>
      <c r="T62" s="392"/>
      <c r="U62" s="392"/>
      <c r="V62" s="365"/>
      <c r="W62" s="393"/>
      <c r="X62" s="295"/>
      <c r="Y62" s="76"/>
      <c r="Z62" s="76"/>
      <c r="AA62" s="76"/>
    </row>
    <row r="63" spans="1:27" ht="15.75" customHeight="1">
      <c r="A63" s="76"/>
      <c r="B63" s="76"/>
      <c r="C63" s="76"/>
      <c r="D63" s="76"/>
      <c r="E63" s="295"/>
      <c r="F63" s="76"/>
      <c r="G63" s="295"/>
      <c r="H63" s="295"/>
      <c r="I63" s="76"/>
      <c r="J63" s="76"/>
      <c r="K63" s="76"/>
      <c r="L63" s="76"/>
      <c r="M63" s="76"/>
      <c r="N63" s="76"/>
      <c r="O63" s="76"/>
      <c r="P63" s="76"/>
      <c r="Q63" s="76"/>
      <c r="R63" s="76"/>
      <c r="S63" s="364"/>
      <c r="T63" s="392"/>
      <c r="U63" s="392"/>
      <c r="V63" s="365"/>
      <c r="W63" s="393"/>
      <c r="X63" s="295"/>
      <c r="Y63" s="76"/>
      <c r="Z63" s="76"/>
      <c r="AA63" s="76"/>
    </row>
    <row r="64" spans="1:27" ht="15.75" customHeight="1">
      <c r="A64" s="76"/>
      <c r="B64" s="76"/>
      <c r="C64" s="76"/>
      <c r="D64" s="76"/>
      <c r="E64" s="295"/>
      <c r="F64" s="76"/>
      <c r="G64" s="295"/>
      <c r="H64" s="295"/>
      <c r="I64" s="76"/>
      <c r="J64" s="76"/>
      <c r="K64" s="76"/>
      <c r="L64" s="76"/>
      <c r="M64" s="76"/>
      <c r="N64" s="76"/>
      <c r="O64" s="76"/>
      <c r="P64" s="76"/>
      <c r="Q64" s="76"/>
      <c r="R64" s="76"/>
      <c r="S64" s="364"/>
      <c r="T64" s="392"/>
      <c r="U64" s="392"/>
      <c r="V64" s="365"/>
      <c r="W64" s="393"/>
      <c r="X64" s="295"/>
      <c r="Y64" s="76"/>
      <c r="Z64" s="76"/>
      <c r="AA64" s="76"/>
    </row>
    <row r="65" spans="1:27" ht="15.75" customHeight="1">
      <c r="A65" s="76"/>
      <c r="B65" s="76"/>
      <c r="C65" s="76"/>
      <c r="D65" s="76"/>
      <c r="E65" s="295"/>
      <c r="F65" s="76"/>
      <c r="G65" s="295"/>
      <c r="H65" s="295"/>
      <c r="I65" s="76"/>
      <c r="J65" s="76"/>
      <c r="K65" s="76"/>
      <c r="L65" s="76"/>
      <c r="M65" s="76"/>
      <c r="N65" s="76"/>
      <c r="O65" s="76"/>
      <c r="P65" s="76"/>
      <c r="Q65" s="76"/>
      <c r="R65" s="76"/>
      <c r="S65" s="364"/>
      <c r="T65" s="392"/>
      <c r="U65" s="392"/>
      <c r="V65" s="365"/>
      <c r="W65" s="393"/>
      <c r="X65" s="295"/>
      <c r="Y65" s="76"/>
      <c r="Z65" s="76"/>
      <c r="AA65" s="76"/>
    </row>
    <row r="66" spans="1:27" ht="15.75" customHeight="1">
      <c r="A66" s="76"/>
      <c r="B66" s="76"/>
      <c r="C66" s="76"/>
      <c r="D66" s="76"/>
      <c r="E66" s="295"/>
      <c r="F66" s="76"/>
      <c r="G66" s="295"/>
      <c r="H66" s="295"/>
      <c r="I66" s="76"/>
      <c r="J66" s="76"/>
      <c r="K66" s="76"/>
      <c r="L66" s="76"/>
      <c r="M66" s="76"/>
      <c r="N66" s="76"/>
      <c r="O66" s="76"/>
      <c r="P66" s="76"/>
      <c r="Q66" s="76"/>
      <c r="R66" s="76"/>
      <c r="S66" s="364"/>
      <c r="T66" s="392"/>
      <c r="U66" s="392"/>
      <c r="V66" s="365"/>
      <c r="W66" s="393"/>
      <c r="X66" s="295"/>
      <c r="Y66" s="76"/>
      <c r="Z66" s="76"/>
      <c r="AA66" s="76"/>
    </row>
    <row r="67" spans="1:27" ht="15.75" customHeight="1">
      <c r="A67" s="76"/>
      <c r="B67" s="76"/>
      <c r="C67" s="76"/>
      <c r="D67" s="76"/>
      <c r="E67" s="295"/>
      <c r="F67" s="76"/>
      <c r="G67" s="295"/>
      <c r="H67" s="295"/>
      <c r="I67" s="76"/>
      <c r="J67" s="76"/>
      <c r="K67" s="76"/>
      <c r="L67" s="76"/>
      <c r="M67" s="76"/>
      <c r="N67" s="76"/>
      <c r="O67" s="76"/>
      <c r="P67" s="76"/>
      <c r="Q67" s="76"/>
      <c r="R67" s="76"/>
      <c r="S67" s="364"/>
      <c r="T67" s="392"/>
      <c r="U67" s="392"/>
      <c r="V67" s="365"/>
      <c r="W67" s="393"/>
      <c r="X67" s="295"/>
      <c r="Y67" s="76"/>
      <c r="Z67" s="76"/>
      <c r="AA67" s="76"/>
    </row>
    <row r="68" spans="1:27" ht="15.75" customHeight="1">
      <c r="A68" s="76"/>
      <c r="B68" s="76"/>
      <c r="C68" s="76"/>
      <c r="D68" s="76"/>
      <c r="E68" s="295"/>
      <c r="F68" s="76"/>
      <c r="G68" s="295"/>
      <c r="H68" s="295"/>
      <c r="I68" s="76"/>
      <c r="J68" s="76"/>
      <c r="K68" s="76"/>
      <c r="L68" s="76"/>
      <c r="M68" s="76"/>
      <c r="N68" s="76"/>
      <c r="O68" s="76"/>
      <c r="P68" s="76"/>
      <c r="Q68" s="76"/>
      <c r="R68" s="76"/>
      <c r="S68" s="364"/>
      <c r="T68" s="392"/>
      <c r="U68" s="392"/>
      <c r="V68" s="365"/>
      <c r="W68" s="393"/>
      <c r="X68" s="295"/>
      <c r="Y68" s="76"/>
      <c r="Z68" s="76"/>
      <c r="AA68" s="76"/>
    </row>
    <row r="69" spans="1:27" ht="15.75" customHeight="1">
      <c r="A69" s="76"/>
      <c r="B69" s="76"/>
      <c r="C69" s="76"/>
      <c r="D69" s="76"/>
      <c r="E69" s="295"/>
      <c r="F69" s="76"/>
      <c r="G69" s="295"/>
      <c r="H69" s="295"/>
      <c r="I69" s="76"/>
      <c r="J69" s="76"/>
      <c r="K69" s="76"/>
      <c r="L69" s="76"/>
      <c r="M69" s="76"/>
      <c r="N69" s="76"/>
      <c r="O69" s="76"/>
      <c r="P69" s="76"/>
      <c r="Q69" s="76"/>
      <c r="R69" s="76"/>
      <c r="S69" s="364"/>
      <c r="T69" s="392"/>
      <c r="U69" s="392"/>
      <c r="V69" s="365"/>
      <c r="W69" s="393"/>
      <c r="X69" s="295"/>
      <c r="Y69" s="76"/>
      <c r="Z69" s="76"/>
      <c r="AA69" s="76"/>
    </row>
    <row r="70" spans="1:27" ht="15.75" customHeight="1">
      <c r="A70" s="76"/>
      <c r="B70" s="76"/>
      <c r="C70" s="76"/>
      <c r="D70" s="76"/>
      <c r="E70" s="295"/>
      <c r="F70" s="76"/>
      <c r="G70" s="295"/>
      <c r="H70" s="295"/>
      <c r="I70" s="76"/>
      <c r="J70" s="76"/>
      <c r="K70" s="76"/>
      <c r="L70" s="76"/>
      <c r="M70" s="76"/>
      <c r="N70" s="76"/>
      <c r="O70" s="76"/>
      <c r="P70" s="76"/>
      <c r="Q70" s="76"/>
      <c r="R70" s="76"/>
      <c r="S70" s="364"/>
      <c r="T70" s="392"/>
      <c r="U70" s="392"/>
      <c r="V70" s="365"/>
      <c r="W70" s="393"/>
      <c r="X70" s="295"/>
      <c r="Y70" s="76"/>
      <c r="Z70" s="76"/>
      <c r="AA70" s="76"/>
    </row>
    <row r="71" spans="1:27" ht="15.75" customHeight="1">
      <c r="A71" s="76"/>
      <c r="B71" s="76"/>
      <c r="C71" s="76"/>
      <c r="D71" s="76"/>
      <c r="E71" s="295"/>
      <c r="F71" s="76"/>
      <c r="G71" s="295"/>
      <c r="H71" s="295"/>
      <c r="I71" s="76"/>
      <c r="J71" s="76"/>
      <c r="K71" s="76"/>
      <c r="L71" s="76"/>
      <c r="M71" s="76"/>
      <c r="N71" s="76"/>
      <c r="O71" s="76"/>
      <c r="P71" s="76"/>
      <c r="Q71" s="76"/>
      <c r="R71" s="76"/>
      <c r="S71" s="364"/>
      <c r="T71" s="392"/>
      <c r="U71" s="392"/>
      <c r="V71" s="365"/>
      <c r="W71" s="393"/>
      <c r="X71" s="295"/>
      <c r="Y71" s="76"/>
      <c r="Z71" s="76"/>
      <c r="AA71" s="76"/>
    </row>
    <row r="72" spans="1:27" ht="15.75" customHeight="1">
      <c r="A72" s="76"/>
      <c r="B72" s="76"/>
      <c r="C72" s="76"/>
      <c r="D72" s="76"/>
      <c r="E72" s="295"/>
      <c r="F72" s="76"/>
      <c r="G72" s="295"/>
      <c r="H72" s="295"/>
      <c r="I72" s="76"/>
      <c r="J72" s="76"/>
      <c r="K72" s="76"/>
      <c r="L72" s="76"/>
      <c r="M72" s="76"/>
      <c r="N72" s="76"/>
      <c r="O72" s="76"/>
      <c r="P72" s="76"/>
      <c r="Q72" s="76"/>
      <c r="R72" s="76"/>
      <c r="S72" s="364"/>
      <c r="T72" s="392"/>
      <c r="U72" s="392"/>
      <c r="V72" s="365"/>
      <c r="W72" s="393"/>
      <c r="X72" s="295"/>
      <c r="Y72" s="76"/>
      <c r="Z72" s="76"/>
      <c r="AA72" s="76"/>
    </row>
    <row r="73" spans="1:27" ht="15.75" customHeight="1">
      <c r="A73" s="76"/>
      <c r="B73" s="76"/>
      <c r="C73" s="76"/>
      <c r="D73" s="76"/>
      <c r="E73" s="295"/>
      <c r="F73" s="76"/>
      <c r="G73" s="295"/>
      <c r="H73" s="295"/>
      <c r="I73" s="76"/>
      <c r="J73" s="76"/>
      <c r="K73" s="76"/>
      <c r="L73" s="76"/>
      <c r="M73" s="76"/>
      <c r="N73" s="76"/>
      <c r="O73" s="76"/>
      <c r="P73" s="76"/>
      <c r="Q73" s="76"/>
      <c r="R73" s="76"/>
      <c r="S73" s="364"/>
      <c r="T73" s="392"/>
      <c r="U73" s="392"/>
      <c r="V73" s="365"/>
      <c r="W73" s="393"/>
      <c r="X73" s="295"/>
      <c r="Y73" s="76"/>
      <c r="Z73" s="76"/>
      <c r="AA73" s="76"/>
    </row>
    <row r="74" spans="1:27" ht="15.75" customHeight="1">
      <c r="A74" s="76"/>
      <c r="B74" s="76"/>
      <c r="C74" s="76"/>
      <c r="D74" s="76"/>
      <c r="E74" s="295"/>
      <c r="F74" s="76"/>
      <c r="G74" s="295"/>
      <c r="H74" s="295"/>
      <c r="I74" s="76"/>
      <c r="J74" s="76"/>
      <c r="K74" s="76"/>
      <c r="L74" s="76"/>
      <c r="M74" s="76"/>
      <c r="N74" s="76"/>
      <c r="O74" s="76"/>
      <c r="P74" s="76"/>
      <c r="Q74" s="76"/>
      <c r="R74" s="76"/>
      <c r="S74" s="364"/>
      <c r="T74" s="392"/>
      <c r="U74" s="392"/>
      <c r="V74" s="365"/>
      <c r="W74" s="393"/>
      <c r="X74" s="295"/>
      <c r="Y74" s="76"/>
      <c r="Z74" s="76"/>
      <c r="AA74" s="76"/>
    </row>
    <row r="75" spans="1:27" ht="15.75" customHeight="1">
      <c r="A75" s="76"/>
      <c r="B75" s="76"/>
      <c r="C75" s="76"/>
      <c r="D75" s="76"/>
      <c r="E75" s="295"/>
      <c r="F75" s="76"/>
      <c r="G75" s="295"/>
      <c r="H75" s="295"/>
      <c r="I75" s="76"/>
      <c r="J75" s="76"/>
      <c r="K75" s="76"/>
      <c r="L75" s="76"/>
      <c r="M75" s="76"/>
      <c r="N75" s="76"/>
      <c r="O75" s="76"/>
      <c r="P75" s="76"/>
      <c r="Q75" s="76"/>
      <c r="R75" s="76"/>
      <c r="S75" s="364"/>
      <c r="T75" s="392"/>
      <c r="U75" s="392"/>
      <c r="V75" s="365"/>
      <c r="W75" s="393"/>
      <c r="X75" s="295"/>
      <c r="Y75" s="76"/>
      <c r="Z75" s="76"/>
      <c r="AA75" s="76"/>
    </row>
    <row r="76" spans="1:27" ht="15.75" customHeight="1">
      <c r="A76" s="76"/>
      <c r="B76" s="76"/>
      <c r="C76" s="76"/>
      <c r="D76" s="76"/>
      <c r="E76" s="295"/>
      <c r="F76" s="76"/>
      <c r="G76" s="295"/>
      <c r="H76" s="295"/>
      <c r="I76" s="76"/>
      <c r="J76" s="76"/>
      <c r="K76" s="76"/>
      <c r="L76" s="76"/>
      <c r="M76" s="76"/>
      <c r="N76" s="76"/>
      <c r="O76" s="76"/>
      <c r="P76" s="76"/>
      <c r="Q76" s="76"/>
      <c r="R76" s="76"/>
      <c r="S76" s="364"/>
      <c r="T76" s="392"/>
      <c r="U76" s="392"/>
      <c r="V76" s="365"/>
      <c r="W76" s="393"/>
      <c r="X76" s="295"/>
      <c r="Y76" s="76"/>
      <c r="Z76" s="76"/>
      <c r="AA76" s="76"/>
    </row>
    <row r="77" spans="1:27" ht="15.75" customHeight="1">
      <c r="A77" s="76"/>
      <c r="B77" s="76"/>
      <c r="C77" s="76"/>
      <c r="D77" s="76"/>
      <c r="E77" s="295"/>
      <c r="F77" s="76"/>
      <c r="G77" s="295"/>
      <c r="H77" s="295"/>
      <c r="I77" s="76"/>
      <c r="J77" s="76"/>
      <c r="K77" s="76"/>
      <c r="L77" s="76"/>
      <c r="M77" s="76"/>
      <c r="N77" s="76"/>
      <c r="O77" s="76"/>
      <c r="P77" s="76"/>
      <c r="Q77" s="76"/>
      <c r="R77" s="76"/>
      <c r="S77" s="364"/>
      <c r="T77" s="392"/>
      <c r="U77" s="392"/>
      <c r="V77" s="365"/>
      <c r="W77" s="393"/>
      <c r="X77" s="295"/>
      <c r="Y77" s="76"/>
      <c r="Z77" s="76"/>
      <c r="AA77" s="76"/>
    </row>
    <row r="78" spans="1:27" ht="15.75" customHeight="1">
      <c r="A78" s="76"/>
      <c r="B78" s="76"/>
      <c r="C78" s="76"/>
      <c r="D78" s="76"/>
      <c r="E78" s="295"/>
      <c r="F78" s="76"/>
      <c r="G78" s="295"/>
      <c r="H78" s="295"/>
      <c r="I78" s="76"/>
      <c r="J78" s="76"/>
      <c r="K78" s="76"/>
      <c r="L78" s="76"/>
      <c r="M78" s="76"/>
      <c r="N78" s="76"/>
      <c r="O78" s="76"/>
      <c r="P78" s="76"/>
      <c r="Q78" s="76"/>
      <c r="R78" s="76"/>
      <c r="S78" s="364"/>
      <c r="T78" s="392"/>
      <c r="U78" s="392"/>
      <c r="V78" s="365"/>
      <c r="W78" s="393"/>
      <c r="X78" s="295"/>
      <c r="Y78" s="76"/>
      <c r="Z78" s="76"/>
      <c r="AA78" s="76"/>
    </row>
    <row r="79" spans="1:27" ht="15.75" customHeight="1">
      <c r="A79" s="76"/>
      <c r="B79" s="76"/>
      <c r="C79" s="76"/>
      <c r="D79" s="76"/>
      <c r="E79" s="295"/>
      <c r="F79" s="76"/>
      <c r="G79" s="295"/>
      <c r="H79" s="295"/>
      <c r="I79" s="76"/>
      <c r="J79" s="76"/>
      <c r="K79" s="76"/>
      <c r="L79" s="76"/>
      <c r="M79" s="76"/>
      <c r="N79" s="76"/>
      <c r="O79" s="76"/>
      <c r="P79" s="76"/>
      <c r="Q79" s="76"/>
      <c r="R79" s="76"/>
      <c r="S79" s="364"/>
      <c r="T79" s="392"/>
      <c r="U79" s="392"/>
      <c r="V79" s="365"/>
      <c r="W79" s="393"/>
      <c r="X79" s="295"/>
      <c r="Y79" s="76"/>
      <c r="Z79" s="76"/>
      <c r="AA79" s="76"/>
    </row>
    <row r="80" spans="1:27" ht="15.75" customHeight="1">
      <c r="A80" s="76"/>
      <c r="B80" s="76"/>
      <c r="C80" s="76"/>
      <c r="D80" s="76"/>
      <c r="E80" s="76"/>
      <c r="F80" s="76"/>
      <c r="G80" s="76"/>
      <c r="H80" s="76"/>
      <c r="I80" s="76"/>
      <c r="J80" s="76"/>
      <c r="K80" s="76"/>
      <c r="L80" s="76"/>
      <c r="M80" s="76"/>
      <c r="N80" s="76"/>
      <c r="O80" s="76"/>
      <c r="P80" s="76"/>
      <c r="Q80" s="76"/>
      <c r="R80" s="76"/>
      <c r="S80" s="364"/>
      <c r="T80" s="76"/>
      <c r="U80" s="76"/>
      <c r="V80" s="365"/>
      <c r="W80" s="393"/>
      <c r="X80" s="76"/>
      <c r="Y80" s="76"/>
      <c r="Z80" s="76"/>
      <c r="AA80" s="76"/>
    </row>
    <row r="81" spans="1:27" ht="15.75" customHeight="1">
      <c r="A81" s="76"/>
      <c r="B81" s="76"/>
      <c r="C81" s="76"/>
      <c r="D81" s="76"/>
      <c r="E81" s="76"/>
      <c r="F81" s="76"/>
      <c r="G81" s="76"/>
      <c r="H81" s="76"/>
      <c r="I81" s="76"/>
      <c r="J81" s="76"/>
      <c r="K81" s="76"/>
      <c r="L81" s="76"/>
      <c r="M81" s="76"/>
      <c r="N81" s="76"/>
      <c r="O81" s="76"/>
      <c r="P81" s="76"/>
      <c r="Q81" s="76"/>
      <c r="R81" s="76"/>
      <c r="S81" s="364"/>
      <c r="T81" s="76"/>
      <c r="U81" s="76"/>
      <c r="V81" s="365"/>
      <c r="W81" s="393"/>
      <c r="X81" s="76"/>
      <c r="Y81" s="76"/>
      <c r="Z81" s="76"/>
      <c r="AA81" s="76"/>
    </row>
    <row r="82" spans="1:27" ht="15.75" customHeight="1">
      <c r="A82" s="76"/>
      <c r="B82" s="76"/>
      <c r="C82" s="76"/>
      <c r="D82" s="76"/>
      <c r="E82" s="76"/>
      <c r="F82" s="76"/>
      <c r="G82" s="76"/>
      <c r="H82" s="76"/>
      <c r="I82" s="76"/>
      <c r="J82" s="76"/>
      <c r="K82" s="76"/>
      <c r="L82" s="76"/>
      <c r="M82" s="76"/>
      <c r="N82" s="76"/>
      <c r="O82" s="76"/>
      <c r="P82" s="76"/>
      <c r="Q82" s="76"/>
      <c r="R82" s="76"/>
      <c r="S82" s="364"/>
      <c r="T82" s="76"/>
      <c r="U82" s="76"/>
      <c r="V82" s="365"/>
      <c r="W82" s="393"/>
      <c r="X82" s="76"/>
      <c r="Y82" s="76"/>
      <c r="Z82" s="76"/>
      <c r="AA82" s="76"/>
    </row>
    <row r="83" spans="1:27" ht="15.75" customHeight="1">
      <c r="A83" s="76"/>
      <c r="B83" s="76"/>
      <c r="C83" s="76"/>
      <c r="D83" s="76"/>
      <c r="E83" s="76"/>
      <c r="F83" s="76"/>
      <c r="G83" s="76"/>
      <c r="H83" s="76"/>
      <c r="I83" s="76"/>
      <c r="J83" s="76"/>
      <c r="K83" s="76"/>
      <c r="L83" s="76"/>
      <c r="M83" s="76"/>
      <c r="N83" s="76"/>
      <c r="O83" s="76"/>
      <c r="P83" s="76"/>
      <c r="Q83" s="76"/>
      <c r="R83" s="76"/>
      <c r="S83" s="364"/>
      <c r="T83" s="76"/>
      <c r="U83" s="76"/>
      <c r="V83" s="365"/>
      <c r="W83" s="393"/>
      <c r="X83" s="76"/>
      <c r="Y83" s="76"/>
      <c r="Z83" s="76"/>
      <c r="AA83" s="76"/>
    </row>
    <row r="84" spans="1:27" ht="15.75" customHeight="1">
      <c r="A84" s="76"/>
      <c r="B84" s="76"/>
      <c r="C84" s="76"/>
      <c r="D84" s="76"/>
      <c r="E84" s="76"/>
      <c r="F84" s="76"/>
      <c r="G84" s="76"/>
      <c r="H84" s="76"/>
      <c r="I84" s="76"/>
      <c r="J84" s="76"/>
      <c r="K84" s="76"/>
      <c r="L84" s="76"/>
      <c r="M84" s="76"/>
      <c r="N84" s="76"/>
      <c r="O84" s="76"/>
      <c r="P84" s="76"/>
      <c r="Q84" s="76"/>
      <c r="R84" s="76"/>
      <c r="S84" s="364"/>
      <c r="T84" s="76"/>
      <c r="U84" s="76"/>
      <c r="V84" s="365"/>
      <c r="W84" s="393"/>
      <c r="X84" s="76"/>
      <c r="Y84" s="76"/>
      <c r="Z84" s="76"/>
      <c r="AA84" s="76"/>
    </row>
    <row r="85" spans="1:27" ht="15.75" customHeight="1">
      <c r="A85" s="76"/>
      <c r="B85" s="76"/>
      <c r="C85" s="76"/>
      <c r="D85" s="76"/>
      <c r="E85" s="76"/>
      <c r="F85" s="76"/>
      <c r="G85" s="76"/>
      <c r="H85" s="76"/>
      <c r="I85" s="76"/>
      <c r="J85" s="76"/>
      <c r="K85" s="76"/>
      <c r="L85" s="76"/>
      <c r="M85" s="76"/>
      <c r="N85" s="76"/>
      <c r="O85" s="76"/>
      <c r="P85" s="76"/>
      <c r="Q85" s="76"/>
      <c r="R85" s="76"/>
      <c r="S85" s="364"/>
      <c r="T85" s="76"/>
      <c r="U85" s="76"/>
      <c r="V85" s="365"/>
      <c r="W85" s="393"/>
      <c r="X85" s="76"/>
      <c r="Y85" s="76"/>
      <c r="Z85" s="76"/>
      <c r="AA85" s="76"/>
    </row>
    <row r="86" spans="1:27" ht="15.75" customHeight="1">
      <c r="A86" s="76"/>
      <c r="B86" s="76"/>
      <c r="C86" s="76"/>
      <c r="D86" s="76"/>
      <c r="E86" s="76"/>
      <c r="F86" s="76"/>
      <c r="G86" s="76"/>
      <c r="H86" s="76"/>
      <c r="I86" s="76"/>
      <c r="J86" s="76"/>
      <c r="K86" s="76"/>
      <c r="L86" s="76"/>
      <c r="M86" s="76"/>
      <c r="N86" s="76"/>
      <c r="O86" s="76"/>
      <c r="P86" s="76"/>
      <c r="Q86" s="76"/>
      <c r="R86" s="76"/>
      <c r="S86" s="364"/>
      <c r="T86" s="76"/>
      <c r="U86" s="76"/>
      <c r="V86" s="365"/>
      <c r="W86" s="393"/>
      <c r="X86" s="76"/>
      <c r="Y86" s="76"/>
      <c r="Z86" s="76"/>
      <c r="AA86" s="76"/>
    </row>
    <row r="87" spans="1:27" ht="15.75" customHeight="1">
      <c r="A87" s="76"/>
      <c r="B87" s="76"/>
      <c r="C87" s="76"/>
      <c r="D87" s="76"/>
      <c r="E87" s="76"/>
      <c r="F87" s="76"/>
      <c r="G87" s="76"/>
      <c r="H87" s="76"/>
      <c r="I87" s="76"/>
      <c r="J87" s="76"/>
      <c r="K87" s="76"/>
      <c r="L87" s="76"/>
      <c r="M87" s="76"/>
      <c r="N87" s="76"/>
      <c r="O87" s="76"/>
      <c r="P87" s="76"/>
      <c r="Q87" s="76"/>
      <c r="R87" s="76"/>
      <c r="S87" s="364"/>
      <c r="T87" s="76"/>
      <c r="U87" s="76"/>
      <c r="V87" s="365"/>
      <c r="W87" s="393"/>
      <c r="X87" s="76"/>
      <c r="Y87" s="76"/>
      <c r="Z87" s="76"/>
      <c r="AA87" s="76"/>
    </row>
    <row r="88" spans="1:27" ht="15.75" customHeight="1">
      <c r="A88" s="76"/>
      <c r="B88" s="76"/>
      <c r="C88" s="76"/>
      <c r="D88" s="76"/>
      <c r="E88" s="76"/>
      <c r="F88" s="76"/>
      <c r="G88" s="76"/>
      <c r="H88" s="76"/>
      <c r="I88" s="76"/>
      <c r="J88" s="76"/>
      <c r="K88" s="76"/>
      <c r="L88" s="76"/>
      <c r="M88" s="76"/>
      <c r="N88" s="76"/>
      <c r="O88" s="76"/>
      <c r="P88" s="76"/>
      <c r="Q88" s="76"/>
      <c r="R88" s="76"/>
      <c r="S88" s="364"/>
      <c r="T88" s="76"/>
      <c r="U88" s="76"/>
      <c r="V88" s="365"/>
      <c r="W88" s="393"/>
      <c r="X88" s="76"/>
      <c r="Y88" s="76"/>
      <c r="Z88" s="76"/>
      <c r="AA88" s="76"/>
    </row>
    <row r="89" spans="1:27" ht="15.75" customHeight="1">
      <c r="A89" s="76"/>
      <c r="B89" s="76"/>
      <c r="C89" s="76"/>
      <c r="D89" s="76"/>
      <c r="E89" s="76"/>
      <c r="F89" s="76"/>
      <c r="G89" s="76"/>
      <c r="H89" s="76"/>
      <c r="I89" s="76"/>
      <c r="J89" s="76"/>
      <c r="K89" s="76"/>
      <c r="L89" s="76"/>
      <c r="M89" s="76"/>
      <c r="N89" s="76"/>
      <c r="O89" s="76"/>
      <c r="P89" s="76"/>
      <c r="Q89" s="76"/>
      <c r="R89" s="76"/>
      <c r="S89" s="364"/>
      <c r="T89" s="76"/>
      <c r="U89" s="76"/>
      <c r="V89" s="365"/>
      <c r="W89" s="393"/>
      <c r="X89" s="76"/>
      <c r="Y89" s="76"/>
      <c r="Z89" s="76"/>
      <c r="AA89" s="76"/>
    </row>
    <row r="90" spans="1:27" ht="15.75" customHeight="1">
      <c r="A90" s="76"/>
      <c r="B90" s="76"/>
      <c r="C90" s="76"/>
      <c r="D90" s="76"/>
      <c r="E90" s="76"/>
      <c r="F90" s="76"/>
      <c r="G90" s="76"/>
      <c r="H90" s="76"/>
      <c r="I90" s="76"/>
      <c r="J90" s="76"/>
      <c r="K90" s="76"/>
      <c r="L90" s="76"/>
      <c r="M90" s="76"/>
      <c r="N90" s="76"/>
      <c r="O90" s="76"/>
      <c r="P90" s="76"/>
      <c r="Q90" s="76"/>
      <c r="R90" s="76"/>
      <c r="S90" s="364"/>
      <c r="T90" s="76"/>
      <c r="U90" s="76"/>
      <c r="V90" s="365"/>
      <c r="W90" s="393"/>
      <c r="X90" s="76"/>
      <c r="Y90" s="76"/>
      <c r="Z90" s="76"/>
      <c r="AA90" s="76"/>
    </row>
    <row r="91" spans="1:27" ht="15.75" customHeight="1">
      <c r="A91" s="76"/>
      <c r="B91" s="76"/>
      <c r="C91" s="76"/>
      <c r="D91" s="76"/>
      <c r="E91" s="76"/>
      <c r="F91" s="76"/>
      <c r="G91" s="76"/>
      <c r="H91" s="76"/>
      <c r="I91" s="76"/>
      <c r="J91" s="76"/>
      <c r="K91" s="76"/>
      <c r="L91" s="76"/>
      <c r="M91" s="76"/>
      <c r="N91" s="76"/>
      <c r="O91" s="76"/>
      <c r="P91" s="76"/>
      <c r="Q91" s="76"/>
      <c r="R91" s="76"/>
      <c r="S91" s="364"/>
      <c r="T91" s="76"/>
      <c r="U91" s="76"/>
      <c r="V91" s="365"/>
      <c r="W91" s="393"/>
      <c r="X91" s="76"/>
      <c r="Y91" s="76"/>
      <c r="Z91" s="76"/>
      <c r="AA91" s="76"/>
    </row>
    <row r="92" spans="1:27" ht="15.75" customHeight="1">
      <c r="A92" s="76"/>
      <c r="B92" s="76"/>
      <c r="C92" s="76"/>
      <c r="D92" s="76"/>
      <c r="E92" s="76"/>
      <c r="F92" s="76"/>
      <c r="G92" s="76"/>
      <c r="H92" s="76"/>
      <c r="I92" s="76"/>
      <c r="J92" s="76"/>
      <c r="K92" s="76"/>
      <c r="L92" s="76"/>
      <c r="M92" s="76"/>
      <c r="N92" s="76"/>
      <c r="O92" s="76"/>
      <c r="P92" s="76"/>
      <c r="Q92" s="76"/>
      <c r="R92" s="76"/>
      <c r="S92" s="364"/>
      <c r="T92" s="76"/>
      <c r="U92" s="76"/>
      <c r="V92" s="365"/>
      <c r="W92" s="393"/>
      <c r="X92" s="76"/>
      <c r="Y92" s="76"/>
      <c r="Z92" s="76"/>
      <c r="AA92" s="76"/>
    </row>
    <row r="93" spans="1:27" ht="15.75" customHeight="1">
      <c r="A93" s="76"/>
      <c r="B93" s="76"/>
      <c r="C93" s="76"/>
      <c r="D93" s="76"/>
      <c r="E93" s="76"/>
      <c r="F93" s="76"/>
      <c r="G93" s="76"/>
      <c r="H93" s="76"/>
      <c r="I93" s="76"/>
      <c r="J93" s="76"/>
      <c r="K93" s="76"/>
      <c r="L93" s="76"/>
      <c r="M93" s="76"/>
      <c r="N93" s="76"/>
      <c r="O93" s="76"/>
      <c r="P93" s="76"/>
      <c r="Q93" s="76"/>
      <c r="R93" s="76"/>
      <c r="S93" s="364"/>
      <c r="T93" s="76"/>
      <c r="U93" s="76"/>
      <c r="V93" s="365"/>
      <c r="W93" s="393"/>
      <c r="X93" s="76"/>
      <c r="Y93" s="76"/>
      <c r="Z93" s="76"/>
      <c r="AA93" s="76"/>
    </row>
    <row r="94" spans="1:27" ht="15.75" customHeight="1">
      <c r="A94" s="76"/>
      <c r="B94" s="76"/>
      <c r="C94" s="76"/>
      <c r="D94" s="76"/>
      <c r="E94" s="76"/>
      <c r="F94" s="76"/>
      <c r="G94" s="76"/>
      <c r="H94" s="76"/>
      <c r="I94" s="76"/>
      <c r="J94" s="76"/>
      <c r="K94" s="76"/>
      <c r="L94" s="76"/>
      <c r="M94" s="76"/>
      <c r="N94" s="76"/>
      <c r="O94" s="76"/>
      <c r="P94" s="76"/>
      <c r="Q94" s="76"/>
      <c r="R94" s="76"/>
      <c r="S94" s="364"/>
      <c r="T94" s="76"/>
      <c r="U94" s="76"/>
      <c r="V94" s="365"/>
      <c r="W94" s="393"/>
      <c r="X94" s="76"/>
      <c r="Y94" s="76"/>
      <c r="Z94" s="76"/>
      <c r="AA94" s="76"/>
    </row>
    <row r="95" spans="1:27" ht="15.75" customHeight="1">
      <c r="A95" s="76"/>
      <c r="B95" s="76"/>
      <c r="C95" s="76"/>
      <c r="D95" s="76"/>
      <c r="E95" s="76"/>
      <c r="F95" s="76"/>
      <c r="G95" s="76"/>
      <c r="H95" s="76"/>
      <c r="I95" s="76"/>
      <c r="J95" s="76"/>
      <c r="K95" s="76"/>
      <c r="L95" s="76"/>
      <c r="M95" s="76"/>
      <c r="N95" s="76"/>
      <c r="O95" s="76"/>
      <c r="P95" s="76"/>
      <c r="Q95" s="76"/>
      <c r="R95" s="76"/>
      <c r="S95" s="364"/>
      <c r="T95" s="76"/>
      <c r="U95" s="76"/>
      <c r="V95" s="365"/>
      <c r="W95" s="393"/>
      <c r="X95" s="76"/>
      <c r="Y95" s="76"/>
      <c r="Z95" s="76"/>
      <c r="AA95" s="76"/>
    </row>
    <row r="96" spans="1:27" ht="15.75" customHeight="1">
      <c r="A96" s="76"/>
      <c r="B96" s="76"/>
      <c r="C96" s="76"/>
      <c r="D96" s="76"/>
      <c r="E96" s="76"/>
      <c r="F96" s="76"/>
      <c r="G96" s="76"/>
      <c r="H96" s="76"/>
      <c r="I96" s="76"/>
      <c r="J96" s="76"/>
      <c r="K96" s="76"/>
      <c r="L96" s="76"/>
      <c r="M96" s="76"/>
      <c r="N96" s="76"/>
      <c r="O96" s="76"/>
      <c r="P96" s="76"/>
      <c r="Q96" s="76"/>
      <c r="R96" s="76"/>
      <c r="S96" s="364"/>
      <c r="T96" s="76"/>
      <c r="U96" s="76"/>
      <c r="V96" s="365"/>
      <c r="W96" s="393"/>
      <c r="X96" s="76"/>
      <c r="Y96" s="76"/>
      <c r="Z96" s="76"/>
      <c r="AA96" s="76"/>
    </row>
    <row r="97" spans="1:27" ht="15.75" customHeight="1">
      <c r="A97" s="23"/>
      <c r="B97" s="23"/>
      <c r="C97" s="23"/>
      <c r="D97" s="23"/>
      <c r="E97" s="23"/>
      <c r="F97" s="23"/>
      <c r="G97" s="23"/>
      <c r="H97" s="23"/>
      <c r="I97" s="23"/>
      <c r="J97" s="23"/>
      <c r="K97" s="23"/>
      <c r="L97" s="23"/>
      <c r="M97" s="23"/>
      <c r="N97" s="23"/>
      <c r="O97" s="23"/>
      <c r="P97" s="23"/>
      <c r="Q97" s="23"/>
      <c r="R97" s="23"/>
      <c r="S97" s="124"/>
      <c r="T97" s="23"/>
      <c r="U97" s="23"/>
      <c r="V97" s="36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124"/>
      <c r="T98" s="23"/>
      <c r="U98" s="23"/>
      <c r="V98" s="36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124"/>
      <c r="T99" s="23"/>
      <c r="U99" s="23"/>
      <c r="V99" s="36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124"/>
      <c r="T100" s="23"/>
      <c r="U100" s="23"/>
      <c r="V100" s="36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124"/>
      <c r="T101" s="23"/>
      <c r="U101" s="23"/>
      <c r="V101" s="36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124"/>
      <c r="T102" s="23"/>
      <c r="U102" s="23"/>
      <c r="V102" s="36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124"/>
      <c r="T103" s="23"/>
      <c r="U103" s="23"/>
      <c r="V103" s="36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124"/>
      <c r="T104" s="23"/>
      <c r="U104" s="23"/>
      <c r="V104" s="36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124"/>
      <c r="T105" s="23"/>
      <c r="U105" s="23"/>
      <c r="V105" s="36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124"/>
      <c r="T106" s="23"/>
      <c r="U106" s="23"/>
      <c r="V106" s="36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124"/>
      <c r="T107" s="23"/>
      <c r="U107" s="23"/>
      <c r="V107" s="36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124"/>
      <c r="T108" s="23"/>
      <c r="U108" s="23"/>
      <c r="V108" s="36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124"/>
      <c r="T109" s="23"/>
      <c r="U109" s="23"/>
      <c r="V109" s="36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124"/>
      <c r="T110" s="23"/>
      <c r="U110" s="23"/>
      <c r="V110" s="36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124"/>
      <c r="T111" s="23"/>
      <c r="U111" s="23"/>
      <c r="V111" s="36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124"/>
      <c r="T112" s="23"/>
      <c r="U112" s="23"/>
      <c r="V112" s="36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124"/>
      <c r="T113" s="23"/>
      <c r="U113" s="23"/>
      <c r="V113" s="36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124"/>
      <c r="T114" s="23"/>
      <c r="U114" s="23"/>
      <c r="V114" s="36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124"/>
      <c r="T115" s="23"/>
      <c r="U115" s="23"/>
      <c r="V115" s="36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124"/>
      <c r="T116" s="23"/>
      <c r="U116" s="23"/>
      <c r="V116" s="36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124"/>
      <c r="T117" s="23"/>
      <c r="U117" s="23"/>
      <c r="V117" s="36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124"/>
      <c r="T118" s="23"/>
      <c r="U118" s="23"/>
      <c r="V118" s="36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124"/>
      <c r="T119" s="23"/>
      <c r="U119" s="23"/>
      <c r="V119" s="36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124"/>
      <c r="T120" s="23"/>
      <c r="U120" s="23"/>
      <c r="V120" s="36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124"/>
      <c r="T121" s="23"/>
      <c r="U121" s="23"/>
      <c r="V121" s="36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124"/>
      <c r="T122" s="23"/>
      <c r="U122" s="23"/>
      <c r="V122" s="36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124"/>
      <c r="T123" s="23"/>
      <c r="U123" s="23"/>
      <c r="V123" s="36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124"/>
      <c r="T124" s="23"/>
      <c r="U124" s="23"/>
      <c r="V124" s="36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124"/>
      <c r="T125" s="23"/>
      <c r="U125" s="23"/>
      <c r="V125" s="36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124"/>
      <c r="T126" s="23"/>
      <c r="U126" s="23"/>
      <c r="V126" s="36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124"/>
      <c r="T127" s="23"/>
      <c r="U127" s="23"/>
      <c r="V127" s="36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124"/>
      <c r="T128" s="23"/>
      <c r="U128" s="23"/>
      <c r="V128" s="36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124"/>
      <c r="T129" s="23"/>
      <c r="U129" s="23"/>
      <c r="V129" s="36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124"/>
      <c r="T130" s="23"/>
      <c r="U130" s="23"/>
      <c r="V130" s="36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124"/>
      <c r="T131" s="23"/>
      <c r="U131" s="23"/>
      <c r="V131" s="36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124"/>
      <c r="T132" s="23"/>
      <c r="U132" s="23"/>
      <c r="V132" s="36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124"/>
      <c r="T133" s="23"/>
      <c r="U133" s="23"/>
      <c r="V133" s="36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124"/>
      <c r="T134" s="23"/>
      <c r="U134" s="23"/>
      <c r="V134" s="36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124"/>
      <c r="T135" s="23"/>
      <c r="U135" s="23"/>
      <c r="V135" s="36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124"/>
      <c r="T136" s="23"/>
      <c r="U136" s="23"/>
      <c r="V136" s="36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124"/>
      <c r="T137" s="23"/>
      <c r="U137" s="23"/>
      <c r="V137" s="36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124"/>
      <c r="T138" s="23"/>
      <c r="U138" s="23"/>
      <c r="V138" s="36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124"/>
      <c r="T139" s="23"/>
      <c r="U139" s="23"/>
      <c r="V139" s="36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124"/>
      <c r="T140" s="23"/>
      <c r="U140" s="23"/>
      <c r="V140" s="36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124"/>
      <c r="T141" s="23"/>
      <c r="U141" s="23"/>
      <c r="V141" s="36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124"/>
      <c r="T142" s="23"/>
      <c r="U142" s="23"/>
      <c r="V142" s="36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124"/>
      <c r="T143" s="23"/>
      <c r="U143" s="23"/>
      <c r="V143" s="36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124"/>
      <c r="T144" s="23"/>
      <c r="U144" s="23"/>
      <c r="V144" s="36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124"/>
      <c r="T145" s="23"/>
      <c r="U145" s="23"/>
      <c r="V145" s="36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124"/>
      <c r="T146" s="23"/>
      <c r="U146" s="23"/>
      <c r="V146" s="36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124"/>
      <c r="T147" s="23"/>
      <c r="U147" s="23"/>
      <c r="V147" s="36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124"/>
      <c r="T148" s="23"/>
      <c r="U148" s="23"/>
      <c r="V148" s="36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124"/>
      <c r="T149" s="23"/>
      <c r="U149" s="23"/>
      <c r="V149" s="36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124"/>
      <c r="T150" s="23"/>
      <c r="U150" s="23"/>
      <c r="V150" s="36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124"/>
      <c r="T151" s="23"/>
      <c r="U151" s="23"/>
      <c r="V151" s="36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124"/>
      <c r="T152" s="23"/>
      <c r="U152" s="23"/>
      <c r="V152" s="36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124"/>
      <c r="T153" s="23"/>
      <c r="U153" s="23"/>
      <c r="V153" s="36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124"/>
      <c r="T154" s="23"/>
      <c r="U154" s="23"/>
      <c r="V154" s="36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124"/>
      <c r="T155" s="23"/>
      <c r="U155" s="23"/>
      <c r="V155" s="36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124"/>
      <c r="T156" s="23"/>
      <c r="U156" s="23"/>
      <c r="V156" s="36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124"/>
      <c r="T157" s="23"/>
      <c r="U157" s="23"/>
      <c r="V157" s="36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124"/>
      <c r="T158" s="23"/>
      <c r="U158" s="23"/>
      <c r="V158" s="36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124"/>
      <c r="T159" s="23"/>
      <c r="U159" s="23"/>
      <c r="V159" s="36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124"/>
      <c r="T160" s="23"/>
      <c r="U160" s="23"/>
      <c r="V160" s="36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124"/>
      <c r="T161" s="23"/>
      <c r="U161" s="23"/>
      <c r="V161" s="36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124"/>
      <c r="T162" s="23"/>
      <c r="U162" s="23"/>
      <c r="V162" s="36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124"/>
      <c r="T163" s="23"/>
      <c r="U163" s="23"/>
      <c r="V163" s="36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124"/>
      <c r="T164" s="23"/>
      <c r="U164" s="23"/>
      <c r="V164" s="36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124"/>
      <c r="T165" s="23"/>
      <c r="U165" s="23"/>
      <c r="V165" s="36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124"/>
      <c r="T166" s="23"/>
      <c r="U166" s="23"/>
      <c r="V166" s="36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124"/>
      <c r="T167" s="23"/>
      <c r="U167" s="23"/>
      <c r="V167" s="36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124"/>
      <c r="T168" s="23"/>
      <c r="U168" s="23"/>
      <c r="V168" s="36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124"/>
      <c r="T169" s="23"/>
      <c r="U169" s="23"/>
      <c r="V169" s="36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124"/>
      <c r="T170" s="23"/>
      <c r="U170" s="23"/>
      <c r="V170" s="36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124"/>
      <c r="T171" s="23"/>
      <c r="U171" s="23"/>
      <c r="V171" s="36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124"/>
      <c r="T172" s="23"/>
      <c r="U172" s="23"/>
      <c r="V172" s="36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124"/>
      <c r="T173" s="23"/>
      <c r="U173" s="23"/>
      <c r="V173" s="36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124"/>
      <c r="T174" s="23"/>
      <c r="U174" s="23"/>
      <c r="V174" s="36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124"/>
      <c r="T175" s="23"/>
      <c r="U175" s="23"/>
      <c r="V175" s="36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124"/>
      <c r="T176" s="23"/>
      <c r="U176" s="23"/>
      <c r="V176" s="36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124"/>
      <c r="T177" s="23"/>
      <c r="U177" s="23"/>
      <c r="V177" s="36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124"/>
      <c r="T178" s="23"/>
      <c r="U178" s="23"/>
      <c r="V178" s="36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124"/>
      <c r="T179" s="23"/>
      <c r="U179" s="23"/>
      <c r="V179" s="36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124"/>
      <c r="T180" s="23"/>
      <c r="U180" s="23"/>
      <c r="V180" s="36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124"/>
      <c r="T181" s="23"/>
      <c r="U181" s="23"/>
      <c r="V181" s="36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124"/>
      <c r="T182" s="23"/>
      <c r="U182" s="23"/>
      <c r="V182" s="36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124"/>
      <c r="T183" s="23"/>
      <c r="U183" s="23"/>
      <c r="V183" s="36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124"/>
      <c r="T184" s="23"/>
      <c r="U184" s="23"/>
      <c r="V184" s="36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124"/>
      <c r="T185" s="23"/>
      <c r="U185" s="23"/>
      <c r="V185" s="36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124"/>
      <c r="T186" s="23"/>
      <c r="U186" s="23"/>
      <c r="V186" s="36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124"/>
      <c r="T187" s="23"/>
      <c r="U187" s="23"/>
      <c r="V187" s="36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124"/>
      <c r="T188" s="23"/>
      <c r="U188" s="23"/>
      <c r="V188" s="36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124"/>
      <c r="T189" s="23"/>
      <c r="U189" s="23"/>
      <c r="V189" s="36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124"/>
      <c r="T190" s="23"/>
      <c r="U190" s="23"/>
      <c r="V190" s="36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124"/>
      <c r="T191" s="23"/>
      <c r="U191" s="23"/>
      <c r="V191" s="36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124"/>
      <c r="T192" s="23"/>
      <c r="U192" s="23"/>
      <c r="V192" s="36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124"/>
      <c r="T193" s="23"/>
      <c r="U193" s="23"/>
      <c r="V193" s="36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124"/>
      <c r="T194" s="23"/>
      <c r="U194" s="23"/>
      <c r="V194" s="36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124"/>
      <c r="T195" s="23"/>
      <c r="U195" s="23"/>
      <c r="V195" s="36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124"/>
      <c r="T196" s="23"/>
      <c r="U196" s="23"/>
      <c r="V196" s="36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124"/>
      <c r="T197" s="23"/>
      <c r="U197" s="23"/>
      <c r="V197" s="36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124"/>
      <c r="T198" s="23"/>
      <c r="U198" s="23"/>
      <c r="V198" s="36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124"/>
      <c r="T199" s="23"/>
      <c r="U199" s="23"/>
      <c r="V199" s="36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124"/>
      <c r="T200" s="23"/>
      <c r="U200" s="23"/>
      <c r="V200" s="36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124"/>
      <c r="T201" s="23"/>
      <c r="U201" s="23"/>
      <c r="V201" s="36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124"/>
      <c r="T202" s="23"/>
      <c r="U202" s="23"/>
      <c r="V202" s="36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124"/>
      <c r="T203" s="23"/>
      <c r="U203" s="23"/>
      <c r="V203" s="36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124"/>
      <c r="T204" s="23"/>
      <c r="U204" s="23"/>
      <c r="V204" s="36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124"/>
      <c r="T205" s="23"/>
      <c r="U205" s="23"/>
      <c r="V205" s="36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124"/>
      <c r="T206" s="23"/>
      <c r="U206" s="23"/>
      <c r="V206" s="36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124"/>
      <c r="T207" s="23"/>
      <c r="U207" s="23"/>
      <c r="V207" s="36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124"/>
      <c r="T208" s="23"/>
      <c r="U208" s="23"/>
      <c r="V208" s="36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124"/>
      <c r="T209" s="23"/>
      <c r="U209" s="23"/>
      <c r="V209" s="36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124"/>
      <c r="T210" s="23"/>
      <c r="U210" s="23"/>
      <c r="V210" s="36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124"/>
      <c r="T211" s="23"/>
      <c r="U211" s="23"/>
      <c r="V211" s="36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124"/>
      <c r="T212" s="23"/>
      <c r="U212" s="23"/>
      <c r="V212" s="36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124"/>
      <c r="T213" s="23"/>
      <c r="U213" s="23"/>
      <c r="V213" s="36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124"/>
      <c r="T214" s="23"/>
      <c r="U214" s="23"/>
      <c r="V214" s="36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124"/>
      <c r="T215" s="23"/>
      <c r="U215" s="23"/>
      <c r="V215" s="36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124"/>
      <c r="T216" s="23"/>
      <c r="U216" s="23"/>
      <c r="V216" s="36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124"/>
      <c r="T217" s="23"/>
      <c r="U217" s="23"/>
      <c r="V217" s="36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124"/>
      <c r="T218" s="23"/>
      <c r="U218" s="23"/>
      <c r="V218" s="36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124"/>
      <c r="T219" s="23"/>
      <c r="U219" s="23"/>
      <c r="V219" s="36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124"/>
      <c r="T220" s="23"/>
      <c r="U220" s="23"/>
      <c r="V220" s="36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124"/>
      <c r="T221" s="23"/>
      <c r="U221" s="23"/>
      <c r="V221" s="36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124"/>
      <c r="T222" s="23"/>
      <c r="U222" s="23"/>
      <c r="V222" s="36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124"/>
      <c r="T223" s="23"/>
      <c r="U223" s="23"/>
      <c r="V223" s="36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124"/>
      <c r="T224" s="23"/>
      <c r="U224" s="23"/>
      <c r="V224" s="36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124"/>
      <c r="T225" s="23"/>
      <c r="U225" s="23"/>
      <c r="V225" s="36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124"/>
      <c r="T226" s="23"/>
      <c r="U226" s="23"/>
      <c r="V226" s="36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124"/>
      <c r="T227" s="23"/>
      <c r="U227" s="23"/>
      <c r="V227" s="36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124"/>
      <c r="T228" s="23"/>
      <c r="U228" s="23"/>
      <c r="V228" s="36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124"/>
      <c r="T229" s="23"/>
      <c r="U229" s="23"/>
      <c r="V229" s="36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124"/>
      <c r="T230" s="23"/>
      <c r="U230" s="23"/>
      <c r="V230" s="363"/>
      <c r="W230" s="206"/>
      <c r="X230" s="23"/>
      <c r="Y230" s="23"/>
      <c r="Z230" s="23"/>
      <c r="AA230" s="23"/>
    </row>
    <row r="231" spans="1:27" ht="15.75" customHeight="1">
      <c r="A231" s="23"/>
      <c r="B231" s="23"/>
      <c r="C231" s="23"/>
      <c r="D231" s="23"/>
      <c r="E231" s="23"/>
      <c r="F231" s="23"/>
      <c r="G231" s="23"/>
      <c r="H231" s="23"/>
      <c r="I231" s="23"/>
      <c r="J231" s="23"/>
      <c r="K231" s="23"/>
      <c r="L231" s="23"/>
      <c r="M231" s="23"/>
      <c r="N231" s="23"/>
      <c r="O231" s="23"/>
      <c r="P231" s="23"/>
      <c r="Q231" s="23"/>
      <c r="R231" s="23"/>
      <c r="S231" s="124"/>
      <c r="T231" s="23"/>
      <c r="U231" s="23"/>
      <c r="V231" s="363"/>
      <c r="W231" s="206"/>
      <c r="X231" s="23"/>
      <c r="Y231" s="23"/>
      <c r="Z231" s="23"/>
      <c r="AA231" s="23"/>
    </row>
    <row r="232" spans="1:27" ht="15.75" customHeight="1">
      <c r="A232" s="23"/>
      <c r="B232" s="23"/>
      <c r="C232" s="23"/>
      <c r="D232" s="23"/>
      <c r="E232" s="23"/>
      <c r="F232" s="23"/>
      <c r="G232" s="23"/>
      <c r="H232" s="23"/>
      <c r="I232" s="23"/>
      <c r="J232" s="23"/>
      <c r="K232" s="23"/>
      <c r="L232" s="23"/>
      <c r="M232" s="23"/>
      <c r="N232" s="23"/>
      <c r="O232" s="23"/>
      <c r="P232" s="23"/>
      <c r="Q232" s="23"/>
      <c r="R232" s="23"/>
      <c r="S232" s="124"/>
      <c r="T232" s="23"/>
      <c r="U232" s="23"/>
      <c r="V232" s="363"/>
      <c r="W232" s="206"/>
      <c r="X232" s="23"/>
      <c r="Y232" s="23"/>
      <c r="Z232" s="23"/>
      <c r="AA232" s="23"/>
    </row>
    <row r="233" spans="1:27" ht="15.75" customHeight="1">
      <c r="A233" s="23"/>
      <c r="B233" s="23"/>
      <c r="C233" s="23"/>
      <c r="D233" s="23"/>
      <c r="E233" s="23"/>
      <c r="F233" s="23"/>
      <c r="G233" s="23"/>
      <c r="H233" s="23"/>
      <c r="I233" s="23"/>
      <c r="J233" s="23"/>
      <c r="K233" s="23"/>
      <c r="L233" s="23"/>
      <c r="M233" s="23"/>
      <c r="N233" s="23"/>
      <c r="O233" s="23"/>
      <c r="P233" s="23"/>
      <c r="Q233" s="23"/>
      <c r="R233" s="23"/>
      <c r="S233" s="124"/>
      <c r="T233" s="23"/>
      <c r="U233" s="23"/>
      <c r="V233" s="363"/>
      <c r="W233" s="206"/>
      <c r="X233" s="23"/>
      <c r="Y233" s="23"/>
      <c r="Z233" s="23"/>
      <c r="AA233" s="23"/>
    </row>
    <row r="234" spans="1:27" ht="15.75" customHeight="1">
      <c r="A234" s="23"/>
      <c r="B234" s="23"/>
      <c r="C234" s="23"/>
      <c r="D234" s="23"/>
      <c r="E234" s="23"/>
      <c r="F234" s="23"/>
      <c r="G234" s="23"/>
      <c r="H234" s="23"/>
      <c r="I234" s="23"/>
      <c r="J234" s="23"/>
      <c r="K234" s="23"/>
      <c r="L234" s="23"/>
      <c r="M234" s="23"/>
      <c r="N234" s="23"/>
      <c r="O234" s="23"/>
      <c r="P234" s="23"/>
      <c r="Q234" s="23"/>
      <c r="R234" s="23"/>
      <c r="S234" s="124"/>
      <c r="T234" s="23"/>
      <c r="U234" s="23"/>
      <c r="V234" s="363"/>
      <c r="W234" s="23"/>
      <c r="X234" s="23"/>
      <c r="Y234" s="23"/>
      <c r="Z234" s="23"/>
      <c r="AA234" s="23"/>
    </row>
    <row r="235" spans="1:27" ht="15.75" customHeight="1">
      <c r="A235" s="23"/>
      <c r="B235" s="23"/>
      <c r="C235" s="23"/>
      <c r="D235" s="23"/>
      <c r="E235" s="23"/>
      <c r="F235" s="23"/>
      <c r="G235" s="23"/>
      <c r="H235" s="23"/>
      <c r="I235" s="23"/>
      <c r="J235" s="23"/>
      <c r="K235" s="23"/>
      <c r="L235" s="23"/>
      <c r="M235" s="23"/>
      <c r="N235" s="23"/>
      <c r="O235" s="23"/>
      <c r="P235" s="23"/>
      <c r="Q235" s="23"/>
      <c r="R235" s="23"/>
      <c r="S235" s="124"/>
      <c r="T235" s="23"/>
      <c r="U235" s="23"/>
      <c r="V235" s="363"/>
      <c r="W235" s="23"/>
      <c r="X235" s="23"/>
      <c r="Y235" s="23"/>
      <c r="Z235" s="23"/>
      <c r="AA235" s="23"/>
    </row>
    <row r="236" spans="1:27" ht="15.75" customHeight="1">
      <c r="A236" s="23"/>
      <c r="B236" s="23"/>
      <c r="C236" s="23"/>
      <c r="D236" s="23"/>
      <c r="E236" s="23"/>
      <c r="F236" s="23"/>
      <c r="G236" s="23"/>
      <c r="H236" s="23"/>
      <c r="I236" s="23"/>
      <c r="J236" s="23"/>
      <c r="K236" s="23"/>
      <c r="L236" s="23"/>
      <c r="M236" s="23"/>
      <c r="N236" s="23"/>
      <c r="O236" s="23"/>
      <c r="P236" s="23"/>
      <c r="Q236" s="23"/>
      <c r="R236" s="23"/>
      <c r="S236" s="124"/>
      <c r="T236" s="23"/>
      <c r="U236" s="23"/>
      <c r="V236" s="363"/>
      <c r="W236" s="23"/>
      <c r="X236" s="23"/>
      <c r="Y236" s="23"/>
      <c r="Z236" s="23"/>
      <c r="AA236" s="23"/>
    </row>
    <row r="237" spans="1:27" ht="15.75" customHeight="1">
      <c r="A237" s="23"/>
      <c r="B237" s="23"/>
      <c r="C237" s="23"/>
      <c r="D237" s="23"/>
      <c r="E237" s="23"/>
      <c r="F237" s="23"/>
      <c r="G237" s="23"/>
      <c r="H237" s="23"/>
      <c r="I237" s="23"/>
      <c r="J237" s="23"/>
      <c r="K237" s="23"/>
      <c r="L237" s="23"/>
      <c r="M237" s="23"/>
      <c r="N237" s="23"/>
      <c r="O237" s="23"/>
      <c r="P237" s="23"/>
      <c r="Q237" s="23"/>
      <c r="R237" s="23"/>
      <c r="S237" s="124"/>
      <c r="T237" s="23"/>
      <c r="U237" s="23"/>
      <c r="V237" s="363"/>
      <c r="W237" s="23"/>
      <c r="X237" s="23"/>
      <c r="Y237" s="23"/>
      <c r="Z237" s="23"/>
      <c r="AA237" s="23"/>
    </row>
    <row r="238" spans="1:27" ht="15.75" customHeight="1">
      <c r="A238" s="23"/>
      <c r="B238" s="23"/>
      <c r="C238" s="23"/>
      <c r="D238" s="23"/>
      <c r="E238" s="23"/>
      <c r="F238" s="23"/>
      <c r="G238" s="23"/>
      <c r="H238" s="23"/>
      <c r="I238" s="23"/>
      <c r="J238" s="23"/>
      <c r="K238" s="23"/>
      <c r="L238" s="23"/>
      <c r="M238" s="23"/>
      <c r="N238" s="23"/>
      <c r="O238" s="23"/>
      <c r="P238" s="23"/>
      <c r="Q238" s="23"/>
      <c r="R238" s="23"/>
      <c r="S238" s="124"/>
      <c r="T238" s="23"/>
      <c r="U238" s="23"/>
      <c r="V238" s="363"/>
      <c r="W238" s="23"/>
      <c r="X238" s="23"/>
      <c r="Y238" s="23"/>
      <c r="Z238" s="23"/>
      <c r="AA238" s="23"/>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M35:M36"/>
    <mergeCell ref="N35:N36"/>
    <mergeCell ref="J37:J38"/>
    <mergeCell ref="K37:K38"/>
    <mergeCell ref="O37:R37"/>
    <mergeCell ref="O38:R38"/>
    <mergeCell ref="O30:R30"/>
    <mergeCell ref="O31:R31"/>
    <mergeCell ref="O32:R32"/>
    <mergeCell ref="O33:R33"/>
    <mergeCell ref="O34:R34"/>
    <mergeCell ref="A35:A36"/>
    <mergeCell ref="B35:B36"/>
    <mergeCell ref="O35:R36"/>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C35:C36"/>
    <mergeCell ref="D35:D36"/>
    <mergeCell ref="E35:E36"/>
    <mergeCell ref="F35:F36"/>
    <mergeCell ref="G35:G36"/>
    <mergeCell ref="H35:H36"/>
    <mergeCell ref="I35:I36"/>
    <mergeCell ref="J35:J36"/>
    <mergeCell ref="K35:K36"/>
    <mergeCell ref="L35:L36"/>
    <mergeCell ref="S35:S36"/>
    <mergeCell ref="T35:T36"/>
    <mergeCell ref="U35:U36"/>
    <mergeCell ref="W35:W36"/>
    <mergeCell ref="X35:X36"/>
  </mergeCells>
  <conditionalFormatting sqref="W31 W33:W34">
    <cfRule type="containsText" dxfId="236" priority="1" stopIfTrue="1" operator="containsText" text="Cerrada">
      <formula>NOT(ISERROR(SEARCH(("Cerrada"),(W31))))</formula>
    </cfRule>
  </conditionalFormatting>
  <conditionalFormatting sqref="W31 W33:W34">
    <cfRule type="containsText" dxfId="235" priority="2" stopIfTrue="1" operator="containsText" text="En ejecución">
      <formula>NOT(ISERROR(SEARCH(("En ejecución"),(W31))))</formula>
    </cfRule>
  </conditionalFormatting>
  <conditionalFormatting sqref="W31 W33:W34">
    <cfRule type="containsText" dxfId="234" priority="3" stopIfTrue="1" operator="containsText" text="Vencida">
      <formula>NOT(ISERROR(SEARCH(("Vencida"),(W31))))</formula>
    </cfRule>
  </conditionalFormatting>
  <conditionalFormatting sqref="W32">
    <cfRule type="containsText" dxfId="233" priority="4" stopIfTrue="1" operator="containsText" text="Cerrada">
      <formula>NOT(ISERROR(SEARCH(("Cerrada"),(W32))))</formula>
    </cfRule>
  </conditionalFormatting>
  <conditionalFormatting sqref="W32">
    <cfRule type="containsText" dxfId="232" priority="5" stopIfTrue="1" operator="containsText" text="En ejecución">
      <formula>NOT(ISERROR(SEARCH(("En ejecución"),(W32))))</formula>
    </cfRule>
  </conditionalFormatting>
  <conditionalFormatting sqref="W32">
    <cfRule type="containsText" dxfId="231" priority="6" stopIfTrue="1" operator="containsText" text="Vencida">
      <formula>NOT(ISERROR(SEARCH(("Vencida"),(W32))))</formula>
    </cfRule>
  </conditionalFormatting>
  <conditionalFormatting sqref="W32">
    <cfRule type="containsText" dxfId="230" priority="7" stopIfTrue="1" operator="containsText" text="Cerrada">
      <formula>NOT(ISERROR(SEARCH(("Cerrada"),(W32))))</formula>
    </cfRule>
  </conditionalFormatting>
  <conditionalFormatting sqref="W32">
    <cfRule type="containsText" dxfId="229" priority="8" stopIfTrue="1" operator="containsText" text="En ejecución">
      <formula>NOT(ISERROR(SEARCH(("En ejecución"),(W32))))</formula>
    </cfRule>
  </conditionalFormatting>
  <conditionalFormatting sqref="W32">
    <cfRule type="containsText" dxfId="228" priority="9" stopIfTrue="1" operator="containsText" text="Vencida">
      <formula>NOT(ISERROR(SEARCH(("Vencida"),(W32))))</formula>
    </cfRule>
  </conditionalFormatting>
  <conditionalFormatting sqref="W33">
    <cfRule type="containsText" dxfId="227" priority="10" stopIfTrue="1" operator="containsText" text="Cerrada">
      <formula>NOT(ISERROR(SEARCH(("Cerrada"),(W33))))</formula>
    </cfRule>
  </conditionalFormatting>
  <conditionalFormatting sqref="W33">
    <cfRule type="containsText" dxfId="226" priority="11" stopIfTrue="1" operator="containsText" text="En ejecución">
      <formula>NOT(ISERROR(SEARCH(("En ejecución"),(W33))))</formula>
    </cfRule>
  </conditionalFormatting>
  <conditionalFormatting sqref="W33">
    <cfRule type="containsText" dxfId="225" priority="12" stopIfTrue="1" operator="containsText" text="Vencida">
      <formula>NOT(ISERROR(SEARCH(("Vencida"),(W33))))</formula>
    </cfRule>
  </conditionalFormatting>
  <conditionalFormatting sqref="W34">
    <cfRule type="containsText" dxfId="224" priority="13" stopIfTrue="1" operator="containsText" text="Cerrada">
      <formula>NOT(ISERROR(SEARCH(("Cerrada"),(W34))))</formula>
    </cfRule>
  </conditionalFormatting>
  <conditionalFormatting sqref="W34">
    <cfRule type="containsText" dxfId="223" priority="14" stopIfTrue="1" operator="containsText" text="En ejecución">
      <formula>NOT(ISERROR(SEARCH(("En ejecución"),(W34))))</formula>
    </cfRule>
  </conditionalFormatting>
  <conditionalFormatting sqref="W34">
    <cfRule type="containsText" dxfId="222" priority="15" stopIfTrue="1" operator="containsText" text="Vencida">
      <formula>NOT(ISERROR(SEARCH(("Vencida"),(W34))))</formula>
    </cfRule>
  </conditionalFormatting>
  <conditionalFormatting sqref="W35 W37">
    <cfRule type="containsText" dxfId="221" priority="16" stopIfTrue="1" operator="containsText" text="Cerrada">
      <formula>NOT(ISERROR(SEARCH(("Cerrada"),(W35))))</formula>
    </cfRule>
  </conditionalFormatting>
  <conditionalFormatting sqref="W35 W37">
    <cfRule type="containsText" dxfId="220" priority="17" stopIfTrue="1" operator="containsText" text="En ejecución">
      <formula>NOT(ISERROR(SEARCH(("En ejecución"),(W35))))</formula>
    </cfRule>
  </conditionalFormatting>
  <conditionalFormatting sqref="W35 W37">
    <cfRule type="containsText" dxfId="219" priority="18" stopIfTrue="1" operator="containsText" text="Vencida">
      <formula>NOT(ISERROR(SEARCH(("Vencida"),(W35))))</formula>
    </cfRule>
  </conditionalFormatting>
  <conditionalFormatting sqref="W35 W37">
    <cfRule type="containsText" dxfId="218" priority="19" stopIfTrue="1" operator="containsText" text="Cerrada">
      <formula>NOT(ISERROR(SEARCH(("Cerrada"),(W35))))</formula>
    </cfRule>
  </conditionalFormatting>
  <conditionalFormatting sqref="W35 W37">
    <cfRule type="containsText" dxfId="217" priority="20" stopIfTrue="1" operator="containsText" text="En ejecución">
      <formula>NOT(ISERROR(SEARCH(("En ejecución"),(W35))))</formula>
    </cfRule>
  </conditionalFormatting>
  <conditionalFormatting sqref="W35 W37">
    <cfRule type="containsText" dxfId="216" priority="21" stopIfTrue="1" operator="containsText" text="Vencida">
      <formula>NOT(ISERROR(SEARCH(("Vencida"),(W35))))</formula>
    </cfRule>
  </conditionalFormatting>
  <conditionalFormatting sqref="W38">
    <cfRule type="containsText" dxfId="215" priority="22" stopIfTrue="1" operator="containsText" text="Cerrada">
      <formula>NOT(ISERROR(SEARCH(("Cerrada"),(W38))))</formula>
    </cfRule>
  </conditionalFormatting>
  <conditionalFormatting sqref="W38">
    <cfRule type="containsText" dxfId="214" priority="23" stopIfTrue="1" operator="containsText" text="En ejecución">
      <formula>NOT(ISERROR(SEARCH(("En ejecución"),(W38))))</formula>
    </cfRule>
  </conditionalFormatting>
  <conditionalFormatting sqref="W38">
    <cfRule type="containsText" dxfId="213" priority="24" stopIfTrue="1" operator="containsText" text="Vencida">
      <formula>NOT(ISERROR(SEARCH(("Vencida"),(W38))))</formula>
    </cfRule>
  </conditionalFormatting>
  <conditionalFormatting sqref="W38">
    <cfRule type="containsText" dxfId="212" priority="25" stopIfTrue="1" operator="containsText" text="Cerrada">
      <formula>NOT(ISERROR(SEARCH(("Cerrada"),(W38))))</formula>
    </cfRule>
  </conditionalFormatting>
  <conditionalFormatting sqref="W38">
    <cfRule type="containsText" dxfId="211" priority="26" stopIfTrue="1" operator="containsText" text="En ejecución">
      <formula>NOT(ISERROR(SEARCH(("En ejecución"),(W38))))</formula>
    </cfRule>
  </conditionalFormatting>
  <conditionalFormatting sqref="W38">
    <cfRule type="containsText" dxfId="210" priority="27" stopIfTrue="1" operator="containsText" text="Vencida">
      <formula>NOT(ISERROR(SEARCH(("Vencida"),(W38))))</formula>
    </cfRule>
  </conditionalFormatting>
  <dataValidations count="5">
    <dataValidation type="list" allowBlank="1" showErrorMessage="1" sqref="B31:B35 B37:B38">
      <formula1>$F$2:$F$6</formula1>
    </dataValidation>
    <dataValidation type="list" allowBlank="1" showErrorMessage="1" sqref="W31:W35 W37:W38">
      <formula1>$I$2:$I$4</formula1>
    </dataValidation>
    <dataValidation type="list" allowBlank="1" showErrorMessage="1" sqref="V31:V38">
      <formula1>$J$2:$J$4</formula1>
    </dataValidation>
    <dataValidation type="list" allowBlank="1" showErrorMessage="1" sqref="A23">
      <formula1>'GRF-11'!PROCESOS</formula1>
    </dataValidation>
    <dataValidation type="list" allowBlank="1" showErrorMessage="1" sqref="C31:C35 C37:C38">
      <formula1>$D$2:$D$13</formula1>
    </dataValidation>
  </dataValidations>
  <hyperlinks>
    <hyperlink ref="U31" r:id="rId1"/>
    <hyperlink ref="U32" r:id="rId2"/>
    <hyperlink ref="U33" r:id="rId3"/>
    <hyperlink ref="S35" r:id="rId4"/>
    <hyperlink ref="U35" r:id="rId5"/>
    <hyperlink ref="U37" r:id="rId6"/>
    <hyperlink ref="S38" r:id="rId7"/>
    <hyperlink ref="U38" r:id="rId8"/>
  </hyperlinks>
  <pageMargins left="0.7" right="0.7" top="0.75" bottom="0.75" header="0" footer="0"/>
  <pageSetup orientation="portrait"/>
  <drawing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284"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285"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286" t="s">
        <v>359</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287"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GESTIÓN JURÍDICA</v>
      </c>
      <c r="F22" s="813"/>
      <c r="G22" s="256"/>
      <c r="H22" s="907" t="s">
        <v>361</v>
      </c>
      <c r="I22" s="812"/>
      <c r="J22" s="813"/>
      <c r="K22" s="272"/>
      <c r="L22" s="272"/>
      <c r="M22" s="272"/>
      <c r="N22" s="272"/>
      <c r="O22" s="272"/>
      <c r="P22" s="272"/>
      <c r="Q22" s="261"/>
      <c r="R22" s="261"/>
      <c r="S22" s="261"/>
      <c r="T22" s="261"/>
      <c r="U22" s="261"/>
      <c r="V22" s="261"/>
      <c r="W22" s="261"/>
      <c r="X22" s="262"/>
      <c r="Y22" s="23"/>
      <c r="Z22" s="23"/>
      <c r="AA22" s="23"/>
    </row>
    <row r="23" spans="1:27" ht="53.25" customHeight="1">
      <c r="A23" s="922" t="s">
        <v>87</v>
      </c>
      <c r="B23" s="824"/>
      <c r="C23" s="816"/>
      <c r="D23" s="259"/>
      <c r="E23" s="263" t="s">
        <v>362</v>
      </c>
      <c r="F23" s="264">
        <f>COUNTA(E31:E40)</f>
        <v>0</v>
      </c>
      <c r="G23" s="256"/>
      <c r="H23" s="896" t="s">
        <v>363</v>
      </c>
      <c r="I23" s="897"/>
      <c r="J23" s="264">
        <f>COUNTIF(I31:I40,"Acción correctiva")</f>
        <v>0</v>
      </c>
      <c r="K23" s="272"/>
      <c r="L23" s="272"/>
      <c r="M23" s="272"/>
      <c r="N23" s="272"/>
      <c r="O23" s="272"/>
      <c r="P23" s="272"/>
      <c r="Q23" s="261"/>
      <c r="R23" s="261"/>
      <c r="S23" s="261"/>
      <c r="T23" s="261"/>
      <c r="U23" s="262"/>
      <c r="V23" s="262"/>
      <c r="W23" s="259"/>
      <c r="X23" s="262"/>
      <c r="Y23" s="23"/>
      <c r="Z23" s="23"/>
      <c r="AA23" s="23"/>
    </row>
    <row r="24" spans="1:27" ht="48.75" customHeight="1">
      <c r="A24" s="266"/>
      <c r="B24" s="259"/>
      <c r="C24" s="259"/>
      <c r="D24" s="267"/>
      <c r="E24" s="268" t="s">
        <v>8</v>
      </c>
      <c r="F24" s="269">
        <f>COUNTA(H31:H40)</f>
        <v>0</v>
      </c>
      <c r="G24" s="270"/>
      <c r="H24" s="898" t="s">
        <v>364</v>
      </c>
      <c r="I24" s="899"/>
      <c r="J24" s="265">
        <f>COUNTIF(I31:I40,"Acción Preventiva y/o de mejora")</f>
        <v>0</v>
      </c>
      <c r="K24" s="272"/>
      <c r="L24" s="272"/>
      <c r="M24" s="272"/>
      <c r="N24" s="272"/>
      <c r="O24" s="272"/>
      <c r="P24" s="272"/>
      <c r="Q24" s="261"/>
      <c r="R24" s="257"/>
      <c r="S24" s="257"/>
      <c r="T24" s="257"/>
      <c r="U24" s="262"/>
      <c r="V24" s="262"/>
      <c r="W24" s="259"/>
      <c r="X24" s="262"/>
      <c r="Y24" s="23"/>
      <c r="Z24" s="23"/>
      <c r="AA24" s="23"/>
    </row>
    <row r="25" spans="1:27" ht="53.25" customHeight="1">
      <c r="A25" s="266"/>
      <c r="B25" s="259"/>
      <c r="C25" s="259"/>
      <c r="D25" s="271"/>
      <c r="E25" s="268" t="s">
        <v>9</v>
      </c>
      <c r="F25" s="269">
        <f>COUNTIF(W31:W35, "Vencida")</f>
        <v>0</v>
      </c>
      <c r="G25" s="270"/>
      <c r="H25" s="900"/>
      <c r="I25" s="901"/>
      <c r="J25" s="272"/>
      <c r="K25" s="272"/>
      <c r="L25" s="272"/>
      <c r="M25" s="272"/>
      <c r="N25" s="272"/>
      <c r="O25" s="272"/>
      <c r="P25" s="272"/>
      <c r="Q25" s="261"/>
      <c r="R25" s="257"/>
      <c r="S25" s="257"/>
      <c r="T25" s="257"/>
      <c r="U25" s="262"/>
      <c r="V25" s="262"/>
      <c r="W25" s="259"/>
      <c r="X25" s="273"/>
      <c r="Y25" s="23"/>
      <c r="Z25" s="23"/>
      <c r="AA25" s="23"/>
    </row>
    <row r="26" spans="1:27" ht="48.75" customHeight="1">
      <c r="A26" s="266"/>
      <c r="B26" s="259"/>
      <c r="C26" s="259"/>
      <c r="D26" s="267"/>
      <c r="E26" s="268" t="s">
        <v>10</v>
      </c>
      <c r="F26" s="269">
        <f>COUNTIF(W31:W40, "En ejecución")</f>
        <v>0</v>
      </c>
      <c r="G26" s="270"/>
      <c r="H26" s="900"/>
      <c r="I26" s="901"/>
      <c r="J26" s="274"/>
      <c r="K26" s="272"/>
      <c r="L26" s="272"/>
      <c r="M26" s="272"/>
      <c r="N26" s="272"/>
      <c r="O26" s="272"/>
      <c r="P26" s="272"/>
      <c r="Q26" s="261"/>
      <c r="R26" s="257"/>
      <c r="S26" s="257"/>
      <c r="T26" s="257"/>
      <c r="U26" s="262"/>
      <c r="V26" s="262"/>
      <c r="W26" s="259"/>
      <c r="X26" s="273"/>
      <c r="Y26" s="23"/>
      <c r="Z26" s="23"/>
      <c r="AA26" s="23"/>
    </row>
    <row r="27" spans="1:27" ht="51" customHeight="1">
      <c r="A27" s="266"/>
      <c r="B27" s="259"/>
      <c r="C27" s="259"/>
      <c r="D27" s="271"/>
      <c r="E27" s="275" t="s">
        <v>369</v>
      </c>
      <c r="F27" s="265">
        <f>COUNTIF(W31:W40,"Cerrada")</f>
        <v>0</v>
      </c>
      <c r="G27" s="270"/>
      <c r="H27" s="276"/>
      <c r="I27" s="277"/>
      <c r="J27" s="261"/>
      <c r="K27" s="272"/>
      <c r="L27" s="272"/>
      <c r="M27" s="272"/>
      <c r="N27" s="272"/>
      <c r="O27" s="272"/>
      <c r="P27" s="272"/>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72"/>
      <c r="L28" s="272"/>
      <c r="M28" s="272"/>
      <c r="N28" s="272"/>
      <c r="O28" s="272"/>
      <c r="P28" s="272"/>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114" t="s">
        <v>123</v>
      </c>
      <c r="U30" s="112" t="s">
        <v>124</v>
      </c>
      <c r="V30" s="112" t="s">
        <v>57</v>
      </c>
      <c r="W30" s="112" t="s">
        <v>125</v>
      </c>
      <c r="X30" s="113" t="s">
        <v>126</v>
      </c>
      <c r="Y30" s="115"/>
      <c r="Z30" s="23"/>
      <c r="AA30" s="23"/>
    </row>
    <row r="31" spans="1:27" ht="37.5" customHeight="1">
      <c r="A31" s="358"/>
      <c r="B31" s="358"/>
      <c r="C31" s="358"/>
      <c r="D31" s="358"/>
      <c r="E31" s="359"/>
      <c r="F31" s="358"/>
      <c r="G31" s="360"/>
      <c r="H31" s="360"/>
      <c r="I31" s="359"/>
      <c r="J31" s="359"/>
      <c r="K31" s="359"/>
      <c r="L31" s="359"/>
      <c r="M31" s="394"/>
      <c r="N31" s="359"/>
      <c r="O31" s="947"/>
      <c r="P31" s="867"/>
      <c r="Q31" s="867"/>
      <c r="R31" s="868"/>
      <c r="S31" s="359"/>
      <c r="T31" s="395"/>
      <c r="U31" s="395"/>
      <c r="V31" s="395"/>
      <c r="W31" s="359"/>
      <c r="X31" s="396"/>
      <c r="Y31" s="295"/>
      <c r="Z31" s="23"/>
      <c r="AA31" s="23"/>
    </row>
    <row r="32" spans="1:27" ht="37.5" customHeight="1">
      <c r="A32" s="204"/>
      <c r="B32" s="397"/>
      <c r="C32" s="397"/>
      <c r="D32" s="204"/>
      <c r="E32" s="213"/>
      <c r="F32" s="397"/>
      <c r="G32" s="398"/>
      <c r="H32" s="398"/>
      <c r="I32" s="341"/>
      <c r="J32" s="213"/>
      <c r="K32" s="213"/>
      <c r="L32" s="213"/>
      <c r="M32" s="399"/>
      <c r="N32" s="213"/>
      <c r="O32" s="948"/>
      <c r="P32" s="783"/>
      <c r="Q32" s="783"/>
      <c r="R32" s="805"/>
      <c r="S32" s="213"/>
      <c r="T32" s="401"/>
      <c r="U32" s="401"/>
      <c r="V32" s="361"/>
      <c r="W32" s="341"/>
      <c r="X32" s="205"/>
      <c r="Y32" s="96"/>
      <c r="Z32" s="23"/>
      <c r="AA32" s="23"/>
    </row>
    <row r="33" spans="1:27" ht="37.5" customHeight="1">
      <c r="A33" s="204"/>
      <c r="B33" s="397"/>
      <c r="C33" s="397"/>
      <c r="D33" s="204"/>
      <c r="E33" s="213"/>
      <c r="F33" s="397"/>
      <c r="G33" s="398"/>
      <c r="H33" s="398"/>
      <c r="I33" s="341"/>
      <c r="J33" s="204"/>
      <c r="K33" s="204"/>
      <c r="L33" s="213"/>
      <c r="M33" s="204"/>
      <c r="N33" s="204"/>
      <c r="O33" s="946"/>
      <c r="P33" s="783"/>
      <c r="Q33" s="783"/>
      <c r="R33" s="805"/>
      <c r="S33" s="204"/>
      <c r="T33" s="401"/>
      <c r="U33" s="401"/>
      <c r="V33" s="361"/>
      <c r="W33" s="341"/>
      <c r="X33" s="205"/>
      <c r="Y33" s="96"/>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96"/>
      <c r="F92" s="23"/>
      <c r="G92" s="96"/>
      <c r="H92" s="96"/>
      <c r="I92" s="23"/>
      <c r="J92" s="23"/>
      <c r="K92" s="23"/>
      <c r="L92" s="23"/>
      <c r="M92" s="23"/>
      <c r="N92" s="23"/>
      <c r="O92" s="23"/>
      <c r="P92" s="23"/>
      <c r="Q92" s="23"/>
      <c r="R92" s="23"/>
      <c r="S92" s="23"/>
      <c r="T92" s="95"/>
      <c r="U92" s="95"/>
      <c r="V92" s="95"/>
      <c r="W92" s="206"/>
      <c r="X92" s="96"/>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209" priority="1" stopIfTrue="1" operator="containsText" text="Cerrada">
      <formula>NOT(ISERROR(SEARCH(("Cerrada"),(W31))))</formula>
    </cfRule>
  </conditionalFormatting>
  <conditionalFormatting sqref="W31:W33">
    <cfRule type="containsText" dxfId="208" priority="2" stopIfTrue="1" operator="containsText" text="En ejecución">
      <formula>NOT(ISERROR(SEARCH(("En ejecución"),(W31))))</formula>
    </cfRule>
  </conditionalFormatting>
  <conditionalFormatting sqref="W31:W33">
    <cfRule type="containsText" dxfId="207"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opLeftCell="A19" workbookViewId="0"/>
  </sheetViews>
  <sheetFormatPr baseColWidth="10" defaultColWidth="14.42578125" defaultRowHeight="15" customHeight="1"/>
  <cols>
    <col min="1" max="1" width="6.42578125" customWidth="1"/>
    <col min="2" max="2" width="14.42578125" customWidth="1"/>
    <col min="3" max="3" width="17.42578125" customWidth="1"/>
    <col min="4" max="4" width="14.140625" customWidth="1"/>
    <col min="5" max="5" width="45.5703125" customWidth="1"/>
    <col min="6" max="6" width="15.7109375" customWidth="1"/>
    <col min="7" max="7" width="26.5703125" customWidth="1"/>
    <col min="8" max="8" width="52" customWidth="1"/>
    <col min="9" max="9" width="12.42578125" customWidth="1"/>
    <col min="10" max="10" width="20.28515625" customWidth="1"/>
    <col min="11" max="11" width="26.85546875" customWidth="1"/>
    <col min="12" max="12" width="13.85546875" customWidth="1"/>
    <col min="13" max="13" width="15.42578125" customWidth="1"/>
    <col min="14" max="14" width="19.7109375" customWidth="1"/>
    <col min="15" max="15" width="86" customWidth="1"/>
    <col min="16" max="16" width="0.42578125" hidden="1" customWidth="1"/>
    <col min="17" max="17" width="40.7109375" customWidth="1"/>
    <col min="18" max="18" width="50.28515625" customWidth="1"/>
    <col min="19" max="19" width="51.5703125" customWidth="1"/>
    <col min="20" max="20" width="18.42578125" customWidth="1"/>
    <col min="21" max="21" width="19.42578125" customWidth="1"/>
    <col min="22" max="22" width="57" customWidth="1"/>
    <col min="23" max="23" width="31.140625" customWidth="1"/>
    <col min="25" max="25" width="11" customWidth="1"/>
  </cols>
  <sheetData>
    <row r="1" spans="1:26" ht="38.25" hidden="1">
      <c r="A1" s="84"/>
      <c r="B1" s="402"/>
      <c r="C1" s="403" t="s">
        <v>15</v>
      </c>
      <c r="D1" s="403" t="s">
        <v>52</v>
      </c>
      <c r="E1" s="402"/>
      <c r="F1" s="404" t="s">
        <v>53</v>
      </c>
      <c r="G1" s="404" t="s">
        <v>54</v>
      </c>
      <c r="H1" s="404" t="s">
        <v>55</v>
      </c>
      <c r="I1" s="404" t="s">
        <v>56</v>
      </c>
      <c r="J1" s="404" t="s">
        <v>57</v>
      </c>
      <c r="K1" s="405"/>
      <c r="L1" s="405"/>
      <c r="M1" s="405"/>
      <c r="N1" s="405"/>
      <c r="O1" s="405"/>
      <c r="P1" s="405"/>
      <c r="Q1" s="405"/>
      <c r="R1" s="406"/>
      <c r="S1" s="405"/>
      <c r="T1" s="405"/>
      <c r="U1" s="405"/>
      <c r="V1" s="405"/>
      <c r="W1" s="405"/>
      <c r="X1" s="405"/>
      <c r="Y1" s="405"/>
      <c r="Z1" s="405"/>
    </row>
    <row r="2" spans="1:26" ht="25.5" hidden="1">
      <c r="A2" s="84"/>
      <c r="B2" s="77"/>
      <c r="C2" s="407" t="s">
        <v>58</v>
      </c>
      <c r="D2" s="407" t="s">
        <v>59</v>
      </c>
      <c r="E2" s="79"/>
      <c r="F2" s="408" t="s">
        <v>60</v>
      </c>
      <c r="G2" s="409" t="s">
        <v>61</v>
      </c>
      <c r="H2" s="408" t="s">
        <v>62</v>
      </c>
      <c r="I2" s="82" t="s">
        <v>63</v>
      </c>
      <c r="J2" s="83" t="s">
        <v>64</v>
      </c>
      <c r="K2" s="84"/>
      <c r="L2" s="84"/>
      <c r="M2" s="84"/>
      <c r="N2" s="84"/>
      <c r="O2" s="84"/>
      <c r="P2" s="84"/>
      <c r="Q2" s="84"/>
      <c r="R2" s="410"/>
      <c r="S2" s="84"/>
      <c r="T2" s="84"/>
      <c r="U2" s="84"/>
      <c r="V2" s="84"/>
      <c r="W2" s="84"/>
      <c r="X2" s="84"/>
      <c r="Y2" s="84"/>
      <c r="Z2" s="84"/>
    </row>
    <row r="3" spans="1:26" ht="25.5" hidden="1">
      <c r="A3" s="84"/>
      <c r="B3" s="77"/>
      <c r="C3" s="407" t="s">
        <v>65</v>
      </c>
      <c r="D3" s="407" t="s">
        <v>66</v>
      </c>
      <c r="E3" s="79"/>
      <c r="F3" s="408" t="s">
        <v>67</v>
      </c>
      <c r="G3" s="409" t="s">
        <v>68</v>
      </c>
      <c r="H3" s="409" t="s">
        <v>69</v>
      </c>
      <c r="I3" s="86" t="s">
        <v>70</v>
      </c>
      <c r="J3" s="83" t="s">
        <v>71</v>
      </c>
      <c r="K3" s="84"/>
      <c r="L3" s="84"/>
      <c r="M3" s="84"/>
      <c r="N3" s="84"/>
      <c r="O3" s="84"/>
      <c r="P3" s="84"/>
      <c r="Q3" s="84"/>
      <c r="R3" s="410"/>
      <c r="S3" s="84"/>
      <c r="T3" s="84"/>
      <c r="U3" s="84"/>
      <c r="V3" s="84"/>
      <c r="W3" s="84"/>
      <c r="X3" s="84"/>
      <c r="Y3" s="84"/>
      <c r="Z3" s="84"/>
    </row>
    <row r="4" spans="1:26" ht="38.25" hidden="1">
      <c r="A4" s="84"/>
      <c r="B4" s="77"/>
      <c r="C4" s="407" t="s">
        <v>72</v>
      </c>
      <c r="D4" s="407" t="s">
        <v>73</v>
      </c>
      <c r="E4" s="79"/>
      <c r="F4" s="408" t="s">
        <v>74</v>
      </c>
      <c r="G4" s="409" t="s">
        <v>75</v>
      </c>
      <c r="H4" s="90"/>
      <c r="I4" s="88" t="s">
        <v>76</v>
      </c>
      <c r="J4" s="83" t="s">
        <v>77</v>
      </c>
      <c r="K4" s="84"/>
      <c r="L4" s="84"/>
      <c r="M4" s="84"/>
      <c r="N4" s="84"/>
      <c r="O4" s="84"/>
      <c r="P4" s="84"/>
      <c r="Q4" s="84"/>
      <c r="R4" s="410"/>
      <c r="S4" s="84"/>
      <c r="T4" s="84"/>
      <c r="U4" s="84"/>
      <c r="V4" s="84"/>
      <c r="W4" s="84"/>
      <c r="X4" s="84"/>
      <c r="Y4" s="84"/>
      <c r="Z4" s="84"/>
    </row>
    <row r="5" spans="1:26" ht="38.25" hidden="1">
      <c r="A5" s="84"/>
      <c r="B5" s="77"/>
      <c r="C5" s="407" t="s">
        <v>78</v>
      </c>
      <c r="D5" s="407" t="s">
        <v>79</v>
      </c>
      <c r="E5" s="79"/>
      <c r="F5" s="409" t="s">
        <v>80</v>
      </c>
      <c r="G5" s="409" t="s">
        <v>81</v>
      </c>
      <c r="H5" s="83"/>
      <c r="I5" s="411" t="s">
        <v>475</v>
      </c>
      <c r="J5" s="83"/>
      <c r="K5" s="84"/>
      <c r="L5" s="84"/>
      <c r="M5" s="84"/>
      <c r="N5" s="84"/>
      <c r="O5" s="84"/>
      <c r="P5" s="84"/>
      <c r="Q5" s="84"/>
      <c r="R5" s="410"/>
      <c r="S5" s="84"/>
      <c r="T5" s="84"/>
      <c r="U5" s="84"/>
      <c r="V5" s="84"/>
      <c r="W5" s="84"/>
      <c r="X5" s="84"/>
      <c r="Y5" s="84"/>
      <c r="Z5" s="84"/>
    </row>
    <row r="6" spans="1:26" ht="38.25" hidden="1">
      <c r="A6" s="84"/>
      <c r="B6" s="77"/>
      <c r="C6" s="407" t="s">
        <v>82</v>
      </c>
      <c r="D6" s="407" t="s">
        <v>83</v>
      </c>
      <c r="E6" s="84"/>
      <c r="F6" s="409" t="s">
        <v>84</v>
      </c>
      <c r="G6" s="83"/>
      <c r="H6" s="83"/>
      <c r="I6" s="83"/>
      <c r="J6" s="83"/>
      <c r="K6" s="84"/>
      <c r="L6" s="84"/>
      <c r="M6" s="84"/>
      <c r="N6" s="84"/>
      <c r="O6" s="84"/>
      <c r="P6" s="84"/>
      <c r="Q6" s="84"/>
      <c r="R6" s="410"/>
      <c r="S6" s="84"/>
      <c r="T6" s="84"/>
      <c r="U6" s="84"/>
      <c r="V6" s="84"/>
      <c r="W6" s="84"/>
      <c r="X6" s="84"/>
      <c r="Y6" s="84"/>
      <c r="Z6" s="84"/>
    </row>
    <row r="7" spans="1:26" ht="25.5" hidden="1">
      <c r="A7" s="84"/>
      <c r="B7" s="77"/>
      <c r="C7" s="407" t="s">
        <v>85</v>
      </c>
      <c r="D7" s="407" t="s">
        <v>86</v>
      </c>
      <c r="E7" s="79"/>
      <c r="F7" s="90"/>
      <c r="G7" s="83"/>
      <c r="H7" s="83"/>
      <c r="I7" s="90"/>
      <c r="J7" s="90"/>
      <c r="K7" s="84"/>
      <c r="L7" s="84"/>
      <c r="M7" s="84"/>
      <c r="N7" s="84"/>
      <c r="O7" s="84"/>
      <c r="P7" s="84"/>
      <c r="Q7" s="84"/>
      <c r="R7" s="410"/>
      <c r="S7" s="84"/>
      <c r="T7" s="84"/>
      <c r="U7" s="84"/>
      <c r="V7" s="84"/>
      <c r="W7" s="84"/>
      <c r="X7" s="84"/>
      <c r="Y7" s="84"/>
      <c r="Z7" s="84"/>
    </row>
    <row r="8" spans="1:26" ht="25.5" hidden="1">
      <c r="A8" s="84"/>
      <c r="B8" s="77"/>
      <c r="C8" s="407" t="s">
        <v>87</v>
      </c>
      <c r="D8" s="407" t="s">
        <v>88</v>
      </c>
      <c r="E8" s="79"/>
      <c r="F8" s="90"/>
      <c r="G8" s="83"/>
      <c r="H8" s="83"/>
      <c r="I8" s="83"/>
      <c r="J8" s="83"/>
      <c r="K8" s="84"/>
      <c r="L8" s="84"/>
      <c r="M8" s="84"/>
      <c r="N8" s="84"/>
      <c r="O8" s="84"/>
      <c r="P8" s="84"/>
      <c r="Q8" s="84"/>
      <c r="R8" s="410"/>
      <c r="S8" s="84"/>
      <c r="T8" s="84"/>
      <c r="U8" s="84"/>
      <c r="V8" s="84"/>
      <c r="W8" s="84"/>
      <c r="X8" s="84"/>
      <c r="Y8" s="84"/>
      <c r="Z8" s="84"/>
    </row>
    <row r="9" spans="1:26" ht="51" hidden="1">
      <c r="A9" s="84"/>
      <c r="B9" s="77"/>
      <c r="C9" s="407" t="s">
        <v>89</v>
      </c>
      <c r="D9" s="407" t="s">
        <v>90</v>
      </c>
      <c r="E9" s="79"/>
      <c r="F9" s="83"/>
      <c r="G9" s="83"/>
      <c r="H9" s="83"/>
      <c r="I9" s="83"/>
      <c r="J9" s="83"/>
      <c r="K9" s="84"/>
      <c r="L9" s="84"/>
      <c r="M9" s="84"/>
      <c r="N9" s="84"/>
      <c r="O9" s="84"/>
      <c r="P9" s="84"/>
      <c r="Q9" s="84"/>
      <c r="R9" s="410"/>
      <c r="S9" s="84"/>
      <c r="T9" s="84"/>
      <c r="U9" s="84"/>
      <c r="V9" s="84"/>
      <c r="W9" s="84"/>
      <c r="X9" s="84"/>
      <c r="Y9" s="84"/>
      <c r="Z9" s="84"/>
    </row>
    <row r="10" spans="1:26" ht="25.5" hidden="1">
      <c r="A10" s="84"/>
      <c r="B10" s="77"/>
      <c r="C10" s="407" t="s">
        <v>91</v>
      </c>
      <c r="D10" s="407" t="s">
        <v>92</v>
      </c>
      <c r="E10" s="79"/>
      <c r="F10" s="83"/>
      <c r="G10" s="83"/>
      <c r="H10" s="83"/>
      <c r="I10" s="83"/>
      <c r="J10" s="83"/>
      <c r="K10" s="84"/>
      <c r="L10" s="84"/>
      <c r="M10" s="84"/>
      <c r="N10" s="84"/>
      <c r="O10" s="84"/>
      <c r="P10" s="84"/>
      <c r="Q10" s="84"/>
      <c r="R10" s="410"/>
      <c r="S10" s="84"/>
      <c r="T10" s="84"/>
      <c r="U10" s="84"/>
      <c r="V10" s="84"/>
      <c r="W10" s="84"/>
      <c r="X10" s="84"/>
      <c r="Y10" s="84"/>
      <c r="Z10" s="84"/>
    </row>
    <row r="11" spans="1:26" ht="51" hidden="1">
      <c r="A11" s="84"/>
      <c r="B11" s="77"/>
      <c r="C11" s="407" t="s">
        <v>93</v>
      </c>
      <c r="D11" s="407" t="s">
        <v>94</v>
      </c>
      <c r="E11" s="79"/>
      <c r="F11" s="83"/>
      <c r="G11" s="83"/>
      <c r="H11" s="83"/>
      <c r="I11" s="83"/>
      <c r="J11" s="83"/>
      <c r="K11" s="84"/>
      <c r="L11" s="84"/>
      <c r="M11" s="84"/>
      <c r="N11" s="84"/>
      <c r="O11" s="84"/>
      <c r="P11" s="84"/>
      <c r="Q11" s="84"/>
      <c r="R11" s="410"/>
      <c r="S11" s="84"/>
      <c r="T11" s="84"/>
      <c r="U11" s="84"/>
      <c r="V11" s="84"/>
      <c r="W11" s="84"/>
      <c r="X11" s="84"/>
      <c r="Y11" s="84"/>
      <c r="Z11" s="84"/>
    </row>
    <row r="12" spans="1:26" ht="38.25" hidden="1">
      <c r="A12" s="84"/>
      <c r="B12" s="77"/>
      <c r="C12" s="407" t="s">
        <v>95</v>
      </c>
      <c r="D12" s="407" t="s">
        <v>96</v>
      </c>
      <c r="E12" s="79"/>
      <c r="F12" s="77"/>
      <c r="G12" s="77"/>
      <c r="H12" s="77"/>
      <c r="I12" s="77"/>
      <c r="J12" s="84"/>
      <c r="K12" s="84"/>
      <c r="L12" s="84"/>
      <c r="M12" s="84"/>
      <c r="N12" s="84"/>
      <c r="O12" s="84"/>
      <c r="P12" s="84"/>
      <c r="Q12" s="84"/>
      <c r="R12" s="410"/>
      <c r="S12" s="84"/>
      <c r="T12" s="84"/>
      <c r="U12" s="84"/>
      <c r="V12" s="84"/>
      <c r="W12" s="84"/>
      <c r="X12" s="84"/>
      <c r="Y12" s="84"/>
      <c r="Z12" s="84"/>
    </row>
    <row r="13" spans="1:26" ht="38.25" hidden="1">
      <c r="A13" s="84"/>
      <c r="B13" s="77"/>
      <c r="C13" s="407" t="s">
        <v>97</v>
      </c>
      <c r="D13" s="407" t="s">
        <v>98</v>
      </c>
      <c r="E13" s="79"/>
      <c r="F13" s="77"/>
      <c r="G13" s="77"/>
      <c r="H13" s="77"/>
      <c r="I13" s="77"/>
      <c r="J13" s="84"/>
      <c r="K13" s="84"/>
      <c r="L13" s="84"/>
      <c r="M13" s="84"/>
      <c r="N13" s="84"/>
      <c r="O13" s="84"/>
      <c r="P13" s="84"/>
      <c r="Q13" s="84"/>
      <c r="R13" s="410"/>
      <c r="S13" s="84"/>
      <c r="T13" s="84"/>
      <c r="U13" s="84"/>
      <c r="V13" s="84"/>
      <c r="W13" s="84"/>
      <c r="X13" s="84"/>
      <c r="Y13" s="84"/>
      <c r="Z13" s="84"/>
    </row>
    <row r="14" spans="1:26" ht="25.5" hidden="1">
      <c r="A14" s="84"/>
      <c r="B14" s="77"/>
      <c r="C14" s="407" t="s">
        <v>99</v>
      </c>
      <c r="D14" s="412"/>
      <c r="E14" s="79"/>
      <c r="F14" s="77"/>
      <c r="G14" s="77"/>
      <c r="H14" s="77"/>
      <c r="I14" s="77"/>
      <c r="J14" s="84"/>
      <c r="K14" s="84"/>
      <c r="L14" s="84"/>
      <c r="M14" s="84"/>
      <c r="N14" s="84"/>
      <c r="O14" s="84"/>
      <c r="P14" s="84"/>
      <c r="Q14" s="84"/>
      <c r="R14" s="410"/>
      <c r="S14" s="84"/>
      <c r="T14" s="84"/>
      <c r="U14" s="84"/>
      <c r="V14" s="84"/>
      <c r="W14" s="84"/>
      <c r="X14" s="84"/>
      <c r="Y14" s="84"/>
      <c r="Z14" s="84"/>
    </row>
    <row r="15" spans="1:26" ht="38.25" hidden="1">
      <c r="A15" s="84"/>
      <c r="B15" s="77"/>
      <c r="C15" s="120" t="s">
        <v>100</v>
      </c>
      <c r="D15" s="407"/>
      <c r="E15" s="79"/>
      <c r="F15" s="77"/>
      <c r="G15" s="77"/>
      <c r="H15" s="77"/>
      <c r="I15" s="77"/>
      <c r="J15" s="84"/>
      <c r="K15" s="84"/>
      <c r="L15" s="84"/>
      <c r="M15" s="84"/>
      <c r="N15" s="84"/>
      <c r="O15" s="84"/>
      <c r="P15" s="84"/>
      <c r="Q15" s="84"/>
      <c r="R15" s="410"/>
      <c r="S15" s="84"/>
      <c r="T15" s="84"/>
      <c r="U15" s="84"/>
      <c r="V15" s="84"/>
      <c r="W15" s="84"/>
      <c r="X15" s="84"/>
      <c r="Y15" s="84"/>
      <c r="Z15" s="84"/>
    </row>
    <row r="16" spans="1:26" hidden="1">
      <c r="A16" s="84"/>
      <c r="B16" s="405"/>
      <c r="C16" s="405"/>
      <c r="D16" s="405"/>
      <c r="E16" s="84"/>
      <c r="F16" s="405"/>
      <c r="G16" s="405"/>
      <c r="H16" s="405"/>
      <c r="I16" s="405"/>
      <c r="J16" s="405"/>
      <c r="K16" s="405"/>
      <c r="L16" s="405"/>
      <c r="M16" s="405"/>
      <c r="N16" s="405"/>
      <c r="O16" s="405"/>
      <c r="P16" s="405"/>
      <c r="Q16" s="405"/>
      <c r="R16" s="406"/>
      <c r="S16" s="405"/>
      <c r="T16" s="405"/>
      <c r="U16" s="405"/>
      <c r="V16" s="405"/>
      <c r="W16" s="405"/>
      <c r="X16" s="405"/>
      <c r="Y16" s="405"/>
      <c r="Z16" s="405"/>
    </row>
    <row r="17" spans="1:26" hidden="1">
      <c r="A17" s="964"/>
      <c r="B17" s="851"/>
      <c r="C17" s="852"/>
      <c r="D17" s="857" t="s">
        <v>101</v>
      </c>
      <c r="E17" s="851"/>
      <c r="F17" s="851"/>
      <c r="G17" s="851"/>
      <c r="H17" s="851"/>
      <c r="I17" s="851"/>
      <c r="J17" s="851"/>
      <c r="K17" s="851"/>
      <c r="L17" s="851"/>
      <c r="M17" s="851"/>
      <c r="N17" s="851"/>
      <c r="O17" s="851"/>
      <c r="P17" s="851"/>
      <c r="Q17" s="851"/>
      <c r="R17" s="851"/>
      <c r="S17" s="851"/>
      <c r="T17" s="851"/>
      <c r="U17" s="851"/>
      <c r="V17" s="413" t="s">
        <v>102</v>
      </c>
      <c r="W17" s="405"/>
      <c r="X17" s="405"/>
      <c r="Y17" s="405"/>
      <c r="Z17" s="405"/>
    </row>
    <row r="18" spans="1:26" hidden="1">
      <c r="A18" s="853"/>
      <c r="B18" s="807"/>
      <c r="C18" s="854"/>
      <c r="D18" s="853"/>
      <c r="E18" s="807"/>
      <c r="F18" s="807"/>
      <c r="G18" s="807"/>
      <c r="H18" s="807"/>
      <c r="I18" s="807"/>
      <c r="J18" s="807"/>
      <c r="K18" s="807"/>
      <c r="L18" s="807"/>
      <c r="M18" s="807"/>
      <c r="N18" s="807"/>
      <c r="O18" s="807"/>
      <c r="P18" s="807"/>
      <c r="Q18" s="807"/>
      <c r="R18" s="807"/>
      <c r="S18" s="807"/>
      <c r="T18" s="807"/>
      <c r="U18" s="807"/>
      <c r="V18" s="414" t="s">
        <v>358</v>
      </c>
      <c r="W18" s="405"/>
      <c r="X18" s="405"/>
      <c r="Y18" s="405"/>
      <c r="Z18" s="405"/>
    </row>
    <row r="19" spans="1:26" ht="53.25" customHeight="1">
      <c r="A19" s="853"/>
      <c r="B19" s="807"/>
      <c r="C19" s="854"/>
      <c r="D19" s="853"/>
      <c r="E19" s="807"/>
      <c r="F19" s="807"/>
      <c r="G19" s="807"/>
      <c r="H19" s="807"/>
      <c r="I19" s="807"/>
      <c r="J19" s="807"/>
      <c r="K19" s="807"/>
      <c r="L19" s="807"/>
      <c r="M19" s="807"/>
      <c r="N19" s="807"/>
      <c r="O19" s="807"/>
      <c r="P19" s="807"/>
      <c r="Q19" s="807"/>
      <c r="R19" s="807"/>
      <c r="S19" s="807"/>
      <c r="T19" s="807"/>
      <c r="U19" s="807"/>
      <c r="V19" s="415" t="s">
        <v>359</v>
      </c>
      <c r="W19" s="405"/>
      <c r="X19" s="405"/>
      <c r="Y19" s="405"/>
      <c r="Z19" s="405"/>
    </row>
    <row r="20" spans="1:26" ht="40.5" customHeight="1">
      <c r="A20" s="855"/>
      <c r="B20" s="856"/>
      <c r="C20" s="796"/>
      <c r="D20" s="855"/>
      <c r="E20" s="856"/>
      <c r="F20" s="856"/>
      <c r="G20" s="856"/>
      <c r="H20" s="856"/>
      <c r="I20" s="856"/>
      <c r="J20" s="856"/>
      <c r="K20" s="856"/>
      <c r="L20" s="856"/>
      <c r="M20" s="856"/>
      <c r="N20" s="856"/>
      <c r="O20" s="856"/>
      <c r="P20" s="856"/>
      <c r="Q20" s="856"/>
      <c r="R20" s="856"/>
      <c r="S20" s="856"/>
      <c r="T20" s="856"/>
      <c r="U20" s="856"/>
      <c r="V20" s="416" t="s">
        <v>105</v>
      </c>
      <c r="W20" s="405"/>
      <c r="X20" s="405"/>
      <c r="Y20" s="405"/>
      <c r="Z20" s="405"/>
    </row>
    <row r="21" spans="1:26" ht="44.25" customHeight="1">
      <c r="A21" s="417"/>
      <c r="B21" s="418"/>
      <c r="C21" s="418"/>
      <c r="D21" s="418"/>
      <c r="E21" s="417"/>
      <c r="F21" s="255"/>
      <c r="G21" s="255"/>
      <c r="H21" s="255"/>
      <c r="I21" s="255"/>
      <c r="J21" s="255"/>
      <c r="K21" s="255"/>
      <c r="L21" s="255"/>
      <c r="M21" s="255"/>
      <c r="N21" s="255"/>
      <c r="O21" s="255"/>
      <c r="P21" s="255"/>
      <c r="Q21" s="255"/>
      <c r="R21" s="419"/>
      <c r="S21" s="255"/>
      <c r="T21" s="255"/>
      <c r="U21" s="255"/>
      <c r="V21" s="255"/>
      <c r="W21" s="405"/>
      <c r="X21" s="405"/>
      <c r="Y21" s="405"/>
      <c r="Z21" s="405"/>
    </row>
    <row r="22" spans="1:26" ht="49.5" customHeight="1">
      <c r="A22" s="905" t="s">
        <v>360</v>
      </c>
      <c r="B22" s="824"/>
      <c r="C22" s="816"/>
      <c r="D22" s="420"/>
      <c r="E22" s="906" t="str">
        <f>CONCATENATE("INFORME DE SEGUIMIENTO DEL PROCESO ",A23)</f>
        <v>INFORME DE SEGUIMIENTO DEL PROCESO GESTIÓN TECNOLÓGICA</v>
      </c>
      <c r="F22" s="813"/>
      <c r="G22" s="255"/>
      <c r="H22" s="965" t="s">
        <v>361</v>
      </c>
      <c r="I22" s="819"/>
      <c r="J22" s="803"/>
      <c r="K22" s="277"/>
      <c r="L22" s="421"/>
      <c r="M22" s="421"/>
      <c r="N22" s="421"/>
      <c r="O22" s="421"/>
      <c r="P22" s="421"/>
      <c r="Q22" s="421"/>
      <c r="R22" s="422"/>
      <c r="S22" s="421"/>
      <c r="T22" s="421"/>
      <c r="U22" s="421"/>
      <c r="V22" s="423"/>
      <c r="W22" s="405"/>
      <c r="X22" s="405"/>
      <c r="Y22" s="405"/>
      <c r="Z22" s="405"/>
    </row>
    <row r="23" spans="1:26" ht="45" customHeight="1">
      <c r="A23" s="922" t="s">
        <v>91</v>
      </c>
      <c r="B23" s="824"/>
      <c r="C23" s="816"/>
      <c r="D23" s="420"/>
      <c r="E23" s="424" t="s">
        <v>362</v>
      </c>
      <c r="F23" s="425">
        <f>COUNTA(E32:E151)</f>
        <v>90</v>
      </c>
      <c r="G23" s="255"/>
      <c r="H23" s="966" t="s">
        <v>363</v>
      </c>
      <c r="I23" s="805"/>
      <c r="J23" s="269">
        <f>COUNTIF(I32:I133,"Acción Correctiva")</f>
        <v>0</v>
      </c>
      <c r="K23" s="423"/>
      <c r="L23" s="421"/>
      <c r="M23" s="421"/>
      <c r="N23" s="421"/>
      <c r="O23" s="421"/>
      <c r="P23" s="421"/>
      <c r="Q23" s="421"/>
      <c r="R23" s="422"/>
      <c r="S23" s="423"/>
      <c r="T23" s="423"/>
      <c r="U23" s="420"/>
      <c r="V23" s="423"/>
      <c r="W23" s="405"/>
      <c r="X23" s="405"/>
      <c r="Y23" s="405"/>
      <c r="Z23" s="405"/>
    </row>
    <row r="24" spans="1:26" ht="29.25" customHeight="1">
      <c r="A24" s="426"/>
      <c r="B24" s="420"/>
      <c r="C24" s="420"/>
      <c r="D24" s="427"/>
      <c r="E24" s="424" t="s">
        <v>8</v>
      </c>
      <c r="F24" s="425">
        <f>COUNTA(H32:H201)</f>
        <v>53</v>
      </c>
      <c r="G24" s="420"/>
      <c r="H24" s="966" t="s">
        <v>364</v>
      </c>
      <c r="I24" s="805"/>
      <c r="J24" s="269">
        <f>COUNTIF(I32:I133,"Acción Preventiva y/o de mejora")</f>
        <v>50</v>
      </c>
      <c r="K24" s="423"/>
      <c r="L24" s="421"/>
      <c r="M24" s="421"/>
      <c r="N24" s="421"/>
      <c r="O24" s="421"/>
      <c r="P24" s="421"/>
      <c r="Q24" s="423"/>
      <c r="R24" s="406"/>
      <c r="S24" s="423"/>
      <c r="T24" s="423"/>
      <c r="U24" s="420"/>
      <c r="V24" s="423"/>
      <c r="W24" s="405"/>
      <c r="X24" s="405"/>
      <c r="Y24" s="405"/>
      <c r="Z24" s="405"/>
    </row>
    <row r="25" spans="1:26" ht="37.5" customHeight="1">
      <c r="A25" s="426"/>
      <c r="B25" s="420"/>
      <c r="C25" s="420"/>
      <c r="D25" s="428"/>
      <c r="E25" s="424" t="s">
        <v>9</v>
      </c>
      <c r="F25" s="425">
        <f>COUNTIF(U32:U201, "Vencida")</f>
        <v>0</v>
      </c>
      <c r="G25" s="420"/>
      <c r="H25" s="898" t="s">
        <v>364</v>
      </c>
      <c r="I25" s="899"/>
      <c r="J25" s="265">
        <f>COUNTIF(I32:I134,"hallazgo")</f>
        <v>3</v>
      </c>
      <c r="K25" s="423"/>
      <c r="L25" s="421"/>
      <c r="M25" s="421"/>
      <c r="N25" s="421"/>
      <c r="O25" s="421"/>
      <c r="P25" s="421"/>
      <c r="Q25" s="423"/>
      <c r="R25" s="406"/>
      <c r="S25" s="423"/>
      <c r="T25" s="423"/>
      <c r="U25" s="420"/>
      <c r="V25" s="429"/>
      <c r="W25" s="405"/>
      <c r="X25" s="405"/>
      <c r="Y25" s="405"/>
      <c r="Z25" s="405"/>
    </row>
    <row r="26" spans="1:26" ht="42" customHeight="1">
      <c r="A26" s="426"/>
      <c r="B26" s="420"/>
      <c r="C26" s="420"/>
      <c r="D26" s="427"/>
      <c r="E26" s="424" t="s">
        <v>10</v>
      </c>
      <c r="F26" s="425">
        <f>COUNTIF(U32:U133, "En ejecución")</f>
        <v>0</v>
      </c>
      <c r="G26" s="420"/>
      <c r="H26" s="967"/>
      <c r="I26" s="901"/>
      <c r="J26" s="430"/>
      <c r="K26" s="431"/>
      <c r="L26" s="421"/>
      <c r="M26" s="421"/>
      <c r="N26" s="421"/>
      <c r="O26" s="421"/>
      <c r="P26" s="421"/>
      <c r="Q26" s="423"/>
      <c r="R26" s="406"/>
      <c r="S26" s="423"/>
      <c r="T26" s="423"/>
      <c r="U26" s="420"/>
      <c r="V26" s="429"/>
      <c r="W26" s="405"/>
      <c r="X26" s="405"/>
      <c r="Y26" s="405"/>
      <c r="Z26" s="405"/>
    </row>
    <row r="27" spans="1:26" ht="30" customHeight="1">
      <c r="A27" s="426"/>
      <c r="B27" s="420"/>
      <c r="C27" s="420"/>
      <c r="D27" s="428"/>
      <c r="E27" s="424" t="s">
        <v>369</v>
      </c>
      <c r="F27" s="425">
        <f>COUNTIF(U32:U201,"Cerrada")</f>
        <v>53</v>
      </c>
      <c r="G27" s="420"/>
      <c r="H27" s="432"/>
      <c r="I27" s="277"/>
      <c r="J27" s="421"/>
      <c r="K27" s="421"/>
      <c r="L27" s="421"/>
      <c r="M27" s="421"/>
      <c r="N27" s="421"/>
      <c r="O27" s="421"/>
      <c r="P27" s="421"/>
      <c r="Q27" s="423"/>
      <c r="R27" s="406"/>
      <c r="S27" s="423"/>
      <c r="T27" s="423"/>
      <c r="U27" s="420"/>
      <c r="V27" s="429"/>
      <c r="W27" s="405"/>
      <c r="X27" s="405"/>
      <c r="Y27" s="405"/>
      <c r="Z27" s="405"/>
    </row>
    <row r="28" spans="1:26" ht="29.25" customHeight="1">
      <c r="A28" s="426"/>
      <c r="B28" s="420"/>
      <c r="C28" s="420"/>
      <c r="D28" s="428"/>
      <c r="E28" s="424" t="s">
        <v>12</v>
      </c>
      <c r="F28" s="425">
        <f>COUNTIF(U32:U133,"Eliminada")</f>
        <v>0</v>
      </c>
      <c r="G28" s="420"/>
      <c r="H28" s="432"/>
      <c r="I28" s="277"/>
      <c r="J28" s="421"/>
      <c r="K28" s="421"/>
      <c r="L28" s="421"/>
      <c r="M28" s="421"/>
      <c r="N28" s="421"/>
      <c r="O28" s="421"/>
      <c r="P28" s="421"/>
      <c r="Q28" s="423"/>
      <c r="R28" s="406"/>
      <c r="S28" s="423"/>
      <c r="T28" s="423"/>
      <c r="U28" s="420"/>
      <c r="V28" s="429"/>
      <c r="W28" s="405"/>
      <c r="X28" s="405"/>
      <c r="Y28" s="405"/>
      <c r="Z28" s="405"/>
    </row>
    <row r="29" spans="1:26" ht="70.5" customHeight="1">
      <c r="A29" s="426"/>
      <c r="B29" s="420"/>
      <c r="C29" s="420"/>
      <c r="D29" s="420"/>
      <c r="E29" s="433"/>
      <c r="F29" s="279"/>
      <c r="G29" s="420"/>
      <c r="H29" s="432"/>
      <c r="I29" s="434"/>
      <c r="J29" s="435"/>
      <c r="K29" s="434"/>
      <c r="L29" s="435"/>
      <c r="M29" s="282"/>
      <c r="N29" s="420"/>
      <c r="O29" s="420"/>
      <c r="P29" s="420"/>
      <c r="Q29" s="255"/>
      <c r="R29" s="419"/>
      <c r="S29" s="255"/>
      <c r="T29" s="255"/>
      <c r="U29" s="255"/>
      <c r="V29" s="255"/>
      <c r="W29" s="405"/>
      <c r="X29" s="405"/>
      <c r="Y29" s="405"/>
      <c r="Z29" s="405"/>
    </row>
    <row r="30" spans="1:26" ht="15.75" customHeight="1">
      <c r="A30" s="968" t="s">
        <v>107</v>
      </c>
      <c r="B30" s="812"/>
      <c r="C30" s="812"/>
      <c r="D30" s="812"/>
      <c r="E30" s="812"/>
      <c r="F30" s="812"/>
      <c r="G30" s="813"/>
      <c r="H30" s="969" t="s">
        <v>108</v>
      </c>
      <c r="I30" s="812"/>
      <c r="J30" s="812"/>
      <c r="K30" s="812"/>
      <c r="L30" s="812"/>
      <c r="M30" s="812"/>
      <c r="N30" s="813"/>
      <c r="O30" s="970" t="s">
        <v>109</v>
      </c>
      <c r="P30" s="812"/>
      <c r="Q30" s="813"/>
      <c r="R30" s="971" t="s">
        <v>110</v>
      </c>
      <c r="S30" s="812"/>
      <c r="T30" s="812"/>
      <c r="U30" s="812"/>
      <c r="V30" s="813"/>
      <c r="W30" s="436"/>
      <c r="X30" s="106"/>
      <c r="Y30" s="405"/>
      <c r="Z30" s="405"/>
    </row>
    <row r="31" spans="1:26" ht="63" customHeight="1">
      <c r="A31" s="288" t="s">
        <v>111</v>
      </c>
      <c r="B31" s="289" t="s">
        <v>53</v>
      </c>
      <c r="C31" s="289" t="s">
        <v>112</v>
      </c>
      <c r="D31" s="289" t="s">
        <v>113</v>
      </c>
      <c r="E31" s="289" t="s">
        <v>114</v>
      </c>
      <c r="F31" s="289" t="s">
        <v>115</v>
      </c>
      <c r="G31" s="290" t="s">
        <v>116</v>
      </c>
      <c r="H31" s="291" t="s">
        <v>117</v>
      </c>
      <c r="I31" s="289" t="s">
        <v>55</v>
      </c>
      <c r="J31" s="289" t="s">
        <v>118</v>
      </c>
      <c r="K31" s="292" t="s">
        <v>119</v>
      </c>
      <c r="L31" s="292" t="s">
        <v>120</v>
      </c>
      <c r="M31" s="292" t="s">
        <v>121</v>
      </c>
      <c r="N31" s="293" t="s">
        <v>122</v>
      </c>
      <c r="O31" s="908" t="s">
        <v>123</v>
      </c>
      <c r="P31" s="822"/>
      <c r="Q31" s="293" t="s">
        <v>124</v>
      </c>
      <c r="R31" s="437" t="s">
        <v>123</v>
      </c>
      <c r="S31" s="292" t="s">
        <v>124</v>
      </c>
      <c r="T31" s="292" t="s">
        <v>57</v>
      </c>
      <c r="U31" s="292" t="s">
        <v>125</v>
      </c>
      <c r="V31" s="438" t="s">
        <v>126</v>
      </c>
      <c r="W31" s="84"/>
      <c r="X31" s="405"/>
      <c r="Y31" s="405"/>
      <c r="Z31" s="405"/>
    </row>
    <row r="32" spans="1:26" ht="375" customHeight="1">
      <c r="A32" s="139">
        <v>1</v>
      </c>
      <c r="B32" s="139" t="s">
        <v>80</v>
      </c>
      <c r="C32" s="139" t="s">
        <v>476</v>
      </c>
      <c r="D32" s="140">
        <v>43892</v>
      </c>
      <c r="E32" s="439" t="s">
        <v>477</v>
      </c>
      <c r="F32" s="139" t="s">
        <v>68</v>
      </c>
      <c r="G32" s="139" t="s">
        <v>478</v>
      </c>
      <c r="H32" s="120" t="s">
        <v>479</v>
      </c>
      <c r="I32" s="120" t="s">
        <v>69</v>
      </c>
      <c r="J32" s="120" t="s">
        <v>480</v>
      </c>
      <c r="K32" s="120" t="s">
        <v>481</v>
      </c>
      <c r="L32" s="121">
        <v>43892</v>
      </c>
      <c r="M32" s="121">
        <v>43892</v>
      </c>
      <c r="N32" s="132">
        <v>44377</v>
      </c>
      <c r="O32" s="945" t="s">
        <v>482</v>
      </c>
      <c r="P32" s="805"/>
      <c r="Q32" s="149" t="s">
        <v>483</v>
      </c>
      <c r="R32" s="356" t="s">
        <v>484</v>
      </c>
      <c r="S32" s="346" t="s">
        <v>485</v>
      </c>
      <c r="T32" s="339" t="s">
        <v>77</v>
      </c>
      <c r="U32" s="341" t="s">
        <v>76</v>
      </c>
      <c r="V32" s="126" t="s">
        <v>486</v>
      </c>
      <c r="W32" s="84"/>
      <c r="X32" s="84"/>
      <c r="Y32" s="84"/>
      <c r="Z32" s="84"/>
    </row>
    <row r="33" spans="1:26" ht="282.75" customHeight="1">
      <c r="A33" s="139">
        <v>2</v>
      </c>
      <c r="B33" s="139" t="s">
        <v>74</v>
      </c>
      <c r="C33" s="139" t="s">
        <v>476</v>
      </c>
      <c r="D33" s="140" t="s">
        <v>487</v>
      </c>
      <c r="E33" s="439" t="s">
        <v>488</v>
      </c>
      <c r="F33" s="139" t="s">
        <v>75</v>
      </c>
      <c r="G33" s="139" t="s">
        <v>489</v>
      </c>
      <c r="H33" s="120" t="s">
        <v>490</v>
      </c>
      <c r="I33" s="120" t="s">
        <v>69</v>
      </c>
      <c r="J33" s="120" t="s">
        <v>491</v>
      </c>
      <c r="K33" s="120" t="s">
        <v>481</v>
      </c>
      <c r="L33" s="121">
        <v>43909</v>
      </c>
      <c r="M33" s="121">
        <v>43953</v>
      </c>
      <c r="N33" s="440">
        <v>44180</v>
      </c>
      <c r="O33" s="954" t="s">
        <v>492</v>
      </c>
      <c r="P33" s="805"/>
      <c r="Q33" s="441" t="s">
        <v>493</v>
      </c>
      <c r="R33" s="442" t="s">
        <v>494</v>
      </c>
      <c r="S33" s="341" t="s">
        <v>495</v>
      </c>
      <c r="T33" s="339" t="s">
        <v>64</v>
      </c>
      <c r="U33" s="341" t="s">
        <v>76</v>
      </c>
      <c r="V33" s="126" t="s">
        <v>496</v>
      </c>
      <c r="W33" s="84"/>
      <c r="X33" s="84"/>
      <c r="Y33" s="84"/>
      <c r="Z33" s="84"/>
    </row>
    <row r="34" spans="1:26" ht="60" customHeight="1">
      <c r="A34" s="443">
        <v>3</v>
      </c>
      <c r="B34" s="444" t="s">
        <v>60</v>
      </c>
      <c r="C34" s="444" t="s">
        <v>66</v>
      </c>
      <c r="D34" s="445">
        <v>44146</v>
      </c>
      <c r="E34" s="446" t="s">
        <v>497</v>
      </c>
      <c r="F34" s="444" t="s">
        <v>81</v>
      </c>
      <c r="G34" s="138" t="s">
        <v>498</v>
      </c>
      <c r="H34" s="138" t="s">
        <v>499</v>
      </c>
      <c r="I34" s="138" t="s">
        <v>69</v>
      </c>
      <c r="J34" s="138" t="s">
        <v>500</v>
      </c>
      <c r="K34" s="138" t="s">
        <v>501</v>
      </c>
      <c r="L34" s="447">
        <v>44146</v>
      </c>
      <c r="M34" s="447">
        <v>44146</v>
      </c>
      <c r="N34" s="447">
        <v>44377</v>
      </c>
      <c r="O34" s="448" t="s">
        <v>502</v>
      </c>
      <c r="P34" s="449"/>
      <c r="Q34" s="450" t="s">
        <v>503</v>
      </c>
      <c r="R34" s="439" t="s">
        <v>504</v>
      </c>
      <c r="S34" s="139" t="s">
        <v>505</v>
      </c>
      <c r="T34" s="439" t="s">
        <v>64</v>
      </c>
      <c r="U34" s="139" t="s">
        <v>76</v>
      </c>
      <c r="V34" s="139" t="s">
        <v>506</v>
      </c>
      <c r="W34" s="84"/>
      <c r="X34" s="84"/>
      <c r="Y34" s="84"/>
      <c r="Z34" s="84"/>
    </row>
    <row r="35" spans="1:26" ht="70.5" customHeight="1">
      <c r="A35" s="443">
        <v>4</v>
      </c>
      <c r="B35" s="444" t="s">
        <v>60</v>
      </c>
      <c r="C35" s="444" t="s">
        <v>66</v>
      </c>
      <c r="D35" s="445">
        <v>44146</v>
      </c>
      <c r="E35" s="446" t="s">
        <v>507</v>
      </c>
      <c r="F35" s="444" t="s">
        <v>81</v>
      </c>
      <c r="G35" s="451"/>
      <c r="H35" s="451"/>
      <c r="I35" s="451"/>
      <c r="J35" s="451"/>
      <c r="K35" s="451"/>
      <c r="L35" s="452"/>
      <c r="M35" s="452"/>
      <c r="N35" s="452"/>
      <c r="O35" s="443"/>
      <c r="P35" s="453"/>
      <c r="Q35" s="454"/>
      <c r="R35" s="455"/>
      <c r="S35" s="456"/>
      <c r="T35" s="455"/>
      <c r="U35" s="456"/>
      <c r="V35" s="457"/>
      <c r="W35" s="84"/>
      <c r="X35" s="84"/>
      <c r="Y35" s="84"/>
      <c r="Z35" s="84"/>
    </row>
    <row r="36" spans="1:26" ht="90" customHeight="1">
      <c r="A36" s="443">
        <v>5</v>
      </c>
      <c r="B36" s="444" t="s">
        <v>60</v>
      </c>
      <c r="C36" s="444" t="s">
        <v>66</v>
      </c>
      <c r="D36" s="445">
        <v>44146</v>
      </c>
      <c r="E36" s="446" t="s">
        <v>508</v>
      </c>
      <c r="F36" s="444" t="s">
        <v>81</v>
      </c>
      <c r="G36" s="458"/>
      <c r="H36" s="458"/>
      <c r="I36" s="458"/>
      <c r="J36" s="458"/>
      <c r="K36" s="458"/>
      <c r="L36" s="459"/>
      <c r="M36" s="459"/>
      <c r="N36" s="459"/>
      <c r="O36" s="443"/>
      <c r="P36" s="453"/>
      <c r="Q36" s="460"/>
      <c r="R36" s="461"/>
      <c r="S36" s="394"/>
      <c r="T36" s="461"/>
      <c r="U36" s="394"/>
      <c r="V36" s="462"/>
      <c r="W36" s="84"/>
      <c r="X36" s="84"/>
      <c r="Y36" s="84"/>
      <c r="Z36" s="84"/>
    </row>
    <row r="37" spans="1:26" ht="213.75" customHeight="1">
      <c r="A37" s="443">
        <v>6</v>
      </c>
      <c r="B37" s="463" t="s">
        <v>60</v>
      </c>
      <c r="C37" s="463" t="s">
        <v>66</v>
      </c>
      <c r="D37" s="464">
        <v>44146</v>
      </c>
      <c r="E37" s="465" t="s">
        <v>509</v>
      </c>
      <c r="F37" s="463" t="s">
        <v>81</v>
      </c>
      <c r="G37" s="463" t="s">
        <v>510</v>
      </c>
      <c r="H37" s="464" t="s">
        <v>511</v>
      </c>
      <c r="I37" s="463" t="s">
        <v>69</v>
      </c>
      <c r="J37" s="463" t="s">
        <v>512</v>
      </c>
      <c r="K37" s="463" t="s">
        <v>513</v>
      </c>
      <c r="L37" s="464">
        <v>44146</v>
      </c>
      <c r="M37" s="445">
        <v>44146</v>
      </c>
      <c r="N37" s="466">
        <v>44346</v>
      </c>
      <c r="O37" s="959" t="s">
        <v>514</v>
      </c>
      <c r="P37" s="805"/>
      <c r="Q37" s="467" t="s">
        <v>515</v>
      </c>
      <c r="R37" s="468" t="s">
        <v>516</v>
      </c>
      <c r="S37" s="469" t="s">
        <v>517</v>
      </c>
      <c r="T37" s="439" t="s">
        <v>64</v>
      </c>
      <c r="U37" s="120" t="s">
        <v>76</v>
      </c>
      <c r="V37" s="149" t="s">
        <v>518</v>
      </c>
      <c r="W37" s="84"/>
      <c r="X37" s="84"/>
      <c r="Y37" s="84"/>
      <c r="Z37" s="84"/>
    </row>
    <row r="38" spans="1:26" ht="300" customHeight="1">
      <c r="A38" s="470">
        <v>7</v>
      </c>
      <c r="B38" s="471" t="s">
        <v>60</v>
      </c>
      <c r="C38" s="471" t="s">
        <v>66</v>
      </c>
      <c r="D38" s="472">
        <v>44146</v>
      </c>
      <c r="E38" s="473" t="s">
        <v>519</v>
      </c>
      <c r="F38" s="474" t="s">
        <v>81</v>
      </c>
      <c r="G38" s="474" t="s">
        <v>520</v>
      </c>
      <c r="H38" s="471" t="s">
        <v>521</v>
      </c>
      <c r="I38" s="471" t="s">
        <v>69</v>
      </c>
      <c r="J38" s="471" t="s">
        <v>522</v>
      </c>
      <c r="K38" s="475" t="s">
        <v>501</v>
      </c>
      <c r="L38" s="472">
        <v>44146</v>
      </c>
      <c r="M38" s="472">
        <v>44397</v>
      </c>
      <c r="N38" s="176">
        <v>44454</v>
      </c>
      <c r="O38" s="960" t="s">
        <v>523</v>
      </c>
      <c r="P38" s="961"/>
      <c r="Q38" s="476" t="s">
        <v>524</v>
      </c>
      <c r="R38" s="202" t="s">
        <v>525</v>
      </c>
      <c r="S38" s="149" t="s">
        <v>526</v>
      </c>
      <c r="T38" s="159" t="s">
        <v>64</v>
      </c>
      <c r="U38" s="149" t="s">
        <v>76</v>
      </c>
      <c r="V38" s="149" t="s">
        <v>527</v>
      </c>
      <c r="W38" s="84"/>
      <c r="X38" s="84"/>
      <c r="Y38" s="84"/>
      <c r="Z38" s="84"/>
    </row>
    <row r="39" spans="1:26" ht="156" customHeight="1">
      <c r="A39" s="456"/>
      <c r="B39" s="444" t="s">
        <v>60</v>
      </c>
      <c r="C39" s="444" t="s">
        <v>66</v>
      </c>
      <c r="D39" s="445">
        <v>44146</v>
      </c>
      <c r="E39" s="477"/>
      <c r="F39" s="451"/>
      <c r="G39" s="451"/>
      <c r="H39" s="444" t="s">
        <v>528</v>
      </c>
      <c r="I39" s="444" t="s">
        <v>69</v>
      </c>
      <c r="J39" s="444" t="s">
        <v>529</v>
      </c>
      <c r="K39" s="444" t="s">
        <v>501</v>
      </c>
      <c r="L39" s="445">
        <v>44146</v>
      </c>
      <c r="M39" s="445">
        <v>44242</v>
      </c>
      <c r="N39" s="466">
        <v>44377</v>
      </c>
      <c r="O39" s="926" t="s">
        <v>530</v>
      </c>
      <c r="P39" s="805"/>
      <c r="Q39" s="120" t="s">
        <v>531</v>
      </c>
      <c r="R39" s="120" t="s">
        <v>532</v>
      </c>
      <c r="S39" s="120"/>
      <c r="T39" s="439" t="s">
        <v>71</v>
      </c>
      <c r="U39" s="120" t="s">
        <v>76</v>
      </c>
      <c r="V39" s="149" t="s">
        <v>527</v>
      </c>
      <c r="W39" s="84"/>
      <c r="X39" s="84"/>
      <c r="Y39" s="84"/>
      <c r="Z39" s="84"/>
    </row>
    <row r="40" spans="1:26" ht="257.25" customHeight="1">
      <c r="A40" s="456"/>
      <c r="B40" s="463" t="s">
        <v>60</v>
      </c>
      <c r="C40" s="463" t="s">
        <v>66</v>
      </c>
      <c r="D40" s="464">
        <v>44146</v>
      </c>
      <c r="E40" s="478"/>
      <c r="F40" s="479"/>
      <c r="G40" s="479"/>
      <c r="H40" s="463" t="s">
        <v>533</v>
      </c>
      <c r="I40" s="463" t="s">
        <v>69</v>
      </c>
      <c r="J40" s="463" t="s">
        <v>534</v>
      </c>
      <c r="K40" s="444" t="s">
        <v>501</v>
      </c>
      <c r="L40" s="445">
        <v>44146</v>
      </c>
      <c r="M40" s="445">
        <v>44228</v>
      </c>
      <c r="N40" s="466">
        <v>44287</v>
      </c>
      <c r="O40" s="926" t="s">
        <v>535</v>
      </c>
      <c r="P40" s="805"/>
      <c r="Q40" s="120" t="s">
        <v>536</v>
      </c>
      <c r="R40" s="120" t="s">
        <v>537</v>
      </c>
      <c r="S40" s="120"/>
      <c r="T40" s="439" t="s">
        <v>77</v>
      </c>
      <c r="U40" s="120" t="s">
        <v>76</v>
      </c>
      <c r="V40" s="160" t="s">
        <v>538</v>
      </c>
      <c r="W40" s="84"/>
      <c r="X40" s="84"/>
      <c r="Y40" s="84"/>
      <c r="Z40" s="84"/>
    </row>
    <row r="41" spans="1:26" ht="228" customHeight="1">
      <c r="A41" s="443"/>
      <c r="B41" s="444" t="s">
        <v>60</v>
      </c>
      <c r="C41" s="444" t="s">
        <v>66</v>
      </c>
      <c r="D41" s="445">
        <v>44413</v>
      </c>
      <c r="E41" s="458" t="s">
        <v>539</v>
      </c>
      <c r="F41" s="458" t="s">
        <v>68</v>
      </c>
      <c r="G41" s="458" t="s">
        <v>540</v>
      </c>
      <c r="H41" s="444" t="s">
        <v>541</v>
      </c>
      <c r="I41" s="444" t="s">
        <v>69</v>
      </c>
      <c r="J41" s="444" t="s">
        <v>542</v>
      </c>
      <c r="K41" s="444" t="s">
        <v>501</v>
      </c>
      <c r="L41" s="445">
        <v>44413</v>
      </c>
      <c r="M41" s="445">
        <v>44413</v>
      </c>
      <c r="N41" s="466">
        <v>44500</v>
      </c>
      <c r="O41" s="958" t="s">
        <v>543</v>
      </c>
      <c r="P41" s="805"/>
      <c r="Q41" s="480" t="s">
        <v>544</v>
      </c>
      <c r="R41" s="121" t="s">
        <v>545</v>
      </c>
      <c r="S41" s="469" t="s">
        <v>546</v>
      </c>
      <c r="T41" s="439" t="s">
        <v>64</v>
      </c>
      <c r="U41" s="355" t="s">
        <v>76</v>
      </c>
      <c r="V41" s="149" t="s">
        <v>547</v>
      </c>
      <c r="W41" s="84"/>
      <c r="X41" s="84"/>
      <c r="Y41" s="84"/>
      <c r="Z41" s="84"/>
    </row>
    <row r="42" spans="1:26" ht="158.25" customHeight="1">
      <c r="A42" s="443">
        <v>8</v>
      </c>
      <c r="B42" s="463" t="s">
        <v>60</v>
      </c>
      <c r="C42" s="463" t="s">
        <v>66</v>
      </c>
      <c r="D42" s="464">
        <v>44146</v>
      </c>
      <c r="E42" s="463" t="s">
        <v>548</v>
      </c>
      <c r="F42" s="463" t="s">
        <v>81</v>
      </c>
      <c r="G42" s="463" t="s">
        <v>549</v>
      </c>
      <c r="H42" s="463" t="s">
        <v>550</v>
      </c>
      <c r="I42" s="463" t="s">
        <v>69</v>
      </c>
      <c r="J42" s="463" t="s">
        <v>551</v>
      </c>
      <c r="K42" s="481" t="s">
        <v>501</v>
      </c>
      <c r="L42" s="445">
        <v>44146</v>
      </c>
      <c r="M42" s="445">
        <v>44242</v>
      </c>
      <c r="N42" s="466">
        <v>44469</v>
      </c>
      <c r="O42" s="954" t="s">
        <v>552</v>
      </c>
      <c r="P42" s="805"/>
      <c r="Q42" s="482" t="s">
        <v>553</v>
      </c>
      <c r="R42" s="483" t="s">
        <v>554</v>
      </c>
      <c r="S42" s="469" t="s">
        <v>555</v>
      </c>
      <c r="T42" s="439" t="s">
        <v>64</v>
      </c>
      <c r="U42" s="120" t="s">
        <v>76</v>
      </c>
      <c r="V42" s="484" t="s">
        <v>556</v>
      </c>
      <c r="W42" s="84"/>
      <c r="X42" s="84"/>
      <c r="Y42" s="84"/>
      <c r="Z42" s="84"/>
    </row>
    <row r="43" spans="1:26" ht="212.25" customHeight="1">
      <c r="A43" s="443">
        <v>9</v>
      </c>
      <c r="B43" s="444" t="s">
        <v>60</v>
      </c>
      <c r="C43" s="444" t="s">
        <v>66</v>
      </c>
      <c r="D43" s="445">
        <v>44146</v>
      </c>
      <c r="E43" s="444" t="s">
        <v>557</v>
      </c>
      <c r="F43" s="444" t="s">
        <v>81</v>
      </c>
      <c r="G43" s="444" t="s">
        <v>558</v>
      </c>
      <c r="H43" s="444" t="s">
        <v>559</v>
      </c>
      <c r="I43" s="444" t="s">
        <v>69</v>
      </c>
      <c r="J43" s="444" t="s">
        <v>560</v>
      </c>
      <c r="K43" s="444" t="s">
        <v>501</v>
      </c>
      <c r="L43" s="445">
        <v>44146</v>
      </c>
      <c r="M43" s="445">
        <v>44256</v>
      </c>
      <c r="N43" s="466">
        <v>44545</v>
      </c>
      <c r="O43" s="926" t="s">
        <v>561</v>
      </c>
      <c r="P43" s="805"/>
      <c r="Q43" s="327" t="s">
        <v>562</v>
      </c>
      <c r="R43" s="120" t="s">
        <v>563</v>
      </c>
      <c r="S43" s="120"/>
      <c r="T43" s="439" t="s">
        <v>64</v>
      </c>
      <c r="U43" s="120" t="s">
        <v>76</v>
      </c>
      <c r="V43" s="149" t="s">
        <v>527</v>
      </c>
      <c r="W43" s="84"/>
      <c r="X43" s="84"/>
      <c r="Y43" s="84"/>
      <c r="Z43" s="84"/>
    </row>
    <row r="44" spans="1:26" ht="51" customHeight="1">
      <c r="A44" s="443">
        <v>10</v>
      </c>
      <c r="B44" s="444" t="s">
        <v>60</v>
      </c>
      <c r="C44" s="444" t="s">
        <v>66</v>
      </c>
      <c r="D44" s="445">
        <v>44146</v>
      </c>
      <c r="E44" s="444" t="s">
        <v>564</v>
      </c>
      <c r="F44" s="444" t="s">
        <v>81</v>
      </c>
      <c r="G44" s="138" t="s">
        <v>565</v>
      </c>
      <c r="H44" s="138" t="s">
        <v>566</v>
      </c>
      <c r="I44" s="138" t="s">
        <v>69</v>
      </c>
      <c r="J44" s="138" t="s">
        <v>567</v>
      </c>
      <c r="K44" s="138" t="s">
        <v>501</v>
      </c>
      <c r="L44" s="447">
        <v>44146</v>
      </c>
      <c r="M44" s="447">
        <v>44301</v>
      </c>
      <c r="N44" s="447">
        <v>44392</v>
      </c>
      <c r="O44" s="448" t="s">
        <v>568</v>
      </c>
      <c r="P44" s="449"/>
      <c r="Q44" s="485" t="s">
        <v>569</v>
      </c>
      <c r="R44" s="139" t="s">
        <v>570</v>
      </c>
      <c r="S44" s="139"/>
      <c r="T44" s="439" t="s">
        <v>71</v>
      </c>
      <c r="U44" s="139" t="s">
        <v>76</v>
      </c>
      <c r="V44" s="160" t="s">
        <v>527</v>
      </c>
      <c r="W44" s="84"/>
      <c r="X44" s="84"/>
      <c r="Y44" s="84"/>
      <c r="Z44" s="84"/>
    </row>
    <row r="45" spans="1:26" ht="89.25" customHeight="1">
      <c r="A45" s="443">
        <v>11</v>
      </c>
      <c r="B45" s="444" t="s">
        <v>60</v>
      </c>
      <c r="C45" s="444" t="s">
        <v>66</v>
      </c>
      <c r="D45" s="445">
        <v>44146</v>
      </c>
      <c r="E45" s="444" t="s">
        <v>571</v>
      </c>
      <c r="F45" s="444" t="s">
        <v>81</v>
      </c>
      <c r="G45" s="458"/>
      <c r="H45" s="458"/>
      <c r="I45" s="458"/>
      <c r="J45" s="458"/>
      <c r="K45" s="458"/>
      <c r="L45" s="459"/>
      <c r="M45" s="459"/>
      <c r="N45" s="459"/>
      <c r="O45" s="486"/>
      <c r="P45" s="487"/>
      <c r="Q45" s="488"/>
      <c r="R45" s="394"/>
      <c r="S45" s="394"/>
      <c r="T45" s="461"/>
      <c r="U45" s="394"/>
      <c r="V45" s="484"/>
      <c r="W45" s="84"/>
      <c r="X45" s="84"/>
      <c r="Y45" s="84"/>
      <c r="Z45" s="84"/>
    </row>
    <row r="46" spans="1:26" ht="363.75" customHeight="1">
      <c r="A46" s="443">
        <v>12</v>
      </c>
      <c r="B46" s="463" t="s">
        <v>60</v>
      </c>
      <c r="C46" s="463" t="s">
        <v>66</v>
      </c>
      <c r="D46" s="464">
        <v>44146</v>
      </c>
      <c r="E46" s="463" t="s">
        <v>572</v>
      </c>
      <c r="F46" s="463" t="s">
        <v>81</v>
      </c>
      <c r="G46" s="463" t="s">
        <v>573</v>
      </c>
      <c r="H46" s="463" t="s">
        <v>574</v>
      </c>
      <c r="I46" s="463" t="s">
        <v>69</v>
      </c>
      <c r="J46" s="463" t="s">
        <v>575</v>
      </c>
      <c r="K46" s="444" t="s">
        <v>576</v>
      </c>
      <c r="L46" s="445">
        <v>44146</v>
      </c>
      <c r="M46" s="445">
        <v>44228</v>
      </c>
      <c r="N46" s="466">
        <v>44499</v>
      </c>
      <c r="O46" s="952" t="s">
        <v>577</v>
      </c>
      <c r="P46" s="805"/>
      <c r="Q46" s="489" t="s">
        <v>578</v>
      </c>
      <c r="R46" s="463" t="s">
        <v>579</v>
      </c>
      <c r="S46" s="444"/>
      <c r="T46" s="490" t="s">
        <v>64</v>
      </c>
      <c r="U46" s="444" t="s">
        <v>76</v>
      </c>
      <c r="V46" s="160" t="s">
        <v>556</v>
      </c>
      <c r="W46" s="84"/>
      <c r="X46" s="84"/>
      <c r="Y46" s="84"/>
      <c r="Z46" s="84"/>
    </row>
    <row r="47" spans="1:26" ht="114.75" customHeight="1">
      <c r="A47" s="443">
        <v>13</v>
      </c>
      <c r="B47" s="444" t="s">
        <v>60</v>
      </c>
      <c r="C47" s="444" t="s">
        <v>66</v>
      </c>
      <c r="D47" s="445">
        <v>44146</v>
      </c>
      <c r="E47" s="444" t="s">
        <v>580</v>
      </c>
      <c r="F47" s="444" t="s">
        <v>81</v>
      </c>
      <c r="G47" s="444" t="s">
        <v>581</v>
      </c>
      <c r="H47" s="445" t="s">
        <v>582</v>
      </c>
      <c r="I47" s="444" t="s">
        <v>69</v>
      </c>
      <c r="J47" s="444" t="s">
        <v>583</v>
      </c>
      <c r="K47" s="444" t="s">
        <v>501</v>
      </c>
      <c r="L47" s="445">
        <v>44146</v>
      </c>
      <c r="M47" s="445">
        <v>44228</v>
      </c>
      <c r="N47" s="466">
        <v>44530</v>
      </c>
      <c r="O47" s="955" t="s">
        <v>584</v>
      </c>
      <c r="P47" s="866"/>
      <c r="Q47" s="128" t="s">
        <v>585</v>
      </c>
      <c r="R47" s="120" t="s">
        <v>586</v>
      </c>
      <c r="S47" s="120"/>
      <c r="T47" s="439" t="s">
        <v>64</v>
      </c>
      <c r="U47" s="120" t="s">
        <v>76</v>
      </c>
      <c r="V47" s="149" t="s">
        <v>587</v>
      </c>
      <c r="W47" s="84"/>
      <c r="X47" s="84"/>
      <c r="Y47" s="84"/>
      <c r="Z47" s="84"/>
    </row>
    <row r="48" spans="1:26" ht="408.75" customHeight="1">
      <c r="A48" s="443">
        <v>14</v>
      </c>
      <c r="B48" s="463" t="s">
        <v>60</v>
      </c>
      <c r="C48" s="463" t="s">
        <v>66</v>
      </c>
      <c r="D48" s="464">
        <v>44146</v>
      </c>
      <c r="E48" s="463" t="s">
        <v>588</v>
      </c>
      <c r="F48" s="463" t="s">
        <v>81</v>
      </c>
      <c r="G48" s="463" t="s">
        <v>589</v>
      </c>
      <c r="H48" s="464" t="s">
        <v>590</v>
      </c>
      <c r="I48" s="463" t="s">
        <v>69</v>
      </c>
      <c r="J48" s="463" t="s">
        <v>591</v>
      </c>
      <c r="K48" s="444" t="s">
        <v>501</v>
      </c>
      <c r="L48" s="445">
        <v>44146</v>
      </c>
      <c r="M48" s="445">
        <v>44378</v>
      </c>
      <c r="N48" s="466">
        <v>44531</v>
      </c>
      <c r="O48" s="956" t="s">
        <v>592</v>
      </c>
      <c r="P48" s="805"/>
      <c r="Q48" s="120" t="s">
        <v>593</v>
      </c>
      <c r="R48" s="491" t="s">
        <v>594</v>
      </c>
      <c r="S48" s="84" t="s">
        <v>593</v>
      </c>
      <c r="T48" s="473" t="s">
        <v>64</v>
      </c>
      <c r="U48" s="120" t="s">
        <v>76</v>
      </c>
      <c r="V48" s="149" t="s">
        <v>595</v>
      </c>
      <c r="W48" s="84"/>
      <c r="X48" s="84"/>
      <c r="Y48" s="84"/>
      <c r="Z48" s="84"/>
    </row>
    <row r="49" spans="1:26" ht="199.5" customHeight="1">
      <c r="A49" s="443">
        <v>15</v>
      </c>
      <c r="B49" s="463" t="s">
        <v>60</v>
      </c>
      <c r="C49" s="463" t="s">
        <v>66</v>
      </c>
      <c r="D49" s="464">
        <v>44146</v>
      </c>
      <c r="E49" s="463" t="s">
        <v>596</v>
      </c>
      <c r="F49" s="463" t="s">
        <v>61</v>
      </c>
      <c r="G49" s="463" t="s">
        <v>597</v>
      </c>
      <c r="H49" s="463" t="s">
        <v>598</v>
      </c>
      <c r="I49" s="463" t="s">
        <v>69</v>
      </c>
      <c r="J49" s="463" t="s">
        <v>599</v>
      </c>
      <c r="K49" s="444" t="s">
        <v>501</v>
      </c>
      <c r="L49" s="445">
        <v>44146</v>
      </c>
      <c r="M49" s="445">
        <v>44228</v>
      </c>
      <c r="N49" s="466">
        <v>44561</v>
      </c>
      <c r="O49" s="957" t="s">
        <v>600</v>
      </c>
      <c r="P49" s="868"/>
      <c r="Q49" s="488" t="s">
        <v>601</v>
      </c>
      <c r="R49" s="483" t="s">
        <v>602</v>
      </c>
      <c r="S49" s="469" t="s">
        <v>603</v>
      </c>
      <c r="T49" s="439" t="s">
        <v>64</v>
      </c>
      <c r="U49" s="120" t="s">
        <v>76</v>
      </c>
      <c r="V49" s="149" t="s">
        <v>604</v>
      </c>
      <c r="W49" s="84"/>
      <c r="X49" s="84"/>
      <c r="Y49" s="84"/>
      <c r="Z49" s="84"/>
    </row>
    <row r="50" spans="1:26" ht="127.5" customHeight="1">
      <c r="A50" s="443">
        <v>16</v>
      </c>
      <c r="B50" s="463" t="s">
        <v>60</v>
      </c>
      <c r="C50" s="463" t="s">
        <v>66</v>
      </c>
      <c r="D50" s="464">
        <v>44146</v>
      </c>
      <c r="E50" s="463" t="s">
        <v>605</v>
      </c>
      <c r="F50" s="463" t="s">
        <v>81</v>
      </c>
      <c r="G50" s="463" t="s">
        <v>606</v>
      </c>
      <c r="H50" s="463" t="s">
        <v>607</v>
      </c>
      <c r="I50" s="463" t="s">
        <v>69</v>
      </c>
      <c r="J50" s="463" t="s">
        <v>608</v>
      </c>
      <c r="K50" s="444" t="s">
        <v>501</v>
      </c>
      <c r="L50" s="445">
        <v>44146</v>
      </c>
      <c r="M50" s="445">
        <v>44287</v>
      </c>
      <c r="N50" s="466">
        <v>44560</v>
      </c>
      <c r="O50" s="949" t="s">
        <v>609</v>
      </c>
      <c r="P50" s="805"/>
      <c r="Q50" s="469" t="s">
        <v>610</v>
      </c>
      <c r="R50" s="483" t="s">
        <v>611</v>
      </c>
      <c r="S50" s="469" t="s">
        <v>610</v>
      </c>
      <c r="T50" s="439" t="s">
        <v>64</v>
      </c>
      <c r="U50" s="120" t="s">
        <v>76</v>
      </c>
      <c r="V50" s="160" t="s">
        <v>604</v>
      </c>
      <c r="W50" s="84"/>
      <c r="X50" s="84"/>
      <c r="Y50" s="84"/>
      <c r="Z50" s="84"/>
    </row>
    <row r="51" spans="1:26" ht="140.25" customHeight="1">
      <c r="A51" s="443">
        <v>17</v>
      </c>
      <c r="B51" s="444" t="s">
        <v>60</v>
      </c>
      <c r="C51" s="444" t="s">
        <v>66</v>
      </c>
      <c r="D51" s="445">
        <v>44146</v>
      </c>
      <c r="E51" s="444" t="s">
        <v>612</v>
      </c>
      <c r="F51" s="444" t="s">
        <v>81</v>
      </c>
      <c r="G51" s="444" t="s">
        <v>613</v>
      </c>
      <c r="H51" s="444" t="s">
        <v>614</v>
      </c>
      <c r="I51" s="444" t="s">
        <v>69</v>
      </c>
      <c r="J51" s="444" t="s">
        <v>615</v>
      </c>
      <c r="K51" s="444" t="s">
        <v>616</v>
      </c>
      <c r="L51" s="445">
        <v>44146</v>
      </c>
      <c r="M51" s="445">
        <v>44242</v>
      </c>
      <c r="N51" s="466">
        <v>44377</v>
      </c>
      <c r="O51" s="926" t="s">
        <v>617</v>
      </c>
      <c r="P51" s="805"/>
      <c r="Q51" s="120" t="s">
        <v>618</v>
      </c>
      <c r="R51" s="120" t="s">
        <v>619</v>
      </c>
      <c r="S51" s="120" t="s">
        <v>618</v>
      </c>
      <c r="T51" s="439" t="s">
        <v>71</v>
      </c>
      <c r="U51" s="355" t="s">
        <v>76</v>
      </c>
      <c r="V51" s="149" t="s">
        <v>620</v>
      </c>
      <c r="W51" s="84"/>
      <c r="X51" s="84"/>
      <c r="Y51" s="84"/>
      <c r="Z51" s="84"/>
    </row>
    <row r="52" spans="1:26" ht="102" customHeight="1">
      <c r="A52" s="443">
        <v>18</v>
      </c>
      <c r="B52" s="444" t="s">
        <v>60</v>
      </c>
      <c r="C52" s="444" t="s">
        <v>66</v>
      </c>
      <c r="D52" s="445">
        <v>44146</v>
      </c>
      <c r="E52" s="444" t="s">
        <v>621</v>
      </c>
      <c r="F52" s="444" t="s">
        <v>81</v>
      </c>
      <c r="G52" s="444" t="s">
        <v>622</v>
      </c>
      <c r="H52" s="444" t="s">
        <v>623</v>
      </c>
      <c r="I52" s="444" t="s">
        <v>69</v>
      </c>
      <c r="J52" s="444" t="s">
        <v>624</v>
      </c>
      <c r="K52" s="444" t="s">
        <v>625</v>
      </c>
      <c r="L52" s="445">
        <v>44146</v>
      </c>
      <c r="M52" s="445">
        <v>44242</v>
      </c>
      <c r="N52" s="466">
        <v>44377</v>
      </c>
      <c r="O52" s="926" t="s">
        <v>626</v>
      </c>
      <c r="P52" s="805"/>
      <c r="Q52" s="120" t="s">
        <v>627</v>
      </c>
      <c r="R52" s="120" t="s">
        <v>570</v>
      </c>
      <c r="S52" s="120" t="s">
        <v>627</v>
      </c>
      <c r="T52" s="439" t="s">
        <v>71</v>
      </c>
      <c r="U52" s="120" t="s">
        <v>76</v>
      </c>
      <c r="V52" s="484" t="s">
        <v>587</v>
      </c>
      <c r="W52" s="84"/>
      <c r="X52" s="84"/>
      <c r="Y52" s="84"/>
      <c r="Z52" s="84"/>
    </row>
    <row r="53" spans="1:26" ht="255" customHeight="1">
      <c r="A53" s="493">
        <v>19</v>
      </c>
      <c r="B53" s="463" t="s">
        <v>60</v>
      </c>
      <c r="C53" s="463" t="s">
        <v>66</v>
      </c>
      <c r="D53" s="464">
        <v>44146</v>
      </c>
      <c r="E53" s="463" t="s">
        <v>628</v>
      </c>
      <c r="F53" s="463" t="s">
        <v>81</v>
      </c>
      <c r="G53" s="463" t="s">
        <v>629</v>
      </c>
      <c r="H53" s="463" t="s">
        <v>630</v>
      </c>
      <c r="I53" s="463" t="s">
        <v>69</v>
      </c>
      <c r="J53" s="471" t="s">
        <v>631</v>
      </c>
      <c r="K53" s="463" t="s">
        <v>632</v>
      </c>
      <c r="L53" s="464">
        <v>44146</v>
      </c>
      <c r="M53" s="445">
        <v>44228</v>
      </c>
      <c r="N53" s="466">
        <v>44499</v>
      </c>
      <c r="O53" s="953" t="s">
        <v>633</v>
      </c>
      <c r="P53" s="805"/>
      <c r="Q53" s="471" t="s">
        <v>634</v>
      </c>
      <c r="R53" s="463" t="s">
        <v>635</v>
      </c>
      <c r="S53" s="471" t="s">
        <v>634</v>
      </c>
      <c r="T53" s="490" t="s">
        <v>64</v>
      </c>
      <c r="U53" s="444" t="s">
        <v>76</v>
      </c>
      <c r="V53" s="471" t="s">
        <v>468</v>
      </c>
      <c r="W53" s="494"/>
      <c r="X53" s="494"/>
      <c r="Y53" s="494"/>
      <c r="Z53" s="494"/>
    </row>
    <row r="54" spans="1:26" ht="163.5" customHeight="1">
      <c r="A54" s="443">
        <v>20</v>
      </c>
      <c r="B54" s="444" t="s">
        <v>60</v>
      </c>
      <c r="C54" s="444" t="s">
        <v>66</v>
      </c>
      <c r="D54" s="445">
        <v>44146</v>
      </c>
      <c r="E54" s="444" t="s">
        <v>636</v>
      </c>
      <c r="F54" s="444" t="s">
        <v>81</v>
      </c>
      <c r="G54" s="444" t="s">
        <v>637</v>
      </c>
      <c r="H54" s="444" t="s">
        <v>638</v>
      </c>
      <c r="I54" s="444" t="s">
        <v>69</v>
      </c>
      <c r="J54" s="444" t="s">
        <v>639</v>
      </c>
      <c r="K54" s="444" t="s">
        <v>501</v>
      </c>
      <c r="L54" s="445">
        <v>44146</v>
      </c>
      <c r="M54" s="445">
        <v>44228</v>
      </c>
      <c r="N54" s="466">
        <v>44392</v>
      </c>
      <c r="O54" s="954" t="s">
        <v>640</v>
      </c>
      <c r="P54" s="805"/>
      <c r="Q54" s="120" t="s">
        <v>641</v>
      </c>
      <c r="R54" s="120" t="s">
        <v>642</v>
      </c>
      <c r="S54" s="120" t="s">
        <v>641</v>
      </c>
      <c r="T54" s="439" t="s">
        <v>64</v>
      </c>
      <c r="U54" s="120" t="s">
        <v>76</v>
      </c>
      <c r="V54" s="484" t="s">
        <v>587</v>
      </c>
      <c r="W54" s="84"/>
      <c r="X54" s="84"/>
      <c r="Y54" s="84"/>
      <c r="Z54" s="84"/>
    </row>
    <row r="55" spans="1:26" ht="93" customHeight="1">
      <c r="A55" s="443">
        <v>21</v>
      </c>
      <c r="B55" s="463" t="s">
        <v>60</v>
      </c>
      <c r="C55" s="463" t="s">
        <v>66</v>
      </c>
      <c r="D55" s="464">
        <v>44146</v>
      </c>
      <c r="E55" s="463" t="s">
        <v>643</v>
      </c>
      <c r="F55" s="463" t="s">
        <v>81</v>
      </c>
      <c r="G55" s="463" t="s">
        <v>644</v>
      </c>
      <c r="H55" s="463" t="s">
        <v>645</v>
      </c>
      <c r="I55" s="463" t="s">
        <v>69</v>
      </c>
      <c r="J55" s="463" t="s">
        <v>646</v>
      </c>
      <c r="K55" s="463" t="s">
        <v>501</v>
      </c>
      <c r="L55" s="464">
        <v>44146</v>
      </c>
      <c r="M55" s="445">
        <v>44256</v>
      </c>
      <c r="N55" s="466">
        <v>44500</v>
      </c>
      <c r="O55" s="953" t="s">
        <v>647</v>
      </c>
      <c r="P55" s="805"/>
      <c r="Q55" s="327" t="s">
        <v>648</v>
      </c>
      <c r="R55" s="483" t="s">
        <v>649</v>
      </c>
      <c r="S55" s="327" t="s">
        <v>648</v>
      </c>
      <c r="T55" s="439" t="s">
        <v>64</v>
      </c>
      <c r="U55" s="120" t="s">
        <v>76</v>
      </c>
      <c r="V55" s="149" t="s">
        <v>650</v>
      </c>
      <c r="W55" s="84"/>
      <c r="X55" s="84"/>
      <c r="Y55" s="84"/>
      <c r="Z55" s="84"/>
    </row>
    <row r="56" spans="1:26" ht="240" customHeight="1">
      <c r="A56" s="493">
        <v>22</v>
      </c>
      <c r="B56" s="463" t="s">
        <v>60</v>
      </c>
      <c r="C56" s="463" t="s">
        <v>66</v>
      </c>
      <c r="D56" s="464">
        <v>44146</v>
      </c>
      <c r="E56" s="471" t="s">
        <v>651</v>
      </c>
      <c r="F56" s="463" t="s">
        <v>81</v>
      </c>
      <c r="G56" s="463" t="s">
        <v>652</v>
      </c>
      <c r="H56" s="463" t="s">
        <v>653</v>
      </c>
      <c r="I56" s="463" t="s">
        <v>69</v>
      </c>
      <c r="J56" s="463" t="s">
        <v>654</v>
      </c>
      <c r="K56" s="463" t="s">
        <v>501</v>
      </c>
      <c r="L56" s="464">
        <v>44146</v>
      </c>
      <c r="M56" s="445">
        <v>44409</v>
      </c>
      <c r="N56" s="466">
        <v>44560</v>
      </c>
      <c r="O56" s="952" t="s">
        <v>655</v>
      </c>
      <c r="P56" s="805"/>
      <c r="Q56" s="471" t="s">
        <v>656</v>
      </c>
      <c r="R56" s="463" t="s">
        <v>657</v>
      </c>
      <c r="S56" s="471" t="s">
        <v>656</v>
      </c>
      <c r="T56" s="490" t="s">
        <v>64</v>
      </c>
      <c r="U56" s="444" t="s">
        <v>76</v>
      </c>
      <c r="V56" s="471" t="s">
        <v>658</v>
      </c>
      <c r="W56" s="494"/>
      <c r="X56" s="494"/>
      <c r="Y56" s="494"/>
      <c r="Z56" s="494"/>
    </row>
    <row r="57" spans="1:26" ht="113.25" customHeight="1">
      <c r="A57" s="495">
        <v>23</v>
      </c>
      <c r="B57" s="471" t="s">
        <v>60</v>
      </c>
      <c r="C57" s="471" t="s">
        <v>66</v>
      </c>
      <c r="D57" s="472">
        <v>44146</v>
      </c>
      <c r="E57" s="471" t="s">
        <v>659</v>
      </c>
      <c r="F57" s="471" t="s">
        <v>81</v>
      </c>
      <c r="G57" s="471" t="s">
        <v>660</v>
      </c>
      <c r="H57" s="471" t="s">
        <v>661</v>
      </c>
      <c r="I57" s="471" t="s">
        <v>69</v>
      </c>
      <c r="J57" s="471" t="s">
        <v>662</v>
      </c>
      <c r="K57" s="471" t="s">
        <v>501</v>
      </c>
      <c r="L57" s="472">
        <v>44146</v>
      </c>
      <c r="M57" s="472">
        <v>44301</v>
      </c>
      <c r="N57" s="176">
        <v>44423</v>
      </c>
      <c r="O57" s="953" t="s">
        <v>663</v>
      </c>
      <c r="P57" s="805"/>
      <c r="Q57" s="496" t="s">
        <v>664</v>
      </c>
      <c r="R57" s="483" t="s">
        <v>665</v>
      </c>
      <c r="S57" s="496" t="s">
        <v>664</v>
      </c>
      <c r="T57" s="159" t="s">
        <v>64</v>
      </c>
      <c r="U57" s="149" t="s">
        <v>76</v>
      </c>
      <c r="V57" s="149" t="s">
        <v>658</v>
      </c>
      <c r="W57" s="84"/>
      <c r="X57" s="84"/>
      <c r="Y57" s="84"/>
      <c r="Z57" s="84"/>
    </row>
    <row r="58" spans="1:26" ht="152.25" customHeight="1">
      <c r="A58" s="495">
        <v>24</v>
      </c>
      <c r="B58" s="471" t="s">
        <v>60</v>
      </c>
      <c r="C58" s="471" t="s">
        <v>66</v>
      </c>
      <c r="D58" s="472">
        <v>44146</v>
      </c>
      <c r="E58" s="471" t="s">
        <v>666</v>
      </c>
      <c r="F58" s="471" t="s">
        <v>81</v>
      </c>
      <c r="G58" s="471" t="s">
        <v>667</v>
      </c>
      <c r="H58" s="471" t="s">
        <v>668</v>
      </c>
      <c r="I58" s="471" t="s">
        <v>69</v>
      </c>
      <c r="J58" s="471" t="s">
        <v>669</v>
      </c>
      <c r="K58" s="471" t="s">
        <v>501</v>
      </c>
      <c r="L58" s="472">
        <v>44146</v>
      </c>
      <c r="M58" s="472">
        <v>44270</v>
      </c>
      <c r="N58" s="176">
        <v>44423</v>
      </c>
      <c r="O58" s="953" t="s">
        <v>670</v>
      </c>
      <c r="P58" s="805"/>
      <c r="Q58" s="497" t="s">
        <v>671</v>
      </c>
      <c r="R58" s="483" t="s">
        <v>672</v>
      </c>
      <c r="S58" s="497" t="s">
        <v>671</v>
      </c>
      <c r="T58" s="159" t="s">
        <v>64</v>
      </c>
      <c r="U58" s="149" t="s">
        <v>76</v>
      </c>
      <c r="V58" s="149" t="s">
        <v>658</v>
      </c>
      <c r="W58" s="84"/>
      <c r="X58" s="84"/>
      <c r="Y58" s="84"/>
      <c r="Z58" s="84"/>
    </row>
    <row r="59" spans="1:26" ht="117.75" customHeight="1">
      <c r="A59" s="443">
        <v>25</v>
      </c>
      <c r="B59" s="444" t="s">
        <v>60</v>
      </c>
      <c r="C59" s="444" t="s">
        <v>66</v>
      </c>
      <c r="D59" s="445">
        <v>44146</v>
      </c>
      <c r="E59" s="444" t="s">
        <v>673</v>
      </c>
      <c r="F59" s="444" t="s">
        <v>81</v>
      </c>
      <c r="G59" s="444" t="s">
        <v>674</v>
      </c>
      <c r="H59" s="444" t="s">
        <v>675</v>
      </c>
      <c r="I59" s="444" t="s">
        <v>69</v>
      </c>
      <c r="J59" s="444" t="s">
        <v>676</v>
      </c>
      <c r="K59" s="444" t="s">
        <v>501</v>
      </c>
      <c r="L59" s="445">
        <v>44146</v>
      </c>
      <c r="M59" s="445">
        <v>44256</v>
      </c>
      <c r="N59" s="466">
        <v>44378</v>
      </c>
      <c r="O59" s="954" t="s">
        <v>677</v>
      </c>
      <c r="P59" s="805"/>
      <c r="Q59" s="498" t="s">
        <v>610</v>
      </c>
      <c r="R59" s="120" t="s">
        <v>678</v>
      </c>
      <c r="S59" s="498" t="s">
        <v>610</v>
      </c>
      <c r="T59" s="439" t="s">
        <v>64</v>
      </c>
      <c r="U59" s="120" t="s">
        <v>76</v>
      </c>
      <c r="V59" s="149" t="s">
        <v>620</v>
      </c>
      <c r="W59" s="84"/>
      <c r="X59" s="84"/>
      <c r="Y59" s="84"/>
      <c r="Z59" s="84"/>
    </row>
    <row r="60" spans="1:26" ht="124.5" customHeight="1">
      <c r="A60" s="443">
        <v>26</v>
      </c>
      <c r="B60" s="463" t="s">
        <v>60</v>
      </c>
      <c r="C60" s="463" t="s">
        <v>66</v>
      </c>
      <c r="D60" s="464">
        <v>44146</v>
      </c>
      <c r="E60" s="463" t="s">
        <v>679</v>
      </c>
      <c r="F60" s="463" t="s">
        <v>81</v>
      </c>
      <c r="G60" s="463" t="s">
        <v>680</v>
      </c>
      <c r="H60" s="463" t="s">
        <v>681</v>
      </c>
      <c r="I60" s="463" t="s">
        <v>69</v>
      </c>
      <c r="J60" s="463" t="s">
        <v>682</v>
      </c>
      <c r="K60" s="463" t="s">
        <v>501</v>
      </c>
      <c r="L60" s="464">
        <v>44146</v>
      </c>
      <c r="M60" s="445">
        <v>44166</v>
      </c>
      <c r="N60" s="466">
        <v>44227</v>
      </c>
      <c r="O60" s="926" t="s">
        <v>683</v>
      </c>
      <c r="P60" s="805"/>
      <c r="Q60" s="120" t="s">
        <v>684</v>
      </c>
      <c r="R60" s="499" t="s">
        <v>685</v>
      </c>
      <c r="S60" s="120" t="s">
        <v>684</v>
      </c>
      <c r="T60" s="439" t="s">
        <v>64</v>
      </c>
      <c r="U60" s="120" t="s">
        <v>76</v>
      </c>
      <c r="V60" s="149" t="s">
        <v>686</v>
      </c>
      <c r="W60" s="84"/>
      <c r="X60" s="84"/>
      <c r="Y60" s="84"/>
      <c r="Z60" s="84"/>
    </row>
    <row r="61" spans="1:26" ht="168" customHeight="1">
      <c r="A61" s="443">
        <v>27</v>
      </c>
      <c r="B61" s="463" t="s">
        <v>60</v>
      </c>
      <c r="C61" s="463" t="s">
        <v>66</v>
      </c>
      <c r="D61" s="464">
        <v>44146</v>
      </c>
      <c r="E61" s="463" t="s">
        <v>687</v>
      </c>
      <c r="F61" s="463" t="s">
        <v>81</v>
      </c>
      <c r="G61" s="463" t="s">
        <v>688</v>
      </c>
      <c r="H61" s="463" t="s">
        <v>689</v>
      </c>
      <c r="I61" s="463" t="s">
        <v>69</v>
      </c>
      <c r="J61" s="463" t="s">
        <v>690</v>
      </c>
      <c r="K61" s="463" t="s">
        <v>501</v>
      </c>
      <c r="L61" s="464">
        <v>44146</v>
      </c>
      <c r="M61" s="445">
        <v>43891</v>
      </c>
      <c r="N61" s="466">
        <v>44499</v>
      </c>
      <c r="O61" s="953" t="s">
        <v>691</v>
      </c>
      <c r="P61" s="805"/>
      <c r="Q61" s="120" t="s">
        <v>692</v>
      </c>
      <c r="R61" s="500" t="s">
        <v>693</v>
      </c>
      <c r="S61" s="120" t="s">
        <v>692</v>
      </c>
      <c r="T61" s="439" t="s">
        <v>64</v>
      </c>
      <c r="U61" s="120" t="s">
        <v>76</v>
      </c>
      <c r="V61" s="149" t="s">
        <v>694</v>
      </c>
      <c r="W61" s="84"/>
      <c r="X61" s="84"/>
      <c r="Y61" s="84"/>
      <c r="Z61" s="84"/>
    </row>
    <row r="62" spans="1:26" ht="181.5" customHeight="1">
      <c r="A62" s="443">
        <v>28</v>
      </c>
      <c r="B62" s="444" t="s">
        <v>60</v>
      </c>
      <c r="C62" s="444" t="s">
        <v>66</v>
      </c>
      <c r="D62" s="445">
        <v>44146</v>
      </c>
      <c r="E62" s="444" t="s">
        <v>695</v>
      </c>
      <c r="F62" s="444" t="s">
        <v>81</v>
      </c>
      <c r="G62" s="444" t="s">
        <v>696</v>
      </c>
      <c r="H62" s="445" t="s">
        <v>697</v>
      </c>
      <c r="I62" s="444" t="s">
        <v>69</v>
      </c>
      <c r="J62" s="444" t="s">
        <v>698</v>
      </c>
      <c r="K62" s="444" t="s">
        <v>501</v>
      </c>
      <c r="L62" s="445">
        <v>44146</v>
      </c>
      <c r="M62" s="445">
        <v>44229</v>
      </c>
      <c r="N62" s="466">
        <v>44316</v>
      </c>
      <c r="O62" s="926" t="s">
        <v>699</v>
      </c>
      <c r="P62" s="805"/>
      <c r="Q62" s="120" t="s">
        <v>700</v>
      </c>
      <c r="R62" s="120" t="s">
        <v>701</v>
      </c>
      <c r="S62" s="120" t="s">
        <v>700</v>
      </c>
      <c r="T62" s="439" t="s">
        <v>77</v>
      </c>
      <c r="U62" s="120" t="s">
        <v>76</v>
      </c>
      <c r="V62" s="149" t="s">
        <v>620</v>
      </c>
      <c r="W62" s="84"/>
      <c r="X62" s="84"/>
      <c r="Y62" s="84"/>
      <c r="Z62" s="84"/>
    </row>
    <row r="63" spans="1:26" ht="121.5" customHeight="1">
      <c r="A63" s="443">
        <v>29</v>
      </c>
      <c r="B63" s="444" t="s">
        <v>60</v>
      </c>
      <c r="C63" s="444" t="s">
        <v>66</v>
      </c>
      <c r="D63" s="445">
        <v>44146</v>
      </c>
      <c r="E63" s="444" t="s">
        <v>702</v>
      </c>
      <c r="F63" s="444" t="s">
        <v>81</v>
      </c>
      <c r="G63" s="444" t="s">
        <v>703</v>
      </c>
      <c r="H63" s="444" t="s">
        <v>704</v>
      </c>
      <c r="I63" s="444" t="s">
        <v>69</v>
      </c>
      <c r="J63" s="444" t="s">
        <v>705</v>
      </c>
      <c r="K63" s="444" t="s">
        <v>501</v>
      </c>
      <c r="L63" s="445">
        <v>44146</v>
      </c>
      <c r="M63" s="445">
        <v>44228</v>
      </c>
      <c r="N63" s="466">
        <v>44287</v>
      </c>
      <c r="O63" s="926" t="s">
        <v>706</v>
      </c>
      <c r="P63" s="805"/>
      <c r="Q63" s="120" t="s">
        <v>707</v>
      </c>
      <c r="R63" s="120" t="s">
        <v>708</v>
      </c>
      <c r="S63" s="120" t="s">
        <v>707</v>
      </c>
      <c r="T63" s="439" t="s">
        <v>64</v>
      </c>
      <c r="U63" s="120" t="s">
        <v>76</v>
      </c>
      <c r="V63" s="149" t="s">
        <v>620</v>
      </c>
      <c r="W63" s="84"/>
      <c r="X63" s="84"/>
      <c r="Y63" s="84"/>
      <c r="Z63" s="84"/>
    </row>
    <row r="64" spans="1:26" ht="129.75" customHeight="1">
      <c r="A64" s="443">
        <v>30</v>
      </c>
      <c r="B64" s="463" t="s">
        <v>60</v>
      </c>
      <c r="C64" s="463" t="s">
        <v>66</v>
      </c>
      <c r="D64" s="464">
        <v>44146</v>
      </c>
      <c r="E64" s="463" t="s">
        <v>709</v>
      </c>
      <c r="F64" s="463" t="s">
        <v>81</v>
      </c>
      <c r="G64" s="463" t="s">
        <v>710</v>
      </c>
      <c r="H64" s="464" t="s">
        <v>711</v>
      </c>
      <c r="I64" s="463" t="s">
        <v>69</v>
      </c>
      <c r="J64" s="463" t="s">
        <v>712</v>
      </c>
      <c r="K64" s="463" t="s">
        <v>501</v>
      </c>
      <c r="L64" s="464">
        <v>44146</v>
      </c>
      <c r="M64" s="445">
        <v>44287</v>
      </c>
      <c r="N64" s="466">
        <v>44469</v>
      </c>
      <c r="O64" s="926" t="s">
        <v>713</v>
      </c>
      <c r="P64" s="805"/>
      <c r="Q64" s="327" t="s">
        <v>610</v>
      </c>
      <c r="R64" s="499" t="s">
        <v>714</v>
      </c>
      <c r="S64" s="469" t="s">
        <v>715</v>
      </c>
      <c r="T64" s="439" t="s">
        <v>64</v>
      </c>
      <c r="U64" s="120" t="s">
        <v>76</v>
      </c>
      <c r="V64" s="471" t="s">
        <v>716</v>
      </c>
      <c r="W64" s="84"/>
      <c r="X64" s="84"/>
      <c r="Y64" s="84"/>
      <c r="Z64" s="84"/>
    </row>
    <row r="65" spans="1:26" ht="215.25" customHeight="1">
      <c r="A65" s="443">
        <v>31</v>
      </c>
      <c r="B65" s="463" t="s">
        <v>60</v>
      </c>
      <c r="C65" s="463" t="s">
        <v>66</v>
      </c>
      <c r="D65" s="464">
        <v>44146</v>
      </c>
      <c r="E65" s="463" t="s">
        <v>717</v>
      </c>
      <c r="F65" s="463" t="s">
        <v>81</v>
      </c>
      <c r="G65" s="463" t="s">
        <v>718</v>
      </c>
      <c r="H65" s="463" t="s">
        <v>719</v>
      </c>
      <c r="I65" s="463" t="s">
        <v>69</v>
      </c>
      <c r="J65" s="501" t="s">
        <v>720</v>
      </c>
      <c r="K65" s="463" t="s">
        <v>721</v>
      </c>
      <c r="L65" s="464">
        <v>44146</v>
      </c>
      <c r="M65" s="445">
        <v>44242</v>
      </c>
      <c r="N65" s="176">
        <v>44499</v>
      </c>
      <c r="O65" s="926" t="s">
        <v>722</v>
      </c>
      <c r="P65" s="805"/>
      <c r="Q65" s="502" t="s">
        <v>723</v>
      </c>
      <c r="R65" s="499" t="s">
        <v>724</v>
      </c>
      <c r="S65" s="469" t="s">
        <v>725</v>
      </c>
      <c r="T65" s="439" t="s">
        <v>64</v>
      </c>
      <c r="U65" s="120" t="s">
        <v>76</v>
      </c>
      <c r="V65" s="471" t="s">
        <v>716</v>
      </c>
      <c r="W65" s="84"/>
      <c r="X65" s="84"/>
      <c r="Y65" s="84"/>
      <c r="Z65" s="84"/>
    </row>
    <row r="66" spans="1:26" ht="130.5" customHeight="1">
      <c r="A66" s="443">
        <v>32</v>
      </c>
      <c r="B66" s="463" t="s">
        <v>60</v>
      </c>
      <c r="C66" s="463" t="s">
        <v>66</v>
      </c>
      <c r="D66" s="464">
        <v>44146</v>
      </c>
      <c r="E66" s="463" t="s">
        <v>726</v>
      </c>
      <c r="F66" s="463" t="s">
        <v>81</v>
      </c>
      <c r="G66" s="463" t="s">
        <v>727</v>
      </c>
      <c r="H66" s="463" t="s">
        <v>728</v>
      </c>
      <c r="I66" s="463" t="s">
        <v>69</v>
      </c>
      <c r="J66" s="471" t="s">
        <v>729</v>
      </c>
      <c r="K66" s="471" t="s">
        <v>501</v>
      </c>
      <c r="L66" s="464">
        <v>44146</v>
      </c>
      <c r="M66" s="445">
        <v>44378</v>
      </c>
      <c r="N66" s="466">
        <v>44469</v>
      </c>
      <c r="O66" s="949" t="s">
        <v>730</v>
      </c>
      <c r="P66" s="805"/>
      <c r="Q66" s="480" t="s">
        <v>731</v>
      </c>
      <c r="R66" s="499" t="s">
        <v>732</v>
      </c>
      <c r="S66" s="480" t="s">
        <v>731</v>
      </c>
      <c r="T66" s="439" t="s">
        <v>64</v>
      </c>
      <c r="U66" s="120" t="s">
        <v>76</v>
      </c>
      <c r="V66" s="471" t="s">
        <v>716</v>
      </c>
      <c r="W66" s="84"/>
      <c r="X66" s="84"/>
      <c r="Y66" s="84"/>
      <c r="Z66" s="84"/>
    </row>
    <row r="67" spans="1:26" ht="148.5" customHeight="1">
      <c r="A67" s="443">
        <v>33</v>
      </c>
      <c r="B67" s="463" t="s">
        <v>60</v>
      </c>
      <c r="C67" s="463" t="s">
        <v>66</v>
      </c>
      <c r="D67" s="464">
        <v>44146</v>
      </c>
      <c r="E67" s="463" t="s">
        <v>733</v>
      </c>
      <c r="F67" s="463" t="s">
        <v>81</v>
      </c>
      <c r="G67" s="463" t="s">
        <v>734</v>
      </c>
      <c r="H67" s="463" t="s">
        <v>735</v>
      </c>
      <c r="I67" s="463" t="s">
        <v>69</v>
      </c>
      <c r="J67" s="471" t="s">
        <v>736</v>
      </c>
      <c r="K67" s="471" t="s">
        <v>501</v>
      </c>
      <c r="L67" s="464">
        <v>44146</v>
      </c>
      <c r="M67" s="445">
        <v>44242</v>
      </c>
      <c r="N67" s="466">
        <v>44392</v>
      </c>
      <c r="O67" s="950" t="s">
        <v>737</v>
      </c>
      <c r="P67" s="805"/>
      <c r="Q67" s="480" t="s">
        <v>731</v>
      </c>
      <c r="R67" s="499" t="s">
        <v>732</v>
      </c>
      <c r="S67" s="480" t="s">
        <v>731</v>
      </c>
      <c r="T67" s="439" t="s">
        <v>64</v>
      </c>
      <c r="U67" s="120" t="s">
        <v>76</v>
      </c>
      <c r="V67" s="471" t="s">
        <v>716</v>
      </c>
      <c r="W67" s="84"/>
      <c r="X67" s="84"/>
      <c r="Y67" s="84"/>
      <c r="Z67" s="84"/>
    </row>
    <row r="68" spans="1:26" ht="200.25" customHeight="1">
      <c r="A68" s="443">
        <v>34</v>
      </c>
      <c r="B68" s="463" t="s">
        <v>60</v>
      </c>
      <c r="C68" s="463" t="s">
        <v>66</v>
      </c>
      <c r="D68" s="464">
        <v>44146</v>
      </c>
      <c r="E68" s="463" t="s">
        <v>738</v>
      </c>
      <c r="F68" s="463" t="s">
        <v>81</v>
      </c>
      <c r="G68" s="463" t="s">
        <v>739</v>
      </c>
      <c r="H68" s="463" t="s">
        <v>740</v>
      </c>
      <c r="I68" s="463" t="s">
        <v>69</v>
      </c>
      <c r="J68" s="463" t="s">
        <v>741</v>
      </c>
      <c r="K68" s="463" t="s">
        <v>501</v>
      </c>
      <c r="L68" s="464">
        <v>44146</v>
      </c>
      <c r="M68" s="445">
        <v>44228</v>
      </c>
      <c r="N68" s="466">
        <v>44316</v>
      </c>
      <c r="O68" s="951" t="s">
        <v>742</v>
      </c>
      <c r="P68" s="805"/>
      <c r="Q68" s="503" t="s">
        <v>743</v>
      </c>
      <c r="R68" s="135" t="s">
        <v>744</v>
      </c>
      <c r="S68" s="503" t="s">
        <v>745</v>
      </c>
      <c r="T68" s="439" t="s">
        <v>77</v>
      </c>
      <c r="U68" s="120" t="s">
        <v>76</v>
      </c>
      <c r="V68" s="471" t="s">
        <v>746</v>
      </c>
      <c r="W68" s="84"/>
      <c r="X68" s="84"/>
      <c r="Y68" s="84"/>
      <c r="Z68" s="84"/>
    </row>
    <row r="69" spans="1:26" ht="243.75" customHeight="1">
      <c r="A69" s="443">
        <v>35</v>
      </c>
      <c r="B69" s="463" t="s">
        <v>60</v>
      </c>
      <c r="C69" s="463" t="s">
        <v>66</v>
      </c>
      <c r="D69" s="464">
        <v>44146</v>
      </c>
      <c r="E69" s="463" t="s">
        <v>747</v>
      </c>
      <c r="F69" s="463" t="s">
        <v>81</v>
      </c>
      <c r="G69" s="463" t="s">
        <v>748</v>
      </c>
      <c r="H69" s="463" t="s">
        <v>749</v>
      </c>
      <c r="I69" s="463" t="s">
        <v>69</v>
      </c>
      <c r="J69" s="463" t="s">
        <v>750</v>
      </c>
      <c r="K69" s="463" t="s">
        <v>501</v>
      </c>
      <c r="L69" s="464">
        <v>44146</v>
      </c>
      <c r="M69" s="445">
        <v>44287</v>
      </c>
      <c r="N69" s="466">
        <v>44560</v>
      </c>
      <c r="O69" s="952" t="s">
        <v>751</v>
      </c>
      <c r="P69" s="805"/>
      <c r="Q69" s="502" t="s">
        <v>752</v>
      </c>
      <c r="R69" s="499" t="s">
        <v>753</v>
      </c>
      <c r="S69" s="502" t="s">
        <v>752</v>
      </c>
      <c r="T69" s="439" t="s">
        <v>64</v>
      </c>
      <c r="U69" s="120" t="s">
        <v>76</v>
      </c>
      <c r="V69" s="149" t="s">
        <v>754</v>
      </c>
      <c r="W69" s="84"/>
      <c r="X69" s="84"/>
      <c r="Y69" s="84"/>
      <c r="Z69" s="84"/>
    </row>
    <row r="70" spans="1:26" ht="87.75" customHeight="1">
      <c r="A70" s="443">
        <v>36</v>
      </c>
      <c r="B70" s="444" t="s">
        <v>60</v>
      </c>
      <c r="C70" s="444" t="s">
        <v>66</v>
      </c>
      <c r="D70" s="445">
        <v>44146</v>
      </c>
      <c r="E70" s="444" t="s">
        <v>755</v>
      </c>
      <c r="F70" s="444" t="s">
        <v>81</v>
      </c>
      <c r="G70" s="444" t="s">
        <v>756</v>
      </c>
      <c r="H70" s="444" t="s">
        <v>757</v>
      </c>
      <c r="I70" s="444" t="s">
        <v>69</v>
      </c>
      <c r="J70" s="444" t="s">
        <v>758</v>
      </c>
      <c r="K70" s="444" t="s">
        <v>501</v>
      </c>
      <c r="L70" s="445">
        <v>44146</v>
      </c>
      <c r="M70" s="445">
        <v>44242</v>
      </c>
      <c r="N70" s="466">
        <v>44561</v>
      </c>
      <c r="O70" s="925" t="s">
        <v>759</v>
      </c>
      <c r="P70" s="805"/>
      <c r="Q70" s="126" t="s">
        <v>760</v>
      </c>
      <c r="R70" s="135" t="s">
        <v>761</v>
      </c>
      <c r="S70" s="126" t="s">
        <v>760</v>
      </c>
      <c r="T70" s="439" t="s">
        <v>64</v>
      </c>
      <c r="U70" s="120" t="s">
        <v>76</v>
      </c>
      <c r="V70" s="149" t="s">
        <v>620</v>
      </c>
      <c r="W70" s="84"/>
      <c r="X70" s="84"/>
      <c r="Y70" s="84"/>
      <c r="Z70" s="84"/>
    </row>
    <row r="71" spans="1:26" ht="199.5" customHeight="1">
      <c r="A71" s="443">
        <v>37</v>
      </c>
      <c r="B71" s="463" t="s">
        <v>60</v>
      </c>
      <c r="C71" s="463" t="s">
        <v>66</v>
      </c>
      <c r="D71" s="464">
        <v>44146</v>
      </c>
      <c r="E71" s="463" t="s">
        <v>762</v>
      </c>
      <c r="F71" s="463" t="s">
        <v>81</v>
      </c>
      <c r="G71" s="463" t="s">
        <v>763</v>
      </c>
      <c r="H71" s="463" t="s">
        <v>764</v>
      </c>
      <c r="I71" s="463" t="s">
        <v>69</v>
      </c>
      <c r="J71" s="463" t="s">
        <v>765</v>
      </c>
      <c r="K71" s="463" t="s">
        <v>501</v>
      </c>
      <c r="L71" s="464">
        <v>44146</v>
      </c>
      <c r="M71" s="445">
        <v>44607</v>
      </c>
      <c r="N71" s="466">
        <v>44910</v>
      </c>
      <c r="O71" s="952" t="s">
        <v>766</v>
      </c>
      <c r="P71" s="805"/>
      <c r="Q71" s="327" t="s">
        <v>767</v>
      </c>
      <c r="R71" s="499" t="s">
        <v>768</v>
      </c>
      <c r="S71" s="469" t="s">
        <v>610</v>
      </c>
      <c r="T71" s="439" t="s">
        <v>64</v>
      </c>
      <c r="U71" s="120" t="s">
        <v>76</v>
      </c>
      <c r="V71" s="471" t="s">
        <v>547</v>
      </c>
      <c r="W71" s="84"/>
      <c r="X71" s="84"/>
      <c r="Y71" s="84"/>
      <c r="Z71" s="84"/>
    </row>
    <row r="72" spans="1:26" ht="108.75" customHeight="1">
      <c r="A72" s="443">
        <v>38</v>
      </c>
      <c r="B72" s="463" t="s">
        <v>60</v>
      </c>
      <c r="C72" s="463" t="s">
        <v>66</v>
      </c>
      <c r="D72" s="464">
        <v>44146</v>
      </c>
      <c r="E72" s="463" t="s">
        <v>769</v>
      </c>
      <c r="F72" s="463" t="s">
        <v>81</v>
      </c>
      <c r="G72" s="504" t="s">
        <v>770</v>
      </c>
      <c r="H72" s="504" t="s">
        <v>771</v>
      </c>
      <c r="I72" s="504" t="s">
        <v>69</v>
      </c>
      <c r="J72" s="474" t="s">
        <v>736</v>
      </c>
      <c r="K72" s="504" t="s">
        <v>772</v>
      </c>
      <c r="L72" s="505">
        <v>44146</v>
      </c>
      <c r="M72" s="447">
        <v>44621</v>
      </c>
      <c r="N72" s="506">
        <v>44926</v>
      </c>
      <c r="O72" s="892" t="s">
        <v>773</v>
      </c>
      <c r="P72" s="866"/>
      <c r="Q72" s="507" t="s">
        <v>731</v>
      </c>
      <c r="R72" s="508" t="s">
        <v>774</v>
      </c>
      <c r="S72" s="139" t="s">
        <v>731</v>
      </c>
      <c r="T72" s="439" t="s">
        <v>64</v>
      </c>
      <c r="U72" s="120" t="s">
        <v>76</v>
      </c>
      <c r="V72" s="149" t="s">
        <v>775</v>
      </c>
      <c r="W72" s="84"/>
      <c r="X72" s="84"/>
      <c r="Y72" s="84"/>
      <c r="Z72" s="84"/>
    </row>
    <row r="73" spans="1:26" ht="198.75" customHeight="1">
      <c r="A73" s="443">
        <v>39</v>
      </c>
      <c r="B73" s="463" t="s">
        <v>60</v>
      </c>
      <c r="C73" s="463" t="s">
        <v>66</v>
      </c>
      <c r="D73" s="464">
        <v>44146</v>
      </c>
      <c r="E73" s="463" t="s">
        <v>776</v>
      </c>
      <c r="F73" s="509" t="s">
        <v>81</v>
      </c>
      <c r="G73" s="149" t="s">
        <v>777</v>
      </c>
      <c r="H73" s="471" t="s">
        <v>778</v>
      </c>
      <c r="I73" s="463" t="s">
        <v>69</v>
      </c>
      <c r="J73" s="471" t="s">
        <v>779</v>
      </c>
      <c r="K73" s="510" t="s">
        <v>501</v>
      </c>
      <c r="L73" s="464">
        <v>44146</v>
      </c>
      <c r="M73" s="464">
        <v>44256</v>
      </c>
      <c r="N73" s="464">
        <v>44561</v>
      </c>
      <c r="O73" s="511" t="s">
        <v>780</v>
      </c>
      <c r="P73" s="511"/>
      <c r="Q73" s="120" t="s">
        <v>781</v>
      </c>
      <c r="R73" s="135" t="s">
        <v>782</v>
      </c>
      <c r="S73" s="120" t="s">
        <v>781</v>
      </c>
      <c r="T73" s="424" t="s">
        <v>64</v>
      </c>
      <c r="U73" s="449" t="s">
        <v>76</v>
      </c>
      <c r="V73" s="160" t="s">
        <v>595</v>
      </c>
      <c r="W73" s="443"/>
      <c r="X73" s="84"/>
      <c r="Y73" s="84"/>
      <c r="Z73" s="84"/>
    </row>
    <row r="74" spans="1:26" ht="218.25" customHeight="1">
      <c r="A74" s="443">
        <v>40</v>
      </c>
      <c r="B74" s="463" t="s">
        <v>60</v>
      </c>
      <c r="C74" s="463" t="s">
        <v>66</v>
      </c>
      <c r="D74" s="464">
        <v>44146</v>
      </c>
      <c r="E74" s="463" t="s">
        <v>783</v>
      </c>
      <c r="F74" s="463" t="s">
        <v>81</v>
      </c>
      <c r="G74" s="479" t="s">
        <v>777</v>
      </c>
      <c r="H74" s="512"/>
      <c r="I74" s="513"/>
      <c r="J74" s="512"/>
      <c r="K74" s="513"/>
      <c r="L74" s="514"/>
      <c r="M74" s="514"/>
      <c r="N74" s="514"/>
      <c r="O74" s="515"/>
      <c r="P74" s="516"/>
      <c r="Q74" s="456"/>
      <c r="R74" s="517"/>
      <c r="S74" s="456"/>
      <c r="T74" s="455"/>
      <c r="U74" s="456"/>
      <c r="V74" s="470"/>
      <c r="W74" s="443"/>
      <c r="X74" s="84"/>
      <c r="Y74" s="84"/>
      <c r="Z74" s="84"/>
    </row>
    <row r="75" spans="1:26" ht="186.75" customHeight="1">
      <c r="A75" s="443">
        <v>41</v>
      </c>
      <c r="B75" s="463" t="s">
        <v>60</v>
      </c>
      <c r="C75" s="463" t="s">
        <v>66</v>
      </c>
      <c r="D75" s="464">
        <v>44146</v>
      </c>
      <c r="E75" s="463" t="s">
        <v>784</v>
      </c>
      <c r="F75" s="463" t="s">
        <v>81</v>
      </c>
      <c r="G75" s="463" t="s">
        <v>785</v>
      </c>
      <c r="H75" s="518"/>
      <c r="I75" s="479"/>
      <c r="J75" s="518"/>
      <c r="K75" s="479"/>
      <c r="L75" s="519"/>
      <c r="M75" s="519"/>
      <c r="N75" s="519"/>
      <c r="O75" s="520"/>
      <c r="P75" s="521"/>
      <c r="Q75" s="394"/>
      <c r="R75" s="522"/>
      <c r="S75" s="394"/>
      <c r="T75" s="461"/>
      <c r="U75" s="394"/>
      <c r="V75" s="484"/>
      <c r="W75" s="443"/>
      <c r="X75" s="84"/>
      <c r="Y75" s="84"/>
      <c r="Z75" s="84"/>
    </row>
    <row r="76" spans="1:26" ht="96" customHeight="1">
      <c r="A76" s="443">
        <v>42</v>
      </c>
      <c r="B76" s="463" t="s">
        <v>60</v>
      </c>
      <c r="C76" s="463" t="s">
        <v>66</v>
      </c>
      <c r="D76" s="464">
        <v>44146</v>
      </c>
      <c r="E76" s="463" t="s">
        <v>786</v>
      </c>
      <c r="F76" s="463" t="s">
        <v>81</v>
      </c>
      <c r="G76" s="463" t="s">
        <v>787</v>
      </c>
      <c r="H76" s="505" t="s">
        <v>788</v>
      </c>
      <c r="I76" s="504" t="s">
        <v>69</v>
      </c>
      <c r="J76" s="504" t="s">
        <v>789</v>
      </c>
      <c r="K76" s="504" t="s">
        <v>790</v>
      </c>
      <c r="L76" s="505">
        <v>44146</v>
      </c>
      <c r="M76" s="505">
        <v>44206</v>
      </c>
      <c r="N76" s="505">
        <v>44255</v>
      </c>
      <c r="O76" s="448" t="s">
        <v>791</v>
      </c>
      <c r="P76" s="449"/>
      <c r="Q76" s="139" t="s">
        <v>792</v>
      </c>
      <c r="R76" s="508" t="s">
        <v>793</v>
      </c>
      <c r="S76" s="139" t="s">
        <v>792</v>
      </c>
      <c r="T76" s="439" t="s">
        <v>64</v>
      </c>
      <c r="U76" s="139" t="s">
        <v>76</v>
      </c>
      <c r="V76" s="160" t="s">
        <v>794</v>
      </c>
      <c r="W76" s="84"/>
      <c r="X76" s="84"/>
      <c r="Y76" s="84"/>
      <c r="Z76" s="84"/>
    </row>
    <row r="77" spans="1:26" ht="79.5" customHeight="1">
      <c r="A77" s="443">
        <v>43</v>
      </c>
      <c r="B77" s="463" t="s">
        <v>60</v>
      </c>
      <c r="C77" s="463" t="s">
        <v>66</v>
      </c>
      <c r="D77" s="464">
        <v>44146</v>
      </c>
      <c r="E77" s="463" t="s">
        <v>795</v>
      </c>
      <c r="F77" s="463" t="s">
        <v>81</v>
      </c>
      <c r="G77" s="463" t="s">
        <v>796</v>
      </c>
      <c r="H77" s="514"/>
      <c r="I77" s="513"/>
      <c r="J77" s="513"/>
      <c r="K77" s="513"/>
      <c r="L77" s="514"/>
      <c r="M77" s="514"/>
      <c r="N77" s="514"/>
      <c r="O77" s="443"/>
      <c r="P77" s="453"/>
      <c r="Q77" s="456"/>
      <c r="R77" s="456"/>
      <c r="S77" s="456"/>
      <c r="T77" s="455"/>
      <c r="U77" s="456"/>
      <c r="V77" s="470"/>
      <c r="W77" s="84"/>
      <c r="X77" s="84"/>
      <c r="Y77" s="84"/>
      <c r="Z77" s="84"/>
    </row>
    <row r="78" spans="1:26" ht="84" customHeight="1">
      <c r="A78" s="443">
        <v>44</v>
      </c>
      <c r="B78" s="463" t="s">
        <v>60</v>
      </c>
      <c r="C78" s="463" t="s">
        <v>66</v>
      </c>
      <c r="D78" s="464">
        <v>44146</v>
      </c>
      <c r="E78" s="463" t="s">
        <v>797</v>
      </c>
      <c r="F78" s="463" t="s">
        <v>81</v>
      </c>
      <c r="G78" s="463" t="s">
        <v>798</v>
      </c>
      <c r="H78" s="519"/>
      <c r="I78" s="479"/>
      <c r="J78" s="479"/>
      <c r="K78" s="479"/>
      <c r="L78" s="519"/>
      <c r="M78" s="519"/>
      <c r="N78" s="519"/>
      <c r="O78" s="486"/>
      <c r="P78" s="487"/>
      <c r="Q78" s="394"/>
      <c r="R78" s="394"/>
      <c r="S78" s="394"/>
      <c r="T78" s="461"/>
      <c r="U78" s="394"/>
      <c r="V78" s="484"/>
      <c r="W78" s="84"/>
      <c r="X78" s="84"/>
      <c r="Y78" s="84"/>
      <c r="Z78" s="84"/>
    </row>
    <row r="79" spans="1:26" ht="254.25" customHeight="1">
      <c r="A79" s="443">
        <v>45</v>
      </c>
      <c r="B79" s="463" t="s">
        <v>60</v>
      </c>
      <c r="C79" s="463" t="s">
        <v>66</v>
      </c>
      <c r="D79" s="464">
        <v>44146</v>
      </c>
      <c r="E79" s="463" t="s">
        <v>799</v>
      </c>
      <c r="F79" s="463" t="s">
        <v>81</v>
      </c>
      <c r="G79" s="504" t="s">
        <v>800</v>
      </c>
      <c r="H79" s="504" t="s">
        <v>801</v>
      </c>
      <c r="I79" s="504" t="s">
        <v>69</v>
      </c>
      <c r="J79" s="504" t="s">
        <v>802</v>
      </c>
      <c r="K79" s="504" t="s">
        <v>501</v>
      </c>
      <c r="L79" s="505">
        <v>44146</v>
      </c>
      <c r="M79" s="505">
        <v>44211</v>
      </c>
      <c r="N79" s="505">
        <v>44545</v>
      </c>
      <c r="O79" s="523" t="s">
        <v>803</v>
      </c>
      <c r="P79" s="524"/>
      <c r="Q79" s="525" t="s">
        <v>804</v>
      </c>
      <c r="R79" s="526" t="s">
        <v>805</v>
      </c>
      <c r="S79" s="525" t="s">
        <v>804</v>
      </c>
      <c r="T79" s="439" t="s">
        <v>64</v>
      </c>
      <c r="U79" s="139" t="s">
        <v>76</v>
      </c>
      <c r="V79" s="160" t="s">
        <v>794</v>
      </c>
      <c r="W79" s="84"/>
      <c r="X79" s="84"/>
      <c r="Y79" s="84"/>
      <c r="Z79" s="84"/>
    </row>
    <row r="80" spans="1:26" ht="59.25" customHeight="1">
      <c r="A80" s="443">
        <v>46</v>
      </c>
      <c r="B80" s="463" t="s">
        <v>60</v>
      </c>
      <c r="C80" s="463" t="s">
        <v>66</v>
      </c>
      <c r="D80" s="464">
        <v>44146</v>
      </c>
      <c r="E80" s="463" t="s">
        <v>806</v>
      </c>
      <c r="F80" s="463" t="s">
        <v>81</v>
      </c>
      <c r="G80" s="479"/>
      <c r="H80" s="479"/>
      <c r="I80" s="479"/>
      <c r="J80" s="479"/>
      <c r="K80" s="479"/>
      <c r="L80" s="519"/>
      <c r="M80" s="519"/>
      <c r="N80" s="519"/>
      <c r="O80" s="527"/>
      <c r="P80" s="528"/>
      <c r="Q80" s="394"/>
      <c r="R80" s="522"/>
      <c r="S80" s="394"/>
      <c r="T80" s="461"/>
      <c r="U80" s="394"/>
      <c r="V80" s="484"/>
      <c r="W80" s="84"/>
      <c r="X80" s="84"/>
      <c r="Y80" s="84"/>
      <c r="Z80" s="84"/>
    </row>
    <row r="81" spans="1:26" ht="15.75" customHeight="1">
      <c r="A81" s="443">
        <v>48</v>
      </c>
      <c r="B81" s="463" t="s">
        <v>60</v>
      </c>
      <c r="C81" s="463" t="s">
        <v>66</v>
      </c>
      <c r="D81" s="464">
        <v>44146</v>
      </c>
      <c r="E81" s="463" t="s">
        <v>807</v>
      </c>
      <c r="F81" s="463" t="s">
        <v>81</v>
      </c>
      <c r="G81" s="504" t="s">
        <v>808</v>
      </c>
      <c r="H81" s="504" t="s">
        <v>809</v>
      </c>
      <c r="I81" s="504" t="s">
        <v>69</v>
      </c>
      <c r="J81" s="504" t="s">
        <v>810</v>
      </c>
      <c r="K81" s="504" t="s">
        <v>501</v>
      </c>
      <c r="L81" s="505">
        <v>44146</v>
      </c>
      <c r="M81" s="505">
        <v>44287</v>
      </c>
      <c r="N81" s="505">
        <v>44377</v>
      </c>
      <c r="O81" s="529" t="s">
        <v>811</v>
      </c>
      <c r="P81" s="530"/>
      <c r="Q81" s="525" t="s">
        <v>812</v>
      </c>
      <c r="R81" s="508" t="s">
        <v>813</v>
      </c>
      <c r="S81" s="485" t="s">
        <v>814</v>
      </c>
      <c r="T81" s="439" t="s">
        <v>64</v>
      </c>
      <c r="U81" s="139" t="s">
        <v>76</v>
      </c>
      <c r="V81" s="531" t="s">
        <v>815</v>
      </c>
      <c r="W81" s="84"/>
      <c r="X81" s="84"/>
      <c r="Y81" s="84"/>
      <c r="Z81" s="84"/>
    </row>
    <row r="82" spans="1:26" ht="15.75" customHeight="1">
      <c r="A82" s="443">
        <v>49</v>
      </c>
      <c r="B82" s="463" t="s">
        <v>60</v>
      </c>
      <c r="C82" s="463" t="s">
        <v>66</v>
      </c>
      <c r="D82" s="464">
        <v>44146</v>
      </c>
      <c r="E82" s="463" t="s">
        <v>816</v>
      </c>
      <c r="F82" s="463" t="s">
        <v>81</v>
      </c>
      <c r="G82" s="479"/>
      <c r="H82" s="479"/>
      <c r="I82" s="479"/>
      <c r="J82" s="479"/>
      <c r="K82" s="479"/>
      <c r="L82" s="519"/>
      <c r="M82" s="519"/>
      <c r="N82" s="519"/>
      <c r="O82" s="532"/>
      <c r="P82" s="533"/>
      <c r="Q82" s="534"/>
      <c r="R82" s="394"/>
      <c r="S82" s="394"/>
      <c r="T82" s="461"/>
      <c r="U82" s="394"/>
      <c r="V82" s="535"/>
      <c r="W82" s="84"/>
      <c r="X82" s="84"/>
      <c r="Y82" s="84"/>
      <c r="Z82" s="84"/>
    </row>
    <row r="83" spans="1:26" ht="15.75" customHeight="1">
      <c r="A83" s="443">
        <v>50</v>
      </c>
      <c r="B83" s="463" t="s">
        <v>60</v>
      </c>
      <c r="C83" s="463" t="s">
        <v>66</v>
      </c>
      <c r="D83" s="464">
        <v>44146</v>
      </c>
      <c r="E83" s="463" t="s">
        <v>817</v>
      </c>
      <c r="F83" s="463" t="s">
        <v>81</v>
      </c>
      <c r="G83" s="504" t="s">
        <v>818</v>
      </c>
      <c r="H83" s="504" t="s">
        <v>819</v>
      </c>
      <c r="I83" s="504" t="s">
        <v>69</v>
      </c>
      <c r="J83" s="504" t="s">
        <v>820</v>
      </c>
      <c r="K83" s="504" t="s">
        <v>501</v>
      </c>
      <c r="L83" s="505">
        <v>44146</v>
      </c>
      <c r="M83" s="505">
        <v>44287</v>
      </c>
      <c r="N83" s="505">
        <v>44347</v>
      </c>
      <c r="O83" s="523" t="s">
        <v>821</v>
      </c>
      <c r="P83" s="524"/>
      <c r="Q83" s="525" t="s">
        <v>812</v>
      </c>
      <c r="R83" s="508" t="s">
        <v>822</v>
      </c>
      <c r="S83" s="485" t="s">
        <v>814</v>
      </c>
      <c r="T83" s="439" t="s">
        <v>64</v>
      </c>
      <c r="U83" s="139" t="s">
        <v>76</v>
      </c>
      <c r="V83" s="536" t="s">
        <v>794</v>
      </c>
      <c r="W83" s="84"/>
      <c r="X83" s="84"/>
      <c r="Y83" s="84"/>
      <c r="Z83" s="84"/>
    </row>
    <row r="84" spans="1:26" ht="15.75" customHeight="1">
      <c r="A84" s="443">
        <v>51</v>
      </c>
      <c r="B84" s="463" t="s">
        <v>60</v>
      </c>
      <c r="C84" s="463" t="s">
        <v>66</v>
      </c>
      <c r="D84" s="464">
        <v>44146</v>
      </c>
      <c r="E84" s="463" t="s">
        <v>823</v>
      </c>
      <c r="F84" s="463" t="s">
        <v>81</v>
      </c>
      <c r="G84" s="513"/>
      <c r="H84" s="513"/>
      <c r="I84" s="513"/>
      <c r="J84" s="513"/>
      <c r="K84" s="479"/>
      <c r="L84" s="519"/>
      <c r="M84" s="519"/>
      <c r="N84" s="519"/>
      <c r="O84" s="527"/>
      <c r="P84" s="528"/>
      <c r="Q84" s="534"/>
      <c r="R84" s="394"/>
      <c r="S84" s="394"/>
      <c r="T84" s="461"/>
      <c r="U84" s="394"/>
      <c r="V84" s="537"/>
      <c r="W84" s="84"/>
      <c r="X84" s="84"/>
      <c r="Y84" s="84"/>
      <c r="Z84" s="84"/>
    </row>
    <row r="85" spans="1:26" ht="82.5" customHeight="1">
      <c r="A85" s="443">
        <v>52</v>
      </c>
      <c r="B85" s="463" t="s">
        <v>60</v>
      </c>
      <c r="C85" s="463" t="s">
        <v>66</v>
      </c>
      <c r="D85" s="464">
        <v>44146</v>
      </c>
      <c r="E85" s="463" t="s">
        <v>824</v>
      </c>
      <c r="F85" s="509" t="s">
        <v>81</v>
      </c>
      <c r="G85" s="463" t="s">
        <v>825</v>
      </c>
      <c r="H85" s="463" t="s">
        <v>826</v>
      </c>
      <c r="I85" s="463" t="s">
        <v>69</v>
      </c>
      <c r="J85" s="463" t="s">
        <v>827</v>
      </c>
      <c r="K85" s="463" t="s">
        <v>828</v>
      </c>
      <c r="L85" s="464">
        <v>44146</v>
      </c>
      <c r="M85" s="445">
        <v>44228</v>
      </c>
      <c r="N85" s="445">
        <v>44561</v>
      </c>
      <c r="O85" s="444" t="s">
        <v>829</v>
      </c>
      <c r="P85" s="444"/>
      <c r="Q85" s="120" t="s">
        <v>830</v>
      </c>
      <c r="R85" s="508" t="s">
        <v>831</v>
      </c>
      <c r="S85" s="120" t="s">
        <v>830</v>
      </c>
      <c r="T85" s="424" t="s">
        <v>64</v>
      </c>
      <c r="U85" s="120" t="s">
        <v>76</v>
      </c>
      <c r="V85" s="149" t="s">
        <v>794</v>
      </c>
      <c r="W85" s="84"/>
      <c r="X85" s="84"/>
      <c r="Y85" s="84"/>
      <c r="Z85" s="84"/>
    </row>
    <row r="86" spans="1:26" ht="99" customHeight="1">
      <c r="A86" s="443">
        <v>47</v>
      </c>
      <c r="B86" s="463" t="s">
        <v>60</v>
      </c>
      <c r="C86" s="463" t="s">
        <v>66</v>
      </c>
      <c r="D86" s="464">
        <v>44146</v>
      </c>
      <c r="E86" s="463" t="s">
        <v>832</v>
      </c>
      <c r="F86" s="509" t="s">
        <v>81</v>
      </c>
      <c r="G86" s="463"/>
      <c r="H86" s="463"/>
      <c r="I86" s="463"/>
      <c r="J86" s="513"/>
      <c r="K86" s="513"/>
      <c r="L86" s="514"/>
      <c r="M86" s="452"/>
      <c r="N86" s="452"/>
      <c r="O86" s="493"/>
      <c r="P86" s="538"/>
      <c r="Q86" s="456"/>
      <c r="R86" s="456"/>
      <c r="S86" s="456"/>
      <c r="T86" s="455"/>
      <c r="U86" s="456"/>
      <c r="V86" s="470"/>
      <c r="W86" s="84"/>
      <c r="X86" s="84"/>
      <c r="Y86" s="84"/>
      <c r="Z86" s="84"/>
    </row>
    <row r="87" spans="1:26" ht="54" customHeight="1">
      <c r="A87" s="443">
        <v>53</v>
      </c>
      <c r="B87" s="463" t="s">
        <v>60</v>
      </c>
      <c r="C87" s="463" t="s">
        <v>66</v>
      </c>
      <c r="D87" s="464">
        <v>44146</v>
      </c>
      <c r="E87" s="463" t="s">
        <v>833</v>
      </c>
      <c r="F87" s="509" t="s">
        <v>81</v>
      </c>
      <c r="G87" s="463" t="s">
        <v>834</v>
      </c>
      <c r="H87" s="463"/>
      <c r="I87" s="463"/>
      <c r="J87" s="479"/>
      <c r="K87" s="479"/>
      <c r="L87" s="519"/>
      <c r="M87" s="459"/>
      <c r="N87" s="459"/>
      <c r="O87" s="532"/>
      <c r="P87" s="533"/>
      <c r="Q87" s="394"/>
      <c r="R87" s="394"/>
      <c r="S87" s="394"/>
      <c r="T87" s="461"/>
      <c r="U87" s="394"/>
      <c r="V87" s="470"/>
      <c r="W87" s="84"/>
      <c r="X87" s="84"/>
      <c r="Y87" s="84"/>
      <c r="Z87" s="84"/>
    </row>
    <row r="88" spans="1:26" ht="298.5" customHeight="1">
      <c r="A88" s="443">
        <v>54</v>
      </c>
      <c r="B88" s="463" t="s">
        <v>60</v>
      </c>
      <c r="C88" s="463" t="s">
        <v>66</v>
      </c>
      <c r="D88" s="464">
        <v>44146</v>
      </c>
      <c r="E88" s="463" t="s">
        <v>835</v>
      </c>
      <c r="F88" s="463" t="s">
        <v>81</v>
      </c>
      <c r="G88" s="504" t="s">
        <v>836</v>
      </c>
      <c r="H88" s="474" t="s">
        <v>837</v>
      </c>
      <c r="I88" s="504" t="s">
        <v>69</v>
      </c>
      <c r="J88" s="504" t="s">
        <v>838</v>
      </c>
      <c r="K88" s="504" t="s">
        <v>501</v>
      </c>
      <c r="L88" s="505">
        <v>44146</v>
      </c>
      <c r="M88" s="447">
        <v>44256</v>
      </c>
      <c r="N88" s="447">
        <v>44561</v>
      </c>
      <c r="O88" s="529" t="s">
        <v>839</v>
      </c>
      <c r="P88" s="530"/>
      <c r="Q88" s="139" t="s">
        <v>840</v>
      </c>
      <c r="R88" s="139" t="s">
        <v>841</v>
      </c>
      <c r="S88" s="139" t="s">
        <v>840</v>
      </c>
      <c r="T88" s="439" t="s">
        <v>64</v>
      </c>
      <c r="U88" s="448" t="s">
        <v>76</v>
      </c>
      <c r="V88" s="149" t="s">
        <v>842</v>
      </c>
      <c r="W88" s="84"/>
      <c r="X88" s="84"/>
      <c r="Y88" s="84"/>
      <c r="Z88" s="84"/>
    </row>
    <row r="89" spans="1:26" ht="30" customHeight="1">
      <c r="A89" s="443">
        <v>55</v>
      </c>
      <c r="B89" s="463" t="s">
        <v>60</v>
      </c>
      <c r="C89" s="463" t="s">
        <v>66</v>
      </c>
      <c r="D89" s="464">
        <v>44146</v>
      </c>
      <c r="E89" s="463" t="s">
        <v>843</v>
      </c>
      <c r="F89" s="463" t="s">
        <v>81</v>
      </c>
      <c r="G89" s="513"/>
      <c r="H89" s="512"/>
      <c r="I89" s="513"/>
      <c r="J89" s="513"/>
      <c r="K89" s="513"/>
      <c r="L89" s="514"/>
      <c r="M89" s="452"/>
      <c r="N89" s="452"/>
      <c r="O89" s="493"/>
      <c r="P89" s="538"/>
      <c r="Q89" s="456"/>
      <c r="R89" s="456"/>
      <c r="S89" s="456"/>
      <c r="T89" s="455"/>
      <c r="U89" s="456"/>
      <c r="V89" s="470"/>
      <c r="W89" s="84"/>
      <c r="X89" s="84"/>
      <c r="Y89" s="84"/>
      <c r="Z89" s="84"/>
    </row>
    <row r="90" spans="1:26" ht="79.5" customHeight="1">
      <c r="A90" s="443">
        <v>56</v>
      </c>
      <c r="B90" s="463" t="s">
        <v>60</v>
      </c>
      <c r="C90" s="463" t="s">
        <v>66</v>
      </c>
      <c r="D90" s="464">
        <v>44146</v>
      </c>
      <c r="E90" s="463" t="s">
        <v>844</v>
      </c>
      <c r="F90" s="463" t="s">
        <v>81</v>
      </c>
      <c r="G90" s="513"/>
      <c r="H90" s="512"/>
      <c r="I90" s="513"/>
      <c r="J90" s="513"/>
      <c r="K90" s="513"/>
      <c r="L90" s="514"/>
      <c r="M90" s="452"/>
      <c r="N90" s="452"/>
      <c r="O90" s="493"/>
      <c r="P90" s="538"/>
      <c r="Q90" s="456"/>
      <c r="R90" s="456"/>
      <c r="S90" s="456"/>
      <c r="T90" s="455"/>
      <c r="U90" s="456"/>
      <c r="V90" s="470"/>
      <c r="W90" s="84"/>
      <c r="X90" s="84"/>
      <c r="Y90" s="84"/>
      <c r="Z90" s="84"/>
    </row>
    <row r="91" spans="1:26" ht="15.75" customHeight="1">
      <c r="A91" s="443">
        <v>57</v>
      </c>
      <c r="B91" s="463" t="s">
        <v>60</v>
      </c>
      <c r="C91" s="463" t="s">
        <v>66</v>
      </c>
      <c r="D91" s="464">
        <v>44146</v>
      </c>
      <c r="E91" s="504" t="s">
        <v>845</v>
      </c>
      <c r="F91" s="504" t="s">
        <v>81</v>
      </c>
      <c r="G91" s="513"/>
      <c r="H91" s="512"/>
      <c r="I91" s="513"/>
      <c r="J91" s="513"/>
      <c r="K91" s="513"/>
      <c r="L91" s="514"/>
      <c r="M91" s="452"/>
      <c r="N91" s="452"/>
      <c r="O91" s="493"/>
      <c r="P91" s="538"/>
      <c r="Q91" s="456"/>
      <c r="R91" s="456"/>
      <c r="S91" s="456"/>
      <c r="T91" s="455"/>
      <c r="U91" s="456"/>
      <c r="V91" s="470"/>
      <c r="W91" s="84"/>
      <c r="X91" s="84"/>
      <c r="Y91" s="84"/>
      <c r="Z91" s="84"/>
    </row>
    <row r="92" spans="1:26" ht="272.25" customHeight="1">
      <c r="A92" s="493">
        <v>58</v>
      </c>
      <c r="B92" s="463" t="s">
        <v>60</v>
      </c>
      <c r="C92" s="463" t="s">
        <v>66</v>
      </c>
      <c r="D92" s="539">
        <v>44146</v>
      </c>
      <c r="E92" s="509" t="s">
        <v>846</v>
      </c>
      <c r="F92" s="463" t="s">
        <v>81</v>
      </c>
      <c r="G92" s="840" t="s">
        <v>847</v>
      </c>
      <c r="H92" s="832" t="s">
        <v>848</v>
      </c>
      <c r="I92" s="840" t="s">
        <v>69</v>
      </c>
      <c r="J92" s="840" t="s">
        <v>849</v>
      </c>
      <c r="K92" s="840" t="s">
        <v>501</v>
      </c>
      <c r="L92" s="980">
        <v>44146</v>
      </c>
      <c r="M92" s="445">
        <v>44317</v>
      </c>
      <c r="N92" s="445">
        <v>44484</v>
      </c>
      <c r="O92" s="832" t="s">
        <v>850</v>
      </c>
      <c r="P92" s="444"/>
      <c r="Q92" s="981" t="s">
        <v>851</v>
      </c>
      <c r="R92" s="471" t="s">
        <v>852</v>
      </c>
      <c r="S92" s="503" t="s">
        <v>851</v>
      </c>
      <c r="T92" s="540" t="s">
        <v>64</v>
      </c>
      <c r="U92" s="541" t="s">
        <v>76</v>
      </c>
      <c r="V92" s="542" t="s">
        <v>794</v>
      </c>
      <c r="W92" s="494"/>
      <c r="X92" s="494"/>
      <c r="Y92" s="494"/>
      <c r="Z92" s="494"/>
    </row>
    <row r="93" spans="1:26" ht="15.75" customHeight="1">
      <c r="A93" s="443">
        <v>59</v>
      </c>
      <c r="B93" s="463" t="s">
        <v>60</v>
      </c>
      <c r="C93" s="463" t="s">
        <v>66</v>
      </c>
      <c r="D93" s="464">
        <v>44146</v>
      </c>
      <c r="E93" s="543" t="s">
        <v>853</v>
      </c>
      <c r="F93" s="463" t="s">
        <v>81</v>
      </c>
      <c r="G93" s="833"/>
      <c r="H93" s="833"/>
      <c r="I93" s="833"/>
      <c r="J93" s="833"/>
      <c r="K93" s="833"/>
      <c r="L93" s="833"/>
      <c r="M93" s="445"/>
      <c r="N93" s="445"/>
      <c r="O93" s="833"/>
      <c r="P93" s="444"/>
      <c r="Q93" s="833"/>
      <c r="R93" s="471"/>
      <c r="S93" s="503"/>
      <c r="T93" s="544"/>
      <c r="U93" s="494"/>
      <c r="V93" s="545"/>
      <c r="W93" s="84"/>
      <c r="X93" s="84"/>
      <c r="Y93" s="84"/>
      <c r="Z93" s="84"/>
    </row>
    <row r="94" spans="1:26" ht="52.5" customHeight="1">
      <c r="A94" s="443">
        <v>60</v>
      </c>
      <c r="B94" s="463" t="s">
        <v>60</v>
      </c>
      <c r="C94" s="463" t="s">
        <v>66</v>
      </c>
      <c r="D94" s="464">
        <v>44146</v>
      </c>
      <c r="E94" s="509" t="s">
        <v>854</v>
      </c>
      <c r="F94" s="463" t="s">
        <v>81</v>
      </c>
      <c r="G94" s="834"/>
      <c r="H94" s="834"/>
      <c r="I94" s="834"/>
      <c r="J94" s="834"/>
      <c r="K94" s="834"/>
      <c r="L94" s="834"/>
      <c r="M94" s="445"/>
      <c r="N94" s="445"/>
      <c r="O94" s="834"/>
      <c r="P94" s="444"/>
      <c r="Q94" s="834"/>
      <c r="R94" s="471"/>
      <c r="S94" s="503"/>
      <c r="T94" s="546"/>
      <c r="U94" s="547"/>
      <c r="V94" s="548"/>
      <c r="W94" s="84"/>
      <c r="X94" s="84"/>
      <c r="Y94" s="84"/>
      <c r="Z94" s="84"/>
    </row>
    <row r="95" spans="1:26" ht="176.25" customHeight="1">
      <c r="A95" s="443">
        <v>61</v>
      </c>
      <c r="B95" s="463" t="s">
        <v>60</v>
      </c>
      <c r="C95" s="463" t="s">
        <v>66</v>
      </c>
      <c r="D95" s="464">
        <v>44146</v>
      </c>
      <c r="E95" s="463" t="s">
        <v>855</v>
      </c>
      <c r="F95" s="479" t="s">
        <v>81</v>
      </c>
      <c r="G95" s="972" t="s">
        <v>856</v>
      </c>
      <c r="H95" s="972" t="s">
        <v>857</v>
      </c>
      <c r="I95" s="972" t="s">
        <v>69</v>
      </c>
      <c r="J95" s="972" t="s">
        <v>858</v>
      </c>
      <c r="K95" s="972" t="s">
        <v>501</v>
      </c>
      <c r="L95" s="962">
        <v>44146</v>
      </c>
      <c r="M95" s="963">
        <v>44256</v>
      </c>
      <c r="N95" s="963">
        <v>44550</v>
      </c>
      <c r="O95" s="976" t="s">
        <v>859</v>
      </c>
      <c r="P95" s="394"/>
      <c r="Q95" s="977" t="s">
        <v>860</v>
      </c>
      <c r="R95" s="513" t="s">
        <v>861</v>
      </c>
      <c r="S95" s="549" t="s">
        <v>862</v>
      </c>
      <c r="T95" s="439" t="s">
        <v>64</v>
      </c>
      <c r="U95" s="139" t="s">
        <v>76</v>
      </c>
      <c r="V95" s="160" t="s">
        <v>794</v>
      </c>
      <c r="W95" s="84"/>
      <c r="X95" s="84"/>
      <c r="Y95" s="84"/>
      <c r="Z95" s="84"/>
    </row>
    <row r="96" spans="1:26" ht="15.75" customHeight="1">
      <c r="A96" s="443">
        <v>62</v>
      </c>
      <c r="B96" s="463" t="s">
        <v>60</v>
      </c>
      <c r="C96" s="463" t="s">
        <v>66</v>
      </c>
      <c r="D96" s="464">
        <v>44146</v>
      </c>
      <c r="E96" s="463" t="s">
        <v>863</v>
      </c>
      <c r="F96" s="463" t="s">
        <v>81</v>
      </c>
      <c r="G96" s="833"/>
      <c r="H96" s="833"/>
      <c r="I96" s="833"/>
      <c r="J96" s="833"/>
      <c r="K96" s="833"/>
      <c r="L96" s="833"/>
      <c r="M96" s="833"/>
      <c r="N96" s="833"/>
      <c r="O96" s="843"/>
      <c r="P96" s="453"/>
      <c r="Q96" s="833"/>
      <c r="R96" s="513"/>
      <c r="S96" s="549"/>
      <c r="T96" s="455"/>
      <c r="U96" s="456"/>
      <c r="V96" s="470"/>
      <c r="W96" s="84"/>
      <c r="X96" s="84"/>
      <c r="Y96" s="84"/>
      <c r="Z96" s="84"/>
    </row>
    <row r="97" spans="1:26" ht="35.25" customHeight="1">
      <c r="A97" s="443">
        <v>63</v>
      </c>
      <c r="B97" s="463" t="s">
        <v>60</v>
      </c>
      <c r="C97" s="463" t="s">
        <v>66</v>
      </c>
      <c r="D97" s="464">
        <v>44146</v>
      </c>
      <c r="E97" s="463" t="s">
        <v>864</v>
      </c>
      <c r="F97" s="463" t="s">
        <v>81</v>
      </c>
      <c r="G97" s="834"/>
      <c r="H97" s="834"/>
      <c r="I97" s="834"/>
      <c r="J97" s="834"/>
      <c r="K97" s="834"/>
      <c r="L97" s="834"/>
      <c r="M97" s="834"/>
      <c r="N97" s="834"/>
      <c r="O97" s="844"/>
      <c r="P97" s="487"/>
      <c r="Q97" s="834"/>
      <c r="R97" s="479"/>
      <c r="S97" s="488"/>
      <c r="T97" s="461"/>
      <c r="U97" s="394"/>
      <c r="V97" s="484"/>
      <c r="W97" s="84"/>
      <c r="X97" s="84"/>
      <c r="Y97" s="84"/>
      <c r="Z97" s="84"/>
    </row>
    <row r="98" spans="1:26" ht="102.75" customHeight="1">
      <c r="A98" s="443">
        <v>64</v>
      </c>
      <c r="B98" s="463" t="s">
        <v>60</v>
      </c>
      <c r="C98" s="463" t="s">
        <v>66</v>
      </c>
      <c r="D98" s="464">
        <v>44146</v>
      </c>
      <c r="E98" s="463" t="s">
        <v>865</v>
      </c>
      <c r="F98" s="463" t="s">
        <v>81</v>
      </c>
      <c r="G98" s="973" t="s">
        <v>866</v>
      </c>
      <c r="H98" s="974" t="s">
        <v>867</v>
      </c>
      <c r="I98" s="840" t="s">
        <v>69</v>
      </c>
      <c r="J98" s="840" t="s">
        <v>868</v>
      </c>
      <c r="K98" s="840" t="s">
        <v>501</v>
      </c>
      <c r="L98" s="504">
        <v>44146</v>
      </c>
      <c r="M98" s="504">
        <v>44287</v>
      </c>
      <c r="N98" s="504">
        <v>44742</v>
      </c>
      <c r="O98" s="975" t="s">
        <v>869</v>
      </c>
      <c r="P98" s="550"/>
      <c r="Q98" s="979" t="s">
        <v>731</v>
      </c>
      <c r="R98" s="504" t="s">
        <v>870</v>
      </c>
      <c r="S98" s="525" t="s">
        <v>731</v>
      </c>
      <c r="T98" s="139" t="s">
        <v>64</v>
      </c>
      <c r="U98" s="139" t="s">
        <v>76</v>
      </c>
      <c r="V98" s="551" t="s">
        <v>794</v>
      </c>
      <c r="W98" s="84"/>
      <c r="X98" s="84"/>
      <c r="Y98" s="84"/>
      <c r="Z98" s="84"/>
    </row>
    <row r="99" spans="1:26" ht="48" customHeight="1">
      <c r="A99" s="443">
        <v>65</v>
      </c>
      <c r="B99" s="463" t="s">
        <v>60</v>
      </c>
      <c r="C99" s="463" t="s">
        <v>66</v>
      </c>
      <c r="D99" s="464">
        <v>44146</v>
      </c>
      <c r="E99" s="463" t="s">
        <v>871</v>
      </c>
      <c r="F99" s="463" t="s">
        <v>81</v>
      </c>
      <c r="G99" s="833"/>
      <c r="H99" s="833"/>
      <c r="I99" s="833"/>
      <c r="J99" s="833"/>
      <c r="K99" s="833"/>
      <c r="L99" s="463"/>
      <c r="M99" s="463"/>
      <c r="N99" s="463"/>
      <c r="O99" s="887"/>
      <c r="P99" s="148"/>
      <c r="Q99" s="833"/>
      <c r="R99" s="513"/>
      <c r="S99" s="552"/>
      <c r="T99" s="120" t="s">
        <v>64</v>
      </c>
      <c r="U99" s="120"/>
      <c r="V99" s="149"/>
      <c r="W99" s="84"/>
      <c r="X99" s="84"/>
      <c r="Y99" s="84"/>
      <c r="Z99" s="84"/>
    </row>
    <row r="100" spans="1:26" ht="49.5" customHeight="1">
      <c r="A100" s="443">
        <v>66</v>
      </c>
      <c r="B100" s="463" t="s">
        <v>60</v>
      </c>
      <c r="C100" s="463" t="s">
        <v>66</v>
      </c>
      <c r="D100" s="464">
        <v>44146</v>
      </c>
      <c r="E100" s="463" t="s">
        <v>872</v>
      </c>
      <c r="F100" s="463" t="s">
        <v>81</v>
      </c>
      <c r="G100" s="833"/>
      <c r="H100" s="833"/>
      <c r="I100" s="833"/>
      <c r="J100" s="833"/>
      <c r="K100" s="833"/>
      <c r="L100" s="463"/>
      <c r="M100" s="463"/>
      <c r="N100" s="463"/>
      <c r="O100" s="887"/>
      <c r="P100" s="148"/>
      <c r="Q100" s="833"/>
      <c r="R100" s="513"/>
      <c r="S100" s="552"/>
      <c r="T100" s="120" t="s">
        <v>64</v>
      </c>
      <c r="U100" s="120"/>
      <c r="V100" s="149"/>
      <c r="W100" s="84"/>
      <c r="X100" s="84"/>
      <c r="Y100" s="84"/>
      <c r="Z100" s="84"/>
    </row>
    <row r="101" spans="1:26" ht="81" customHeight="1">
      <c r="A101" s="443">
        <v>67</v>
      </c>
      <c r="B101" s="463" t="s">
        <v>60</v>
      </c>
      <c r="C101" s="463" t="s">
        <v>66</v>
      </c>
      <c r="D101" s="464">
        <v>44146</v>
      </c>
      <c r="E101" s="463" t="s">
        <v>873</v>
      </c>
      <c r="F101" s="463" t="s">
        <v>81</v>
      </c>
      <c r="G101" s="833"/>
      <c r="H101" s="833"/>
      <c r="I101" s="833"/>
      <c r="J101" s="833"/>
      <c r="K101" s="833"/>
      <c r="L101" s="463"/>
      <c r="M101" s="463"/>
      <c r="N101" s="463"/>
      <c r="O101" s="887"/>
      <c r="P101" s="148"/>
      <c r="Q101" s="833"/>
      <c r="R101" s="513"/>
      <c r="S101" s="552"/>
      <c r="T101" s="120" t="s">
        <v>64</v>
      </c>
      <c r="U101" s="120"/>
      <c r="V101" s="149"/>
      <c r="W101" s="84"/>
      <c r="X101" s="84"/>
      <c r="Y101" s="84"/>
      <c r="Z101" s="84"/>
    </row>
    <row r="102" spans="1:26" ht="35.25" customHeight="1">
      <c r="A102" s="443">
        <v>68</v>
      </c>
      <c r="B102" s="463" t="s">
        <v>60</v>
      </c>
      <c r="C102" s="463" t="s">
        <v>66</v>
      </c>
      <c r="D102" s="464">
        <v>44146</v>
      </c>
      <c r="E102" s="463" t="s">
        <v>874</v>
      </c>
      <c r="F102" s="463" t="s">
        <v>81</v>
      </c>
      <c r="G102" s="833"/>
      <c r="H102" s="833"/>
      <c r="I102" s="833"/>
      <c r="J102" s="833"/>
      <c r="K102" s="833"/>
      <c r="L102" s="463"/>
      <c r="M102" s="463"/>
      <c r="N102" s="463"/>
      <c r="O102" s="887"/>
      <c r="P102" s="148"/>
      <c r="Q102" s="833"/>
      <c r="R102" s="513"/>
      <c r="S102" s="552"/>
      <c r="T102" s="120" t="s">
        <v>64</v>
      </c>
      <c r="U102" s="120"/>
      <c r="V102" s="149"/>
      <c r="W102" s="84"/>
      <c r="X102" s="84"/>
      <c r="Y102" s="84"/>
      <c r="Z102" s="84"/>
    </row>
    <row r="103" spans="1:26" ht="15.75" customHeight="1">
      <c r="A103" s="443">
        <v>69</v>
      </c>
      <c r="B103" s="463" t="s">
        <v>60</v>
      </c>
      <c r="C103" s="463" t="s">
        <v>66</v>
      </c>
      <c r="D103" s="464">
        <v>44146</v>
      </c>
      <c r="E103" s="463" t="s">
        <v>875</v>
      </c>
      <c r="F103" s="463" t="s">
        <v>81</v>
      </c>
      <c r="G103" s="833"/>
      <c r="H103" s="833"/>
      <c r="I103" s="833"/>
      <c r="J103" s="833"/>
      <c r="K103" s="833"/>
      <c r="L103" s="513"/>
      <c r="M103" s="513"/>
      <c r="N103" s="513"/>
      <c r="O103" s="887"/>
      <c r="P103" s="553"/>
      <c r="Q103" s="833"/>
      <c r="R103" s="513"/>
      <c r="S103" s="552"/>
      <c r="T103" s="456" t="s">
        <v>64</v>
      </c>
      <c r="U103" s="456"/>
      <c r="V103" s="470"/>
      <c r="W103" s="84"/>
      <c r="X103" s="84"/>
      <c r="Y103" s="84"/>
      <c r="Z103" s="84"/>
    </row>
    <row r="104" spans="1:26" ht="57" customHeight="1">
      <c r="A104" s="443">
        <v>70</v>
      </c>
      <c r="B104" s="463" t="s">
        <v>60</v>
      </c>
      <c r="C104" s="463" t="s">
        <v>66</v>
      </c>
      <c r="D104" s="464">
        <v>44146</v>
      </c>
      <c r="E104" s="463" t="s">
        <v>876</v>
      </c>
      <c r="F104" s="463" t="s">
        <v>81</v>
      </c>
      <c r="G104" s="833"/>
      <c r="H104" s="833"/>
      <c r="I104" s="833"/>
      <c r="J104" s="833"/>
      <c r="K104" s="833"/>
      <c r="L104" s="513"/>
      <c r="M104" s="513"/>
      <c r="N104" s="513"/>
      <c r="O104" s="887"/>
      <c r="P104" s="553"/>
      <c r="Q104" s="833"/>
      <c r="R104" s="513"/>
      <c r="S104" s="552"/>
      <c r="T104" s="456" t="s">
        <v>64</v>
      </c>
      <c r="U104" s="456"/>
      <c r="V104" s="470"/>
      <c r="W104" s="84"/>
      <c r="X104" s="84"/>
      <c r="Y104" s="84"/>
      <c r="Z104" s="84"/>
    </row>
    <row r="105" spans="1:26" ht="62.25" customHeight="1">
      <c r="A105" s="443">
        <v>71</v>
      </c>
      <c r="B105" s="463" t="s">
        <v>60</v>
      </c>
      <c r="C105" s="463" t="s">
        <v>66</v>
      </c>
      <c r="D105" s="464">
        <v>44146</v>
      </c>
      <c r="E105" s="463" t="s">
        <v>877</v>
      </c>
      <c r="F105" s="463" t="s">
        <v>81</v>
      </c>
      <c r="G105" s="834"/>
      <c r="H105" s="834"/>
      <c r="I105" s="834"/>
      <c r="J105" s="834"/>
      <c r="K105" s="834"/>
      <c r="L105" s="479"/>
      <c r="M105" s="479"/>
      <c r="N105" s="479"/>
      <c r="O105" s="888"/>
      <c r="P105" s="554"/>
      <c r="Q105" s="834"/>
      <c r="R105" s="479"/>
      <c r="S105" s="534"/>
      <c r="T105" s="394" t="s">
        <v>64</v>
      </c>
      <c r="U105" s="394"/>
      <c r="V105" s="484"/>
      <c r="W105" s="84"/>
      <c r="X105" s="84"/>
      <c r="Y105" s="84"/>
      <c r="Z105" s="84"/>
    </row>
    <row r="106" spans="1:26" ht="15.75" customHeight="1">
      <c r="A106" s="443">
        <v>72</v>
      </c>
      <c r="B106" s="463" t="s">
        <v>60</v>
      </c>
      <c r="C106" s="463" t="s">
        <v>66</v>
      </c>
      <c r="D106" s="464">
        <v>44146</v>
      </c>
      <c r="E106" s="463" t="s">
        <v>878</v>
      </c>
      <c r="F106" s="463" t="s">
        <v>81</v>
      </c>
      <c r="G106" s="505" t="s">
        <v>879</v>
      </c>
      <c r="H106" s="555" t="s">
        <v>880</v>
      </c>
      <c r="I106" s="505" t="s">
        <v>69</v>
      </c>
      <c r="J106" s="505" t="s">
        <v>881</v>
      </c>
      <c r="K106" s="505" t="s">
        <v>501</v>
      </c>
      <c r="L106" s="505">
        <v>44146</v>
      </c>
      <c r="M106" s="505">
        <v>44317</v>
      </c>
      <c r="N106" s="505">
        <v>44865</v>
      </c>
      <c r="O106" s="556" t="s">
        <v>882</v>
      </c>
      <c r="P106" s="557"/>
      <c r="Q106" s="139" t="s">
        <v>883</v>
      </c>
      <c r="R106" s="139" t="s">
        <v>884</v>
      </c>
      <c r="S106" s="139" t="s">
        <v>883</v>
      </c>
      <c r="T106" s="439" t="s">
        <v>64</v>
      </c>
      <c r="U106" s="139" t="s">
        <v>76</v>
      </c>
      <c r="V106" s="160" t="s">
        <v>595</v>
      </c>
      <c r="W106" s="84"/>
      <c r="X106" s="84"/>
      <c r="Y106" s="84"/>
      <c r="Z106" s="84"/>
    </row>
    <row r="107" spans="1:26" ht="15.75" customHeight="1">
      <c r="A107" s="443">
        <v>73</v>
      </c>
      <c r="B107" s="463" t="s">
        <v>60</v>
      </c>
      <c r="C107" s="463" t="s">
        <v>66</v>
      </c>
      <c r="D107" s="464">
        <v>44146</v>
      </c>
      <c r="E107" s="465" t="s">
        <v>885</v>
      </c>
      <c r="F107" s="463" t="s">
        <v>81</v>
      </c>
      <c r="G107" s="514"/>
      <c r="H107" s="558"/>
      <c r="I107" s="514"/>
      <c r="J107" s="514"/>
      <c r="K107" s="514"/>
      <c r="L107" s="514"/>
      <c r="M107" s="514"/>
      <c r="N107" s="514"/>
      <c r="O107" s="559"/>
      <c r="P107" s="560"/>
      <c r="Q107" s="456"/>
      <c r="R107" s="456"/>
      <c r="S107" s="456"/>
      <c r="T107" s="455"/>
      <c r="U107" s="456"/>
      <c r="V107" s="470"/>
      <c r="W107" s="84"/>
      <c r="X107" s="84"/>
      <c r="Y107" s="84"/>
      <c r="Z107" s="84"/>
    </row>
    <row r="108" spans="1:26" ht="15.75" customHeight="1">
      <c r="A108" s="443">
        <v>74</v>
      </c>
      <c r="B108" s="463" t="s">
        <v>60</v>
      </c>
      <c r="C108" s="463" t="s">
        <v>66</v>
      </c>
      <c r="D108" s="464">
        <v>44147</v>
      </c>
      <c r="E108" s="465" t="s">
        <v>886</v>
      </c>
      <c r="F108" s="463" t="s">
        <v>81</v>
      </c>
      <c r="G108" s="514"/>
      <c r="H108" s="558"/>
      <c r="I108" s="514"/>
      <c r="J108" s="514"/>
      <c r="K108" s="514"/>
      <c r="L108" s="514"/>
      <c r="M108" s="514"/>
      <c r="N108" s="514"/>
      <c r="O108" s="559"/>
      <c r="P108" s="560"/>
      <c r="Q108" s="456"/>
      <c r="R108" s="456"/>
      <c r="S108" s="456"/>
      <c r="T108" s="455"/>
      <c r="U108" s="456"/>
      <c r="V108" s="470"/>
      <c r="W108" s="84"/>
      <c r="X108" s="84"/>
      <c r="Y108" s="84"/>
      <c r="Z108" s="84"/>
    </row>
    <row r="109" spans="1:26" ht="51" customHeight="1">
      <c r="A109" s="443">
        <v>75</v>
      </c>
      <c r="B109" s="463" t="s">
        <v>60</v>
      </c>
      <c r="C109" s="463" t="s">
        <v>66</v>
      </c>
      <c r="D109" s="464">
        <v>44148</v>
      </c>
      <c r="E109" s="465" t="s">
        <v>887</v>
      </c>
      <c r="F109" s="463" t="s">
        <v>81</v>
      </c>
      <c r="G109" s="514"/>
      <c r="H109" s="558"/>
      <c r="I109" s="514"/>
      <c r="J109" s="514"/>
      <c r="K109" s="514"/>
      <c r="L109" s="514"/>
      <c r="M109" s="514"/>
      <c r="N109" s="514"/>
      <c r="O109" s="559"/>
      <c r="P109" s="560"/>
      <c r="Q109" s="456"/>
      <c r="R109" s="456"/>
      <c r="S109" s="456"/>
      <c r="T109" s="455"/>
      <c r="U109" s="456"/>
      <c r="V109" s="470"/>
      <c r="W109" s="84"/>
      <c r="X109" s="84"/>
      <c r="Y109" s="84"/>
      <c r="Z109" s="84"/>
    </row>
    <row r="110" spans="1:26" ht="51" customHeight="1">
      <c r="A110" s="443">
        <v>76</v>
      </c>
      <c r="B110" s="463" t="s">
        <v>60</v>
      </c>
      <c r="C110" s="463" t="s">
        <v>66</v>
      </c>
      <c r="D110" s="464">
        <v>44149</v>
      </c>
      <c r="E110" s="465" t="s">
        <v>888</v>
      </c>
      <c r="F110" s="463" t="s">
        <v>81</v>
      </c>
      <c r="G110" s="514"/>
      <c r="H110" s="558"/>
      <c r="I110" s="514"/>
      <c r="J110" s="514"/>
      <c r="K110" s="514"/>
      <c r="L110" s="514"/>
      <c r="M110" s="514"/>
      <c r="N110" s="514"/>
      <c r="O110" s="559"/>
      <c r="P110" s="560"/>
      <c r="Q110" s="456"/>
      <c r="R110" s="456"/>
      <c r="S110" s="456"/>
      <c r="T110" s="455"/>
      <c r="U110" s="456"/>
      <c r="V110" s="470"/>
      <c r="W110" s="84"/>
      <c r="X110" s="84"/>
      <c r="Y110" s="84"/>
      <c r="Z110" s="84"/>
    </row>
    <row r="111" spans="1:26" ht="15.75" customHeight="1">
      <c r="A111" s="443">
        <v>77</v>
      </c>
      <c r="B111" s="463" t="s">
        <v>60</v>
      </c>
      <c r="C111" s="463" t="s">
        <v>66</v>
      </c>
      <c r="D111" s="464">
        <v>44150</v>
      </c>
      <c r="E111" s="465" t="s">
        <v>889</v>
      </c>
      <c r="F111" s="463" t="s">
        <v>81</v>
      </c>
      <c r="G111" s="514"/>
      <c r="H111" s="558"/>
      <c r="I111" s="514"/>
      <c r="J111" s="514"/>
      <c r="K111" s="514"/>
      <c r="L111" s="514"/>
      <c r="M111" s="514"/>
      <c r="N111" s="514"/>
      <c r="O111" s="559"/>
      <c r="P111" s="560"/>
      <c r="Q111" s="456"/>
      <c r="R111" s="456"/>
      <c r="S111" s="456"/>
      <c r="T111" s="455"/>
      <c r="U111" s="456"/>
      <c r="V111" s="470"/>
      <c r="W111" s="84"/>
      <c r="X111" s="84"/>
      <c r="Y111" s="84"/>
      <c r="Z111" s="84"/>
    </row>
    <row r="112" spans="1:26" ht="29.25" customHeight="1">
      <c r="A112" s="443">
        <v>78</v>
      </c>
      <c r="B112" s="463" t="s">
        <v>60</v>
      </c>
      <c r="C112" s="463" t="s">
        <v>66</v>
      </c>
      <c r="D112" s="464">
        <v>44151</v>
      </c>
      <c r="E112" s="465" t="s">
        <v>890</v>
      </c>
      <c r="F112" s="463" t="s">
        <v>81</v>
      </c>
      <c r="G112" s="514"/>
      <c r="H112" s="558"/>
      <c r="I112" s="514"/>
      <c r="J112" s="514"/>
      <c r="K112" s="514"/>
      <c r="L112" s="514"/>
      <c r="M112" s="514"/>
      <c r="N112" s="514"/>
      <c r="O112" s="559"/>
      <c r="P112" s="560"/>
      <c r="Q112" s="456"/>
      <c r="R112" s="456"/>
      <c r="S112" s="456"/>
      <c r="T112" s="455"/>
      <c r="U112" s="456"/>
      <c r="V112" s="470"/>
      <c r="W112" s="84"/>
      <c r="X112" s="84"/>
      <c r="Y112" s="84"/>
      <c r="Z112" s="84"/>
    </row>
    <row r="113" spans="1:26" ht="191.25" customHeight="1">
      <c r="A113" s="443">
        <v>79</v>
      </c>
      <c r="B113" s="463" t="s">
        <v>60</v>
      </c>
      <c r="C113" s="463" t="s">
        <v>66</v>
      </c>
      <c r="D113" s="464">
        <v>44152</v>
      </c>
      <c r="E113" s="465" t="s">
        <v>891</v>
      </c>
      <c r="F113" s="463" t="s">
        <v>81</v>
      </c>
      <c r="G113" s="514"/>
      <c r="H113" s="558"/>
      <c r="I113" s="514"/>
      <c r="J113" s="514"/>
      <c r="K113" s="514"/>
      <c r="L113" s="514"/>
      <c r="M113" s="514"/>
      <c r="N113" s="514"/>
      <c r="O113" s="559"/>
      <c r="P113" s="560"/>
      <c r="Q113" s="456"/>
      <c r="R113" s="456"/>
      <c r="S113" s="456"/>
      <c r="T113" s="455"/>
      <c r="U113" s="456"/>
      <c r="V113" s="470"/>
      <c r="W113" s="84"/>
      <c r="X113" s="84"/>
      <c r="Y113" s="84"/>
      <c r="Z113" s="84"/>
    </row>
    <row r="114" spans="1:26" ht="15.75" customHeight="1">
      <c r="A114" s="443">
        <v>80</v>
      </c>
      <c r="B114" s="463" t="s">
        <v>60</v>
      </c>
      <c r="C114" s="463" t="s">
        <v>66</v>
      </c>
      <c r="D114" s="464">
        <v>44153</v>
      </c>
      <c r="E114" s="465" t="s">
        <v>892</v>
      </c>
      <c r="F114" s="463" t="s">
        <v>81</v>
      </c>
      <c r="G114" s="514"/>
      <c r="H114" s="558"/>
      <c r="I114" s="514"/>
      <c r="J114" s="514"/>
      <c r="K114" s="514"/>
      <c r="L114" s="514"/>
      <c r="M114" s="514"/>
      <c r="N114" s="514"/>
      <c r="O114" s="559"/>
      <c r="P114" s="560"/>
      <c r="Q114" s="456"/>
      <c r="R114" s="456"/>
      <c r="S114" s="456"/>
      <c r="T114" s="455"/>
      <c r="U114" s="456"/>
      <c r="V114" s="470"/>
      <c r="W114" s="84"/>
      <c r="X114" s="84"/>
      <c r="Y114" s="84"/>
      <c r="Z114" s="84"/>
    </row>
    <row r="115" spans="1:26" ht="63.75" customHeight="1">
      <c r="A115" s="443">
        <v>81</v>
      </c>
      <c r="B115" s="463" t="s">
        <v>60</v>
      </c>
      <c r="C115" s="463" t="s">
        <v>66</v>
      </c>
      <c r="D115" s="464">
        <v>44154</v>
      </c>
      <c r="E115" s="465" t="s">
        <v>893</v>
      </c>
      <c r="F115" s="463" t="s">
        <v>81</v>
      </c>
      <c r="G115" s="514"/>
      <c r="H115" s="558"/>
      <c r="I115" s="514"/>
      <c r="J115" s="514"/>
      <c r="K115" s="514"/>
      <c r="L115" s="514"/>
      <c r="M115" s="514"/>
      <c r="N115" s="514"/>
      <c r="O115" s="559"/>
      <c r="P115" s="560"/>
      <c r="Q115" s="456"/>
      <c r="R115" s="456"/>
      <c r="S115" s="456"/>
      <c r="T115" s="455"/>
      <c r="U115" s="456"/>
      <c r="V115" s="470"/>
      <c r="W115" s="84"/>
      <c r="X115" s="84"/>
      <c r="Y115" s="84"/>
      <c r="Z115" s="84"/>
    </row>
    <row r="116" spans="1:26" ht="78.75" customHeight="1">
      <c r="A116" s="443">
        <v>82</v>
      </c>
      <c r="B116" s="463" t="s">
        <v>60</v>
      </c>
      <c r="C116" s="463" t="s">
        <v>66</v>
      </c>
      <c r="D116" s="464">
        <v>44155</v>
      </c>
      <c r="E116" s="465" t="s">
        <v>894</v>
      </c>
      <c r="F116" s="463" t="s">
        <v>81</v>
      </c>
      <c r="G116" s="514"/>
      <c r="H116" s="558"/>
      <c r="I116" s="514"/>
      <c r="J116" s="514"/>
      <c r="K116" s="514"/>
      <c r="L116" s="514"/>
      <c r="M116" s="514"/>
      <c r="N116" s="514"/>
      <c r="O116" s="559"/>
      <c r="P116" s="560"/>
      <c r="Q116" s="456"/>
      <c r="R116" s="456"/>
      <c r="S116" s="456"/>
      <c r="T116" s="455"/>
      <c r="U116" s="456"/>
      <c r="V116" s="470"/>
      <c r="W116" s="84"/>
      <c r="X116" s="84"/>
      <c r="Y116" s="84"/>
      <c r="Z116" s="84"/>
    </row>
    <row r="117" spans="1:26" ht="15.75" customHeight="1">
      <c r="A117" s="443">
        <v>83</v>
      </c>
      <c r="B117" s="463" t="s">
        <v>60</v>
      </c>
      <c r="C117" s="463" t="s">
        <v>66</v>
      </c>
      <c r="D117" s="464">
        <v>44156</v>
      </c>
      <c r="E117" s="465" t="s">
        <v>895</v>
      </c>
      <c r="F117" s="463" t="s">
        <v>81</v>
      </c>
      <c r="G117" s="514"/>
      <c r="H117" s="558"/>
      <c r="I117" s="514"/>
      <c r="J117" s="514"/>
      <c r="K117" s="514"/>
      <c r="L117" s="514"/>
      <c r="M117" s="514"/>
      <c r="N117" s="514"/>
      <c r="O117" s="559"/>
      <c r="P117" s="560"/>
      <c r="Q117" s="456"/>
      <c r="R117" s="456"/>
      <c r="S117" s="456"/>
      <c r="T117" s="455"/>
      <c r="U117" s="456"/>
      <c r="V117" s="470"/>
      <c r="W117" s="84"/>
      <c r="X117" s="84"/>
      <c r="Y117" s="84"/>
      <c r="Z117" s="84"/>
    </row>
    <row r="118" spans="1:26" ht="54.75" customHeight="1">
      <c r="A118" s="443">
        <v>84</v>
      </c>
      <c r="B118" s="463" t="s">
        <v>60</v>
      </c>
      <c r="C118" s="463" t="s">
        <v>66</v>
      </c>
      <c r="D118" s="464">
        <v>44157</v>
      </c>
      <c r="E118" s="465" t="s">
        <v>896</v>
      </c>
      <c r="F118" s="463" t="s">
        <v>81</v>
      </c>
      <c r="G118" s="514"/>
      <c r="H118" s="558"/>
      <c r="I118" s="514"/>
      <c r="J118" s="514"/>
      <c r="K118" s="514"/>
      <c r="L118" s="514"/>
      <c r="M118" s="514"/>
      <c r="N118" s="514"/>
      <c r="O118" s="559"/>
      <c r="P118" s="560"/>
      <c r="Q118" s="456"/>
      <c r="R118" s="456"/>
      <c r="S118" s="456"/>
      <c r="T118" s="455"/>
      <c r="U118" s="456"/>
      <c r="V118" s="470"/>
      <c r="W118" s="84"/>
      <c r="X118" s="84"/>
      <c r="Y118" s="84"/>
      <c r="Z118" s="84"/>
    </row>
    <row r="119" spans="1:26" ht="82.5" customHeight="1">
      <c r="A119" s="443">
        <v>85</v>
      </c>
      <c r="B119" s="463" t="s">
        <v>60</v>
      </c>
      <c r="C119" s="463" t="s">
        <v>66</v>
      </c>
      <c r="D119" s="464">
        <v>44158</v>
      </c>
      <c r="E119" s="465" t="s">
        <v>897</v>
      </c>
      <c r="F119" s="463" t="s">
        <v>81</v>
      </c>
      <c r="G119" s="514"/>
      <c r="H119" s="558"/>
      <c r="I119" s="514"/>
      <c r="J119" s="514"/>
      <c r="K119" s="514"/>
      <c r="L119" s="514"/>
      <c r="M119" s="514"/>
      <c r="N119" s="514"/>
      <c r="O119" s="559"/>
      <c r="P119" s="560"/>
      <c r="Q119" s="456"/>
      <c r="R119" s="456"/>
      <c r="S119" s="456"/>
      <c r="T119" s="455"/>
      <c r="U119" s="456"/>
      <c r="V119" s="470"/>
      <c r="W119" s="84"/>
      <c r="X119" s="84"/>
      <c r="Y119" s="84"/>
      <c r="Z119" s="84"/>
    </row>
    <row r="120" spans="1:26" ht="78" customHeight="1">
      <c r="A120" s="443">
        <v>86</v>
      </c>
      <c r="B120" s="463" t="s">
        <v>60</v>
      </c>
      <c r="C120" s="463" t="s">
        <v>66</v>
      </c>
      <c r="D120" s="464">
        <v>44159</v>
      </c>
      <c r="E120" s="465" t="s">
        <v>898</v>
      </c>
      <c r="F120" s="463" t="s">
        <v>81</v>
      </c>
      <c r="G120" s="514"/>
      <c r="H120" s="558"/>
      <c r="I120" s="514"/>
      <c r="J120" s="514"/>
      <c r="K120" s="514"/>
      <c r="L120" s="514"/>
      <c r="M120" s="514"/>
      <c r="N120" s="514"/>
      <c r="O120" s="559"/>
      <c r="P120" s="560"/>
      <c r="Q120" s="456"/>
      <c r="R120" s="456"/>
      <c r="S120" s="456"/>
      <c r="T120" s="455"/>
      <c r="U120" s="456"/>
      <c r="V120" s="470"/>
      <c r="W120" s="84"/>
      <c r="X120" s="84"/>
      <c r="Y120" s="84"/>
      <c r="Z120" s="84"/>
    </row>
    <row r="121" spans="1:26" ht="15.75" customHeight="1">
      <c r="A121" s="486">
        <v>87</v>
      </c>
      <c r="B121" s="463" t="s">
        <v>60</v>
      </c>
      <c r="C121" s="463" t="s">
        <v>66</v>
      </c>
      <c r="D121" s="464">
        <v>44160</v>
      </c>
      <c r="E121" s="465" t="s">
        <v>899</v>
      </c>
      <c r="F121" s="463" t="s">
        <v>81</v>
      </c>
      <c r="G121" s="519"/>
      <c r="H121" s="561"/>
      <c r="I121" s="519"/>
      <c r="J121" s="519"/>
      <c r="K121" s="519"/>
      <c r="L121" s="519"/>
      <c r="M121" s="519"/>
      <c r="N121" s="519"/>
      <c r="O121" s="562"/>
      <c r="P121" s="563"/>
      <c r="Q121" s="394"/>
      <c r="R121" s="394"/>
      <c r="S121" s="394"/>
      <c r="T121" s="461"/>
      <c r="U121" s="394"/>
      <c r="V121" s="484"/>
      <c r="W121" s="84"/>
      <c r="X121" s="84"/>
      <c r="Y121" s="84"/>
      <c r="Z121" s="84"/>
    </row>
    <row r="122" spans="1:26" ht="275.25" customHeight="1">
      <c r="A122" s="84">
        <v>88</v>
      </c>
      <c r="B122" s="463" t="s">
        <v>60</v>
      </c>
      <c r="C122" s="463" t="s">
        <v>66</v>
      </c>
      <c r="D122" s="464">
        <v>44431</v>
      </c>
      <c r="E122" s="399" t="s">
        <v>900</v>
      </c>
      <c r="F122" s="463" t="s">
        <v>61</v>
      </c>
      <c r="G122" s="379" t="s">
        <v>901</v>
      </c>
      <c r="H122" s="464" t="s">
        <v>902</v>
      </c>
      <c r="I122" s="463" t="s">
        <v>69</v>
      </c>
      <c r="J122" s="463" t="s">
        <v>903</v>
      </c>
      <c r="K122" s="463" t="s">
        <v>904</v>
      </c>
      <c r="L122" s="464">
        <v>44431</v>
      </c>
      <c r="M122" s="445">
        <v>44431</v>
      </c>
      <c r="N122" s="466">
        <v>44489</v>
      </c>
      <c r="O122" s="949" t="s">
        <v>905</v>
      </c>
      <c r="P122" s="805"/>
      <c r="Q122" s="564" t="s">
        <v>906</v>
      </c>
      <c r="R122" s="483" t="s">
        <v>907</v>
      </c>
      <c r="S122" s="120" t="s">
        <v>906</v>
      </c>
      <c r="T122" s="439" t="s">
        <v>64</v>
      </c>
      <c r="U122" s="120" t="s">
        <v>76</v>
      </c>
      <c r="V122" s="149" t="s">
        <v>794</v>
      </c>
      <c r="W122" s="84"/>
      <c r="X122" s="84"/>
      <c r="Y122" s="84"/>
      <c r="Z122" s="84"/>
    </row>
    <row r="123" spans="1:26" ht="129.75" customHeight="1">
      <c r="A123" s="453">
        <v>89</v>
      </c>
      <c r="B123" s="504" t="s">
        <v>60</v>
      </c>
      <c r="C123" s="504" t="s">
        <v>66</v>
      </c>
      <c r="D123" s="505">
        <v>44431</v>
      </c>
      <c r="E123" s="565" t="s">
        <v>908</v>
      </c>
      <c r="F123" s="504" t="s">
        <v>61</v>
      </c>
      <c r="G123" s="374" t="s">
        <v>909</v>
      </c>
      <c r="H123" s="505" t="s">
        <v>910</v>
      </c>
      <c r="I123" s="504" t="s">
        <v>61</v>
      </c>
      <c r="J123" s="463" t="s">
        <v>911</v>
      </c>
      <c r="K123" s="463" t="s">
        <v>904</v>
      </c>
      <c r="L123" s="464">
        <v>44431</v>
      </c>
      <c r="M123" s="445">
        <v>44431</v>
      </c>
      <c r="N123" s="466">
        <v>44489</v>
      </c>
      <c r="O123" s="978" t="s">
        <v>912</v>
      </c>
      <c r="P123" s="805"/>
      <c r="Q123" s="327" t="s">
        <v>913</v>
      </c>
      <c r="R123" s="483" t="s">
        <v>914</v>
      </c>
      <c r="S123" s="327" t="s">
        <v>913</v>
      </c>
      <c r="T123" s="120"/>
      <c r="U123" s="120" t="s">
        <v>76</v>
      </c>
      <c r="V123" s="566" t="s">
        <v>794</v>
      </c>
      <c r="W123" s="84"/>
      <c r="X123" s="84"/>
      <c r="Y123" s="84"/>
      <c r="Z123" s="84"/>
    </row>
    <row r="124" spans="1:26" ht="129.75" customHeight="1">
      <c r="A124" s="20"/>
      <c r="B124" s="567"/>
      <c r="C124" s="567"/>
      <c r="D124" s="567"/>
      <c r="E124" s="567"/>
      <c r="F124" s="567"/>
      <c r="G124" s="567"/>
      <c r="H124" s="464" t="s">
        <v>915</v>
      </c>
      <c r="I124" s="463" t="s">
        <v>61</v>
      </c>
      <c r="J124" s="568" t="s">
        <v>916</v>
      </c>
      <c r="K124" s="463" t="s">
        <v>904</v>
      </c>
      <c r="L124" s="464">
        <v>44431</v>
      </c>
      <c r="M124" s="445">
        <v>44431</v>
      </c>
      <c r="N124" s="466">
        <v>44489</v>
      </c>
      <c r="O124" s="949" t="s">
        <v>917</v>
      </c>
      <c r="P124" s="805"/>
      <c r="Q124" s="327" t="s">
        <v>918</v>
      </c>
      <c r="R124" s="483" t="s">
        <v>919</v>
      </c>
      <c r="S124" s="120" t="s">
        <v>610</v>
      </c>
      <c r="T124" s="439" t="s">
        <v>64</v>
      </c>
      <c r="U124" s="355" t="s">
        <v>76</v>
      </c>
      <c r="V124" s="569" t="s">
        <v>595</v>
      </c>
      <c r="W124" s="84"/>
      <c r="X124" s="84"/>
      <c r="Y124" s="84"/>
      <c r="Z124" s="84"/>
    </row>
    <row r="125" spans="1:26" ht="145.5" customHeight="1">
      <c r="A125" s="570"/>
      <c r="B125" s="571"/>
      <c r="C125" s="571"/>
      <c r="D125" s="571"/>
      <c r="E125" s="572"/>
      <c r="F125" s="571"/>
      <c r="G125" s="571"/>
      <c r="H125" s="519" t="s">
        <v>920</v>
      </c>
      <c r="I125" s="479" t="s">
        <v>61</v>
      </c>
      <c r="J125" s="463" t="s">
        <v>921</v>
      </c>
      <c r="K125" s="463" t="s">
        <v>904</v>
      </c>
      <c r="L125" s="464">
        <v>44431</v>
      </c>
      <c r="M125" s="445">
        <v>44431</v>
      </c>
      <c r="N125" s="466">
        <v>44489</v>
      </c>
      <c r="O125" s="959" t="s">
        <v>514</v>
      </c>
      <c r="P125" s="805"/>
      <c r="Q125" s="573" t="s">
        <v>922</v>
      </c>
      <c r="R125" s="483" t="s">
        <v>923</v>
      </c>
      <c r="S125" s="120" t="s">
        <v>922</v>
      </c>
      <c r="T125" s="120"/>
      <c r="U125" s="120" t="s">
        <v>76</v>
      </c>
      <c r="V125" s="574" t="s">
        <v>794</v>
      </c>
      <c r="W125" s="84"/>
      <c r="X125" s="84"/>
      <c r="Y125" s="84"/>
      <c r="Z125" s="84"/>
    </row>
    <row r="126" spans="1:26" ht="15.75" customHeight="1">
      <c r="A126" s="84"/>
      <c r="B126" s="405"/>
      <c r="C126" s="405"/>
      <c r="D126" s="405"/>
      <c r="E126" s="84"/>
      <c r="F126" s="405"/>
      <c r="G126" s="405"/>
      <c r="H126" s="405"/>
      <c r="I126" s="405"/>
      <c r="J126" s="405"/>
      <c r="K126" s="405"/>
      <c r="L126" s="405"/>
      <c r="M126" s="405"/>
      <c r="N126" s="405"/>
      <c r="O126" s="405"/>
      <c r="P126" s="405"/>
      <c r="Q126" s="405"/>
      <c r="R126" s="575"/>
      <c r="S126" s="405"/>
      <c r="T126" s="405"/>
      <c r="U126" s="405"/>
      <c r="V126" s="405"/>
      <c r="W126" s="405"/>
      <c r="X126" s="405"/>
      <c r="Y126" s="405"/>
      <c r="Z126" s="405"/>
    </row>
    <row r="127" spans="1:26" ht="15.75" customHeight="1">
      <c r="A127" s="84"/>
      <c r="B127" s="405"/>
      <c r="C127" s="405"/>
      <c r="D127" s="405"/>
      <c r="E127" s="84"/>
      <c r="F127" s="405"/>
      <c r="G127" s="405"/>
      <c r="H127" s="405"/>
      <c r="I127" s="405"/>
      <c r="J127" s="405"/>
      <c r="K127" s="405"/>
      <c r="L127" s="405"/>
      <c r="M127" s="405"/>
      <c r="N127" s="405"/>
      <c r="O127" s="405"/>
      <c r="P127" s="405"/>
      <c r="Q127" s="405"/>
      <c r="R127" s="575"/>
      <c r="S127" s="405"/>
      <c r="T127" s="405"/>
      <c r="U127" s="405"/>
      <c r="V127" s="405"/>
      <c r="W127" s="405"/>
      <c r="X127" s="405"/>
      <c r="Y127" s="405"/>
      <c r="Z127" s="405"/>
    </row>
    <row r="128" spans="1:26" ht="15.75" customHeight="1">
      <c r="A128" s="84"/>
      <c r="B128" s="405"/>
      <c r="C128" s="405"/>
      <c r="D128" s="405"/>
      <c r="E128" s="84"/>
      <c r="F128" s="405"/>
      <c r="G128" s="405"/>
      <c r="H128" s="405"/>
      <c r="I128" s="405"/>
      <c r="J128" s="405"/>
      <c r="K128" s="405"/>
      <c r="L128" s="405"/>
      <c r="M128" s="405"/>
      <c r="N128" s="405"/>
      <c r="O128" s="405"/>
      <c r="P128" s="405"/>
      <c r="Q128" s="405"/>
      <c r="R128" s="575"/>
      <c r="S128" s="405"/>
      <c r="T128" s="405"/>
      <c r="U128" s="405"/>
      <c r="V128" s="405"/>
      <c r="W128" s="405"/>
      <c r="X128" s="405"/>
      <c r="Y128" s="405"/>
      <c r="Z128" s="405"/>
    </row>
    <row r="129" spans="1:26" ht="15.75" customHeight="1">
      <c r="A129" s="84"/>
      <c r="B129" s="405"/>
      <c r="C129" s="405"/>
      <c r="D129" s="405"/>
      <c r="E129" s="84"/>
      <c r="F129" s="405"/>
      <c r="G129" s="405"/>
      <c r="H129" s="405"/>
      <c r="I129" s="405"/>
      <c r="J129" s="405"/>
      <c r="K129" s="405"/>
      <c r="L129" s="405"/>
      <c r="M129" s="405"/>
      <c r="N129" s="405"/>
      <c r="O129" s="405"/>
      <c r="P129" s="405"/>
      <c r="Q129" s="405"/>
      <c r="R129" s="575"/>
      <c r="S129" s="405"/>
      <c r="T129" s="405"/>
      <c r="U129" s="405"/>
      <c r="V129" s="405"/>
      <c r="W129" s="405"/>
      <c r="X129" s="405"/>
      <c r="Y129" s="405"/>
      <c r="Z129" s="405"/>
    </row>
    <row r="130" spans="1:26" ht="15.75" customHeight="1">
      <c r="A130" s="84"/>
      <c r="B130" s="405"/>
      <c r="C130" s="405"/>
      <c r="D130" s="405"/>
      <c r="E130" s="84"/>
      <c r="F130" s="405"/>
      <c r="G130" s="405"/>
      <c r="H130" s="405"/>
      <c r="I130" s="405"/>
      <c r="J130" s="405"/>
      <c r="K130" s="405"/>
      <c r="L130" s="405"/>
      <c r="M130" s="405"/>
      <c r="N130" s="405"/>
      <c r="O130" s="405"/>
      <c r="P130" s="405"/>
      <c r="Q130" s="405"/>
      <c r="R130" s="575"/>
      <c r="S130" s="405"/>
      <c r="T130" s="405"/>
      <c r="U130" s="405"/>
      <c r="V130" s="405"/>
      <c r="W130" s="405"/>
      <c r="X130" s="405"/>
      <c r="Y130" s="405"/>
      <c r="Z130" s="405"/>
    </row>
    <row r="131" spans="1:26" ht="15.75" customHeight="1">
      <c r="A131" s="84"/>
      <c r="B131" s="405"/>
      <c r="C131" s="405"/>
      <c r="D131" s="405"/>
      <c r="E131" s="84"/>
      <c r="F131" s="405"/>
      <c r="G131" s="405"/>
      <c r="H131" s="405"/>
      <c r="I131" s="405"/>
      <c r="J131" s="405"/>
      <c r="K131" s="405"/>
      <c r="L131" s="405"/>
      <c r="M131" s="405"/>
      <c r="N131" s="405"/>
      <c r="O131" s="405"/>
      <c r="P131" s="405"/>
      <c r="Q131" s="405"/>
      <c r="R131" s="575"/>
      <c r="S131" s="405"/>
      <c r="T131" s="405"/>
      <c r="U131" s="405"/>
      <c r="V131" s="405"/>
      <c r="W131" s="405"/>
      <c r="X131" s="405"/>
      <c r="Y131" s="405"/>
      <c r="Z131" s="405"/>
    </row>
    <row r="132" spans="1:26" ht="15.75" customHeight="1">
      <c r="A132" s="84"/>
      <c r="B132" s="405"/>
      <c r="C132" s="405"/>
      <c r="D132" s="405"/>
      <c r="E132" s="84"/>
      <c r="F132" s="405"/>
      <c r="G132" s="405"/>
      <c r="H132" s="405"/>
      <c r="I132" s="405"/>
      <c r="J132" s="405"/>
      <c r="K132" s="405"/>
      <c r="L132" s="405"/>
      <c r="M132" s="405"/>
      <c r="N132" s="405"/>
      <c r="O132" s="405"/>
      <c r="P132" s="405"/>
      <c r="Q132" s="405"/>
      <c r="R132" s="575"/>
      <c r="S132" s="405"/>
      <c r="T132" s="405"/>
      <c r="U132" s="405"/>
      <c r="V132" s="405"/>
      <c r="W132" s="405"/>
      <c r="X132" s="405"/>
      <c r="Y132" s="405"/>
      <c r="Z132" s="405"/>
    </row>
    <row r="133" spans="1:26" ht="15.75" customHeight="1">
      <c r="A133" s="84"/>
      <c r="B133" s="405"/>
      <c r="C133" s="405"/>
      <c r="D133" s="405"/>
      <c r="E133" s="84"/>
      <c r="F133" s="405"/>
      <c r="G133" s="405"/>
      <c r="H133" s="405"/>
      <c r="I133" s="405"/>
      <c r="J133" s="405"/>
      <c r="K133" s="405"/>
      <c r="L133" s="405"/>
      <c r="M133" s="405"/>
      <c r="N133" s="405"/>
      <c r="O133" s="405"/>
      <c r="P133" s="405"/>
      <c r="Q133" s="405"/>
      <c r="R133" s="575"/>
      <c r="S133" s="405"/>
      <c r="T133" s="405"/>
      <c r="U133" s="405"/>
      <c r="V133" s="405"/>
      <c r="W133" s="405"/>
      <c r="X133" s="405"/>
      <c r="Y133" s="405"/>
      <c r="Z133" s="405"/>
    </row>
    <row r="134" spans="1:26" ht="15.75" customHeight="1">
      <c r="A134" s="84"/>
      <c r="B134" s="405"/>
      <c r="C134" s="405"/>
      <c r="D134" s="405"/>
      <c r="E134" s="84"/>
      <c r="F134" s="405"/>
      <c r="G134" s="405"/>
      <c r="H134" s="405"/>
      <c r="I134" s="405"/>
      <c r="J134" s="405"/>
      <c r="K134" s="405"/>
      <c r="L134" s="405"/>
      <c r="M134" s="405"/>
      <c r="N134" s="405"/>
      <c r="O134" s="405"/>
      <c r="P134" s="405"/>
      <c r="Q134" s="405"/>
      <c r="R134" s="575"/>
      <c r="S134" s="405"/>
      <c r="T134" s="405"/>
      <c r="U134" s="405"/>
      <c r="V134" s="405"/>
      <c r="W134" s="405"/>
      <c r="X134" s="405"/>
      <c r="Y134" s="405"/>
      <c r="Z134" s="405"/>
    </row>
    <row r="135" spans="1:26" ht="15.75" customHeight="1">
      <c r="A135" s="84"/>
      <c r="B135" s="405"/>
      <c r="C135" s="405"/>
      <c r="D135" s="405"/>
      <c r="E135" s="84"/>
      <c r="F135" s="405"/>
      <c r="G135" s="405"/>
      <c r="H135" s="405"/>
      <c r="I135" s="405"/>
      <c r="J135" s="405"/>
      <c r="K135" s="405"/>
      <c r="L135" s="405"/>
      <c r="M135" s="405"/>
      <c r="N135" s="405"/>
      <c r="O135" s="405"/>
      <c r="P135" s="405"/>
      <c r="Q135" s="405"/>
      <c r="R135" s="575"/>
      <c r="S135" s="405"/>
      <c r="T135" s="405"/>
      <c r="U135" s="405"/>
      <c r="V135" s="405"/>
      <c r="W135" s="405"/>
      <c r="X135" s="405"/>
      <c r="Y135" s="405"/>
      <c r="Z135" s="405"/>
    </row>
    <row r="136" spans="1:26" ht="15.75" customHeight="1">
      <c r="A136" s="84"/>
      <c r="B136" s="405"/>
      <c r="C136" s="405"/>
      <c r="D136" s="405"/>
      <c r="E136" s="84"/>
      <c r="F136" s="405"/>
      <c r="G136" s="405"/>
      <c r="H136" s="405"/>
      <c r="I136" s="405"/>
      <c r="J136" s="405"/>
      <c r="K136" s="405"/>
      <c r="L136" s="405"/>
      <c r="M136" s="405"/>
      <c r="N136" s="405"/>
      <c r="O136" s="405"/>
      <c r="P136" s="405"/>
      <c r="Q136" s="405"/>
      <c r="R136" s="406"/>
      <c r="S136" s="405"/>
      <c r="T136" s="405"/>
      <c r="U136" s="405"/>
      <c r="V136" s="405"/>
      <c r="W136" s="405"/>
      <c r="X136" s="405"/>
      <c r="Y136" s="405"/>
      <c r="Z136" s="405"/>
    </row>
    <row r="137" spans="1:26" ht="15.75" customHeight="1">
      <c r="A137" s="84"/>
      <c r="B137" s="405"/>
      <c r="C137" s="405"/>
      <c r="D137" s="405"/>
      <c r="E137" s="84"/>
      <c r="F137" s="405"/>
      <c r="G137" s="405"/>
      <c r="H137" s="405"/>
      <c r="I137" s="405"/>
      <c r="J137" s="405"/>
      <c r="K137" s="405"/>
      <c r="L137" s="405"/>
      <c r="M137" s="405"/>
      <c r="N137" s="405"/>
      <c r="O137" s="405"/>
      <c r="P137" s="405"/>
      <c r="Q137" s="405"/>
      <c r="R137" s="406"/>
      <c r="S137" s="405"/>
      <c r="T137" s="405"/>
      <c r="U137" s="405"/>
      <c r="V137" s="405"/>
      <c r="W137" s="405"/>
      <c r="X137" s="405"/>
      <c r="Y137" s="405"/>
      <c r="Z137" s="405"/>
    </row>
    <row r="138" spans="1:26" ht="15.75" customHeight="1">
      <c r="A138" s="84"/>
      <c r="B138" s="405"/>
      <c r="C138" s="405"/>
      <c r="D138" s="405"/>
      <c r="E138" s="84"/>
      <c r="F138" s="405"/>
      <c r="G138" s="405"/>
      <c r="H138" s="405"/>
      <c r="I138" s="405"/>
      <c r="J138" s="405"/>
      <c r="K138" s="405"/>
      <c r="L138" s="405"/>
      <c r="M138" s="405"/>
      <c r="N138" s="405"/>
      <c r="O138" s="405"/>
      <c r="P138" s="405"/>
      <c r="Q138" s="405"/>
      <c r="R138" s="406"/>
      <c r="S138" s="405"/>
      <c r="T138" s="405"/>
      <c r="U138" s="405"/>
      <c r="V138" s="405"/>
      <c r="W138" s="405"/>
      <c r="X138" s="405"/>
      <c r="Y138" s="405"/>
      <c r="Z138" s="405"/>
    </row>
    <row r="139" spans="1:26" ht="15.75" customHeight="1">
      <c r="A139" s="84"/>
      <c r="B139" s="405"/>
      <c r="C139" s="405"/>
      <c r="D139" s="405"/>
      <c r="E139" s="84"/>
      <c r="F139" s="405"/>
      <c r="G139" s="405"/>
      <c r="H139" s="405"/>
      <c r="I139" s="405"/>
      <c r="J139" s="405"/>
      <c r="K139" s="405"/>
      <c r="L139" s="405"/>
      <c r="M139" s="405"/>
      <c r="N139" s="405"/>
      <c r="O139" s="405"/>
      <c r="P139" s="405"/>
      <c r="Q139" s="405"/>
      <c r="R139" s="406"/>
      <c r="S139" s="405"/>
      <c r="T139" s="405"/>
      <c r="U139" s="405"/>
      <c r="V139" s="405"/>
      <c r="W139" s="405"/>
      <c r="X139" s="405"/>
      <c r="Y139" s="405"/>
      <c r="Z139" s="405"/>
    </row>
    <row r="140" spans="1:26" ht="15.75" customHeight="1">
      <c r="A140" s="84"/>
      <c r="B140" s="405"/>
      <c r="C140" s="405"/>
      <c r="D140" s="405"/>
      <c r="E140" s="84"/>
      <c r="F140" s="405"/>
      <c r="G140" s="405"/>
      <c r="H140" s="405"/>
      <c r="I140" s="405"/>
      <c r="J140" s="405"/>
      <c r="K140" s="405"/>
      <c r="L140" s="405"/>
      <c r="M140" s="405"/>
      <c r="N140" s="405"/>
      <c r="O140" s="405"/>
      <c r="P140" s="405"/>
      <c r="Q140" s="405"/>
      <c r="R140" s="406"/>
      <c r="S140" s="405"/>
      <c r="T140" s="405"/>
      <c r="U140" s="405"/>
      <c r="V140" s="405"/>
      <c r="W140" s="405"/>
      <c r="X140" s="405"/>
      <c r="Y140" s="405"/>
      <c r="Z140" s="405"/>
    </row>
    <row r="141" spans="1:26" ht="15.75" customHeight="1">
      <c r="A141" s="84"/>
      <c r="B141" s="405"/>
      <c r="C141" s="405"/>
      <c r="D141" s="405"/>
      <c r="E141" s="84"/>
      <c r="F141" s="405"/>
      <c r="G141" s="405"/>
      <c r="H141" s="405"/>
      <c r="I141" s="405"/>
      <c r="J141" s="405"/>
      <c r="K141" s="405"/>
      <c r="L141" s="405"/>
      <c r="M141" s="405"/>
      <c r="N141" s="405"/>
      <c r="O141" s="405"/>
      <c r="P141" s="405"/>
      <c r="Q141" s="405"/>
      <c r="R141" s="406"/>
      <c r="S141" s="405"/>
      <c r="T141" s="405"/>
      <c r="U141" s="405"/>
      <c r="V141" s="405"/>
      <c r="W141" s="405"/>
      <c r="X141" s="405"/>
      <c r="Y141" s="405"/>
      <c r="Z141" s="405"/>
    </row>
    <row r="142" spans="1:26" ht="15.75" customHeight="1">
      <c r="A142" s="84"/>
      <c r="B142" s="405"/>
      <c r="C142" s="405"/>
      <c r="D142" s="405"/>
      <c r="E142" s="84"/>
      <c r="F142" s="405"/>
      <c r="G142" s="405"/>
      <c r="H142" s="405"/>
      <c r="I142" s="405"/>
      <c r="J142" s="405"/>
      <c r="K142" s="405"/>
      <c r="L142" s="405"/>
      <c r="M142" s="405"/>
      <c r="N142" s="405"/>
      <c r="O142" s="405"/>
      <c r="P142" s="405"/>
      <c r="Q142" s="405"/>
      <c r="R142" s="406"/>
      <c r="S142" s="405"/>
      <c r="T142" s="405"/>
      <c r="U142" s="405"/>
      <c r="V142" s="405"/>
      <c r="W142" s="405"/>
      <c r="X142" s="405"/>
      <c r="Y142" s="405"/>
      <c r="Z142" s="405"/>
    </row>
    <row r="143" spans="1:26" ht="15.75" customHeight="1">
      <c r="A143" s="84"/>
      <c r="B143" s="405"/>
      <c r="C143" s="405"/>
      <c r="D143" s="405"/>
      <c r="E143" s="84"/>
      <c r="F143" s="405"/>
      <c r="G143" s="405"/>
      <c r="H143" s="405"/>
      <c r="I143" s="405"/>
      <c r="J143" s="405"/>
      <c r="K143" s="405"/>
      <c r="L143" s="405"/>
      <c r="M143" s="405"/>
      <c r="N143" s="405"/>
      <c r="O143" s="405"/>
      <c r="P143" s="405"/>
      <c r="Q143" s="405"/>
      <c r="R143" s="406"/>
      <c r="S143" s="405"/>
      <c r="T143" s="405"/>
      <c r="U143" s="405"/>
      <c r="V143" s="405"/>
      <c r="W143" s="405"/>
      <c r="X143" s="405"/>
      <c r="Y143" s="405"/>
      <c r="Z143" s="405"/>
    </row>
    <row r="144" spans="1:26" ht="15.75" customHeight="1">
      <c r="A144" s="84"/>
      <c r="B144" s="405"/>
      <c r="C144" s="405"/>
      <c r="D144" s="405"/>
      <c r="E144" s="84"/>
      <c r="F144" s="405"/>
      <c r="G144" s="405"/>
      <c r="H144" s="405"/>
      <c r="I144" s="405"/>
      <c r="J144" s="405"/>
      <c r="K144" s="405"/>
      <c r="L144" s="405"/>
      <c r="M144" s="405"/>
      <c r="N144" s="405"/>
      <c r="O144" s="405"/>
      <c r="P144" s="405"/>
      <c r="Q144" s="405"/>
      <c r="R144" s="406"/>
      <c r="S144" s="405"/>
      <c r="T144" s="405"/>
      <c r="U144" s="405"/>
      <c r="V144" s="405"/>
      <c r="W144" s="405"/>
      <c r="X144" s="405"/>
      <c r="Y144" s="405"/>
      <c r="Z144" s="405"/>
    </row>
    <row r="145" spans="1:26" ht="15.75" customHeight="1">
      <c r="A145" s="84"/>
      <c r="B145" s="405"/>
      <c r="C145" s="405"/>
      <c r="D145" s="405"/>
      <c r="E145" s="84"/>
      <c r="F145" s="405"/>
      <c r="G145" s="405"/>
      <c r="H145" s="405"/>
      <c r="I145" s="405"/>
      <c r="J145" s="405"/>
      <c r="K145" s="405"/>
      <c r="L145" s="405"/>
      <c r="M145" s="405"/>
      <c r="N145" s="405"/>
      <c r="O145" s="405"/>
      <c r="P145" s="405"/>
      <c r="Q145" s="405"/>
      <c r="R145" s="406"/>
      <c r="S145" s="405"/>
      <c r="T145" s="405"/>
      <c r="U145" s="405"/>
      <c r="V145" s="405"/>
      <c r="W145" s="405"/>
      <c r="X145" s="405"/>
      <c r="Y145" s="405"/>
      <c r="Z145" s="405"/>
    </row>
    <row r="146" spans="1:26" ht="15.75" customHeight="1">
      <c r="A146" s="84"/>
      <c r="B146" s="405"/>
      <c r="C146" s="405"/>
      <c r="D146" s="405"/>
      <c r="E146" s="84"/>
      <c r="F146" s="405"/>
      <c r="G146" s="405"/>
      <c r="H146" s="405"/>
      <c r="I146" s="405"/>
      <c r="J146" s="405"/>
      <c r="K146" s="405"/>
      <c r="L146" s="405"/>
      <c r="M146" s="405"/>
      <c r="N146" s="405"/>
      <c r="O146" s="405"/>
      <c r="P146" s="405"/>
      <c r="Q146" s="405"/>
      <c r="R146" s="406"/>
      <c r="S146" s="405"/>
      <c r="T146" s="405"/>
      <c r="U146" s="405"/>
      <c r="V146" s="405"/>
      <c r="W146" s="405"/>
      <c r="X146" s="405"/>
      <c r="Y146" s="405"/>
      <c r="Z146" s="405"/>
    </row>
    <row r="147" spans="1:26" ht="15.75" customHeight="1">
      <c r="A147" s="84"/>
      <c r="B147" s="405"/>
      <c r="C147" s="405"/>
      <c r="D147" s="405"/>
      <c r="E147" s="84"/>
      <c r="F147" s="405"/>
      <c r="G147" s="405"/>
      <c r="H147" s="405"/>
      <c r="I147" s="405"/>
      <c r="J147" s="405"/>
      <c r="K147" s="405"/>
      <c r="L147" s="405"/>
      <c r="M147" s="405"/>
      <c r="N147" s="405"/>
      <c r="O147" s="405"/>
      <c r="P147" s="405"/>
      <c r="Q147" s="405"/>
      <c r="R147" s="406"/>
      <c r="S147" s="405"/>
      <c r="T147" s="405"/>
      <c r="U147" s="405"/>
      <c r="V147" s="405"/>
      <c r="W147" s="405"/>
      <c r="X147" s="405"/>
      <c r="Y147" s="405"/>
      <c r="Z147" s="405"/>
    </row>
    <row r="148" spans="1:26" ht="15.75" customHeight="1">
      <c r="A148" s="84"/>
      <c r="B148" s="405"/>
      <c r="C148" s="405"/>
      <c r="D148" s="405"/>
      <c r="E148" s="84"/>
      <c r="F148" s="405"/>
      <c r="G148" s="405"/>
      <c r="H148" s="405"/>
      <c r="I148" s="405"/>
      <c r="J148" s="405"/>
      <c r="K148" s="405"/>
      <c r="L148" s="405"/>
      <c r="M148" s="405"/>
      <c r="N148" s="405"/>
      <c r="O148" s="405"/>
      <c r="P148" s="405"/>
      <c r="Q148" s="405"/>
      <c r="R148" s="406"/>
      <c r="S148" s="405"/>
      <c r="T148" s="405"/>
      <c r="U148" s="405"/>
      <c r="V148" s="405"/>
      <c r="W148" s="405"/>
      <c r="X148" s="405"/>
      <c r="Y148" s="405"/>
      <c r="Z148" s="405"/>
    </row>
    <row r="149" spans="1:26" ht="15.75" customHeight="1">
      <c r="A149" s="84"/>
      <c r="B149" s="405"/>
      <c r="C149" s="405"/>
      <c r="D149" s="405"/>
      <c r="E149" s="84"/>
      <c r="F149" s="405"/>
      <c r="G149" s="405"/>
      <c r="H149" s="405"/>
      <c r="I149" s="405"/>
      <c r="J149" s="405"/>
      <c r="K149" s="405"/>
      <c r="L149" s="405"/>
      <c r="M149" s="405"/>
      <c r="N149" s="405"/>
      <c r="O149" s="405"/>
      <c r="P149" s="405"/>
      <c r="Q149" s="405"/>
      <c r="R149" s="406"/>
      <c r="S149" s="405"/>
      <c r="T149" s="405"/>
      <c r="U149" s="405"/>
      <c r="V149" s="405"/>
      <c r="W149" s="405"/>
      <c r="X149" s="405"/>
      <c r="Y149" s="405"/>
      <c r="Z149" s="405"/>
    </row>
    <row r="150" spans="1:26" ht="15.75" customHeight="1">
      <c r="A150" s="84"/>
      <c r="B150" s="405"/>
      <c r="C150" s="405"/>
      <c r="D150" s="405"/>
      <c r="E150" s="84"/>
      <c r="F150" s="405"/>
      <c r="G150" s="405"/>
      <c r="H150" s="405"/>
      <c r="I150" s="405"/>
      <c r="J150" s="405"/>
      <c r="K150" s="405"/>
      <c r="L150" s="405"/>
      <c r="M150" s="405"/>
      <c r="N150" s="405"/>
      <c r="O150" s="405"/>
      <c r="P150" s="405"/>
      <c r="Q150" s="405"/>
      <c r="R150" s="406"/>
      <c r="S150" s="405"/>
      <c r="T150" s="405"/>
      <c r="U150" s="405"/>
      <c r="V150" s="405"/>
      <c r="W150" s="405"/>
      <c r="X150" s="405"/>
      <c r="Y150" s="405"/>
      <c r="Z150" s="405"/>
    </row>
    <row r="151" spans="1:26" ht="15.75" customHeight="1">
      <c r="A151" s="84"/>
      <c r="B151" s="405"/>
      <c r="C151" s="405"/>
      <c r="D151" s="405"/>
      <c r="E151" s="84"/>
      <c r="F151" s="405"/>
      <c r="G151" s="405"/>
      <c r="H151" s="405"/>
      <c r="I151" s="405"/>
      <c r="J151" s="405"/>
      <c r="K151" s="405"/>
      <c r="L151" s="405"/>
      <c r="M151" s="405"/>
      <c r="N151" s="405"/>
      <c r="O151" s="405"/>
      <c r="P151" s="405"/>
      <c r="Q151" s="405"/>
      <c r="R151" s="406"/>
      <c r="S151" s="405"/>
      <c r="T151" s="405"/>
      <c r="U151" s="405"/>
      <c r="V151" s="405"/>
      <c r="W151" s="405"/>
      <c r="X151" s="405"/>
      <c r="Y151" s="405"/>
      <c r="Z151" s="405"/>
    </row>
    <row r="152" spans="1:26" ht="15.75" customHeight="1">
      <c r="A152" s="84"/>
      <c r="B152" s="405"/>
      <c r="C152" s="405"/>
      <c r="D152" s="405"/>
      <c r="E152" s="84"/>
      <c r="F152" s="405"/>
      <c r="G152" s="405"/>
      <c r="H152" s="405"/>
      <c r="I152" s="405"/>
      <c r="J152" s="405"/>
      <c r="K152" s="405"/>
      <c r="L152" s="405"/>
      <c r="M152" s="405"/>
      <c r="N152" s="405"/>
      <c r="O152" s="405"/>
      <c r="P152" s="405"/>
      <c r="Q152" s="405"/>
      <c r="R152" s="406"/>
      <c r="S152" s="405"/>
      <c r="T152" s="405"/>
      <c r="U152" s="405"/>
      <c r="V152" s="405"/>
      <c r="W152" s="405"/>
      <c r="X152" s="405"/>
      <c r="Y152" s="405"/>
      <c r="Z152" s="405"/>
    </row>
    <row r="153" spans="1:26" ht="15.75" customHeight="1">
      <c r="A153" s="84"/>
      <c r="B153" s="405"/>
      <c r="C153" s="405"/>
      <c r="D153" s="405"/>
      <c r="E153" s="84"/>
      <c r="F153" s="405"/>
      <c r="G153" s="405"/>
      <c r="H153" s="405"/>
      <c r="I153" s="405"/>
      <c r="J153" s="405"/>
      <c r="K153" s="405"/>
      <c r="L153" s="405"/>
      <c r="M153" s="405"/>
      <c r="N153" s="405"/>
      <c r="O153" s="405"/>
      <c r="P153" s="405"/>
      <c r="Q153" s="405"/>
      <c r="R153" s="406"/>
      <c r="S153" s="405"/>
      <c r="T153" s="405"/>
      <c r="U153" s="405"/>
      <c r="V153" s="405"/>
      <c r="W153" s="405"/>
      <c r="X153" s="405"/>
      <c r="Y153" s="405"/>
      <c r="Z153" s="405"/>
    </row>
    <row r="154" spans="1:26" ht="15.75" customHeight="1">
      <c r="A154" s="84"/>
      <c r="B154" s="405"/>
      <c r="C154" s="405"/>
      <c r="D154" s="405"/>
      <c r="E154" s="84"/>
      <c r="F154" s="405"/>
      <c r="G154" s="405"/>
      <c r="H154" s="405"/>
      <c r="I154" s="405"/>
      <c r="J154" s="405"/>
      <c r="K154" s="405"/>
      <c r="L154" s="405"/>
      <c r="M154" s="405"/>
      <c r="N154" s="405"/>
      <c r="O154" s="405"/>
      <c r="P154" s="405"/>
      <c r="Q154" s="405"/>
      <c r="R154" s="406"/>
      <c r="S154" s="405"/>
      <c r="T154" s="405"/>
      <c r="U154" s="405"/>
      <c r="V154" s="405"/>
      <c r="W154" s="405"/>
      <c r="X154" s="405"/>
      <c r="Y154" s="405"/>
      <c r="Z154" s="405"/>
    </row>
    <row r="155" spans="1:26" ht="15.75" customHeight="1">
      <c r="A155" s="84"/>
      <c r="B155" s="405"/>
      <c r="C155" s="405"/>
      <c r="D155" s="405"/>
      <c r="E155" s="84"/>
      <c r="F155" s="405"/>
      <c r="G155" s="405"/>
      <c r="H155" s="405"/>
      <c r="I155" s="405"/>
      <c r="J155" s="405"/>
      <c r="K155" s="405"/>
      <c r="L155" s="405"/>
      <c r="M155" s="405"/>
      <c r="N155" s="405"/>
      <c r="O155" s="405"/>
      <c r="P155" s="405"/>
      <c r="Q155" s="405"/>
      <c r="R155" s="406"/>
      <c r="S155" s="405"/>
      <c r="T155" s="405"/>
      <c r="U155" s="405"/>
      <c r="V155" s="405"/>
      <c r="W155" s="405"/>
      <c r="X155" s="405"/>
      <c r="Y155" s="405"/>
      <c r="Z155" s="405"/>
    </row>
    <row r="156" spans="1:26" ht="15.75" customHeight="1">
      <c r="A156" s="84"/>
      <c r="B156" s="405"/>
      <c r="C156" s="405"/>
      <c r="D156" s="405"/>
      <c r="E156" s="84"/>
      <c r="F156" s="405"/>
      <c r="G156" s="405"/>
      <c r="H156" s="405"/>
      <c r="I156" s="405"/>
      <c r="J156" s="405"/>
      <c r="K156" s="405"/>
      <c r="L156" s="405"/>
      <c r="M156" s="405"/>
      <c r="N156" s="405"/>
      <c r="O156" s="405"/>
      <c r="P156" s="405"/>
      <c r="Q156" s="405"/>
      <c r="R156" s="406"/>
      <c r="S156" s="405"/>
      <c r="T156" s="405"/>
      <c r="U156" s="405"/>
      <c r="V156" s="405"/>
      <c r="W156" s="405"/>
      <c r="X156" s="405"/>
      <c r="Y156" s="405"/>
      <c r="Z156" s="405"/>
    </row>
    <row r="157" spans="1:26" ht="15.75" customHeight="1">
      <c r="A157" s="84"/>
      <c r="B157" s="405"/>
      <c r="C157" s="405"/>
      <c r="D157" s="405"/>
      <c r="E157" s="84"/>
      <c r="F157" s="405"/>
      <c r="G157" s="405"/>
      <c r="H157" s="405"/>
      <c r="I157" s="405"/>
      <c r="J157" s="405"/>
      <c r="K157" s="405"/>
      <c r="L157" s="405"/>
      <c r="M157" s="405"/>
      <c r="N157" s="405"/>
      <c r="O157" s="405"/>
      <c r="P157" s="405"/>
      <c r="Q157" s="405"/>
      <c r="R157" s="406"/>
      <c r="S157" s="405"/>
      <c r="T157" s="405"/>
      <c r="U157" s="405"/>
      <c r="V157" s="405"/>
      <c r="W157" s="405"/>
      <c r="X157" s="405"/>
      <c r="Y157" s="405"/>
      <c r="Z157" s="405"/>
    </row>
    <row r="158" spans="1:26" ht="15.75" customHeight="1">
      <c r="A158" s="84"/>
      <c r="B158" s="405"/>
      <c r="C158" s="405"/>
      <c r="D158" s="405"/>
      <c r="E158" s="84"/>
      <c r="F158" s="405"/>
      <c r="G158" s="405"/>
      <c r="H158" s="405"/>
      <c r="I158" s="405"/>
      <c r="J158" s="405"/>
      <c r="K158" s="405"/>
      <c r="L158" s="405"/>
      <c r="M158" s="405"/>
      <c r="N158" s="405"/>
      <c r="O158" s="405"/>
      <c r="P158" s="405"/>
      <c r="Q158" s="405"/>
      <c r="R158" s="406"/>
      <c r="S158" s="405"/>
      <c r="T158" s="405"/>
      <c r="U158" s="405"/>
      <c r="V158" s="405"/>
      <c r="W158" s="405"/>
      <c r="X158" s="405"/>
      <c r="Y158" s="405"/>
      <c r="Z158" s="405"/>
    </row>
    <row r="159" spans="1:26" ht="15.75" customHeight="1">
      <c r="A159" s="84"/>
      <c r="B159" s="405"/>
      <c r="C159" s="405"/>
      <c r="D159" s="405"/>
      <c r="E159" s="84"/>
      <c r="F159" s="405"/>
      <c r="G159" s="405"/>
      <c r="H159" s="405"/>
      <c r="I159" s="405"/>
      <c r="J159" s="405"/>
      <c r="K159" s="405"/>
      <c r="L159" s="405"/>
      <c r="M159" s="405"/>
      <c r="N159" s="405"/>
      <c r="O159" s="405"/>
      <c r="P159" s="405"/>
      <c r="Q159" s="405"/>
      <c r="R159" s="406"/>
      <c r="S159" s="405"/>
      <c r="T159" s="405"/>
      <c r="U159" s="405"/>
      <c r="V159" s="405"/>
      <c r="W159" s="405"/>
      <c r="X159" s="405"/>
      <c r="Y159" s="405"/>
      <c r="Z159" s="405"/>
    </row>
    <row r="160" spans="1:26" ht="15.75" customHeight="1">
      <c r="A160" s="84"/>
      <c r="B160" s="405"/>
      <c r="C160" s="405"/>
      <c r="D160" s="405"/>
      <c r="E160" s="84"/>
      <c r="F160" s="405"/>
      <c r="G160" s="405"/>
      <c r="H160" s="405"/>
      <c r="I160" s="405"/>
      <c r="J160" s="405"/>
      <c r="K160" s="405"/>
      <c r="L160" s="405"/>
      <c r="M160" s="405"/>
      <c r="N160" s="405"/>
      <c r="O160" s="405"/>
      <c r="P160" s="405"/>
      <c r="Q160" s="405"/>
      <c r="R160" s="406"/>
      <c r="S160" s="405"/>
      <c r="T160" s="405"/>
      <c r="U160" s="405"/>
      <c r="V160" s="405"/>
      <c r="W160" s="405"/>
      <c r="X160" s="405"/>
      <c r="Y160" s="405"/>
      <c r="Z160" s="405"/>
    </row>
    <row r="161" spans="1:26" ht="15.75" customHeight="1">
      <c r="A161" s="84"/>
      <c r="B161" s="405"/>
      <c r="C161" s="405"/>
      <c r="D161" s="405"/>
      <c r="E161" s="84"/>
      <c r="F161" s="405"/>
      <c r="G161" s="405"/>
      <c r="H161" s="405"/>
      <c r="I161" s="405"/>
      <c r="J161" s="405"/>
      <c r="K161" s="405"/>
      <c r="L161" s="405"/>
      <c r="M161" s="405"/>
      <c r="N161" s="405"/>
      <c r="O161" s="405"/>
      <c r="P161" s="405"/>
      <c r="Q161" s="405"/>
      <c r="R161" s="406"/>
      <c r="S161" s="405"/>
      <c r="T161" s="405"/>
      <c r="U161" s="405"/>
      <c r="V161" s="405"/>
      <c r="W161" s="405"/>
      <c r="X161" s="405"/>
      <c r="Y161" s="405"/>
      <c r="Z161" s="405"/>
    </row>
    <row r="162" spans="1:26" ht="15.75" customHeight="1">
      <c r="A162" s="84"/>
      <c r="B162" s="405"/>
      <c r="C162" s="405"/>
      <c r="D162" s="405"/>
      <c r="E162" s="84"/>
      <c r="F162" s="405"/>
      <c r="G162" s="405"/>
      <c r="H162" s="405"/>
      <c r="I162" s="405"/>
      <c r="J162" s="405"/>
      <c r="K162" s="405"/>
      <c r="L162" s="405"/>
      <c r="M162" s="405"/>
      <c r="N162" s="405"/>
      <c r="O162" s="405"/>
      <c r="P162" s="405"/>
      <c r="Q162" s="405"/>
      <c r="R162" s="406"/>
      <c r="S162" s="405"/>
      <c r="T162" s="405"/>
      <c r="U162" s="405"/>
      <c r="V162" s="405"/>
      <c r="W162" s="405"/>
      <c r="X162" s="405"/>
      <c r="Y162" s="405"/>
      <c r="Z162" s="405"/>
    </row>
    <row r="163" spans="1:26" ht="15.75" customHeight="1">
      <c r="A163" s="84"/>
      <c r="B163" s="405"/>
      <c r="C163" s="405"/>
      <c r="D163" s="405"/>
      <c r="E163" s="84"/>
      <c r="F163" s="405"/>
      <c r="G163" s="405"/>
      <c r="H163" s="405"/>
      <c r="I163" s="405"/>
      <c r="J163" s="405"/>
      <c r="K163" s="405"/>
      <c r="L163" s="405"/>
      <c r="M163" s="405"/>
      <c r="N163" s="405"/>
      <c r="O163" s="405"/>
      <c r="P163" s="405"/>
      <c r="Q163" s="405"/>
      <c r="R163" s="406"/>
      <c r="S163" s="405"/>
      <c r="T163" s="405"/>
      <c r="U163" s="405"/>
      <c r="V163" s="405"/>
      <c r="W163" s="405"/>
      <c r="X163" s="405"/>
      <c r="Y163" s="405"/>
      <c r="Z163" s="405"/>
    </row>
    <row r="164" spans="1:26" ht="15.75" customHeight="1">
      <c r="A164" s="84"/>
      <c r="B164" s="405"/>
      <c r="C164" s="405"/>
      <c r="D164" s="405"/>
      <c r="E164" s="84"/>
      <c r="F164" s="405"/>
      <c r="G164" s="405"/>
      <c r="H164" s="405"/>
      <c r="I164" s="405"/>
      <c r="J164" s="405"/>
      <c r="K164" s="405"/>
      <c r="L164" s="405"/>
      <c r="M164" s="405"/>
      <c r="N164" s="405"/>
      <c r="O164" s="405"/>
      <c r="P164" s="405"/>
      <c r="Q164" s="405"/>
      <c r="R164" s="406"/>
      <c r="S164" s="405"/>
      <c r="T164" s="405"/>
      <c r="U164" s="405"/>
      <c r="V164" s="405"/>
      <c r="W164" s="405"/>
      <c r="X164" s="405"/>
      <c r="Y164" s="405"/>
      <c r="Z164" s="405"/>
    </row>
    <row r="165" spans="1:26" ht="15.75" customHeight="1">
      <c r="A165" s="84"/>
      <c r="B165" s="405"/>
      <c r="C165" s="405"/>
      <c r="D165" s="405"/>
      <c r="E165" s="84"/>
      <c r="F165" s="405"/>
      <c r="G165" s="405"/>
      <c r="H165" s="405"/>
      <c r="I165" s="405"/>
      <c r="J165" s="405"/>
      <c r="K165" s="405"/>
      <c r="L165" s="405"/>
      <c r="M165" s="405"/>
      <c r="N165" s="405"/>
      <c r="O165" s="405"/>
      <c r="P165" s="405"/>
      <c r="Q165" s="405"/>
      <c r="R165" s="406"/>
      <c r="S165" s="405"/>
      <c r="T165" s="405"/>
      <c r="U165" s="405"/>
      <c r="V165" s="405"/>
      <c r="W165" s="405"/>
      <c r="X165" s="405"/>
      <c r="Y165" s="405"/>
      <c r="Z165" s="405"/>
    </row>
    <row r="166" spans="1:26" ht="15.75" customHeight="1">
      <c r="A166" s="84"/>
      <c r="B166" s="405"/>
      <c r="C166" s="405"/>
      <c r="D166" s="405"/>
      <c r="E166" s="84"/>
      <c r="F166" s="405"/>
      <c r="G166" s="405"/>
      <c r="H166" s="405"/>
      <c r="I166" s="405"/>
      <c r="J166" s="405"/>
      <c r="K166" s="405"/>
      <c r="L166" s="405"/>
      <c r="M166" s="405"/>
      <c r="N166" s="405"/>
      <c r="O166" s="405"/>
      <c r="P166" s="405"/>
      <c r="Q166" s="405"/>
      <c r="R166" s="406"/>
      <c r="S166" s="405"/>
      <c r="T166" s="405"/>
      <c r="U166" s="405"/>
      <c r="V166" s="405"/>
      <c r="W166" s="405"/>
      <c r="X166" s="405"/>
      <c r="Y166" s="405"/>
      <c r="Z166" s="405"/>
    </row>
    <row r="167" spans="1:26" ht="15.75" customHeight="1">
      <c r="A167" s="84"/>
      <c r="B167" s="405"/>
      <c r="C167" s="405"/>
      <c r="D167" s="405"/>
      <c r="E167" s="84"/>
      <c r="F167" s="405"/>
      <c r="G167" s="405"/>
      <c r="H167" s="405"/>
      <c r="I167" s="405"/>
      <c r="J167" s="405"/>
      <c r="K167" s="405"/>
      <c r="L167" s="405"/>
      <c r="M167" s="405"/>
      <c r="N167" s="405"/>
      <c r="O167" s="405"/>
      <c r="P167" s="405"/>
      <c r="Q167" s="405"/>
      <c r="R167" s="406"/>
      <c r="S167" s="405"/>
      <c r="T167" s="405"/>
      <c r="U167" s="405"/>
      <c r="V167" s="405"/>
      <c r="W167" s="405"/>
      <c r="X167" s="405"/>
      <c r="Y167" s="405"/>
      <c r="Z167" s="405"/>
    </row>
    <row r="168" spans="1:26" ht="15.75" customHeight="1">
      <c r="A168" s="84"/>
      <c r="B168" s="405"/>
      <c r="C168" s="405"/>
      <c r="D168" s="405"/>
      <c r="E168" s="84"/>
      <c r="F168" s="405"/>
      <c r="G168" s="405"/>
      <c r="H168" s="405"/>
      <c r="I168" s="405"/>
      <c r="J168" s="405"/>
      <c r="K168" s="405"/>
      <c r="L168" s="405"/>
      <c r="M168" s="405"/>
      <c r="N168" s="405"/>
      <c r="O168" s="405"/>
      <c r="P168" s="405"/>
      <c r="Q168" s="405"/>
      <c r="R168" s="406"/>
      <c r="S168" s="405"/>
      <c r="T168" s="405"/>
      <c r="U168" s="405"/>
      <c r="V168" s="405"/>
      <c r="W168" s="405"/>
      <c r="X168" s="405"/>
      <c r="Y168" s="405"/>
      <c r="Z168" s="405"/>
    </row>
    <row r="169" spans="1:26" ht="15.75" customHeight="1">
      <c r="A169" s="84"/>
      <c r="B169" s="405"/>
      <c r="C169" s="405"/>
      <c r="D169" s="405"/>
      <c r="E169" s="84"/>
      <c r="F169" s="405"/>
      <c r="G169" s="405"/>
      <c r="H169" s="405"/>
      <c r="I169" s="405"/>
      <c r="J169" s="405"/>
      <c r="K169" s="405"/>
      <c r="L169" s="405"/>
      <c r="M169" s="405"/>
      <c r="N169" s="405"/>
      <c r="O169" s="405"/>
      <c r="P169" s="405"/>
      <c r="Q169" s="405"/>
      <c r="R169" s="406"/>
      <c r="S169" s="405"/>
      <c r="T169" s="405"/>
      <c r="U169" s="405"/>
      <c r="V169" s="405"/>
      <c r="W169" s="405"/>
      <c r="X169" s="405"/>
      <c r="Y169" s="405"/>
      <c r="Z169" s="405"/>
    </row>
    <row r="170" spans="1:26" ht="15.75" customHeight="1">
      <c r="A170" s="84"/>
      <c r="B170" s="405"/>
      <c r="C170" s="405"/>
      <c r="D170" s="405"/>
      <c r="E170" s="84"/>
      <c r="F170" s="405"/>
      <c r="G170" s="405"/>
      <c r="H170" s="405"/>
      <c r="I170" s="405"/>
      <c r="J170" s="405"/>
      <c r="K170" s="405"/>
      <c r="L170" s="405"/>
      <c r="M170" s="405"/>
      <c r="N170" s="405"/>
      <c r="O170" s="405"/>
      <c r="P170" s="405"/>
      <c r="Q170" s="405"/>
      <c r="R170" s="406"/>
      <c r="S170" s="405"/>
      <c r="T170" s="405"/>
      <c r="U170" s="405"/>
      <c r="V170" s="405"/>
      <c r="W170" s="405"/>
      <c r="X170" s="405"/>
      <c r="Y170" s="405"/>
      <c r="Z170" s="405"/>
    </row>
    <row r="171" spans="1:26" ht="15.75" customHeight="1">
      <c r="A171" s="84"/>
      <c r="B171" s="405"/>
      <c r="C171" s="405"/>
      <c r="D171" s="405"/>
      <c r="E171" s="84"/>
      <c r="F171" s="405"/>
      <c r="G171" s="405"/>
      <c r="H171" s="405"/>
      <c r="I171" s="405"/>
      <c r="J171" s="405"/>
      <c r="K171" s="405"/>
      <c r="L171" s="405"/>
      <c r="M171" s="405"/>
      <c r="N171" s="405"/>
      <c r="O171" s="405"/>
      <c r="P171" s="405"/>
      <c r="Q171" s="405"/>
      <c r="R171" s="406"/>
      <c r="S171" s="405"/>
      <c r="T171" s="405"/>
      <c r="U171" s="405"/>
      <c r="V171" s="405"/>
      <c r="W171" s="405"/>
      <c r="X171" s="405"/>
      <c r="Y171" s="405"/>
      <c r="Z171" s="405"/>
    </row>
    <row r="172" spans="1:26" ht="15.75" customHeight="1">
      <c r="A172" s="84"/>
      <c r="B172" s="405"/>
      <c r="C172" s="405"/>
      <c r="D172" s="405"/>
      <c r="E172" s="84"/>
      <c r="F172" s="405"/>
      <c r="G172" s="405"/>
      <c r="H172" s="405"/>
      <c r="I172" s="405"/>
      <c r="J172" s="405"/>
      <c r="K172" s="405"/>
      <c r="L172" s="405"/>
      <c r="M172" s="405"/>
      <c r="N172" s="405"/>
      <c r="O172" s="405"/>
      <c r="P172" s="405"/>
      <c r="Q172" s="405"/>
      <c r="R172" s="406"/>
      <c r="S172" s="405"/>
      <c r="T172" s="405"/>
      <c r="U172" s="405"/>
      <c r="V172" s="405"/>
      <c r="W172" s="405"/>
      <c r="X172" s="405"/>
      <c r="Y172" s="405"/>
      <c r="Z172" s="405"/>
    </row>
    <row r="173" spans="1:26" ht="15.75" customHeight="1">
      <c r="A173" s="84"/>
      <c r="B173" s="405"/>
      <c r="C173" s="405"/>
      <c r="D173" s="405"/>
      <c r="E173" s="84"/>
      <c r="F173" s="405"/>
      <c r="G173" s="405"/>
      <c r="H173" s="405"/>
      <c r="I173" s="405"/>
      <c r="J173" s="405"/>
      <c r="K173" s="405"/>
      <c r="L173" s="405"/>
      <c r="M173" s="405"/>
      <c r="N173" s="405"/>
      <c r="O173" s="405"/>
      <c r="P173" s="405"/>
      <c r="Q173" s="405"/>
      <c r="R173" s="406"/>
      <c r="S173" s="405"/>
      <c r="T173" s="405"/>
      <c r="U173" s="405"/>
      <c r="V173" s="405"/>
      <c r="W173" s="405"/>
      <c r="X173" s="405"/>
      <c r="Y173" s="405"/>
      <c r="Z173" s="405"/>
    </row>
    <row r="174" spans="1:26" ht="15.75" customHeight="1">
      <c r="A174" s="84"/>
      <c r="B174" s="405"/>
      <c r="C174" s="405"/>
      <c r="D174" s="405"/>
      <c r="E174" s="84"/>
      <c r="F174" s="405"/>
      <c r="G174" s="405"/>
      <c r="H174" s="405"/>
      <c r="I174" s="405"/>
      <c r="J174" s="405"/>
      <c r="K174" s="405"/>
      <c r="L174" s="405"/>
      <c r="M174" s="405"/>
      <c r="N174" s="405"/>
      <c r="O174" s="405"/>
      <c r="P174" s="405"/>
      <c r="Q174" s="405"/>
      <c r="R174" s="406"/>
      <c r="S174" s="405"/>
      <c r="T174" s="405"/>
      <c r="U174" s="405"/>
      <c r="V174" s="405"/>
      <c r="W174" s="405"/>
      <c r="X174" s="405"/>
      <c r="Y174" s="405"/>
      <c r="Z174" s="405"/>
    </row>
    <row r="175" spans="1:26" ht="15.75" customHeight="1">
      <c r="A175" s="84"/>
      <c r="B175" s="405"/>
      <c r="C175" s="405"/>
      <c r="D175" s="405"/>
      <c r="E175" s="84"/>
      <c r="F175" s="405"/>
      <c r="G175" s="405"/>
      <c r="H175" s="405"/>
      <c r="I175" s="405"/>
      <c r="J175" s="405"/>
      <c r="K175" s="405"/>
      <c r="L175" s="405"/>
      <c r="M175" s="405"/>
      <c r="N175" s="405"/>
      <c r="O175" s="405"/>
      <c r="P175" s="405"/>
      <c r="Q175" s="405"/>
      <c r="R175" s="406"/>
      <c r="S175" s="405"/>
      <c r="T175" s="405"/>
      <c r="U175" s="405"/>
      <c r="V175" s="405"/>
      <c r="W175" s="405"/>
      <c r="X175" s="405"/>
      <c r="Y175" s="405"/>
      <c r="Z175" s="405"/>
    </row>
    <row r="176" spans="1:26" ht="15.75" customHeight="1">
      <c r="A176" s="84"/>
      <c r="B176" s="405"/>
      <c r="C176" s="405"/>
      <c r="D176" s="405"/>
      <c r="E176" s="84"/>
      <c r="F176" s="405"/>
      <c r="G176" s="405"/>
      <c r="H176" s="405"/>
      <c r="I176" s="405"/>
      <c r="J176" s="405"/>
      <c r="K176" s="405"/>
      <c r="L176" s="405"/>
      <c r="M176" s="405"/>
      <c r="N176" s="405"/>
      <c r="O176" s="405"/>
      <c r="P176" s="405"/>
      <c r="Q176" s="405"/>
      <c r="R176" s="406"/>
      <c r="S176" s="405"/>
      <c r="T176" s="405"/>
      <c r="U176" s="405"/>
      <c r="V176" s="405"/>
      <c r="W176" s="405"/>
      <c r="X176" s="405"/>
      <c r="Y176" s="405"/>
      <c r="Z176" s="405"/>
    </row>
    <row r="177" spans="1:26" ht="15.75" customHeight="1">
      <c r="A177" s="84"/>
      <c r="B177" s="405"/>
      <c r="C177" s="405"/>
      <c r="D177" s="405"/>
      <c r="E177" s="84"/>
      <c r="F177" s="405"/>
      <c r="G177" s="405"/>
      <c r="H177" s="405"/>
      <c r="I177" s="405"/>
      <c r="J177" s="405"/>
      <c r="K177" s="405"/>
      <c r="L177" s="405"/>
      <c r="M177" s="405"/>
      <c r="N177" s="405"/>
      <c r="O177" s="405"/>
      <c r="P177" s="405"/>
      <c r="Q177" s="405"/>
      <c r="R177" s="406"/>
      <c r="S177" s="405"/>
      <c r="T177" s="405"/>
      <c r="U177" s="405"/>
      <c r="V177" s="405"/>
      <c r="W177" s="405"/>
      <c r="X177" s="405"/>
      <c r="Y177" s="405"/>
      <c r="Z177" s="405"/>
    </row>
    <row r="178" spans="1:26" ht="15.75" customHeight="1">
      <c r="A178" s="84"/>
      <c r="B178" s="405"/>
      <c r="C178" s="405"/>
      <c r="D178" s="405"/>
      <c r="E178" s="84"/>
      <c r="F178" s="405"/>
      <c r="G178" s="405"/>
      <c r="H178" s="405"/>
      <c r="I178" s="405"/>
      <c r="J178" s="405"/>
      <c r="K178" s="405"/>
      <c r="L178" s="405"/>
      <c r="M178" s="405"/>
      <c r="N178" s="405"/>
      <c r="O178" s="405"/>
      <c r="P178" s="405"/>
      <c r="Q178" s="405"/>
      <c r="R178" s="406"/>
      <c r="S178" s="405"/>
      <c r="T178" s="405"/>
      <c r="U178" s="405"/>
      <c r="V178" s="405"/>
      <c r="W178" s="405"/>
      <c r="X178" s="405"/>
      <c r="Y178" s="405"/>
      <c r="Z178" s="405"/>
    </row>
    <row r="179" spans="1:26" ht="15.75" customHeight="1">
      <c r="A179" s="84"/>
      <c r="B179" s="405"/>
      <c r="C179" s="405"/>
      <c r="D179" s="405"/>
      <c r="E179" s="84"/>
      <c r="F179" s="405"/>
      <c r="G179" s="405"/>
      <c r="H179" s="405"/>
      <c r="I179" s="405"/>
      <c r="J179" s="405"/>
      <c r="K179" s="405"/>
      <c r="L179" s="405"/>
      <c r="M179" s="405"/>
      <c r="N179" s="405"/>
      <c r="O179" s="405"/>
      <c r="P179" s="405"/>
      <c r="Q179" s="405"/>
      <c r="R179" s="406"/>
      <c r="S179" s="405"/>
      <c r="T179" s="405"/>
      <c r="U179" s="405"/>
      <c r="V179" s="405"/>
      <c r="W179" s="405"/>
      <c r="X179" s="405"/>
      <c r="Y179" s="405"/>
      <c r="Z179" s="405"/>
    </row>
    <row r="180" spans="1:26" ht="15.75" customHeight="1">
      <c r="A180" s="84"/>
      <c r="B180" s="405"/>
      <c r="C180" s="405"/>
      <c r="D180" s="405"/>
      <c r="E180" s="84"/>
      <c r="F180" s="405"/>
      <c r="G180" s="405"/>
      <c r="H180" s="405"/>
      <c r="I180" s="405"/>
      <c r="J180" s="405"/>
      <c r="K180" s="405"/>
      <c r="L180" s="405"/>
      <c r="M180" s="405"/>
      <c r="N180" s="405"/>
      <c r="O180" s="405"/>
      <c r="P180" s="405"/>
      <c r="Q180" s="405"/>
      <c r="R180" s="406"/>
      <c r="S180" s="405"/>
      <c r="T180" s="405"/>
      <c r="U180" s="405"/>
      <c r="V180" s="405"/>
      <c r="W180" s="405"/>
      <c r="X180" s="405"/>
      <c r="Y180" s="405"/>
      <c r="Z180" s="405"/>
    </row>
    <row r="181" spans="1:26" ht="15.75" customHeight="1">
      <c r="A181" s="84"/>
      <c r="B181" s="405"/>
      <c r="C181" s="405"/>
      <c r="D181" s="405"/>
      <c r="E181" s="84"/>
      <c r="F181" s="405"/>
      <c r="G181" s="405"/>
      <c r="H181" s="405"/>
      <c r="I181" s="405"/>
      <c r="J181" s="405"/>
      <c r="K181" s="405"/>
      <c r="L181" s="405"/>
      <c r="M181" s="405"/>
      <c r="N181" s="405"/>
      <c r="O181" s="405"/>
      <c r="P181" s="405"/>
      <c r="Q181" s="405"/>
      <c r="R181" s="406"/>
      <c r="S181" s="405"/>
      <c r="T181" s="405"/>
      <c r="U181" s="405"/>
      <c r="V181" s="405"/>
      <c r="W181" s="405"/>
      <c r="X181" s="405"/>
      <c r="Y181" s="405"/>
      <c r="Z181" s="405"/>
    </row>
    <row r="182" spans="1:26" ht="15.75" customHeight="1">
      <c r="A182" s="84"/>
      <c r="B182" s="405"/>
      <c r="C182" s="405"/>
      <c r="D182" s="405"/>
      <c r="E182" s="84"/>
      <c r="F182" s="405"/>
      <c r="G182" s="405"/>
      <c r="H182" s="405"/>
      <c r="I182" s="405"/>
      <c r="J182" s="405"/>
      <c r="K182" s="405"/>
      <c r="L182" s="405"/>
      <c r="M182" s="405"/>
      <c r="N182" s="405"/>
      <c r="O182" s="405"/>
      <c r="P182" s="405"/>
      <c r="Q182" s="405"/>
      <c r="R182" s="406"/>
      <c r="S182" s="405"/>
      <c r="T182" s="405"/>
      <c r="U182" s="405"/>
      <c r="V182" s="405"/>
      <c r="W182" s="405"/>
      <c r="X182" s="405"/>
      <c r="Y182" s="405"/>
      <c r="Z182" s="405"/>
    </row>
    <row r="183" spans="1:26" ht="15.75" customHeight="1">
      <c r="A183" s="84"/>
      <c r="B183" s="405"/>
      <c r="C183" s="405"/>
      <c r="D183" s="405"/>
      <c r="E183" s="84"/>
      <c r="F183" s="405"/>
      <c r="G183" s="405"/>
      <c r="H183" s="405"/>
      <c r="I183" s="405"/>
      <c r="J183" s="405"/>
      <c r="K183" s="405"/>
      <c r="L183" s="405"/>
      <c r="M183" s="405"/>
      <c r="N183" s="405"/>
      <c r="O183" s="405"/>
      <c r="P183" s="405"/>
      <c r="Q183" s="405"/>
      <c r="R183" s="406"/>
      <c r="S183" s="405"/>
      <c r="T183" s="405"/>
      <c r="U183" s="405"/>
      <c r="V183" s="405"/>
      <c r="W183" s="405"/>
      <c r="X183" s="405"/>
      <c r="Y183" s="405"/>
      <c r="Z183" s="405"/>
    </row>
    <row r="184" spans="1:26" ht="15.75" customHeight="1">
      <c r="A184" s="84"/>
      <c r="B184" s="405"/>
      <c r="C184" s="405"/>
      <c r="D184" s="405"/>
      <c r="E184" s="84"/>
      <c r="F184" s="405"/>
      <c r="G184" s="405"/>
      <c r="H184" s="405"/>
      <c r="I184" s="405"/>
      <c r="J184" s="405"/>
      <c r="K184" s="405"/>
      <c r="L184" s="405"/>
      <c r="M184" s="405"/>
      <c r="N184" s="405"/>
      <c r="O184" s="405"/>
      <c r="P184" s="405"/>
      <c r="Q184" s="405"/>
      <c r="R184" s="406"/>
      <c r="S184" s="405"/>
      <c r="T184" s="405"/>
      <c r="U184" s="405"/>
      <c r="V184" s="405"/>
      <c r="W184" s="405"/>
      <c r="X184" s="405"/>
      <c r="Y184" s="405"/>
      <c r="Z184" s="405"/>
    </row>
    <row r="185" spans="1:26" ht="15.75" customHeight="1">
      <c r="A185" s="84"/>
      <c r="B185" s="405"/>
      <c r="C185" s="405"/>
      <c r="D185" s="405"/>
      <c r="E185" s="84"/>
      <c r="F185" s="405"/>
      <c r="G185" s="405"/>
      <c r="H185" s="405"/>
      <c r="I185" s="405"/>
      <c r="J185" s="405"/>
      <c r="K185" s="405"/>
      <c r="L185" s="405"/>
      <c r="M185" s="405"/>
      <c r="N185" s="405"/>
      <c r="O185" s="405"/>
      <c r="P185" s="405"/>
      <c r="Q185" s="405"/>
      <c r="R185" s="406"/>
      <c r="S185" s="405"/>
      <c r="T185" s="405"/>
      <c r="U185" s="405"/>
      <c r="V185" s="405"/>
      <c r="W185" s="405"/>
      <c r="X185" s="405"/>
      <c r="Y185" s="405"/>
      <c r="Z185" s="405"/>
    </row>
    <row r="186" spans="1:26" ht="15.75" customHeight="1">
      <c r="A186" s="84"/>
      <c r="B186" s="405"/>
      <c r="C186" s="405"/>
      <c r="D186" s="405"/>
      <c r="E186" s="84"/>
      <c r="F186" s="405"/>
      <c r="G186" s="405"/>
      <c r="H186" s="405"/>
      <c r="I186" s="405"/>
      <c r="J186" s="405"/>
      <c r="K186" s="405"/>
      <c r="L186" s="405"/>
      <c r="M186" s="405"/>
      <c r="N186" s="405"/>
      <c r="O186" s="405"/>
      <c r="P186" s="405"/>
      <c r="Q186" s="405"/>
      <c r="R186" s="406"/>
      <c r="S186" s="405"/>
      <c r="T186" s="405"/>
      <c r="U186" s="405"/>
      <c r="V186" s="405"/>
      <c r="W186" s="405"/>
      <c r="X186" s="405"/>
      <c r="Y186" s="405"/>
      <c r="Z186" s="405"/>
    </row>
    <row r="187" spans="1:26" ht="15.75" customHeight="1">
      <c r="A187" s="84"/>
      <c r="B187" s="405"/>
      <c r="C187" s="405"/>
      <c r="D187" s="405"/>
      <c r="E187" s="84"/>
      <c r="F187" s="405"/>
      <c r="G187" s="405"/>
      <c r="H187" s="405"/>
      <c r="I187" s="405"/>
      <c r="J187" s="405"/>
      <c r="K187" s="405"/>
      <c r="L187" s="405"/>
      <c r="M187" s="405"/>
      <c r="N187" s="405"/>
      <c r="O187" s="405"/>
      <c r="P187" s="405"/>
      <c r="Q187" s="405"/>
      <c r="R187" s="406"/>
      <c r="S187" s="405"/>
      <c r="T187" s="405"/>
      <c r="U187" s="405"/>
      <c r="V187" s="405"/>
      <c r="W187" s="405"/>
      <c r="X187" s="405"/>
      <c r="Y187" s="405"/>
      <c r="Z187" s="405"/>
    </row>
    <row r="188" spans="1:26" ht="15.75" customHeight="1">
      <c r="A188" s="84"/>
      <c r="B188" s="405"/>
      <c r="C188" s="405"/>
      <c r="D188" s="405"/>
      <c r="E188" s="84"/>
      <c r="F188" s="405"/>
      <c r="G188" s="405"/>
      <c r="H188" s="405"/>
      <c r="I188" s="405"/>
      <c r="J188" s="405"/>
      <c r="K188" s="405"/>
      <c r="L188" s="405"/>
      <c r="M188" s="405"/>
      <c r="N188" s="405"/>
      <c r="O188" s="405"/>
      <c r="P188" s="405"/>
      <c r="Q188" s="405"/>
      <c r="R188" s="406"/>
      <c r="S188" s="405"/>
      <c r="T188" s="405"/>
      <c r="U188" s="405"/>
      <c r="V188" s="405"/>
      <c r="W188" s="405"/>
      <c r="X188" s="405"/>
      <c r="Y188" s="405"/>
      <c r="Z188" s="405"/>
    </row>
    <row r="189" spans="1:26" ht="15.75" customHeight="1">
      <c r="A189" s="84"/>
      <c r="B189" s="405"/>
      <c r="C189" s="405"/>
      <c r="D189" s="405"/>
      <c r="E189" s="84"/>
      <c r="F189" s="405"/>
      <c r="G189" s="405"/>
      <c r="H189" s="405"/>
      <c r="I189" s="405"/>
      <c r="J189" s="405"/>
      <c r="K189" s="405"/>
      <c r="L189" s="405"/>
      <c r="M189" s="405"/>
      <c r="N189" s="405"/>
      <c r="O189" s="405"/>
      <c r="P189" s="405"/>
      <c r="Q189" s="405"/>
      <c r="R189" s="406"/>
      <c r="S189" s="405"/>
      <c r="T189" s="405"/>
      <c r="U189" s="405"/>
      <c r="V189" s="405"/>
      <c r="W189" s="405"/>
      <c r="X189" s="405"/>
      <c r="Y189" s="405"/>
      <c r="Z189" s="405"/>
    </row>
    <row r="190" spans="1:26" ht="15.75" customHeight="1">
      <c r="A190" s="84"/>
      <c r="B190" s="405"/>
      <c r="C190" s="405"/>
      <c r="D190" s="405"/>
      <c r="E190" s="84"/>
      <c r="F190" s="405"/>
      <c r="G190" s="405"/>
      <c r="H190" s="405"/>
      <c r="I190" s="405"/>
      <c r="J190" s="405"/>
      <c r="K190" s="405"/>
      <c r="L190" s="405"/>
      <c r="M190" s="405"/>
      <c r="N190" s="405"/>
      <c r="O190" s="405"/>
      <c r="P190" s="405"/>
      <c r="Q190" s="405"/>
      <c r="R190" s="406"/>
      <c r="S190" s="405"/>
      <c r="T190" s="405"/>
      <c r="U190" s="405"/>
      <c r="V190" s="405"/>
      <c r="W190" s="405"/>
      <c r="X190" s="405"/>
      <c r="Y190" s="405"/>
      <c r="Z190" s="405"/>
    </row>
    <row r="191" spans="1:26" ht="15.75" customHeight="1">
      <c r="A191" s="84"/>
      <c r="B191" s="405"/>
      <c r="C191" s="405"/>
      <c r="D191" s="405"/>
      <c r="E191" s="84"/>
      <c r="F191" s="405"/>
      <c r="G191" s="405"/>
      <c r="H191" s="405"/>
      <c r="I191" s="405"/>
      <c r="J191" s="405"/>
      <c r="K191" s="405"/>
      <c r="L191" s="405"/>
      <c r="M191" s="405"/>
      <c r="N191" s="405"/>
      <c r="O191" s="405"/>
      <c r="P191" s="405"/>
      <c r="Q191" s="405"/>
      <c r="R191" s="406"/>
      <c r="S191" s="405"/>
      <c r="T191" s="405"/>
      <c r="U191" s="405"/>
      <c r="V191" s="405"/>
      <c r="W191" s="405"/>
      <c r="X191" s="405"/>
      <c r="Y191" s="405"/>
      <c r="Z191" s="405"/>
    </row>
    <row r="192" spans="1:26" ht="15.75" customHeight="1">
      <c r="A192" s="84"/>
      <c r="B192" s="405"/>
      <c r="C192" s="405"/>
      <c r="D192" s="405"/>
      <c r="E192" s="84"/>
      <c r="F192" s="405"/>
      <c r="G192" s="405"/>
      <c r="H192" s="405"/>
      <c r="I192" s="405"/>
      <c r="J192" s="405"/>
      <c r="K192" s="405"/>
      <c r="L192" s="405"/>
      <c r="M192" s="405"/>
      <c r="N192" s="405"/>
      <c r="O192" s="405"/>
      <c r="P192" s="405"/>
      <c r="Q192" s="405"/>
      <c r="R192" s="406"/>
      <c r="S192" s="405"/>
      <c r="T192" s="405"/>
      <c r="U192" s="405"/>
      <c r="V192" s="405"/>
      <c r="W192" s="405"/>
      <c r="X192" s="405"/>
      <c r="Y192" s="405"/>
      <c r="Z192" s="405"/>
    </row>
    <row r="193" spans="1:26" ht="15.75" customHeight="1">
      <c r="A193" s="84"/>
      <c r="B193" s="405"/>
      <c r="C193" s="405"/>
      <c r="D193" s="405"/>
      <c r="E193" s="84"/>
      <c r="F193" s="405"/>
      <c r="G193" s="405"/>
      <c r="H193" s="405"/>
      <c r="I193" s="405"/>
      <c r="J193" s="405"/>
      <c r="K193" s="405"/>
      <c r="L193" s="405"/>
      <c r="M193" s="405"/>
      <c r="N193" s="405"/>
      <c r="O193" s="405"/>
      <c r="P193" s="405"/>
      <c r="Q193" s="405"/>
      <c r="R193" s="406"/>
      <c r="S193" s="405"/>
      <c r="T193" s="405"/>
      <c r="U193" s="405"/>
      <c r="V193" s="405"/>
      <c r="W193" s="405"/>
      <c r="X193" s="405"/>
      <c r="Y193" s="405"/>
      <c r="Z193" s="405"/>
    </row>
    <row r="194" spans="1:26" ht="15.75" customHeight="1">
      <c r="A194" s="84"/>
      <c r="B194" s="405"/>
      <c r="C194" s="405"/>
      <c r="D194" s="405"/>
      <c r="E194" s="84"/>
      <c r="F194" s="405"/>
      <c r="G194" s="405"/>
      <c r="H194" s="405"/>
      <c r="I194" s="405"/>
      <c r="J194" s="405"/>
      <c r="K194" s="405"/>
      <c r="L194" s="405"/>
      <c r="M194" s="405"/>
      <c r="N194" s="405"/>
      <c r="O194" s="405"/>
      <c r="P194" s="405"/>
      <c r="Q194" s="405"/>
      <c r="R194" s="406"/>
      <c r="S194" s="405"/>
      <c r="T194" s="405"/>
      <c r="U194" s="405"/>
      <c r="V194" s="405"/>
      <c r="W194" s="405"/>
      <c r="X194" s="405"/>
      <c r="Y194" s="405"/>
      <c r="Z194" s="405"/>
    </row>
    <row r="195" spans="1:26" ht="15.75" customHeight="1">
      <c r="A195" s="84"/>
      <c r="B195" s="405"/>
      <c r="C195" s="405"/>
      <c r="D195" s="405"/>
      <c r="E195" s="84"/>
      <c r="F195" s="405"/>
      <c r="G195" s="405"/>
      <c r="H195" s="405"/>
      <c r="I195" s="405"/>
      <c r="J195" s="405"/>
      <c r="K195" s="405"/>
      <c r="L195" s="405"/>
      <c r="M195" s="405"/>
      <c r="N195" s="405"/>
      <c r="O195" s="405"/>
      <c r="P195" s="405"/>
      <c r="Q195" s="405"/>
      <c r="R195" s="406"/>
      <c r="S195" s="405"/>
      <c r="T195" s="405"/>
      <c r="U195" s="405"/>
      <c r="V195" s="405"/>
      <c r="W195" s="405"/>
      <c r="X195" s="405"/>
      <c r="Y195" s="405"/>
      <c r="Z195" s="405"/>
    </row>
    <row r="196" spans="1:26" ht="15.75" customHeight="1">
      <c r="A196" s="84"/>
      <c r="B196" s="405"/>
      <c r="C196" s="405"/>
      <c r="D196" s="405"/>
      <c r="E196" s="84"/>
      <c r="F196" s="405"/>
      <c r="G196" s="405"/>
      <c r="H196" s="405"/>
      <c r="I196" s="405"/>
      <c r="J196" s="405"/>
      <c r="K196" s="405"/>
      <c r="L196" s="405"/>
      <c r="M196" s="405"/>
      <c r="N196" s="405"/>
      <c r="O196" s="405"/>
      <c r="P196" s="405"/>
      <c r="Q196" s="405"/>
      <c r="R196" s="406"/>
      <c r="S196" s="405"/>
      <c r="T196" s="405"/>
      <c r="U196" s="405"/>
      <c r="V196" s="405"/>
      <c r="W196" s="405"/>
      <c r="X196" s="405"/>
      <c r="Y196" s="405"/>
      <c r="Z196" s="405"/>
    </row>
    <row r="197" spans="1:26" ht="15.75" customHeight="1">
      <c r="A197" s="84"/>
      <c r="B197" s="405"/>
      <c r="C197" s="405"/>
      <c r="D197" s="405"/>
      <c r="E197" s="84"/>
      <c r="F197" s="405"/>
      <c r="G197" s="405"/>
      <c r="H197" s="405"/>
      <c r="I197" s="405"/>
      <c r="J197" s="405"/>
      <c r="K197" s="405"/>
      <c r="L197" s="405"/>
      <c r="M197" s="405"/>
      <c r="N197" s="405"/>
      <c r="O197" s="405"/>
      <c r="P197" s="405"/>
      <c r="Q197" s="405"/>
      <c r="R197" s="406"/>
      <c r="S197" s="405"/>
      <c r="T197" s="405"/>
      <c r="U197" s="405"/>
      <c r="V197" s="405"/>
      <c r="W197" s="405"/>
      <c r="X197" s="405"/>
      <c r="Y197" s="405"/>
      <c r="Z197" s="405"/>
    </row>
    <row r="198" spans="1:26" ht="15.75" customHeight="1">
      <c r="A198" s="84"/>
      <c r="B198" s="405"/>
      <c r="C198" s="405"/>
      <c r="D198" s="405"/>
      <c r="E198" s="84"/>
      <c r="F198" s="405"/>
      <c r="G198" s="405"/>
      <c r="H198" s="405"/>
      <c r="I198" s="405"/>
      <c r="J198" s="405"/>
      <c r="K198" s="405"/>
      <c r="L198" s="405"/>
      <c r="M198" s="405"/>
      <c r="N198" s="405"/>
      <c r="O198" s="405"/>
      <c r="P198" s="405"/>
      <c r="Q198" s="405"/>
      <c r="R198" s="406"/>
      <c r="S198" s="405"/>
      <c r="T198" s="405"/>
      <c r="U198" s="405"/>
      <c r="V198" s="405"/>
      <c r="W198" s="405"/>
      <c r="X198" s="405"/>
      <c r="Y198" s="405"/>
      <c r="Z198" s="405"/>
    </row>
    <row r="199" spans="1:26" ht="15.75" customHeight="1">
      <c r="A199" s="84"/>
      <c r="B199" s="405"/>
      <c r="C199" s="405"/>
      <c r="D199" s="405"/>
      <c r="E199" s="84"/>
      <c r="F199" s="405"/>
      <c r="G199" s="405"/>
      <c r="H199" s="405"/>
      <c r="I199" s="405"/>
      <c r="J199" s="405"/>
      <c r="K199" s="405"/>
      <c r="L199" s="405"/>
      <c r="M199" s="405"/>
      <c r="N199" s="405"/>
      <c r="O199" s="405"/>
      <c r="P199" s="405"/>
      <c r="Q199" s="405"/>
      <c r="R199" s="406"/>
      <c r="S199" s="405"/>
      <c r="T199" s="405"/>
      <c r="U199" s="405"/>
      <c r="V199" s="405"/>
      <c r="W199" s="405"/>
      <c r="X199" s="405"/>
      <c r="Y199" s="405"/>
      <c r="Z199" s="405"/>
    </row>
    <row r="200" spans="1:26" ht="15.75" customHeight="1">
      <c r="A200" s="84"/>
      <c r="B200" s="405"/>
      <c r="C200" s="405"/>
      <c r="D200" s="405"/>
      <c r="E200" s="84"/>
      <c r="F200" s="405"/>
      <c r="G200" s="405"/>
      <c r="H200" s="405"/>
      <c r="I200" s="405"/>
      <c r="J200" s="405"/>
      <c r="K200" s="405"/>
      <c r="L200" s="405"/>
      <c r="M200" s="405"/>
      <c r="N200" s="405"/>
      <c r="O200" s="405"/>
      <c r="P200" s="405"/>
      <c r="Q200" s="405"/>
      <c r="R200" s="406"/>
      <c r="S200" s="405"/>
      <c r="T200" s="405"/>
      <c r="U200" s="405"/>
      <c r="V200" s="405"/>
      <c r="W200" s="405"/>
      <c r="X200" s="405"/>
      <c r="Y200" s="405"/>
      <c r="Z200" s="405"/>
    </row>
    <row r="201" spans="1:26" ht="15.75" customHeight="1">
      <c r="A201" s="84"/>
      <c r="B201" s="405"/>
      <c r="C201" s="405"/>
      <c r="D201" s="405"/>
      <c r="E201" s="84"/>
      <c r="F201" s="405"/>
      <c r="G201" s="405"/>
      <c r="H201" s="405"/>
      <c r="I201" s="405"/>
      <c r="J201" s="405"/>
      <c r="K201" s="405"/>
      <c r="L201" s="405"/>
      <c r="M201" s="405"/>
      <c r="N201" s="405"/>
      <c r="O201" s="405"/>
      <c r="P201" s="405"/>
      <c r="Q201" s="405"/>
      <c r="R201" s="406"/>
      <c r="S201" s="405"/>
      <c r="T201" s="405"/>
      <c r="U201" s="405"/>
      <c r="V201" s="405"/>
      <c r="W201" s="405"/>
      <c r="X201" s="405"/>
      <c r="Y201" s="405"/>
      <c r="Z201" s="405"/>
    </row>
    <row r="202" spans="1:26" ht="15.75" customHeight="1">
      <c r="A202" s="84"/>
      <c r="B202" s="405"/>
      <c r="C202" s="405"/>
      <c r="D202" s="405"/>
      <c r="E202" s="84"/>
      <c r="F202" s="405"/>
      <c r="G202" s="405"/>
      <c r="H202" s="405"/>
      <c r="I202" s="405"/>
      <c r="J202" s="405"/>
      <c r="K202" s="405"/>
      <c r="L202" s="405"/>
      <c r="M202" s="405"/>
      <c r="N202" s="405"/>
      <c r="O202" s="405"/>
      <c r="P202" s="405"/>
      <c r="Q202" s="405"/>
      <c r="R202" s="406"/>
      <c r="S202" s="405"/>
      <c r="T202" s="405"/>
      <c r="U202" s="405"/>
      <c r="V202" s="405"/>
      <c r="W202" s="405"/>
      <c r="X202" s="405"/>
      <c r="Y202" s="405"/>
      <c r="Z202" s="405"/>
    </row>
    <row r="203" spans="1:26" ht="15.75" customHeight="1">
      <c r="A203" s="84"/>
      <c r="B203" s="405"/>
      <c r="C203" s="405"/>
      <c r="D203" s="405"/>
      <c r="E203" s="84"/>
      <c r="F203" s="405"/>
      <c r="G203" s="405"/>
      <c r="H203" s="405"/>
      <c r="I203" s="405"/>
      <c r="J203" s="405"/>
      <c r="K203" s="405"/>
      <c r="L203" s="405"/>
      <c r="M203" s="405"/>
      <c r="N203" s="405"/>
      <c r="O203" s="405"/>
      <c r="P203" s="405"/>
      <c r="Q203" s="405"/>
      <c r="R203" s="406"/>
      <c r="S203" s="405"/>
      <c r="T203" s="405"/>
      <c r="U203" s="405"/>
      <c r="V203" s="405"/>
      <c r="W203" s="405"/>
      <c r="X203" s="405"/>
      <c r="Y203" s="405"/>
      <c r="Z203" s="405"/>
    </row>
    <row r="204" spans="1:26" ht="15.75" customHeight="1">
      <c r="A204" s="84"/>
      <c r="B204" s="405"/>
      <c r="C204" s="405"/>
      <c r="D204" s="405"/>
      <c r="E204" s="84"/>
      <c r="F204" s="405"/>
      <c r="G204" s="405"/>
      <c r="H204" s="405"/>
      <c r="I204" s="405"/>
      <c r="J204" s="405"/>
      <c r="K204" s="405"/>
      <c r="L204" s="405"/>
      <c r="M204" s="405"/>
      <c r="N204" s="405"/>
      <c r="O204" s="405"/>
      <c r="P204" s="405"/>
      <c r="Q204" s="405"/>
      <c r="R204" s="406"/>
      <c r="S204" s="405"/>
      <c r="T204" s="405"/>
      <c r="U204" s="405"/>
      <c r="V204" s="405"/>
      <c r="W204" s="405"/>
      <c r="X204" s="405"/>
      <c r="Y204" s="405"/>
      <c r="Z204" s="405"/>
    </row>
    <row r="205" spans="1:26" ht="15.75" customHeight="1">
      <c r="A205" s="84"/>
      <c r="B205" s="405"/>
      <c r="C205" s="405"/>
      <c r="D205" s="405"/>
      <c r="E205" s="84"/>
      <c r="F205" s="405"/>
      <c r="G205" s="405"/>
      <c r="H205" s="405"/>
      <c r="I205" s="405"/>
      <c r="J205" s="405"/>
      <c r="K205" s="405"/>
      <c r="L205" s="405"/>
      <c r="M205" s="405"/>
      <c r="N205" s="405"/>
      <c r="O205" s="405"/>
      <c r="P205" s="405"/>
      <c r="Q205" s="405"/>
      <c r="R205" s="406"/>
      <c r="S205" s="405"/>
      <c r="T205" s="405"/>
      <c r="U205" s="405"/>
      <c r="V205" s="405"/>
      <c r="W205" s="405"/>
      <c r="X205" s="405"/>
      <c r="Y205" s="405"/>
      <c r="Z205" s="405"/>
    </row>
    <row r="206" spans="1:26" ht="15.75" customHeight="1">
      <c r="A206" s="84"/>
      <c r="B206" s="405"/>
      <c r="C206" s="405"/>
      <c r="D206" s="405"/>
      <c r="E206" s="84"/>
      <c r="F206" s="405"/>
      <c r="G206" s="405"/>
      <c r="H206" s="405"/>
      <c r="I206" s="405"/>
      <c r="J206" s="405"/>
      <c r="K206" s="405"/>
      <c r="L206" s="405"/>
      <c r="M206" s="405"/>
      <c r="N206" s="405"/>
      <c r="O206" s="405"/>
      <c r="P206" s="405"/>
      <c r="Q206" s="405"/>
      <c r="R206" s="406"/>
      <c r="S206" s="405"/>
      <c r="T206" s="405"/>
      <c r="U206" s="405"/>
      <c r="V206" s="405"/>
      <c r="W206" s="405"/>
      <c r="X206" s="405"/>
      <c r="Y206" s="405"/>
      <c r="Z206" s="405"/>
    </row>
    <row r="207" spans="1:26" ht="15.75" customHeight="1">
      <c r="A207" s="84"/>
      <c r="B207" s="405"/>
      <c r="C207" s="405"/>
      <c r="D207" s="405"/>
      <c r="E207" s="84"/>
      <c r="F207" s="405"/>
      <c r="G207" s="405"/>
      <c r="H207" s="405"/>
      <c r="I207" s="405"/>
      <c r="J207" s="405"/>
      <c r="K207" s="405"/>
      <c r="L207" s="405"/>
      <c r="M207" s="405"/>
      <c r="N207" s="405"/>
      <c r="O207" s="405"/>
      <c r="P207" s="405"/>
      <c r="Q207" s="405"/>
      <c r="R207" s="406"/>
      <c r="S207" s="405"/>
      <c r="T207" s="405"/>
      <c r="U207" s="405"/>
      <c r="V207" s="405"/>
      <c r="W207" s="405"/>
      <c r="X207" s="405"/>
      <c r="Y207" s="405"/>
      <c r="Z207" s="405"/>
    </row>
    <row r="208" spans="1:26" ht="15.75" customHeight="1">
      <c r="A208" s="84"/>
      <c r="B208" s="405"/>
      <c r="C208" s="405"/>
      <c r="D208" s="405"/>
      <c r="E208" s="84"/>
      <c r="F208" s="405"/>
      <c r="G208" s="405"/>
      <c r="H208" s="405"/>
      <c r="I208" s="405"/>
      <c r="J208" s="405"/>
      <c r="K208" s="405"/>
      <c r="L208" s="405"/>
      <c r="M208" s="405"/>
      <c r="N208" s="405"/>
      <c r="O208" s="405"/>
      <c r="P208" s="405"/>
      <c r="Q208" s="405"/>
      <c r="R208" s="406"/>
      <c r="S208" s="405"/>
      <c r="T208" s="405"/>
      <c r="U208" s="405"/>
      <c r="V208" s="405"/>
      <c r="W208" s="405"/>
      <c r="X208" s="405"/>
      <c r="Y208" s="405"/>
      <c r="Z208" s="405"/>
    </row>
    <row r="209" spans="1:26" ht="15.75" customHeight="1">
      <c r="A209" s="84"/>
      <c r="B209" s="405"/>
      <c r="C209" s="405"/>
      <c r="D209" s="405"/>
      <c r="E209" s="84"/>
      <c r="F209" s="405"/>
      <c r="G209" s="405"/>
      <c r="H209" s="405"/>
      <c r="I209" s="405"/>
      <c r="J209" s="405"/>
      <c r="K209" s="405"/>
      <c r="L209" s="405"/>
      <c r="M209" s="405"/>
      <c r="N209" s="405"/>
      <c r="O209" s="405"/>
      <c r="P209" s="405"/>
      <c r="Q209" s="405"/>
      <c r="R209" s="406"/>
      <c r="S209" s="405"/>
      <c r="T209" s="405"/>
      <c r="U209" s="405"/>
      <c r="V209" s="405"/>
      <c r="W209" s="405"/>
      <c r="X209" s="405"/>
      <c r="Y209" s="405"/>
      <c r="Z209" s="405"/>
    </row>
    <row r="210" spans="1:26" ht="15.75" customHeight="1">
      <c r="A210" s="84"/>
      <c r="B210" s="405"/>
      <c r="C210" s="405"/>
      <c r="D210" s="405"/>
      <c r="E210" s="84"/>
      <c r="F210" s="405"/>
      <c r="G210" s="405"/>
      <c r="H210" s="405"/>
      <c r="I210" s="405"/>
      <c r="J210" s="405"/>
      <c r="K210" s="405"/>
      <c r="L210" s="405"/>
      <c r="M210" s="405"/>
      <c r="N210" s="405"/>
      <c r="O210" s="405"/>
      <c r="P210" s="405"/>
      <c r="Q210" s="405"/>
      <c r="R210" s="406"/>
      <c r="S210" s="405"/>
      <c r="T210" s="405"/>
      <c r="U210" s="405"/>
      <c r="V210" s="405"/>
      <c r="W210" s="405"/>
      <c r="X210" s="405"/>
      <c r="Y210" s="405"/>
      <c r="Z210" s="405"/>
    </row>
    <row r="211" spans="1:26" ht="15.75" customHeight="1">
      <c r="A211" s="84"/>
      <c r="B211" s="405"/>
      <c r="C211" s="405"/>
      <c r="D211" s="405"/>
      <c r="E211" s="84"/>
      <c r="F211" s="405"/>
      <c r="G211" s="405"/>
      <c r="H211" s="405"/>
      <c r="I211" s="405"/>
      <c r="J211" s="405"/>
      <c r="K211" s="405"/>
      <c r="L211" s="405"/>
      <c r="M211" s="405"/>
      <c r="N211" s="405"/>
      <c r="O211" s="405"/>
      <c r="P211" s="405"/>
      <c r="Q211" s="405"/>
      <c r="R211" s="406"/>
      <c r="S211" s="405"/>
      <c r="T211" s="405"/>
      <c r="U211" s="405"/>
      <c r="V211" s="405"/>
      <c r="W211" s="405"/>
      <c r="X211" s="405"/>
      <c r="Y211" s="405"/>
      <c r="Z211" s="405"/>
    </row>
    <row r="212" spans="1:26" ht="15.75" customHeight="1">
      <c r="A212" s="84"/>
      <c r="B212" s="405"/>
      <c r="C212" s="405"/>
      <c r="D212" s="405"/>
      <c r="E212" s="84"/>
      <c r="F212" s="405"/>
      <c r="G212" s="405"/>
      <c r="H212" s="405"/>
      <c r="I212" s="405"/>
      <c r="J212" s="405"/>
      <c r="K212" s="405"/>
      <c r="L212" s="405"/>
      <c r="M212" s="405"/>
      <c r="N212" s="405"/>
      <c r="O212" s="405"/>
      <c r="P212" s="405"/>
      <c r="Q212" s="405"/>
      <c r="R212" s="406"/>
      <c r="S212" s="405"/>
      <c r="T212" s="405"/>
      <c r="U212" s="405"/>
      <c r="V212" s="405"/>
      <c r="W212" s="405"/>
      <c r="X212" s="405"/>
      <c r="Y212" s="405"/>
      <c r="Z212" s="405"/>
    </row>
    <row r="213" spans="1:26" ht="15.75" customHeight="1">
      <c r="A213" s="84"/>
      <c r="B213" s="405"/>
      <c r="C213" s="405"/>
      <c r="D213" s="405"/>
      <c r="E213" s="84"/>
      <c r="F213" s="405"/>
      <c r="G213" s="405"/>
      <c r="H213" s="405"/>
      <c r="I213" s="405"/>
      <c r="J213" s="405"/>
      <c r="K213" s="405"/>
      <c r="L213" s="405"/>
      <c r="M213" s="405"/>
      <c r="N213" s="405"/>
      <c r="O213" s="405"/>
      <c r="P213" s="405"/>
      <c r="Q213" s="405"/>
      <c r="R213" s="406"/>
      <c r="S213" s="405"/>
      <c r="T213" s="405"/>
      <c r="U213" s="405"/>
      <c r="V213" s="405"/>
      <c r="W213" s="405"/>
      <c r="X213" s="405"/>
      <c r="Y213" s="405"/>
      <c r="Z213" s="405"/>
    </row>
    <row r="214" spans="1:26" ht="15.75" customHeight="1">
      <c r="A214" s="84"/>
      <c r="B214" s="405"/>
      <c r="C214" s="405"/>
      <c r="D214" s="405"/>
      <c r="E214" s="84"/>
      <c r="F214" s="405"/>
      <c r="G214" s="405"/>
      <c r="H214" s="405"/>
      <c r="I214" s="405"/>
      <c r="J214" s="405"/>
      <c r="K214" s="405"/>
      <c r="L214" s="405"/>
      <c r="M214" s="405"/>
      <c r="N214" s="405"/>
      <c r="O214" s="405"/>
      <c r="P214" s="405"/>
      <c r="Q214" s="405"/>
      <c r="R214" s="406"/>
      <c r="S214" s="405"/>
      <c r="T214" s="405"/>
      <c r="U214" s="405"/>
      <c r="V214" s="405"/>
      <c r="W214" s="405"/>
      <c r="X214" s="405"/>
      <c r="Y214" s="405"/>
      <c r="Z214" s="405"/>
    </row>
    <row r="215" spans="1:26" ht="15.75" customHeight="1">
      <c r="A215" s="84"/>
      <c r="B215" s="405"/>
      <c r="C215" s="405"/>
      <c r="D215" s="405"/>
      <c r="E215" s="84"/>
      <c r="F215" s="405"/>
      <c r="G215" s="405"/>
      <c r="H215" s="405"/>
      <c r="I215" s="405"/>
      <c r="J215" s="405"/>
      <c r="K215" s="405"/>
      <c r="L215" s="405"/>
      <c r="M215" s="405"/>
      <c r="N215" s="405"/>
      <c r="O215" s="405"/>
      <c r="P215" s="405"/>
      <c r="Q215" s="405"/>
      <c r="R215" s="406"/>
      <c r="S215" s="405"/>
      <c r="T215" s="405"/>
      <c r="U215" s="405"/>
      <c r="V215" s="405"/>
      <c r="W215" s="405"/>
      <c r="X215" s="405"/>
      <c r="Y215" s="405"/>
      <c r="Z215" s="405"/>
    </row>
    <row r="216" spans="1:26" ht="15.75" customHeight="1">
      <c r="A216" s="84"/>
      <c r="B216" s="405"/>
      <c r="C216" s="405"/>
      <c r="D216" s="405"/>
      <c r="E216" s="84"/>
      <c r="F216" s="405"/>
      <c r="G216" s="405"/>
      <c r="H216" s="405"/>
      <c r="I216" s="405"/>
      <c r="J216" s="405"/>
      <c r="K216" s="405"/>
      <c r="L216" s="405"/>
      <c r="M216" s="405"/>
      <c r="N216" s="405"/>
      <c r="O216" s="405"/>
      <c r="P216" s="405"/>
      <c r="Q216" s="405"/>
      <c r="R216" s="406"/>
      <c r="S216" s="405"/>
      <c r="T216" s="405"/>
      <c r="U216" s="405"/>
      <c r="V216" s="405"/>
      <c r="W216" s="405"/>
      <c r="X216" s="405"/>
      <c r="Y216" s="405"/>
      <c r="Z216" s="405"/>
    </row>
    <row r="217" spans="1:26" ht="15.75" customHeight="1">
      <c r="A217" s="84"/>
      <c r="B217" s="405"/>
      <c r="C217" s="405"/>
      <c r="D217" s="405"/>
      <c r="E217" s="84"/>
      <c r="F217" s="405"/>
      <c r="G217" s="405"/>
      <c r="H217" s="405"/>
      <c r="I217" s="405"/>
      <c r="J217" s="405"/>
      <c r="K217" s="405"/>
      <c r="L217" s="405"/>
      <c r="M217" s="405"/>
      <c r="N217" s="405"/>
      <c r="O217" s="405"/>
      <c r="P217" s="405"/>
      <c r="Q217" s="405"/>
      <c r="R217" s="406"/>
      <c r="S217" s="405"/>
      <c r="T217" s="405"/>
      <c r="U217" s="405"/>
      <c r="V217" s="405"/>
      <c r="W217" s="405"/>
      <c r="X217" s="405"/>
      <c r="Y217" s="405"/>
      <c r="Z217" s="405"/>
    </row>
    <row r="218" spans="1:26" ht="15.75" customHeight="1">
      <c r="A218" s="84"/>
      <c r="B218" s="405"/>
      <c r="C218" s="405"/>
      <c r="D218" s="405"/>
      <c r="E218" s="84"/>
      <c r="F218" s="405"/>
      <c r="G218" s="405"/>
      <c r="H218" s="405"/>
      <c r="I218" s="405"/>
      <c r="J218" s="405"/>
      <c r="K218" s="405"/>
      <c r="L218" s="405"/>
      <c r="M218" s="405"/>
      <c r="N218" s="405"/>
      <c r="O218" s="405"/>
      <c r="P218" s="405"/>
      <c r="Q218" s="405"/>
      <c r="R218" s="406"/>
      <c r="S218" s="405"/>
      <c r="T218" s="405"/>
      <c r="U218" s="405"/>
      <c r="V218" s="405"/>
      <c r="W218" s="405"/>
      <c r="X218" s="405"/>
      <c r="Y218" s="405"/>
      <c r="Z218" s="405"/>
    </row>
    <row r="219" spans="1:26" ht="15.75" customHeight="1">
      <c r="A219" s="84"/>
      <c r="B219" s="405"/>
      <c r="C219" s="405"/>
      <c r="D219" s="405"/>
      <c r="E219" s="84"/>
      <c r="F219" s="405"/>
      <c r="G219" s="405"/>
      <c r="H219" s="405"/>
      <c r="I219" s="405"/>
      <c r="J219" s="405"/>
      <c r="K219" s="405"/>
      <c r="L219" s="405"/>
      <c r="M219" s="405"/>
      <c r="N219" s="405"/>
      <c r="O219" s="405"/>
      <c r="P219" s="405"/>
      <c r="Q219" s="405"/>
      <c r="R219" s="406"/>
      <c r="S219" s="405"/>
      <c r="T219" s="405"/>
      <c r="U219" s="405"/>
      <c r="V219" s="405"/>
      <c r="W219" s="405"/>
      <c r="X219" s="405"/>
      <c r="Y219" s="405"/>
      <c r="Z219" s="405"/>
    </row>
    <row r="220" spans="1:26" ht="15.75" customHeight="1">
      <c r="A220" s="84"/>
      <c r="B220" s="405"/>
      <c r="C220" s="405"/>
      <c r="D220" s="405"/>
      <c r="E220" s="84"/>
      <c r="F220" s="405"/>
      <c r="G220" s="405"/>
      <c r="H220" s="405"/>
      <c r="I220" s="405"/>
      <c r="J220" s="405"/>
      <c r="K220" s="405"/>
      <c r="L220" s="405"/>
      <c r="M220" s="405"/>
      <c r="N220" s="405"/>
      <c r="O220" s="405"/>
      <c r="P220" s="405"/>
      <c r="Q220" s="405"/>
      <c r="R220" s="406"/>
      <c r="S220" s="405"/>
      <c r="T220" s="405"/>
      <c r="U220" s="405"/>
      <c r="V220" s="405"/>
      <c r="W220" s="405"/>
      <c r="X220" s="405"/>
      <c r="Y220" s="405"/>
      <c r="Z220" s="405"/>
    </row>
    <row r="221" spans="1:26" ht="15.75" customHeight="1">
      <c r="A221" s="84"/>
      <c r="B221" s="405"/>
      <c r="C221" s="405"/>
      <c r="D221" s="405"/>
      <c r="E221" s="84"/>
      <c r="F221" s="405"/>
      <c r="G221" s="405"/>
      <c r="H221" s="405"/>
      <c r="I221" s="405"/>
      <c r="J221" s="405"/>
      <c r="K221" s="405"/>
      <c r="L221" s="405"/>
      <c r="M221" s="405"/>
      <c r="N221" s="405"/>
      <c r="O221" s="405"/>
      <c r="P221" s="405"/>
      <c r="Q221" s="405"/>
      <c r="R221" s="406"/>
      <c r="S221" s="405"/>
      <c r="T221" s="405"/>
      <c r="U221" s="405"/>
      <c r="V221" s="405"/>
      <c r="W221" s="405"/>
      <c r="X221" s="405"/>
      <c r="Y221" s="405"/>
      <c r="Z221" s="405"/>
    </row>
    <row r="222" spans="1:26" ht="15.75" customHeight="1">
      <c r="A222" s="84"/>
      <c r="B222" s="405"/>
      <c r="C222" s="405"/>
      <c r="D222" s="405"/>
      <c r="E222" s="84"/>
      <c r="F222" s="405"/>
      <c r="G222" s="405"/>
      <c r="H222" s="405"/>
      <c r="I222" s="405"/>
      <c r="J222" s="405"/>
      <c r="K222" s="405"/>
      <c r="L222" s="405"/>
      <c r="M222" s="405"/>
      <c r="N222" s="405"/>
      <c r="O222" s="405"/>
      <c r="P222" s="405"/>
      <c r="Q222" s="405"/>
      <c r="R222" s="406"/>
      <c r="S222" s="405"/>
      <c r="T222" s="405"/>
      <c r="U222" s="405"/>
      <c r="V222" s="405"/>
      <c r="W222" s="405"/>
      <c r="X222" s="405"/>
      <c r="Y222" s="405"/>
      <c r="Z222" s="405"/>
    </row>
    <row r="223" spans="1:26" ht="15.75" customHeight="1">
      <c r="A223" s="84"/>
      <c r="B223" s="405"/>
      <c r="C223" s="405"/>
      <c r="D223" s="405"/>
      <c r="E223" s="84"/>
      <c r="F223" s="405"/>
      <c r="G223" s="405"/>
      <c r="H223" s="405"/>
      <c r="I223" s="405"/>
      <c r="J223" s="405"/>
      <c r="K223" s="405"/>
      <c r="L223" s="405"/>
      <c r="M223" s="405"/>
      <c r="N223" s="405"/>
      <c r="O223" s="405"/>
      <c r="P223" s="405"/>
      <c r="Q223" s="405"/>
      <c r="R223" s="406"/>
      <c r="S223" s="405"/>
      <c r="T223" s="405"/>
      <c r="U223" s="405"/>
      <c r="V223" s="405"/>
      <c r="W223" s="405"/>
      <c r="X223" s="405"/>
      <c r="Y223" s="405"/>
      <c r="Z223" s="405"/>
    </row>
    <row r="224" spans="1:26" ht="15.75" customHeight="1">
      <c r="A224" s="84"/>
      <c r="B224" s="405"/>
      <c r="C224" s="405"/>
      <c r="D224" s="405"/>
      <c r="E224" s="84"/>
      <c r="F224" s="405"/>
      <c r="G224" s="405"/>
      <c r="H224" s="405"/>
      <c r="I224" s="405"/>
      <c r="J224" s="405"/>
      <c r="K224" s="405"/>
      <c r="L224" s="405"/>
      <c r="M224" s="405"/>
      <c r="N224" s="405"/>
      <c r="O224" s="405"/>
      <c r="P224" s="405"/>
      <c r="Q224" s="405"/>
      <c r="R224" s="406"/>
      <c r="S224" s="405"/>
      <c r="T224" s="405"/>
      <c r="U224" s="405"/>
      <c r="V224" s="405"/>
      <c r="W224" s="405"/>
      <c r="X224" s="405"/>
      <c r="Y224" s="405"/>
      <c r="Z224" s="405"/>
    </row>
    <row r="225" spans="1:26" ht="15.75" customHeight="1">
      <c r="A225" s="84"/>
      <c r="B225" s="405"/>
      <c r="C225" s="405"/>
      <c r="D225" s="405"/>
      <c r="E225" s="84"/>
      <c r="F225" s="405"/>
      <c r="G225" s="405"/>
      <c r="H225" s="405"/>
      <c r="I225" s="405"/>
      <c r="J225" s="405"/>
      <c r="K225" s="405"/>
      <c r="L225" s="405"/>
      <c r="M225" s="405"/>
      <c r="N225" s="405"/>
      <c r="O225" s="405"/>
      <c r="P225" s="405"/>
      <c r="Q225" s="405"/>
      <c r="R225" s="406"/>
      <c r="S225" s="405"/>
      <c r="T225" s="405"/>
      <c r="U225" s="405"/>
      <c r="V225" s="405"/>
      <c r="W225" s="405"/>
      <c r="X225" s="405"/>
      <c r="Y225" s="405"/>
      <c r="Z225" s="405"/>
    </row>
    <row r="226" spans="1:26" ht="15.75" customHeight="1">
      <c r="A226" s="84"/>
      <c r="B226" s="405"/>
      <c r="C226" s="405"/>
      <c r="D226" s="405"/>
      <c r="E226" s="84"/>
      <c r="F226" s="405"/>
      <c r="G226" s="405"/>
      <c r="H226" s="405"/>
      <c r="I226" s="405"/>
      <c r="J226" s="405"/>
      <c r="K226" s="405"/>
      <c r="L226" s="405"/>
      <c r="M226" s="405"/>
      <c r="N226" s="405"/>
      <c r="O226" s="405"/>
      <c r="P226" s="405"/>
      <c r="Q226" s="405"/>
      <c r="R226" s="406"/>
      <c r="S226" s="405"/>
      <c r="T226" s="405"/>
      <c r="U226" s="405"/>
      <c r="V226" s="405"/>
      <c r="W226" s="405"/>
      <c r="X226" s="405"/>
      <c r="Y226" s="405"/>
      <c r="Z226" s="405"/>
    </row>
    <row r="227" spans="1:26" ht="15.75" customHeight="1">
      <c r="A227" s="84"/>
      <c r="B227" s="405"/>
      <c r="C227" s="405"/>
      <c r="D227" s="405"/>
      <c r="E227" s="84"/>
      <c r="F227" s="405"/>
      <c r="G227" s="405"/>
      <c r="H227" s="405"/>
      <c r="I227" s="405"/>
      <c r="J227" s="405"/>
      <c r="K227" s="405"/>
      <c r="L227" s="405"/>
      <c r="M227" s="405"/>
      <c r="N227" s="405"/>
      <c r="O227" s="405"/>
      <c r="P227" s="405"/>
      <c r="Q227" s="405"/>
      <c r="R227" s="406"/>
      <c r="S227" s="405"/>
      <c r="T227" s="405"/>
      <c r="U227" s="405"/>
      <c r="V227" s="405"/>
      <c r="W227" s="405"/>
      <c r="X227" s="405"/>
      <c r="Y227" s="405"/>
      <c r="Z227" s="405"/>
    </row>
    <row r="228" spans="1:26" ht="15.75" customHeight="1">
      <c r="A228" s="84"/>
      <c r="B228" s="405"/>
      <c r="C228" s="405"/>
      <c r="D228" s="405"/>
      <c r="E228" s="84"/>
      <c r="F228" s="405"/>
      <c r="G228" s="405"/>
      <c r="H228" s="405"/>
      <c r="I228" s="405"/>
      <c r="J228" s="405"/>
      <c r="K228" s="405"/>
      <c r="L228" s="405"/>
      <c r="M228" s="405"/>
      <c r="N228" s="405"/>
      <c r="O228" s="405"/>
      <c r="P228" s="405"/>
      <c r="Q228" s="405"/>
      <c r="R228" s="406"/>
      <c r="S228" s="405"/>
      <c r="T228" s="405"/>
      <c r="U228" s="405"/>
      <c r="V228" s="405"/>
      <c r="W228" s="405"/>
      <c r="X228" s="405"/>
      <c r="Y228" s="405"/>
      <c r="Z228" s="405"/>
    </row>
    <row r="229" spans="1:26" ht="15.75" customHeight="1">
      <c r="A229" s="84"/>
      <c r="B229" s="405"/>
      <c r="C229" s="405"/>
      <c r="D229" s="405"/>
      <c r="E229" s="84"/>
      <c r="F229" s="405"/>
      <c r="G229" s="405"/>
      <c r="H229" s="405"/>
      <c r="I229" s="405"/>
      <c r="J229" s="405"/>
      <c r="K229" s="405"/>
      <c r="L229" s="405"/>
      <c r="M229" s="405"/>
      <c r="N229" s="405"/>
      <c r="O229" s="405"/>
      <c r="P229" s="405"/>
      <c r="Q229" s="405"/>
      <c r="R229" s="406"/>
      <c r="S229" s="405"/>
      <c r="T229" s="405"/>
      <c r="U229" s="405"/>
      <c r="V229" s="405"/>
      <c r="W229" s="405"/>
      <c r="X229" s="405"/>
      <c r="Y229" s="405"/>
      <c r="Z229" s="405"/>
    </row>
    <row r="230" spans="1:26" ht="15.75" customHeight="1">
      <c r="A230" s="84"/>
      <c r="B230" s="405"/>
      <c r="C230" s="405"/>
      <c r="D230" s="405"/>
      <c r="E230" s="84"/>
      <c r="F230" s="405"/>
      <c r="G230" s="405"/>
      <c r="H230" s="405"/>
      <c r="I230" s="405"/>
      <c r="J230" s="405"/>
      <c r="K230" s="405"/>
      <c r="L230" s="405"/>
      <c r="M230" s="405"/>
      <c r="N230" s="405"/>
      <c r="O230" s="405"/>
      <c r="P230" s="405"/>
      <c r="Q230" s="405"/>
      <c r="R230" s="406"/>
      <c r="S230" s="405"/>
      <c r="T230" s="405"/>
      <c r="U230" s="405"/>
      <c r="V230" s="405"/>
      <c r="W230" s="405"/>
      <c r="X230" s="405"/>
      <c r="Y230" s="405"/>
      <c r="Z230" s="405"/>
    </row>
    <row r="231" spans="1:26" ht="15.75" customHeight="1">
      <c r="A231" s="84"/>
      <c r="B231" s="405"/>
      <c r="C231" s="405"/>
      <c r="D231" s="405"/>
      <c r="E231" s="84"/>
      <c r="F231" s="405"/>
      <c r="G231" s="405"/>
      <c r="H231" s="405"/>
      <c r="I231" s="405"/>
      <c r="J231" s="405"/>
      <c r="K231" s="405"/>
      <c r="L231" s="405"/>
      <c r="M231" s="405"/>
      <c r="N231" s="405"/>
      <c r="O231" s="405"/>
      <c r="P231" s="405"/>
      <c r="Q231" s="405"/>
      <c r="R231" s="406"/>
      <c r="S231" s="405"/>
      <c r="T231" s="405"/>
      <c r="U231" s="405"/>
      <c r="V231" s="405"/>
      <c r="W231" s="405"/>
      <c r="X231" s="405"/>
      <c r="Y231" s="405"/>
      <c r="Z231" s="405"/>
    </row>
    <row r="232" spans="1:26" ht="15.75" customHeight="1">
      <c r="A232" s="84"/>
      <c r="B232" s="405"/>
      <c r="C232" s="405"/>
      <c r="D232" s="405"/>
      <c r="E232" s="84"/>
      <c r="F232" s="405"/>
      <c r="G232" s="405"/>
      <c r="H232" s="405"/>
      <c r="I232" s="405"/>
      <c r="J232" s="405"/>
      <c r="K232" s="405"/>
      <c r="L232" s="405"/>
      <c r="M232" s="405"/>
      <c r="N232" s="405"/>
      <c r="O232" s="405"/>
      <c r="P232" s="405"/>
      <c r="Q232" s="405"/>
      <c r="R232" s="406"/>
      <c r="S232" s="405"/>
      <c r="T232" s="405"/>
      <c r="U232" s="405"/>
      <c r="V232" s="405"/>
      <c r="W232" s="405"/>
      <c r="X232" s="405"/>
      <c r="Y232" s="405"/>
      <c r="Z232" s="405"/>
    </row>
    <row r="233" spans="1:26" ht="15.75" customHeight="1">
      <c r="A233" s="84"/>
      <c r="B233" s="405"/>
      <c r="C233" s="405"/>
      <c r="D233" s="405"/>
      <c r="E233" s="84"/>
      <c r="F233" s="405"/>
      <c r="G233" s="405"/>
      <c r="H233" s="405"/>
      <c r="I233" s="405"/>
      <c r="J233" s="405"/>
      <c r="K233" s="405"/>
      <c r="L233" s="405"/>
      <c r="M233" s="405"/>
      <c r="N233" s="405"/>
      <c r="O233" s="405"/>
      <c r="P233" s="405"/>
      <c r="Q233" s="405"/>
      <c r="R233" s="406"/>
      <c r="S233" s="405"/>
      <c r="T233" s="405"/>
      <c r="U233" s="405"/>
      <c r="V233" s="405"/>
      <c r="W233" s="405"/>
      <c r="X233" s="405"/>
      <c r="Y233" s="405"/>
      <c r="Z233" s="405"/>
    </row>
    <row r="234" spans="1:26" ht="15.75" customHeight="1">
      <c r="A234" s="84"/>
      <c r="B234" s="405"/>
      <c r="C234" s="405"/>
      <c r="D234" s="405"/>
      <c r="E234" s="84"/>
      <c r="F234" s="405"/>
      <c r="G234" s="405"/>
      <c r="H234" s="405"/>
      <c r="I234" s="405"/>
      <c r="J234" s="405"/>
      <c r="K234" s="405"/>
      <c r="L234" s="405"/>
      <c r="M234" s="405"/>
      <c r="N234" s="405"/>
      <c r="O234" s="405"/>
      <c r="P234" s="405"/>
      <c r="Q234" s="405"/>
      <c r="R234" s="406"/>
      <c r="S234" s="405"/>
      <c r="T234" s="405"/>
      <c r="U234" s="405"/>
      <c r="V234" s="405"/>
      <c r="W234" s="405"/>
      <c r="X234" s="405"/>
      <c r="Y234" s="405"/>
      <c r="Z234" s="405"/>
    </row>
    <row r="235" spans="1:26" ht="15.75" customHeight="1">
      <c r="A235" s="84"/>
      <c r="B235" s="405"/>
      <c r="C235" s="405"/>
      <c r="D235" s="405"/>
      <c r="E235" s="84"/>
      <c r="F235" s="405"/>
      <c r="G235" s="405"/>
      <c r="H235" s="405"/>
      <c r="I235" s="405"/>
      <c r="J235" s="405"/>
      <c r="K235" s="405"/>
      <c r="L235" s="405"/>
      <c r="M235" s="405"/>
      <c r="N235" s="405"/>
      <c r="O235" s="405"/>
      <c r="P235" s="405"/>
      <c r="Q235" s="405"/>
      <c r="R235" s="406"/>
      <c r="S235" s="405"/>
      <c r="T235" s="405"/>
      <c r="U235" s="405"/>
      <c r="V235" s="405"/>
      <c r="W235" s="405"/>
      <c r="X235" s="405"/>
      <c r="Y235" s="405"/>
      <c r="Z235" s="405"/>
    </row>
    <row r="236" spans="1:26" ht="15.75" customHeight="1">
      <c r="A236" s="84"/>
      <c r="B236" s="405"/>
      <c r="C236" s="405"/>
      <c r="D236" s="405"/>
      <c r="E236" s="84"/>
      <c r="F236" s="405"/>
      <c r="G236" s="405"/>
      <c r="H236" s="405"/>
      <c r="I236" s="405"/>
      <c r="J236" s="405"/>
      <c r="K236" s="405"/>
      <c r="L236" s="405"/>
      <c r="M236" s="405"/>
      <c r="N236" s="405"/>
      <c r="O236" s="405"/>
      <c r="P236" s="405"/>
      <c r="Q236" s="405"/>
      <c r="R236" s="406"/>
      <c r="S236" s="405"/>
      <c r="T236" s="405"/>
      <c r="U236" s="405"/>
      <c r="V236" s="405"/>
      <c r="W236" s="405"/>
      <c r="X236" s="405"/>
      <c r="Y236" s="405"/>
      <c r="Z236" s="405"/>
    </row>
    <row r="237" spans="1:26" ht="15.75" customHeight="1">
      <c r="A237" s="84"/>
      <c r="B237" s="405"/>
      <c r="C237" s="405"/>
      <c r="D237" s="405"/>
      <c r="E237" s="84"/>
      <c r="F237" s="405"/>
      <c r="G237" s="405"/>
      <c r="H237" s="405"/>
      <c r="I237" s="405"/>
      <c r="J237" s="405"/>
      <c r="K237" s="405"/>
      <c r="L237" s="405"/>
      <c r="M237" s="405"/>
      <c r="N237" s="405"/>
      <c r="O237" s="405"/>
      <c r="P237" s="405"/>
      <c r="Q237" s="405"/>
      <c r="R237" s="406"/>
      <c r="S237" s="405"/>
      <c r="T237" s="405"/>
      <c r="U237" s="405"/>
      <c r="V237" s="405"/>
      <c r="W237" s="405"/>
      <c r="X237" s="405"/>
      <c r="Y237" s="405"/>
      <c r="Z237" s="405"/>
    </row>
    <row r="238" spans="1:26" ht="15.75" customHeight="1">
      <c r="A238" s="84"/>
      <c r="B238" s="405"/>
      <c r="C238" s="405"/>
      <c r="D238" s="405"/>
      <c r="E238" s="84"/>
      <c r="F238" s="405"/>
      <c r="G238" s="405"/>
      <c r="H238" s="405"/>
      <c r="I238" s="405"/>
      <c r="J238" s="405"/>
      <c r="K238" s="405"/>
      <c r="L238" s="405"/>
      <c r="M238" s="405"/>
      <c r="N238" s="405"/>
      <c r="O238" s="405"/>
      <c r="P238" s="405"/>
      <c r="Q238" s="405"/>
      <c r="R238" s="406"/>
      <c r="S238" s="405"/>
      <c r="T238" s="405"/>
      <c r="U238" s="405"/>
      <c r="V238" s="405"/>
      <c r="W238" s="405"/>
      <c r="X238" s="405"/>
      <c r="Y238" s="405"/>
      <c r="Z238" s="405"/>
    </row>
    <row r="239" spans="1:26" ht="15.75" customHeight="1">
      <c r="A239" s="84"/>
      <c r="B239" s="405"/>
      <c r="C239" s="405"/>
      <c r="D239" s="405"/>
      <c r="E239" s="84"/>
      <c r="F239" s="405"/>
      <c r="G239" s="405"/>
      <c r="H239" s="405"/>
      <c r="I239" s="405"/>
      <c r="J239" s="405"/>
      <c r="K239" s="405"/>
      <c r="L239" s="405"/>
      <c r="M239" s="405"/>
      <c r="N239" s="405"/>
      <c r="O239" s="405"/>
      <c r="P239" s="405"/>
      <c r="Q239" s="405"/>
      <c r="R239" s="406"/>
      <c r="S239" s="405"/>
      <c r="T239" s="405"/>
      <c r="U239" s="405"/>
      <c r="V239" s="405"/>
      <c r="W239" s="405"/>
      <c r="X239" s="405"/>
      <c r="Y239" s="405"/>
      <c r="Z239" s="405"/>
    </row>
    <row r="240" spans="1:26" ht="15.75" customHeight="1">
      <c r="A240" s="84"/>
      <c r="B240" s="405"/>
      <c r="C240" s="405"/>
      <c r="D240" s="405"/>
      <c r="E240" s="84"/>
      <c r="F240" s="405"/>
      <c r="G240" s="405"/>
      <c r="H240" s="405"/>
      <c r="I240" s="405"/>
      <c r="J240" s="405"/>
      <c r="K240" s="405"/>
      <c r="L240" s="405"/>
      <c r="M240" s="405"/>
      <c r="N240" s="405"/>
      <c r="O240" s="405"/>
      <c r="P240" s="405"/>
      <c r="Q240" s="405"/>
      <c r="R240" s="406"/>
      <c r="S240" s="405"/>
      <c r="T240" s="405"/>
      <c r="U240" s="405"/>
      <c r="V240" s="405"/>
      <c r="W240" s="405"/>
      <c r="X240" s="405"/>
      <c r="Y240" s="405"/>
      <c r="Z240" s="405"/>
    </row>
    <row r="241" spans="1:26" ht="15.75" customHeight="1">
      <c r="A241" s="84"/>
      <c r="B241" s="405"/>
      <c r="C241" s="405"/>
      <c r="D241" s="405"/>
      <c r="E241" s="84"/>
      <c r="F241" s="405"/>
      <c r="G241" s="405"/>
      <c r="H241" s="405"/>
      <c r="I241" s="405"/>
      <c r="J241" s="405"/>
      <c r="K241" s="405"/>
      <c r="L241" s="405"/>
      <c r="M241" s="405"/>
      <c r="N241" s="405"/>
      <c r="O241" s="405"/>
      <c r="P241" s="405"/>
      <c r="Q241" s="405"/>
      <c r="R241" s="406"/>
      <c r="S241" s="405"/>
      <c r="T241" s="405"/>
      <c r="U241" s="405"/>
      <c r="V241" s="405"/>
      <c r="W241" s="405"/>
      <c r="X241" s="405"/>
      <c r="Y241" s="405"/>
      <c r="Z241" s="405"/>
    </row>
    <row r="242" spans="1:26" ht="15.75" customHeight="1">
      <c r="A242" s="84"/>
      <c r="B242" s="405"/>
      <c r="C242" s="405"/>
      <c r="D242" s="405"/>
      <c r="E242" s="84"/>
      <c r="F242" s="405"/>
      <c r="G242" s="405"/>
      <c r="H242" s="405"/>
      <c r="I242" s="405"/>
      <c r="J242" s="405"/>
      <c r="K242" s="405"/>
      <c r="L242" s="405"/>
      <c r="M242" s="405"/>
      <c r="N242" s="405"/>
      <c r="O242" s="405"/>
      <c r="P242" s="405"/>
      <c r="Q242" s="405"/>
      <c r="R242" s="406"/>
      <c r="S242" s="405"/>
      <c r="T242" s="405"/>
      <c r="U242" s="405"/>
      <c r="V242" s="405"/>
      <c r="W242" s="405"/>
      <c r="X242" s="405"/>
      <c r="Y242" s="405"/>
      <c r="Z242" s="405"/>
    </row>
    <row r="243" spans="1:26" ht="15.75" customHeight="1">
      <c r="A243" s="84"/>
      <c r="B243" s="405"/>
      <c r="C243" s="405"/>
      <c r="D243" s="405"/>
      <c r="E243" s="84"/>
      <c r="F243" s="405"/>
      <c r="G243" s="405"/>
      <c r="H243" s="405"/>
      <c r="I243" s="405"/>
      <c r="J243" s="405"/>
      <c r="K243" s="405"/>
      <c r="L243" s="405"/>
      <c r="M243" s="405"/>
      <c r="N243" s="405"/>
      <c r="O243" s="405"/>
      <c r="P243" s="405"/>
      <c r="Q243" s="405"/>
      <c r="R243" s="406"/>
      <c r="S243" s="405"/>
      <c r="T243" s="405"/>
      <c r="U243" s="405"/>
      <c r="V243" s="405"/>
      <c r="W243" s="405"/>
      <c r="X243" s="405"/>
      <c r="Y243" s="405"/>
      <c r="Z243" s="405"/>
    </row>
    <row r="244" spans="1:26" ht="15.75" customHeight="1">
      <c r="A244" s="84"/>
      <c r="B244" s="405"/>
      <c r="C244" s="405"/>
      <c r="D244" s="405"/>
      <c r="E244" s="84"/>
      <c r="F244" s="405"/>
      <c r="G244" s="405"/>
      <c r="H244" s="405"/>
      <c r="I244" s="405"/>
      <c r="J244" s="405"/>
      <c r="K244" s="405"/>
      <c r="L244" s="405"/>
      <c r="M244" s="405"/>
      <c r="N244" s="405"/>
      <c r="O244" s="405"/>
      <c r="P244" s="405"/>
      <c r="Q244" s="405"/>
      <c r="R244" s="406"/>
      <c r="S244" s="405"/>
      <c r="T244" s="405"/>
      <c r="U244" s="405"/>
      <c r="V244" s="405"/>
      <c r="W244" s="405"/>
      <c r="X244" s="405"/>
      <c r="Y244" s="405"/>
      <c r="Z244" s="405"/>
    </row>
    <row r="245" spans="1:26" ht="15.75" customHeight="1">
      <c r="A245" s="84"/>
      <c r="B245" s="405"/>
      <c r="C245" s="405"/>
      <c r="D245" s="405"/>
      <c r="E245" s="84"/>
      <c r="F245" s="405"/>
      <c r="G245" s="405"/>
      <c r="H245" s="405"/>
      <c r="I245" s="405"/>
      <c r="J245" s="405"/>
      <c r="K245" s="405"/>
      <c r="L245" s="405"/>
      <c r="M245" s="405"/>
      <c r="N245" s="405"/>
      <c r="O245" s="405"/>
      <c r="P245" s="405"/>
      <c r="Q245" s="405"/>
      <c r="R245" s="406"/>
      <c r="S245" s="405"/>
      <c r="T245" s="405"/>
      <c r="U245" s="405"/>
      <c r="V245" s="405"/>
      <c r="W245" s="405"/>
      <c r="X245" s="405"/>
      <c r="Y245" s="405"/>
      <c r="Z245" s="405"/>
    </row>
    <row r="246" spans="1:26" ht="15.75" customHeight="1">
      <c r="A246" s="84"/>
      <c r="B246" s="405"/>
      <c r="C246" s="405"/>
      <c r="D246" s="405"/>
      <c r="E246" s="84"/>
      <c r="F246" s="405"/>
      <c r="G246" s="405"/>
      <c r="H246" s="405"/>
      <c r="I246" s="405"/>
      <c r="J246" s="405"/>
      <c r="K246" s="405"/>
      <c r="L246" s="405"/>
      <c r="M246" s="405"/>
      <c r="N246" s="405"/>
      <c r="O246" s="405"/>
      <c r="P246" s="405"/>
      <c r="Q246" s="405"/>
      <c r="R246" s="406"/>
      <c r="S246" s="405"/>
      <c r="T246" s="405"/>
      <c r="U246" s="405"/>
      <c r="V246" s="405"/>
      <c r="W246" s="405"/>
      <c r="X246" s="405"/>
      <c r="Y246" s="405"/>
      <c r="Z246" s="405"/>
    </row>
    <row r="247" spans="1:26" ht="15.75" customHeight="1">
      <c r="A247" s="84"/>
      <c r="B247" s="405"/>
      <c r="C247" s="405"/>
      <c r="D247" s="405"/>
      <c r="E247" s="84"/>
      <c r="F247" s="405"/>
      <c r="G247" s="405"/>
      <c r="H247" s="405"/>
      <c r="I247" s="405"/>
      <c r="J247" s="405"/>
      <c r="K247" s="405"/>
      <c r="L247" s="405"/>
      <c r="M247" s="405"/>
      <c r="N247" s="405"/>
      <c r="O247" s="405"/>
      <c r="P247" s="405"/>
      <c r="Q247" s="405"/>
      <c r="R247" s="406"/>
      <c r="S247" s="405"/>
      <c r="T247" s="405"/>
      <c r="U247" s="405"/>
      <c r="V247" s="405"/>
      <c r="W247" s="405"/>
      <c r="X247" s="405"/>
      <c r="Y247" s="405"/>
      <c r="Z247" s="405"/>
    </row>
    <row r="248" spans="1:26" ht="15.75" customHeight="1">
      <c r="A248" s="84"/>
      <c r="B248" s="405"/>
      <c r="C248" s="405"/>
      <c r="D248" s="405"/>
      <c r="E248" s="84"/>
      <c r="F248" s="405"/>
      <c r="G248" s="405"/>
      <c r="H248" s="405"/>
      <c r="I248" s="405"/>
      <c r="J248" s="405"/>
      <c r="K248" s="405"/>
      <c r="L248" s="405"/>
      <c r="M248" s="405"/>
      <c r="N248" s="405"/>
      <c r="O248" s="405"/>
      <c r="P248" s="405"/>
      <c r="Q248" s="405"/>
      <c r="R248" s="406"/>
      <c r="S248" s="405"/>
      <c r="T248" s="405"/>
      <c r="U248" s="405"/>
      <c r="V248" s="405"/>
      <c r="W248" s="405"/>
      <c r="X248" s="405"/>
      <c r="Y248" s="405"/>
      <c r="Z248" s="405"/>
    </row>
    <row r="249" spans="1:26" ht="15.75" customHeight="1">
      <c r="A249" s="84"/>
      <c r="B249" s="405"/>
      <c r="C249" s="405"/>
      <c r="D249" s="405"/>
      <c r="E249" s="84"/>
      <c r="F249" s="405"/>
      <c r="G249" s="405"/>
      <c r="H249" s="405"/>
      <c r="I249" s="405"/>
      <c r="J249" s="405"/>
      <c r="K249" s="405"/>
      <c r="L249" s="405"/>
      <c r="M249" s="405"/>
      <c r="N249" s="405"/>
      <c r="O249" s="405"/>
      <c r="P249" s="405"/>
      <c r="Q249" s="405"/>
      <c r="R249" s="406"/>
      <c r="S249" s="405"/>
      <c r="T249" s="405"/>
      <c r="U249" s="405"/>
      <c r="V249" s="405"/>
      <c r="W249" s="405"/>
      <c r="X249" s="405"/>
      <c r="Y249" s="405"/>
      <c r="Z249" s="405"/>
    </row>
    <row r="250" spans="1:26" ht="15.75" customHeight="1">
      <c r="A250" s="84"/>
      <c r="B250" s="405"/>
      <c r="C250" s="405"/>
      <c r="D250" s="405"/>
      <c r="E250" s="84"/>
      <c r="F250" s="405"/>
      <c r="G250" s="405"/>
      <c r="H250" s="405"/>
      <c r="I250" s="405"/>
      <c r="J250" s="405"/>
      <c r="K250" s="405"/>
      <c r="L250" s="405"/>
      <c r="M250" s="405"/>
      <c r="N250" s="405"/>
      <c r="O250" s="405"/>
      <c r="P250" s="405"/>
      <c r="Q250" s="405"/>
      <c r="R250" s="406"/>
      <c r="S250" s="405"/>
      <c r="T250" s="405"/>
      <c r="U250" s="405"/>
      <c r="V250" s="405"/>
      <c r="W250" s="405"/>
      <c r="X250" s="405"/>
      <c r="Y250" s="405"/>
      <c r="Z250" s="405"/>
    </row>
    <row r="251" spans="1:26" ht="15.75" customHeight="1">
      <c r="A251" s="84"/>
      <c r="B251" s="405"/>
      <c r="C251" s="405"/>
      <c r="D251" s="405"/>
      <c r="E251" s="84"/>
      <c r="F251" s="405"/>
      <c r="G251" s="405"/>
      <c r="H251" s="405"/>
      <c r="I251" s="405"/>
      <c r="J251" s="405"/>
      <c r="K251" s="405"/>
      <c r="L251" s="405"/>
      <c r="M251" s="405"/>
      <c r="N251" s="405"/>
      <c r="O251" s="405"/>
      <c r="P251" s="405"/>
      <c r="Q251" s="405"/>
      <c r="R251" s="406"/>
      <c r="S251" s="405"/>
      <c r="T251" s="405"/>
      <c r="U251" s="405"/>
      <c r="V251" s="405"/>
      <c r="W251" s="405"/>
      <c r="X251" s="405"/>
      <c r="Y251" s="405"/>
      <c r="Z251" s="405"/>
    </row>
    <row r="252" spans="1:26" ht="15.75" customHeight="1">
      <c r="A252" s="84"/>
      <c r="B252" s="405"/>
      <c r="C252" s="405"/>
      <c r="D252" s="405"/>
      <c r="E252" s="84"/>
      <c r="F252" s="405"/>
      <c r="G252" s="405"/>
      <c r="H252" s="405"/>
      <c r="I252" s="405"/>
      <c r="J252" s="405"/>
      <c r="K252" s="405"/>
      <c r="L252" s="405"/>
      <c r="M252" s="405"/>
      <c r="N252" s="405"/>
      <c r="O252" s="405"/>
      <c r="P252" s="405"/>
      <c r="Q252" s="405"/>
      <c r="R252" s="406"/>
      <c r="S252" s="405"/>
      <c r="T252" s="405"/>
      <c r="U252" s="405"/>
      <c r="V252" s="405"/>
      <c r="W252" s="405"/>
      <c r="X252" s="405"/>
      <c r="Y252" s="405"/>
      <c r="Z252" s="405"/>
    </row>
    <row r="253" spans="1:26" ht="15.75" customHeight="1">
      <c r="A253" s="84"/>
      <c r="B253" s="405"/>
      <c r="C253" s="405"/>
      <c r="D253" s="405"/>
      <c r="E253" s="84"/>
      <c r="F253" s="405"/>
      <c r="G253" s="405"/>
      <c r="H253" s="405"/>
      <c r="I253" s="405"/>
      <c r="J253" s="405"/>
      <c r="K253" s="405"/>
      <c r="L253" s="405"/>
      <c r="M253" s="405"/>
      <c r="N253" s="405"/>
      <c r="O253" s="405"/>
      <c r="P253" s="405"/>
      <c r="Q253" s="405"/>
      <c r="R253" s="406"/>
      <c r="S253" s="405"/>
      <c r="T253" s="405"/>
      <c r="U253" s="405"/>
      <c r="V253" s="405"/>
      <c r="W253" s="405"/>
      <c r="X253" s="405"/>
      <c r="Y253" s="405"/>
      <c r="Z253" s="405"/>
    </row>
    <row r="254" spans="1:26" ht="15.75" customHeight="1">
      <c r="A254" s="84"/>
      <c r="B254" s="405"/>
      <c r="C254" s="405"/>
      <c r="D254" s="405"/>
      <c r="E254" s="84"/>
      <c r="F254" s="405"/>
      <c r="G254" s="405"/>
      <c r="H254" s="405"/>
      <c r="I254" s="405"/>
      <c r="J254" s="405"/>
      <c r="K254" s="405"/>
      <c r="L254" s="405"/>
      <c r="M254" s="405"/>
      <c r="N254" s="405"/>
      <c r="O254" s="405"/>
      <c r="P254" s="405"/>
      <c r="Q254" s="405"/>
      <c r="R254" s="406"/>
      <c r="S254" s="405"/>
      <c r="T254" s="405"/>
      <c r="U254" s="405"/>
      <c r="V254" s="405"/>
      <c r="W254" s="405"/>
      <c r="X254" s="405"/>
      <c r="Y254" s="405"/>
      <c r="Z254" s="405"/>
    </row>
    <row r="255" spans="1:26" ht="15.75" customHeight="1">
      <c r="A255" s="84"/>
      <c r="B255" s="405"/>
      <c r="C255" s="405"/>
      <c r="D255" s="405"/>
      <c r="E255" s="84"/>
      <c r="F255" s="405"/>
      <c r="G255" s="405"/>
      <c r="H255" s="405"/>
      <c r="I255" s="405"/>
      <c r="J255" s="405"/>
      <c r="K255" s="405"/>
      <c r="L255" s="405"/>
      <c r="M255" s="405"/>
      <c r="N255" s="405"/>
      <c r="O255" s="405"/>
      <c r="P255" s="405"/>
      <c r="Q255" s="405"/>
      <c r="R255" s="406"/>
      <c r="S255" s="405"/>
      <c r="T255" s="405"/>
      <c r="U255" s="405"/>
      <c r="V255" s="405"/>
      <c r="W255" s="405"/>
      <c r="X255" s="405"/>
      <c r="Y255" s="405"/>
      <c r="Z255" s="405"/>
    </row>
    <row r="256" spans="1:26" ht="15.75" customHeight="1">
      <c r="A256" s="84"/>
      <c r="B256" s="405"/>
      <c r="C256" s="405"/>
      <c r="D256" s="405"/>
      <c r="E256" s="84"/>
      <c r="F256" s="405"/>
      <c r="G256" s="405"/>
      <c r="H256" s="405"/>
      <c r="I256" s="405"/>
      <c r="J256" s="405"/>
      <c r="K256" s="405"/>
      <c r="L256" s="405"/>
      <c r="M256" s="405"/>
      <c r="N256" s="405"/>
      <c r="O256" s="405"/>
      <c r="P256" s="405"/>
      <c r="Q256" s="405"/>
      <c r="R256" s="406"/>
      <c r="S256" s="405"/>
      <c r="T256" s="405"/>
      <c r="U256" s="405"/>
      <c r="V256" s="405"/>
      <c r="W256" s="405"/>
      <c r="X256" s="405"/>
      <c r="Y256" s="405"/>
      <c r="Z256" s="405"/>
    </row>
    <row r="257" spans="1:26" ht="15.75" customHeight="1">
      <c r="A257" s="84"/>
      <c r="B257" s="405"/>
      <c r="C257" s="405"/>
      <c r="D257" s="405"/>
      <c r="E257" s="84"/>
      <c r="F257" s="405"/>
      <c r="G257" s="405"/>
      <c r="H257" s="405"/>
      <c r="I257" s="405"/>
      <c r="J257" s="405"/>
      <c r="K257" s="405"/>
      <c r="L257" s="405"/>
      <c r="M257" s="405"/>
      <c r="N257" s="405"/>
      <c r="O257" s="405"/>
      <c r="P257" s="405"/>
      <c r="Q257" s="405"/>
      <c r="R257" s="406"/>
      <c r="S257" s="405"/>
      <c r="T257" s="405"/>
      <c r="U257" s="405"/>
      <c r="V257" s="405"/>
      <c r="W257" s="405"/>
      <c r="X257" s="405"/>
      <c r="Y257" s="405"/>
      <c r="Z257" s="405"/>
    </row>
    <row r="258" spans="1:26" ht="15.75" customHeight="1">
      <c r="A258" s="84"/>
      <c r="B258" s="405"/>
      <c r="C258" s="405"/>
      <c r="D258" s="405"/>
      <c r="E258" s="84"/>
      <c r="F258" s="405"/>
      <c r="G258" s="405"/>
      <c r="H258" s="405"/>
      <c r="I258" s="405"/>
      <c r="J258" s="405"/>
      <c r="K258" s="405"/>
      <c r="L258" s="405"/>
      <c r="M258" s="405"/>
      <c r="N258" s="405"/>
      <c r="O258" s="405"/>
      <c r="P258" s="405"/>
      <c r="Q258" s="405"/>
      <c r="R258" s="406"/>
      <c r="S258" s="405"/>
      <c r="T258" s="405"/>
      <c r="U258" s="405"/>
      <c r="V258" s="405"/>
      <c r="W258" s="405"/>
      <c r="X258" s="405"/>
      <c r="Y258" s="405"/>
      <c r="Z258" s="405"/>
    </row>
    <row r="259" spans="1:26" ht="15.75" customHeight="1">
      <c r="A259" s="84"/>
      <c r="B259" s="405"/>
      <c r="C259" s="405"/>
      <c r="D259" s="405"/>
      <c r="E259" s="84"/>
      <c r="F259" s="405"/>
      <c r="G259" s="405"/>
      <c r="H259" s="405"/>
      <c r="I259" s="405"/>
      <c r="J259" s="405"/>
      <c r="K259" s="405"/>
      <c r="L259" s="405"/>
      <c r="M259" s="405"/>
      <c r="N259" s="405"/>
      <c r="O259" s="405"/>
      <c r="P259" s="405"/>
      <c r="Q259" s="405"/>
      <c r="R259" s="406"/>
      <c r="S259" s="405"/>
      <c r="T259" s="405"/>
      <c r="U259" s="405"/>
      <c r="V259" s="405"/>
      <c r="W259" s="405"/>
      <c r="X259" s="405"/>
      <c r="Y259" s="405"/>
      <c r="Z259" s="405"/>
    </row>
    <row r="260" spans="1:26" ht="15.75" customHeight="1">
      <c r="A260" s="84"/>
      <c r="B260" s="405"/>
      <c r="C260" s="405"/>
      <c r="D260" s="405"/>
      <c r="E260" s="84"/>
      <c r="F260" s="405"/>
      <c r="G260" s="405"/>
      <c r="H260" s="405"/>
      <c r="I260" s="405"/>
      <c r="J260" s="405"/>
      <c r="K260" s="405"/>
      <c r="L260" s="405"/>
      <c r="M260" s="405"/>
      <c r="N260" s="405"/>
      <c r="O260" s="405"/>
      <c r="P260" s="405"/>
      <c r="Q260" s="405"/>
      <c r="R260" s="406"/>
      <c r="S260" s="405"/>
      <c r="T260" s="405"/>
      <c r="U260" s="405"/>
      <c r="V260" s="405"/>
      <c r="W260" s="405"/>
      <c r="X260" s="405"/>
      <c r="Y260" s="405"/>
      <c r="Z260" s="405"/>
    </row>
    <row r="261" spans="1:26" ht="15.75" customHeight="1">
      <c r="A261" s="84"/>
      <c r="B261" s="405"/>
      <c r="C261" s="405"/>
      <c r="D261" s="405"/>
      <c r="E261" s="84"/>
      <c r="F261" s="405"/>
      <c r="G261" s="405"/>
      <c r="H261" s="405"/>
      <c r="I261" s="405"/>
      <c r="J261" s="405"/>
      <c r="K261" s="405"/>
      <c r="L261" s="405"/>
      <c r="M261" s="405"/>
      <c r="N261" s="405"/>
      <c r="O261" s="405"/>
      <c r="P261" s="405"/>
      <c r="Q261" s="405"/>
      <c r="R261" s="406"/>
      <c r="S261" s="405"/>
      <c r="T261" s="405"/>
      <c r="U261" s="405"/>
      <c r="V261" s="405"/>
      <c r="W261" s="405"/>
      <c r="X261" s="405"/>
      <c r="Y261" s="405"/>
      <c r="Z261" s="405"/>
    </row>
    <row r="262" spans="1:26" ht="15.75" customHeight="1">
      <c r="A262" s="84"/>
      <c r="B262" s="405"/>
      <c r="C262" s="405"/>
      <c r="D262" s="405"/>
      <c r="E262" s="84"/>
      <c r="F262" s="405"/>
      <c r="G262" s="405"/>
      <c r="H262" s="405"/>
      <c r="I262" s="405"/>
      <c r="J262" s="405"/>
      <c r="K262" s="405"/>
      <c r="L262" s="405"/>
      <c r="M262" s="405"/>
      <c r="N262" s="405"/>
      <c r="O262" s="405"/>
      <c r="P262" s="405"/>
      <c r="Q262" s="405"/>
      <c r="R262" s="406"/>
      <c r="S262" s="405"/>
      <c r="T262" s="405"/>
      <c r="U262" s="405"/>
      <c r="V262" s="405"/>
      <c r="W262" s="405"/>
      <c r="X262" s="405"/>
      <c r="Y262" s="405"/>
      <c r="Z262" s="405"/>
    </row>
    <row r="263" spans="1:26" ht="15.75" customHeight="1">
      <c r="A263" s="84"/>
      <c r="B263" s="405"/>
      <c r="C263" s="405"/>
      <c r="D263" s="405"/>
      <c r="E263" s="84"/>
      <c r="F263" s="405"/>
      <c r="G263" s="405"/>
      <c r="H263" s="405"/>
      <c r="I263" s="405"/>
      <c r="J263" s="405"/>
      <c r="K263" s="405"/>
      <c r="L263" s="405"/>
      <c r="M263" s="405"/>
      <c r="N263" s="405"/>
      <c r="O263" s="405"/>
      <c r="P263" s="405"/>
      <c r="Q263" s="405"/>
      <c r="R263" s="406"/>
      <c r="S263" s="405"/>
      <c r="T263" s="405"/>
      <c r="U263" s="405"/>
      <c r="V263" s="405"/>
      <c r="W263" s="405"/>
      <c r="X263" s="405"/>
      <c r="Y263" s="405"/>
      <c r="Z263" s="405"/>
    </row>
    <row r="264" spans="1:26" ht="15.75" customHeight="1">
      <c r="A264" s="84"/>
      <c r="B264" s="405"/>
      <c r="C264" s="405"/>
      <c r="D264" s="405"/>
      <c r="E264" s="84"/>
      <c r="F264" s="405"/>
      <c r="G264" s="405"/>
      <c r="H264" s="405"/>
      <c r="I264" s="405"/>
      <c r="J264" s="405"/>
      <c r="K264" s="405"/>
      <c r="L264" s="405"/>
      <c r="M264" s="405"/>
      <c r="N264" s="405"/>
      <c r="O264" s="405"/>
      <c r="P264" s="405"/>
      <c r="Q264" s="405"/>
      <c r="R264" s="406"/>
      <c r="S264" s="405"/>
      <c r="T264" s="405"/>
      <c r="U264" s="405"/>
      <c r="V264" s="405"/>
      <c r="W264" s="405"/>
      <c r="X264" s="405"/>
      <c r="Y264" s="405"/>
      <c r="Z264" s="405"/>
    </row>
    <row r="265" spans="1:26" ht="15.75" customHeight="1">
      <c r="A265" s="84"/>
      <c r="B265" s="405"/>
      <c r="C265" s="405"/>
      <c r="D265" s="405"/>
      <c r="E265" s="84"/>
      <c r="F265" s="405"/>
      <c r="G265" s="405"/>
      <c r="H265" s="405"/>
      <c r="I265" s="405"/>
      <c r="J265" s="405"/>
      <c r="K265" s="405"/>
      <c r="L265" s="405"/>
      <c r="M265" s="405"/>
      <c r="N265" s="405"/>
      <c r="O265" s="405"/>
      <c r="P265" s="405"/>
      <c r="Q265" s="405"/>
      <c r="R265" s="406"/>
      <c r="S265" s="405"/>
      <c r="T265" s="405"/>
      <c r="U265" s="405"/>
      <c r="V265" s="405"/>
      <c r="W265" s="405"/>
      <c r="X265" s="405"/>
      <c r="Y265" s="405"/>
      <c r="Z265" s="405"/>
    </row>
    <row r="266" spans="1:26" ht="15.75" customHeight="1">
      <c r="A266" s="84"/>
      <c r="B266" s="405"/>
      <c r="C266" s="405"/>
      <c r="D266" s="405"/>
      <c r="E266" s="84"/>
      <c r="F266" s="405"/>
      <c r="G266" s="405"/>
      <c r="H266" s="405"/>
      <c r="I266" s="405"/>
      <c r="J266" s="405"/>
      <c r="K266" s="405"/>
      <c r="L266" s="405"/>
      <c r="M266" s="405"/>
      <c r="N266" s="405"/>
      <c r="O266" s="405"/>
      <c r="P266" s="405"/>
      <c r="Q266" s="405"/>
      <c r="R266" s="406"/>
      <c r="S266" s="405"/>
      <c r="T266" s="405"/>
      <c r="U266" s="405"/>
      <c r="V266" s="405"/>
      <c r="W266" s="405"/>
      <c r="X266" s="405"/>
      <c r="Y266" s="405"/>
      <c r="Z266" s="405"/>
    </row>
    <row r="267" spans="1:26" ht="15.75" customHeight="1">
      <c r="A267" s="84"/>
      <c r="B267" s="405"/>
      <c r="C267" s="405"/>
      <c r="D267" s="405"/>
      <c r="E267" s="84"/>
      <c r="F267" s="405"/>
      <c r="G267" s="405"/>
      <c r="H267" s="405"/>
      <c r="I267" s="405"/>
      <c r="J267" s="405"/>
      <c r="K267" s="405"/>
      <c r="L267" s="405"/>
      <c r="M267" s="405"/>
      <c r="N267" s="405"/>
      <c r="O267" s="405"/>
      <c r="P267" s="405"/>
      <c r="Q267" s="405"/>
      <c r="R267" s="406"/>
      <c r="S267" s="405"/>
      <c r="T267" s="405"/>
      <c r="U267" s="405"/>
      <c r="V267" s="405"/>
      <c r="W267" s="405"/>
      <c r="X267" s="405"/>
      <c r="Y267" s="405"/>
      <c r="Z267" s="405"/>
    </row>
    <row r="268" spans="1:26" ht="15.75" customHeight="1">
      <c r="A268" s="84"/>
      <c r="B268" s="405"/>
      <c r="C268" s="405"/>
      <c r="D268" s="405"/>
      <c r="E268" s="84"/>
      <c r="F268" s="405"/>
      <c r="G268" s="405"/>
      <c r="H268" s="405"/>
      <c r="I268" s="405"/>
      <c r="J268" s="405"/>
      <c r="K268" s="405"/>
      <c r="L268" s="405"/>
      <c r="M268" s="405"/>
      <c r="N268" s="405"/>
      <c r="O268" s="405"/>
      <c r="P268" s="405"/>
      <c r="Q268" s="405"/>
      <c r="R268" s="406"/>
      <c r="S268" s="405"/>
      <c r="T268" s="405"/>
      <c r="U268" s="405"/>
      <c r="V268" s="405"/>
      <c r="W268" s="405"/>
      <c r="X268" s="405"/>
      <c r="Y268" s="405"/>
      <c r="Z268" s="405"/>
    </row>
    <row r="269" spans="1:26" ht="15.75" customHeight="1">
      <c r="A269" s="84"/>
      <c r="B269" s="405"/>
      <c r="C269" s="405"/>
      <c r="D269" s="405"/>
      <c r="E269" s="84"/>
      <c r="F269" s="405"/>
      <c r="G269" s="405"/>
      <c r="H269" s="405"/>
      <c r="I269" s="405"/>
      <c r="J269" s="405"/>
      <c r="K269" s="405"/>
      <c r="L269" s="405"/>
      <c r="M269" s="405"/>
      <c r="N269" s="405"/>
      <c r="O269" s="405"/>
      <c r="P269" s="405"/>
      <c r="Q269" s="405"/>
      <c r="R269" s="406"/>
      <c r="S269" s="405"/>
      <c r="T269" s="405"/>
      <c r="U269" s="405"/>
      <c r="V269" s="405"/>
      <c r="W269" s="405"/>
      <c r="X269" s="405"/>
      <c r="Y269" s="405"/>
      <c r="Z269" s="405"/>
    </row>
    <row r="270" spans="1:26" ht="15.75" customHeight="1">
      <c r="A270" s="84"/>
      <c r="B270" s="405"/>
      <c r="C270" s="405"/>
      <c r="D270" s="405"/>
      <c r="E270" s="84"/>
      <c r="F270" s="405"/>
      <c r="G270" s="405"/>
      <c r="H270" s="405"/>
      <c r="I270" s="405"/>
      <c r="J270" s="405"/>
      <c r="K270" s="405"/>
      <c r="L270" s="405"/>
      <c r="M270" s="405"/>
      <c r="N270" s="405"/>
      <c r="O270" s="405"/>
      <c r="P270" s="405"/>
      <c r="Q270" s="405"/>
      <c r="R270" s="406"/>
      <c r="S270" s="405"/>
      <c r="T270" s="405"/>
      <c r="U270" s="405"/>
      <c r="V270" s="405"/>
      <c r="W270" s="405"/>
      <c r="X270" s="405"/>
      <c r="Y270" s="405"/>
      <c r="Z270" s="405"/>
    </row>
    <row r="271" spans="1:26" ht="15.75" customHeight="1">
      <c r="A271" s="84"/>
      <c r="B271" s="405"/>
      <c r="C271" s="405"/>
      <c r="D271" s="405"/>
      <c r="E271" s="84"/>
      <c r="F271" s="405"/>
      <c r="G271" s="405"/>
      <c r="H271" s="405"/>
      <c r="I271" s="405"/>
      <c r="J271" s="405"/>
      <c r="K271" s="405"/>
      <c r="L271" s="405"/>
      <c r="M271" s="405"/>
      <c r="N271" s="405"/>
      <c r="O271" s="405"/>
      <c r="P271" s="405"/>
      <c r="Q271" s="405"/>
      <c r="R271" s="406"/>
      <c r="S271" s="405"/>
      <c r="T271" s="405"/>
      <c r="U271" s="405"/>
      <c r="V271" s="405"/>
      <c r="W271" s="405"/>
      <c r="X271" s="405"/>
      <c r="Y271" s="405"/>
      <c r="Z271" s="405"/>
    </row>
    <row r="272" spans="1:26" ht="15.75" customHeight="1">
      <c r="A272" s="84"/>
      <c r="B272" s="405"/>
      <c r="C272" s="405"/>
      <c r="D272" s="405"/>
      <c r="E272" s="84"/>
      <c r="F272" s="405"/>
      <c r="G272" s="405"/>
      <c r="H272" s="405"/>
      <c r="I272" s="405"/>
      <c r="J272" s="405"/>
      <c r="K272" s="405"/>
      <c r="L272" s="405"/>
      <c r="M272" s="405"/>
      <c r="N272" s="405"/>
      <c r="O272" s="405"/>
      <c r="P272" s="405"/>
      <c r="Q272" s="405"/>
      <c r="R272" s="406"/>
      <c r="S272" s="405"/>
      <c r="T272" s="405"/>
      <c r="U272" s="405"/>
      <c r="V272" s="405"/>
      <c r="W272" s="405"/>
      <c r="X272" s="405"/>
      <c r="Y272" s="405"/>
      <c r="Z272" s="405"/>
    </row>
    <row r="273" spans="1:26" ht="15.75" customHeight="1">
      <c r="A273" s="84"/>
      <c r="B273" s="405"/>
      <c r="C273" s="405"/>
      <c r="D273" s="405"/>
      <c r="E273" s="84"/>
      <c r="F273" s="405"/>
      <c r="G273" s="405"/>
      <c r="H273" s="405"/>
      <c r="I273" s="405"/>
      <c r="J273" s="405"/>
      <c r="K273" s="405"/>
      <c r="L273" s="405"/>
      <c r="M273" s="405"/>
      <c r="N273" s="405"/>
      <c r="O273" s="405"/>
      <c r="P273" s="405"/>
      <c r="Q273" s="405"/>
      <c r="R273" s="406"/>
      <c r="S273" s="405"/>
      <c r="T273" s="405"/>
      <c r="U273" s="405"/>
      <c r="V273" s="405"/>
      <c r="W273" s="405"/>
      <c r="X273" s="405"/>
      <c r="Y273" s="405"/>
      <c r="Z273" s="405"/>
    </row>
    <row r="274" spans="1:26" ht="15.75" customHeight="1">
      <c r="A274" s="84"/>
      <c r="B274" s="405"/>
      <c r="C274" s="405"/>
      <c r="D274" s="405"/>
      <c r="E274" s="84"/>
      <c r="F274" s="405"/>
      <c r="G274" s="405"/>
      <c r="H274" s="405"/>
      <c r="I274" s="405"/>
      <c r="J274" s="405"/>
      <c r="K274" s="405"/>
      <c r="L274" s="405"/>
      <c r="M274" s="405"/>
      <c r="N274" s="405"/>
      <c r="O274" s="405"/>
      <c r="P274" s="405"/>
      <c r="Q274" s="405"/>
      <c r="R274" s="406"/>
      <c r="S274" s="405"/>
      <c r="T274" s="405"/>
      <c r="U274" s="405"/>
      <c r="V274" s="405"/>
      <c r="W274" s="405"/>
      <c r="X274" s="405"/>
      <c r="Y274" s="405"/>
      <c r="Z274" s="405"/>
    </row>
    <row r="275" spans="1:26" ht="15.75" customHeight="1">
      <c r="A275" s="84"/>
      <c r="B275" s="405"/>
      <c r="C275" s="405"/>
      <c r="D275" s="405"/>
      <c r="E275" s="84"/>
      <c r="F275" s="405"/>
      <c r="G275" s="405"/>
      <c r="H275" s="405"/>
      <c r="I275" s="405"/>
      <c r="J275" s="405"/>
      <c r="K275" s="405"/>
      <c r="L275" s="405"/>
      <c r="M275" s="405"/>
      <c r="N275" s="405"/>
      <c r="O275" s="405"/>
      <c r="P275" s="405"/>
      <c r="Q275" s="405"/>
      <c r="R275" s="406"/>
      <c r="S275" s="405"/>
      <c r="T275" s="405"/>
      <c r="U275" s="405"/>
      <c r="V275" s="405"/>
      <c r="W275" s="405"/>
      <c r="X275" s="405"/>
      <c r="Y275" s="405"/>
      <c r="Z275" s="405"/>
    </row>
    <row r="276" spans="1:26" ht="15.75" customHeight="1">
      <c r="A276" s="84"/>
      <c r="B276" s="405"/>
      <c r="C276" s="405"/>
      <c r="D276" s="405"/>
      <c r="E276" s="84"/>
      <c r="F276" s="405"/>
      <c r="G276" s="405"/>
      <c r="H276" s="405"/>
      <c r="I276" s="405"/>
      <c r="J276" s="405"/>
      <c r="K276" s="405"/>
      <c r="L276" s="405"/>
      <c r="M276" s="405"/>
      <c r="N276" s="405"/>
      <c r="O276" s="405"/>
      <c r="P276" s="405"/>
      <c r="Q276" s="405"/>
      <c r="R276" s="406"/>
      <c r="S276" s="405"/>
      <c r="T276" s="405"/>
      <c r="U276" s="405"/>
      <c r="V276" s="405"/>
      <c r="W276" s="405"/>
      <c r="X276" s="405"/>
      <c r="Y276" s="405"/>
      <c r="Z276" s="405"/>
    </row>
    <row r="277" spans="1:26" ht="15.75" customHeight="1">
      <c r="A277" s="84"/>
      <c r="B277" s="405"/>
      <c r="C277" s="405"/>
      <c r="D277" s="405"/>
      <c r="E277" s="84"/>
      <c r="F277" s="405"/>
      <c r="G277" s="405"/>
      <c r="H277" s="405"/>
      <c r="I277" s="405"/>
      <c r="J277" s="405"/>
      <c r="K277" s="405"/>
      <c r="L277" s="405"/>
      <c r="M277" s="405"/>
      <c r="N277" s="405"/>
      <c r="O277" s="405"/>
      <c r="P277" s="405"/>
      <c r="Q277" s="405"/>
      <c r="R277" s="406"/>
      <c r="S277" s="405"/>
      <c r="T277" s="405"/>
      <c r="U277" s="405"/>
      <c r="V277" s="405"/>
      <c r="W277" s="405"/>
      <c r="X277" s="405"/>
      <c r="Y277" s="405"/>
      <c r="Z277" s="405"/>
    </row>
    <row r="278" spans="1:26" ht="15.75" customHeight="1">
      <c r="A278" s="84"/>
      <c r="B278" s="405"/>
      <c r="C278" s="405"/>
      <c r="D278" s="405"/>
      <c r="E278" s="84"/>
      <c r="F278" s="405"/>
      <c r="G278" s="405"/>
      <c r="H278" s="405"/>
      <c r="I278" s="405"/>
      <c r="J278" s="405"/>
      <c r="K278" s="405"/>
      <c r="L278" s="405"/>
      <c r="M278" s="405"/>
      <c r="N278" s="405"/>
      <c r="O278" s="405"/>
      <c r="P278" s="405"/>
      <c r="Q278" s="405"/>
      <c r="R278" s="406"/>
      <c r="S278" s="405"/>
      <c r="T278" s="405"/>
      <c r="U278" s="405"/>
      <c r="V278" s="405"/>
      <c r="W278" s="405"/>
      <c r="X278" s="405"/>
      <c r="Y278" s="405"/>
      <c r="Z278" s="405"/>
    </row>
    <row r="279" spans="1:26" ht="15.75" customHeight="1">
      <c r="A279" s="84"/>
      <c r="B279" s="405"/>
      <c r="C279" s="405"/>
      <c r="D279" s="405"/>
      <c r="E279" s="84"/>
      <c r="F279" s="405"/>
      <c r="G279" s="405"/>
      <c r="H279" s="405"/>
      <c r="I279" s="405"/>
      <c r="J279" s="405"/>
      <c r="K279" s="405"/>
      <c r="L279" s="405"/>
      <c r="M279" s="405"/>
      <c r="N279" s="405"/>
      <c r="O279" s="405"/>
      <c r="P279" s="405"/>
      <c r="Q279" s="405"/>
      <c r="R279" s="406"/>
      <c r="S279" s="405"/>
      <c r="T279" s="405"/>
      <c r="U279" s="405"/>
      <c r="V279" s="405"/>
      <c r="W279" s="405"/>
      <c r="X279" s="405"/>
      <c r="Y279" s="405"/>
      <c r="Z279" s="405"/>
    </row>
    <row r="280" spans="1:26" ht="15.75" customHeight="1">
      <c r="A280" s="84"/>
      <c r="B280" s="405"/>
      <c r="C280" s="405"/>
      <c r="D280" s="405"/>
      <c r="E280" s="84"/>
      <c r="F280" s="405"/>
      <c r="G280" s="405"/>
      <c r="H280" s="405"/>
      <c r="I280" s="405"/>
      <c r="J280" s="405"/>
      <c r="K280" s="405"/>
      <c r="L280" s="405"/>
      <c r="M280" s="405"/>
      <c r="N280" s="405"/>
      <c r="O280" s="405"/>
      <c r="P280" s="405"/>
      <c r="Q280" s="405"/>
      <c r="R280" s="406"/>
      <c r="S280" s="405"/>
      <c r="T280" s="405"/>
      <c r="U280" s="405"/>
      <c r="V280" s="405"/>
      <c r="W280" s="405"/>
      <c r="X280" s="405"/>
      <c r="Y280" s="405"/>
      <c r="Z280" s="405"/>
    </row>
    <row r="281" spans="1:26" ht="15.75" customHeight="1">
      <c r="A281" s="84"/>
      <c r="B281" s="405"/>
      <c r="C281" s="405"/>
      <c r="D281" s="405"/>
      <c r="E281" s="84"/>
      <c r="F281" s="405"/>
      <c r="G281" s="405"/>
      <c r="H281" s="405"/>
      <c r="I281" s="405"/>
      <c r="J281" s="405"/>
      <c r="K281" s="405"/>
      <c r="L281" s="405"/>
      <c r="M281" s="405"/>
      <c r="N281" s="405"/>
      <c r="O281" s="405"/>
      <c r="P281" s="405"/>
      <c r="Q281" s="405"/>
      <c r="R281" s="406"/>
      <c r="S281" s="405"/>
      <c r="T281" s="405"/>
      <c r="U281" s="405"/>
      <c r="V281" s="405"/>
      <c r="W281" s="405"/>
      <c r="X281" s="405"/>
      <c r="Y281" s="405"/>
      <c r="Z281" s="405"/>
    </row>
    <row r="282" spans="1:26" ht="15.75" customHeight="1">
      <c r="A282" s="84"/>
      <c r="B282" s="405"/>
      <c r="C282" s="405"/>
      <c r="D282" s="405"/>
      <c r="E282" s="84"/>
      <c r="F282" s="405"/>
      <c r="G282" s="405"/>
      <c r="H282" s="405"/>
      <c r="I282" s="405"/>
      <c r="J282" s="405"/>
      <c r="K282" s="405"/>
      <c r="L282" s="405"/>
      <c r="M282" s="405"/>
      <c r="N282" s="405"/>
      <c r="O282" s="405"/>
      <c r="P282" s="405"/>
      <c r="Q282" s="405"/>
      <c r="R282" s="406"/>
      <c r="S282" s="405"/>
      <c r="T282" s="405"/>
      <c r="U282" s="405"/>
      <c r="V282" s="405"/>
      <c r="W282" s="405"/>
      <c r="X282" s="405"/>
      <c r="Y282" s="405"/>
      <c r="Z282" s="405"/>
    </row>
    <row r="283" spans="1:26" ht="15.75" customHeight="1">
      <c r="A283" s="84"/>
      <c r="B283" s="405"/>
      <c r="C283" s="405"/>
      <c r="D283" s="405"/>
      <c r="E283" s="84"/>
      <c r="F283" s="405"/>
      <c r="G283" s="405"/>
      <c r="H283" s="405"/>
      <c r="I283" s="405"/>
      <c r="J283" s="405"/>
      <c r="K283" s="405"/>
      <c r="L283" s="405"/>
      <c r="M283" s="405"/>
      <c r="N283" s="405"/>
      <c r="O283" s="405"/>
      <c r="P283" s="405"/>
      <c r="Q283" s="405"/>
      <c r="R283" s="406"/>
      <c r="S283" s="405"/>
      <c r="T283" s="405"/>
      <c r="U283" s="405"/>
      <c r="V283" s="405"/>
      <c r="W283" s="405"/>
      <c r="X283" s="405"/>
      <c r="Y283" s="405"/>
      <c r="Z283" s="405"/>
    </row>
    <row r="284" spans="1:26" ht="15.75" customHeight="1">
      <c r="A284" s="84"/>
      <c r="B284" s="405"/>
      <c r="C284" s="405"/>
      <c r="D284" s="405"/>
      <c r="E284" s="84"/>
      <c r="F284" s="405"/>
      <c r="G284" s="405"/>
      <c r="H284" s="405"/>
      <c r="I284" s="405"/>
      <c r="J284" s="405"/>
      <c r="K284" s="405"/>
      <c r="L284" s="405"/>
      <c r="M284" s="405"/>
      <c r="N284" s="405"/>
      <c r="O284" s="405"/>
      <c r="P284" s="405"/>
      <c r="Q284" s="405"/>
      <c r="R284" s="406"/>
      <c r="S284" s="405"/>
      <c r="T284" s="405"/>
      <c r="U284" s="405"/>
      <c r="V284" s="405"/>
      <c r="W284" s="405"/>
      <c r="X284" s="405"/>
      <c r="Y284" s="405"/>
      <c r="Z284" s="405"/>
    </row>
    <row r="285" spans="1:26" ht="15.75" customHeight="1">
      <c r="A285" s="84"/>
      <c r="B285" s="405"/>
      <c r="C285" s="405"/>
      <c r="D285" s="405"/>
      <c r="E285" s="84"/>
      <c r="F285" s="405"/>
      <c r="G285" s="405"/>
      <c r="H285" s="405"/>
      <c r="I285" s="405"/>
      <c r="J285" s="405"/>
      <c r="K285" s="405"/>
      <c r="L285" s="405"/>
      <c r="M285" s="405"/>
      <c r="N285" s="405"/>
      <c r="O285" s="405"/>
      <c r="P285" s="405"/>
      <c r="Q285" s="405"/>
      <c r="R285" s="406"/>
      <c r="S285" s="405"/>
      <c r="T285" s="405"/>
      <c r="U285" s="405"/>
      <c r="V285" s="405"/>
      <c r="W285" s="405"/>
      <c r="X285" s="405"/>
      <c r="Y285" s="405"/>
      <c r="Z285" s="405"/>
    </row>
    <row r="286" spans="1:26" ht="15.75" customHeight="1">
      <c r="A286" s="84"/>
      <c r="B286" s="405"/>
      <c r="C286" s="405"/>
      <c r="D286" s="405"/>
      <c r="E286" s="84"/>
      <c r="F286" s="405"/>
      <c r="G286" s="405"/>
      <c r="H286" s="405"/>
      <c r="I286" s="405"/>
      <c r="J286" s="405"/>
      <c r="K286" s="405"/>
      <c r="L286" s="405"/>
      <c r="M286" s="405"/>
      <c r="N286" s="405"/>
      <c r="O286" s="405"/>
      <c r="P286" s="405"/>
      <c r="Q286" s="405"/>
      <c r="R286" s="406"/>
      <c r="S286" s="405"/>
      <c r="T286" s="405"/>
      <c r="U286" s="405"/>
      <c r="V286" s="405"/>
      <c r="W286" s="405"/>
      <c r="X286" s="405"/>
      <c r="Y286" s="405"/>
      <c r="Z286" s="405"/>
    </row>
    <row r="287" spans="1:26" ht="15.75" customHeight="1">
      <c r="A287" s="84"/>
      <c r="B287" s="405"/>
      <c r="C287" s="405"/>
      <c r="D287" s="405"/>
      <c r="E287" s="84"/>
      <c r="F287" s="405"/>
      <c r="G287" s="405"/>
      <c r="H287" s="405"/>
      <c r="I287" s="405"/>
      <c r="J287" s="405"/>
      <c r="K287" s="405"/>
      <c r="L287" s="405"/>
      <c r="M287" s="405"/>
      <c r="N287" s="405"/>
      <c r="O287" s="405"/>
      <c r="P287" s="405"/>
      <c r="Q287" s="405"/>
      <c r="R287" s="406"/>
      <c r="S287" s="405"/>
      <c r="T287" s="405"/>
      <c r="U287" s="405"/>
      <c r="V287" s="405"/>
      <c r="W287" s="405"/>
      <c r="X287" s="405"/>
      <c r="Y287" s="405"/>
      <c r="Z287" s="405"/>
    </row>
    <row r="288" spans="1:26" ht="15.75" customHeight="1">
      <c r="A288" s="84"/>
      <c r="B288" s="405"/>
      <c r="C288" s="405"/>
      <c r="D288" s="405"/>
      <c r="E288" s="84"/>
      <c r="F288" s="405"/>
      <c r="G288" s="405"/>
      <c r="H288" s="405"/>
      <c r="I288" s="405"/>
      <c r="J288" s="405"/>
      <c r="K288" s="405"/>
      <c r="L288" s="405"/>
      <c r="M288" s="405"/>
      <c r="N288" s="405"/>
      <c r="O288" s="405"/>
      <c r="P288" s="405"/>
      <c r="Q288" s="405"/>
      <c r="R288" s="406"/>
      <c r="S288" s="405"/>
      <c r="T288" s="405"/>
      <c r="U288" s="405"/>
      <c r="V288" s="405"/>
      <c r="W288" s="405"/>
      <c r="X288" s="405"/>
      <c r="Y288" s="405"/>
      <c r="Z288" s="405"/>
    </row>
    <row r="289" spans="1:26" ht="15.75" customHeight="1">
      <c r="A289" s="84"/>
      <c r="B289" s="405"/>
      <c r="C289" s="405"/>
      <c r="D289" s="405"/>
      <c r="E289" s="84"/>
      <c r="F289" s="405"/>
      <c r="G289" s="405"/>
      <c r="H289" s="405"/>
      <c r="I289" s="405"/>
      <c r="J289" s="405"/>
      <c r="K289" s="405"/>
      <c r="L289" s="405"/>
      <c r="M289" s="405"/>
      <c r="N289" s="405"/>
      <c r="O289" s="405"/>
      <c r="P289" s="405"/>
      <c r="Q289" s="405"/>
      <c r="R289" s="406"/>
      <c r="S289" s="405"/>
      <c r="T289" s="405"/>
      <c r="U289" s="405"/>
      <c r="V289" s="405"/>
      <c r="W289" s="405"/>
      <c r="X289" s="405"/>
      <c r="Y289" s="405"/>
      <c r="Z289" s="405"/>
    </row>
    <row r="290" spans="1:26" ht="15.75" customHeight="1">
      <c r="A290" s="84"/>
      <c r="B290" s="405"/>
      <c r="C290" s="405"/>
      <c r="D290" s="405"/>
      <c r="E290" s="84"/>
      <c r="F290" s="405"/>
      <c r="G290" s="405"/>
      <c r="H290" s="405"/>
      <c r="I290" s="405"/>
      <c r="J290" s="405"/>
      <c r="K290" s="405"/>
      <c r="L290" s="405"/>
      <c r="M290" s="405"/>
      <c r="N290" s="405"/>
      <c r="O290" s="405"/>
      <c r="P290" s="405"/>
      <c r="Q290" s="405"/>
      <c r="R290" s="406"/>
      <c r="S290" s="405"/>
      <c r="T290" s="405"/>
      <c r="U290" s="405"/>
      <c r="V290" s="405"/>
      <c r="W290" s="405"/>
      <c r="X290" s="405"/>
      <c r="Y290" s="405"/>
      <c r="Z290" s="405"/>
    </row>
    <row r="291" spans="1:26" ht="15.75" customHeight="1">
      <c r="A291" s="84"/>
      <c r="B291" s="405"/>
      <c r="C291" s="405"/>
      <c r="D291" s="405"/>
      <c r="E291" s="84"/>
      <c r="F291" s="405"/>
      <c r="G291" s="405"/>
      <c r="H291" s="405"/>
      <c r="I291" s="405"/>
      <c r="J291" s="405"/>
      <c r="K291" s="405"/>
      <c r="L291" s="405"/>
      <c r="M291" s="405"/>
      <c r="N291" s="405"/>
      <c r="O291" s="405"/>
      <c r="P291" s="405"/>
      <c r="Q291" s="405"/>
      <c r="R291" s="406"/>
      <c r="S291" s="405"/>
      <c r="T291" s="405"/>
      <c r="U291" s="405"/>
      <c r="V291" s="405"/>
      <c r="W291" s="405"/>
      <c r="X291" s="405"/>
      <c r="Y291" s="405"/>
      <c r="Z291" s="405"/>
    </row>
    <row r="292" spans="1:26" ht="15.75" customHeight="1">
      <c r="A292" s="84"/>
      <c r="B292" s="405"/>
      <c r="C292" s="405"/>
      <c r="D292" s="405"/>
      <c r="E292" s="84"/>
      <c r="F292" s="405"/>
      <c r="G292" s="405"/>
      <c r="H292" s="405"/>
      <c r="I292" s="405"/>
      <c r="J292" s="405"/>
      <c r="K292" s="405"/>
      <c r="L292" s="405"/>
      <c r="M292" s="405"/>
      <c r="N292" s="405"/>
      <c r="O292" s="405"/>
      <c r="P292" s="405"/>
      <c r="Q292" s="405"/>
      <c r="R292" s="406"/>
      <c r="S292" s="405"/>
      <c r="T292" s="405"/>
      <c r="U292" s="405"/>
      <c r="V292" s="405"/>
      <c r="W292" s="405"/>
      <c r="X292" s="405"/>
      <c r="Y292" s="405"/>
      <c r="Z292" s="405"/>
    </row>
    <row r="293" spans="1:26" ht="15.75" customHeight="1">
      <c r="A293" s="84"/>
      <c r="B293" s="405"/>
      <c r="C293" s="405"/>
      <c r="D293" s="405"/>
      <c r="E293" s="84"/>
      <c r="F293" s="405"/>
      <c r="G293" s="405"/>
      <c r="H293" s="405"/>
      <c r="I293" s="405"/>
      <c r="J293" s="405"/>
      <c r="K293" s="405"/>
      <c r="L293" s="405"/>
      <c r="M293" s="405"/>
      <c r="N293" s="405"/>
      <c r="O293" s="405"/>
      <c r="P293" s="405"/>
      <c r="Q293" s="405"/>
      <c r="R293" s="406"/>
      <c r="S293" s="405"/>
      <c r="T293" s="405"/>
      <c r="U293" s="405"/>
      <c r="V293" s="405"/>
      <c r="W293" s="405"/>
      <c r="X293" s="405"/>
      <c r="Y293" s="405"/>
      <c r="Z293" s="405"/>
    </row>
    <row r="294" spans="1:26" ht="15.75" customHeight="1">
      <c r="A294" s="84"/>
      <c r="B294" s="405"/>
      <c r="C294" s="405"/>
      <c r="D294" s="405"/>
      <c r="E294" s="84"/>
      <c r="F294" s="405"/>
      <c r="G294" s="405"/>
      <c r="H294" s="405"/>
      <c r="I294" s="405"/>
      <c r="J294" s="405"/>
      <c r="K294" s="405"/>
      <c r="L294" s="405"/>
      <c r="M294" s="405"/>
      <c r="N294" s="405"/>
      <c r="O294" s="405"/>
      <c r="P294" s="405"/>
      <c r="Q294" s="405"/>
      <c r="R294" s="406"/>
      <c r="S294" s="405"/>
      <c r="T294" s="405"/>
      <c r="U294" s="405"/>
      <c r="V294" s="405"/>
      <c r="W294" s="405"/>
      <c r="X294" s="405"/>
      <c r="Y294" s="405"/>
      <c r="Z294" s="405"/>
    </row>
    <row r="295" spans="1:26" ht="15.75" customHeight="1">
      <c r="A295" s="84"/>
      <c r="B295" s="405"/>
      <c r="C295" s="405"/>
      <c r="D295" s="405"/>
      <c r="E295" s="84"/>
      <c r="F295" s="405"/>
      <c r="G295" s="405"/>
      <c r="H295" s="405"/>
      <c r="I295" s="405"/>
      <c r="J295" s="405"/>
      <c r="K295" s="405"/>
      <c r="L295" s="405"/>
      <c r="M295" s="405"/>
      <c r="N295" s="405"/>
      <c r="O295" s="405"/>
      <c r="P295" s="405"/>
      <c r="Q295" s="405"/>
      <c r="R295" s="406"/>
      <c r="S295" s="405"/>
      <c r="T295" s="405"/>
      <c r="U295" s="405"/>
      <c r="V295" s="405"/>
      <c r="W295" s="405"/>
      <c r="X295" s="405"/>
      <c r="Y295" s="405"/>
      <c r="Z295" s="405"/>
    </row>
    <row r="296" spans="1:26" ht="15.75" customHeight="1">
      <c r="A296" s="84"/>
      <c r="B296" s="405"/>
      <c r="C296" s="405"/>
      <c r="D296" s="405"/>
      <c r="E296" s="84"/>
      <c r="F296" s="405"/>
      <c r="G296" s="405"/>
      <c r="H296" s="405"/>
      <c r="I296" s="405"/>
      <c r="J296" s="405"/>
      <c r="K296" s="405"/>
      <c r="L296" s="405"/>
      <c r="M296" s="405"/>
      <c r="N296" s="405"/>
      <c r="O296" s="405"/>
      <c r="P296" s="405"/>
      <c r="Q296" s="405"/>
      <c r="R296" s="406"/>
      <c r="S296" s="405"/>
      <c r="T296" s="405"/>
      <c r="U296" s="405"/>
      <c r="V296" s="405"/>
      <c r="W296" s="405"/>
      <c r="X296" s="405"/>
      <c r="Y296" s="405"/>
      <c r="Z296" s="405"/>
    </row>
    <row r="297" spans="1:26" ht="15.75" customHeight="1">
      <c r="A297" s="84"/>
      <c r="B297" s="405"/>
      <c r="C297" s="405"/>
      <c r="D297" s="405"/>
      <c r="E297" s="84"/>
      <c r="F297" s="405"/>
      <c r="G297" s="405"/>
      <c r="H297" s="405"/>
      <c r="I297" s="405"/>
      <c r="J297" s="405"/>
      <c r="K297" s="405"/>
      <c r="L297" s="405"/>
      <c r="M297" s="405"/>
      <c r="N297" s="405"/>
      <c r="O297" s="405"/>
      <c r="P297" s="405"/>
      <c r="Q297" s="405"/>
      <c r="R297" s="406"/>
      <c r="S297" s="405"/>
      <c r="T297" s="405"/>
      <c r="U297" s="405"/>
      <c r="V297" s="405"/>
      <c r="W297" s="405"/>
      <c r="X297" s="405"/>
      <c r="Y297" s="405"/>
      <c r="Z297" s="405"/>
    </row>
    <row r="298" spans="1:26" ht="15.75" customHeight="1">
      <c r="A298" s="84"/>
      <c r="B298" s="405"/>
      <c r="C298" s="405"/>
      <c r="D298" s="405"/>
      <c r="E298" s="84"/>
      <c r="F298" s="405"/>
      <c r="G298" s="405"/>
      <c r="H298" s="405"/>
      <c r="I298" s="405"/>
      <c r="J298" s="405"/>
      <c r="K298" s="405"/>
      <c r="L298" s="405"/>
      <c r="M298" s="405"/>
      <c r="N298" s="405"/>
      <c r="O298" s="405"/>
      <c r="P298" s="405"/>
      <c r="Q298" s="405"/>
      <c r="R298" s="406"/>
      <c r="S298" s="405"/>
      <c r="T298" s="405"/>
      <c r="U298" s="405"/>
      <c r="V298" s="405"/>
      <c r="W298" s="405"/>
      <c r="X298" s="405"/>
      <c r="Y298" s="405"/>
      <c r="Z298" s="405"/>
    </row>
    <row r="299" spans="1:26" ht="15.75" customHeight="1">
      <c r="A299" s="84"/>
      <c r="B299" s="405"/>
      <c r="C299" s="405"/>
      <c r="D299" s="405"/>
      <c r="E299" s="84"/>
      <c r="F299" s="405"/>
      <c r="G299" s="405"/>
      <c r="H299" s="405"/>
      <c r="I299" s="405"/>
      <c r="J299" s="405"/>
      <c r="K299" s="405"/>
      <c r="L299" s="405"/>
      <c r="M299" s="405"/>
      <c r="N299" s="405"/>
      <c r="O299" s="405"/>
      <c r="P299" s="405"/>
      <c r="Q299" s="405"/>
      <c r="R299" s="406"/>
      <c r="S299" s="405"/>
      <c r="T299" s="405"/>
      <c r="U299" s="405"/>
      <c r="V299" s="405"/>
      <c r="W299" s="405"/>
      <c r="X299" s="405"/>
      <c r="Y299" s="405"/>
      <c r="Z299" s="405"/>
    </row>
    <row r="300" spans="1:26" ht="15.75" customHeight="1">
      <c r="A300" s="84"/>
      <c r="B300" s="405"/>
      <c r="C300" s="405"/>
      <c r="D300" s="405"/>
      <c r="E300" s="84"/>
      <c r="F300" s="405"/>
      <c r="G300" s="405"/>
      <c r="H300" s="405"/>
      <c r="I300" s="405"/>
      <c r="J300" s="405"/>
      <c r="K300" s="405"/>
      <c r="L300" s="405"/>
      <c r="M300" s="405"/>
      <c r="N300" s="405"/>
      <c r="O300" s="405"/>
      <c r="P300" s="405"/>
      <c r="Q300" s="405"/>
      <c r="R300" s="406"/>
      <c r="S300" s="405"/>
      <c r="T300" s="405"/>
      <c r="U300" s="405"/>
      <c r="V300" s="405"/>
      <c r="W300" s="405"/>
      <c r="X300" s="405"/>
      <c r="Y300" s="405"/>
      <c r="Z300" s="405"/>
    </row>
    <row r="301" spans="1:26" ht="15.75" customHeight="1">
      <c r="A301" s="84"/>
      <c r="B301" s="405"/>
      <c r="C301" s="405"/>
      <c r="D301" s="405"/>
      <c r="E301" s="84"/>
      <c r="F301" s="405"/>
      <c r="G301" s="405"/>
      <c r="H301" s="405"/>
      <c r="I301" s="405"/>
      <c r="J301" s="405"/>
      <c r="K301" s="405"/>
      <c r="L301" s="405"/>
      <c r="M301" s="405"/>
      <c r="N301" s="405"/>
      <c r="O301" s="405"/>
      <c r="P301" s="405"/>
      <c r="Q301" s="405"/>
      <c r="R301" s="406"/>
      <c r="S301" s="405"/>
      <c r="T301" s="405"/>
      <c r="U301" s="405"/>
      <c r="V301" s="405"/>
      <c r="W301" s="405"/>
      <c r="X301" s="405"/>
      <c r="Y301" s="405"/>
      <c r="Z301" s="405"/>
    </row>
    <row r="302" spans="1:26" ht="15.75" customHeight="1">
      <c r="A302" s="84"/>
      <c r="B302" s="405"/>
      <c r="C302" s="405"/>
      <c r="D302" s="405"/>
      <c r="E302" s="84"/>
      <c r="F302" s="405"/>
      <c r="G302" s="405"/>
      <c r="H302" s="405"/>
      <c r="I302" s="405"/>
      <c r="J302" s="405"/>
      <c r="K302" s="405"/>
      <c r="L302" s="405"/>
      <c r="M302" s="405"/>
      <c r="N302" s="405"/>
      <c r="O302" s="405"/>
      <c r="P302" s="405"/>
      <c r="Q302" s="405"/>
      <c r="R302" s="406"/>
      <c r="S302" s="405"/>
      <c r="T302" s="405"/>
      <c r="U302" s="405"/>
      <c r="V302" s="405"/>
      <c r="W302" s="405"/>
      <c r="X302" s="405"/>
      <c r="Y302" s="405"/>
      <c r="Z302" s="405"/>
    </row>
    <row r="303" spans="1:26" ht="15.75" customHeight="1">
      <c r="A303" s="84"/>
      <c r="B303" s="405"/>
      <c r="C303" s="405"/>
      <c r="D303" s="405"/>
      <c r="E303" s="84"/>
      <c r="F303" s="405"/>
      <c r="G303" s="405"/>
      <c r="H303" s="405"/>
      <c r="I303" s="405"/>
      <c r="J303" s="405"/>
      <c r="K303" s="405"/>
      <c r="L303" s="405"/>
      <c r="M303" s="405"/>
      <c r="N303" s="405"/>
      <c r="O303" s="405"/>
      <c r="P303" s="405"/>
      <c r="Q303" s="405"/>
      <c r="R303" s="406"/>
      <c r="S303" s="405"/>
      <c r="T303" s="405"/>
      <c r="U303" s="405"/>
      <c r="V303" s="405"/>
      <c r="W303" s="405"/>
      <c r="X303" s="405"/>
      <c r="Y303" s="405"/>
      <c r="Z303" s="405"/>
    </row>
    <row r="304" spans="1:26" ht="15.75" customHeight="1">
      <c r="A304" s="84"/>
      <c r="B304" s="405"/>
      <c r="C304" s="405"/>
      <c r="D304" s="405"/>
      <c r="E304" s="84"/>
      <c r="F304" s="405"/>
      <c r="G304" s="405"/>
      <c r="H304" s="405"/>
      <c r="I304" s="405"/>
      <c r="J304" s="405"/>
      <c r="K304" s="405"/>
      <c r="L304" s="405"/>
      <c r="M304" s="405"/>
      <c r="N304" s="405"/>
      <c r="O304" s="405"/>
      <c r="P304" s="405"/>
      <c r="Q304" s="405"/>
      <c r="R304" s="406"/>
      <c r="S304" s="405"/>
      <c r="T304" s="405"/>
      <c r="U304" s="405"/>
      <c r="V304" s="405"/>
      <c r="W304" s="405"/>
      <c r="X304" s="405"/>
      <c r="Y304" s="405"/>
      <c r="Z304" s="405"/>
    </row>
    <row r="305" spans="1:26" ht="15.75" customHeight="1">
      <c r="A305" s="84"/>
      <c r="B305" s="405"/>
      <c r="C305" s="405"/>
      <c r="D305" s="405"/>
      <c r="E305" s="84"/>
      <c r="F305" s="405"/>
      <c r="G305" s="405"/>
      <c r="H305" s="405"/>
      <c r="I305" s="405"/>
      <c r="J305" s="405"/>
      <c r="K305" s="405"/>
      <c r="L305" s="405"/>
      <c r="M305" s="405"/>
      <c r="N305" s="405"/>
      <c r="O305" s="405"/>
      <c r="P305" s="405"/>
      <c r="Q305" s="405"/>
      <c r="R305" s="406"/>
      <c r="S305" s="405"/>
      <c r="T305" s="405"/>
      <c r="U305" s="405"/>
      <c r="V305" s="405"/>
      <c r="W305" s="405"/>
      <c r="X305" s="405"/>
      <c r="Y305" s="405"/>
      <c r="Z305" s="405"/>
    </row>
    <row r="306" spans="1:26" ht="15.75" customHeight="1">
      <c r="A306" s="84"/>
      <c r="B306" s="405"/>
      <c r="C306" s="405"/>
      <c r="D306" s="405"/>
      <c r="E306" s="84"/>
      <c r="F306" s="405"/>
      <c r="G306" s="405"/>
      <c r="H306" s="405"/>
      <c r="I306" s="405"/>
      <c r="J306" s="405"/>
      <c r="K306" s="405"/>
      <c r="L306" s="405"/>
      <c r="M306" s="405"/>
      <c r="N306" s="405"/>
      <c r="O306" s="405"/>
      <c r="P306" s="405"/>
      <c r="Q306" s="405"/>
      <c r="R306" s="406"/>
      <c r="S306" s="405"/>
      <c r="T306" s="405"/>
      <c r="U306" s="405"/>
      <c r="V306" s="405"/>
      <c r="W306" s="405"/>
      <c r="X306" s="405"/>
      <c r="Y306" s="405"/>
      <c r="Z306" s="405"/>
    </row>
    <row r="307" spans="1:26" ht="15.75" customHeight="1">
      <c r="A307" s="84"/>
      <c r="B307" s="405"/>
      <c r="C307" s="405"/>
      <c r="D307" s="405"/>
      <c r="E307" s="84"/>
      <c r="F307" s="405"/>
      <c r="G307" s="405"/>
      <c r="H307" s="405"/>
      <c r="I307" s="405"/>
      <c r="J307" s="405"/>
      <c r="K307" s="405"/>
      <c r="L307" s="405"/>
      <c r="M307" s="405"/>
      <c r="N307" s="405"/>
      <c r="O307" s="405"/>
      <c r="P307" s="405"/>
      <c r="Q307" s="405"/>
      <c r="R307" s="406"/>
      <c r="S307" s="405"/>
      <c r="T307" s="405"/>
      <c r="U307" s="405"/>
      <c r="V307" s="405"/>
      <c r="W307" s="405"/>
      <c r="X307" s="405"/>
      <c r="Y307" s="405"/>
      <c r="Z307" s="405"/>
    </row>
    <row r="308" spans="1:26" ht="15.75" customHeight="1">
      <c r="A308" s="84"/>
      <c r="B308" s="405"/>
      <c r="C308" s="405"/>
      <c r="D308" s="405"/>
      <c r="E308" s="84"/>
      <c r="F308" s="405"/>
      <c r="G308" s="405"/>
      <c r="H308" s="405"/>
      <c r="I308" s="405"/>
      <c r="J308" s="405"/>
      <c r="K308" s="405"/>
      <c r="L308" s="405"/>
      <c r="M308" s="405"/>
      <c r="N308" s="405"/>
      <c r="O308" s="405"/>
      <c r="P308" s="405"/>
      <c r="Q308" s="405"/>
      <c r="R308" s="406"/>
      <c r="S308" s="405"/>
      <c r="T308" s="405"/>
      <c r="U308" s="405"/>
      <c r="V308" s="405"/>
      <c r="W308" s="405"/>
      <c r="X308" s="405"/>
      <c r="Y308" s="405"/>
      <c r="Z308" s="405"/>
    </row>
    <row r="309" spans="1:26" ht="15.75" customHeight="1">
      <c r="A309" s="84"/>
      <c r="B309" s="405"/>
      <c r="C309" s="405"/>
      <c r="D309" s="405"/>
      <c r="E309" s="84"/>
      <c r="F309" s="405"/>
      <c r="G309" s="405"/>
      <c r="H309" s="405"/>
      <c r="I309" s="405"/>
      <c r="J309" s="405"/>
      <c r="K309" s="405"/>
      <c r="L309" s="405"/>
      <c r="M309" s="405"/>
      <c r="N309" s="405"/>
      <c r="O309" s="405"/>
      <c r="P309" s="405"/>
      <c r="Q309" s="405"/>
      <c r="R309" s="406"/>
      <c r="S309" s="405"/>
      <c r="T309" s="405"/>
      <c r="U309" s="405"/>
      <c r="V309" s="405"/>
      <c r="W309" s="405"/>
      <c r="X309" s="405"/>
      <c r="Y309" s="405"/>
      <c r="Z309" s="405"/>
    </row>
    <row r="310" spans="1:26" ht="15.75" customHeight="1">
      <c r="A310" s="84"/>
      <c r="B310" s="405"/>
      <c r="C310" s="405"/>
      <c r="D310" s="405"/>
      <c r="E310" s="84"/>
      <c r="F310" s="405"/>
      <c r="G310" s="405"/>
      <c r="H310" s="405"/>
      <c r="I310" s="405"/>
      <c r="J310" s="405"/>
      <c r="K310" s="405"/>
      <c r="L310" s="405"/>
      <c r="M310" s="405"/>
      <c r="N310" s="405"/>
      <c r="O310" s="405"/>
      <c r="P310" s="405"/>
      <c r="Q310" s="405"/>
      <c r="R310" s="406"/>
      <c r="S310" s="405"/>
      <c r="T310" s="405"/>
      <c r="U310" s="405"/>
      <c r="V310" s="405"/>
      <c r="W310" s="405"/>
      <c r="X310" s="405"/>
      <c r="Y310" s="405"/>
      <c r="Z310" s="405"/>
    </row>
    <row r="311" spans="1:26" ht="15.75" customHeight="1">
      <c r="A311" s="84"/>
      <c r="B311" s="405"/>
      <c r="C311" s="405"/>
      <c r="D311" s="405"/>
      <c r="E311" s="84"/>
      <c r="F311" s="405"/>
      <c r="G311" s="405"/>
      <c r="H311" s="405"/>
      <c r="I311" s="405"/>
      <c r="J311" s="405"/>
      <c r="K311" s="405"/>
      <c r="L311" s="405"/>
      <c r="M311" s="405"/>
      <c r="N311" s="405"/>
      <c r="O311" s="405"/>
      <c r="P311" s="405"/>
      <c r="Q311" s="405"/>
      <c r="R311" s="406"/>
      <c r="S311" s="405"/>
      <c r="T311" s="405"/>
      <c r="U311" s="405"/>
      <c r="V311" s="405"/>
      <c r="W311" s="405"/>
      <c r="X311" s="405"/>
      <c r="Y311" s="405"/>
      <c r="Z311" s="405"/>
    </row>
    <row r="312" spans="1:26" ht="15.75" customHeight="1">
      <c r="A312" s="84"/>
      <c r="B312" s="405"/>
      <c r="C312" s="405"/>
      <c r="D312" s="405"/>
      <c r="E312" s="84"/>
      <c r="F312" s="405"/>
      <c r="G312" s="405"/>
      <c r="H312" s="405"/>
      <c r="I312" s="405"/>
      <c r="J312" s="405"/>
      <c r="K312" s="405"/>
      <c r="L312" s="405"/>
      <c r="M312" s="405"/>
      <c r="N312" s="405"/>
      <c r="O312" s="405"/>
      <c r="P312" s="405"/>
      <c r="Q312" s="405"/>
      <c r="R312" s="406"/>
      <c r="S312" s="405"/>
      <c r="T312" s="405"/>
      <c r="U312" s="405"/>
      <c r="V312" s="405"/>
      <c r="W312" s="405"/>
      <c r="X312" s="405"/>
      <c r="Y312" s="405"/>
      <c r="Z312" s="405"/>
    </row>
    <row r="313" spans="1:26" ht="15.75" customHeight="1">
      <c r="A313" s="84"/>
      <c r="B313" s="405"/>
      <c r="C313" s="405"/>
      <c r="D313" s="405"/>
      <c r="E313" s="84"/>
      <c r="F313" s="405"/>
      <c r="G313" s="405"/>
      <c r="H313" s="405"/>
      <c r="I313" s="405"/>
      <c r="J313" s="405"/>
      <c r="K313" s="405"/>
      <c r="L313" s="405"/>
      <c r="M313" s="405"/>
      <c r="N313" s="405"/>
      <c r="O313" s="405"/>
      <c r="P313" s="405"/>
      <c r="Q313" s="405"/>
      <c r="R313" s="406"/>
      <c r="S313" s="405"/>
      <c r="T313" s="405"/>
      <c r="U313" s="405"/>
      <c r="V313" s="405"/>
      <c r="W313" s="405"/>
      <c r="X313" s="405"/>
      <c r="Y313" s="405"/>
      <c r="Z313" s="405"/>
    </row>
    <row r="314" spans="1:26" ht="15.75" customHeight="1">
      <c r="A314" s="84"/>
      <c r="B314" s="405"/>
      <c r="C314" s="405"/>
      <c r="D314" s="405"/>
      <c r="E314" s="84"/>
      <c r="F314" s="405"/>
      <c r="G314" s="405"/>
      <c r="H314" s="405"/>
      <c r="I314" s="405"/>
      <c r="J314" s="405"/>
      <c r="K314" s="405"/>
      <c r="L314" s="405"/>
      <c r="M314" s="405"/>
      <c r="N314" s="405"/>
      <c r="O314" s="405"/>
      <c r="P314" s="405"/>
      <c r="Q314" s="405"/>
      <c r="R314" s="406"/>
      <c r="S314" s="405"/>
      <c r="T314" s="405"/>
      <c r="U314" s="405"/>
      <c r="V314" s="405"/>
      <c r="W314" s="405"/>
      <c r="X314" s="405"/>
      <c r="Y314" s="405"/>
      <c r="Z314" s="405"/>
    </row>
    <row r="315" spans="1:26" ht="15.75" customHeight="1">
      <c r="A315" s="84"/>
      <c r="B315" s="405"/>
      <c r="C315" s="405"/>
      <c r="D315" s="405"/>
      <c r="E315" s="84"/>
      <c r="F315" s="405"/>
      <c r="G315" s="405"/>
      <c r="H315" s="405"/>
      <c r="I315" s="405"/>
      <c r="J315" s="405"/>
      <c r="K315" s="405"/>
      <c r="L315" s="405"/>
      <c r="M315" s="405"/>
      <c r="N315" s="405"/>
      <c r="O315" s="405"/>
      <c r="P315" s="405"/>
      <c r="Q315" s="405"/>
      <c r="R315" s="406"/>
      <c r="S315" s="405"/>
      <c r="T315" s="405"/>
      <c r="U315" s="405"/>
      <c r="V315" s="405"/>
      <c r="W315" s="405"/>
      <c r="X315" s="405"/>
      <c r="Y315" s="405"/>
      <c r="Z315" s="405"/>
    </row>
    <row r="316" spans="1:26" ht="15.75" customHeight="1">
      <c r="A316" s="84"/>
      <c r="B316" s="405"/>
      <c r="C316" s="405"/>
      <c r="D316" s="405"/>
      <c r="E316" s="84"/>
      <c r="F316" s="405"/>
      <c r="G316" s="405"/>
      <c r="H316" s="405"/>
      <c r="I316" s="405"/>
      <c r="J316" s="405"/>
      <c r="K316" s="405"/>
      <c r="L316" s="405"/>
      <c r="M316" s="405"/>
      <c r="N316" s="405"/>
      <c r="O316" s="405"/>
      <c r="P316" s="405"/>
      <c r="Q316" s="405"/>
      <c r="R316" s="406"/>
      <c r="S316" s="405"/>
      <c r="T316" s="405"/>
      <c r="U316" s="405"/>
      <c r="V316" s="405"/>
      <c r="W316" s="405"/>
      <c r="X316" s="405"/>
      <c r="Y316" s="405"/>
      <c r="Z316" s="405"/>
    </row>
    <row r="317" spans="1:26" ht="15.75" customHeight="1">
      <c r="A317" s="84"/>
      <c r="B317" s="405"/>
      <c r="C317" s="405"/>
      <c r="D317" s="405"/>
      <c r="E317" s="84"/>
      <c r="F317" s="405"/>
      <c r="G317" s="405"/>
      <c r="H317" s="405"/>
      <c r="I317" s="405"/>
      <c r="J317" s="405"/>
      <c r="K317" s="405"/>
      <c r="L317" s="405"/>
      <c r="M317" s="405"/>
      <c r="N317" s="405"/>
      <c r="O317" s="405"/>
      <c r="P317" s="405"/>
      <c r="Q317" s="405"/>
      <c r="R317" s="406"/>
      <c r="S317" s="405"/>
      <c r="T317" s="405"/>
      <c r="U317" s="405"/>
      <c r="V317" s="405"/>
      <c r="W317" s="405"/>
      <c r="X317" s="405"/>
      <c r="Y317" s="405"/>
      <c r="Z317" s="405"/>
    </row>
    <row r="318" spans="1:26" ht="15.75" customHeight="1">
      <c r="A318" s="84"/>
      <c r="B318" s="405"/>
      <c r="C318" s="405"/>
      <c r="D318" s="405"/>
      <c r="E318" s="84"/>
      <c r="F318" s="405"/>
      <c r="G318" s="405"/>
      <c r="H318" s="405"/>
      <c r="I318" s="405"/>
      <c r="J318" s="405"/>
      <c r="K318" s="405"/>
      <c r="L318" s="405"/>
      <c r="M318" s="405"/>
      <c r="N318" s="405"/>
      <c r="O318" s="405"/>
      <c r="P318" s="405"/>
      <c r="Q318" s="405"/>
      <c r="R318" s="406"/>
      <c r="S318" s="405"/>
      <c r="T318" s="405"/>
      <c r="U318" s="405"/>
      <c r="V318" s="405"/>
      <c r="W318" s="405"/>
      <c r="X318" s="405"/>
      <c r="Y318" s="405"/>
      <c r="Z318" s="405"/>
    </row>
    <row r="319" spans="1:26" ht="15.75" customHeight="1">
      <c r="A319" s="84"/>
      <c r="B319" s="405"/>
      <c r="C319" s="405"/>
      <c r="D319" s="405"/>
      <c r="E319" s="84"/>
      <c r="F319" s="405"/>
      <c r="G319" s="405"/>
      <c r="H319" s="405"/>
      <c r="I319" s="405"/>
      <c r="J319" s="405"/>
      <c r="K319" s="405"/>
      <c r="L319" s="405"/>
      <c r="M319" s="405"/>
      <c r="N319" s="405"/>
      <c r="O319" s="405"/>
      <c r="P319" s="405"/>
      <c r="Q319" s="405"/>
      <c r="R319" s="406"/>
      <c r="S319" s="405"/>
      <c r="T319" s="405"/>
      <c r="U319" s="405"/>
      <c r="V319" s="405"/>
      <c r="W319" s="405"/>
      <c r="X319" s="405"/>
      <c r="Y319" s="405"/>
      <c r="Z319" s="405"/>
    </row>
    <row r="320" spans="1:26" ht="15.75" customHeight="1">
      <c r="A320" s="84"/>
      <c r="B320" s="405"/>
      <c r="C320" s="405"/>
      <c r="D320" s="405"/>
      <c r="E320" s="84"/>
      <c r="F320" s="405"/>
      <c r="G320" s="405"/>
      <c r="H320" s="405"/>
      <c r="I320" s="405"/>
      <c r="J320" s="405"/>
      <c r="K320" s="405"/>
      <c r="L320" s="405"/>
      <c r="M320" s="405"/>
      <c r="N320" s="405"/>
      <c r="O320" s="405"/>
      <c r="P320" s="405"/>
      <c r="Q320" s="405"/>
      <c r="R320" s="406"/>
      <c r="S320" s="405"/>
      <c r="T320" s="405"/>
      <c r="U320" s="405"/>
      <c r="V320" s="405"/>
      <c r="W320" s="405"/>
      <c r="X320" s="405"/>
      <c r="Y320" s="405"/>
      <c r="Z320" s="405"/>
    </row>
    <row r="321" spans="1:26" ht="15.75" customHeight="1">
      <c r="A321" s="84"/>
      <c r="B321" s="405"/>
      <c r="C321" s="405"/>
      <c r="D321" s="405"/>
      <c r="E321" s="84"/>
      <c r="F321" s="405"/>
      <c r="G321" s="405"/>
      <c r="H321" s="405"/>
      <c r="I321" s="405"/>
      <c r="J321" s="405"/>
      <c r="K321" s="405"/>
      <c r="L321" s="405"/>
      <c r="M321" s="405"/>
      <c r="N321" s="405"/>
      <c r="O321" s="405"/>
      <c r="P321" s="405"/>
      <c r="Q321" s="405"/>
      <c r="R321" s="406"/>
      <c r="S321" s="405"/>
      <c r="T321" s="405"/>
      <c r="U321" s="405"/>
      <c r="V321" s="405"/>
      <c r="W321" s="405"/>
      <c r="X321" s="405"/>
      <c r="Y321" s="405"/>
      <c r="Z321" s="405"/>
    </row>
    <row r="322" spans="1:26" ht="15.75" customHeight="1">
      <c r="A322" s="84"/>
      <c r="B322" s="405"/>
      <c r="C322" s="405"/>
      <c r="D322" s="405"/>
      <c r="E322" s="84"/>
      <c r="F322" s="405"/>
      <c r="G322" s="405"/>
      <c r="H322" s="405"/>
      <c r="I322" s="405"/>
      <c r="J322" s="405"/>
      <c r="K322" s="405"/>
      <c r="L322" s="405"/>
      <c r="M322" s="405"/>
      <c r="N322" s="405"/>
      <c r="O322" s="405"/>
      <c r="P322" s="405"/>
      <c r="Q322" s="405"/>
      <c r="R322" s="406"/>
      <c r="S322" s="405"/>
      <c r="T322" s="405"/>
      <c r="U322" s="405"/>
      <c r="V322" s="405"/>
      <c r="W322" s="405"/>
      <c r="X322" s="405"/>
      <c r="Y322" s="405"/>
      <c r="Z322" s="405"/>
    </row>
    <row r="323" spans="1:26" ht="15.75" customHeight="1">
      <c r="A323" s="84"/>
      <c r="B323" s="405"/>
      <c r="C323" s="405"/>
      <c r="D323" s="405"/>
      <c r="E323" s="84"/>
      <c r="F323" s="405"/>
      <c r="G323" s="405"/>
      <c r="H323" s="405"/>
      <c r="I323" s="405"/>
      <c r="J323" s="405"/>
      <c r="K323" s="405"/>
      <c r="L323" s="405"/>
      <c r="M323" s="405"/>
      <c r="N323" s="405"/>
      <c r="O323" s="405"/>
      <c r="P323" s="405"/>
      <c r="Q323" s="405"/>
      <c r="R323" s="406"/>
      <c r="S323" s="405"/>
      <c r="T323" s="405"/>
      <c r="U323" s="405"/>
      <c r="V323" s="405"/>
      <c r="W323" s="405"/>
      <c r="X323" s="405"/>
      <c r="Y323" s="405"/>
      <c r="Z323" s="405"/>
    </row>
    <row r="324" spans="1:26" ht="15.75" customHeight="1">
      <c r="A324" s="84"/>
      <c r="B324" s="405"/>
      <c r="C324" s="405"/>
      <c r="D324" s="405"/>
      <c r="E324" s="84"/>
      <c r="F324" s="405"/>
      <c r="G324" s="405"/>
      <c r="H324" s="405"/>
      <c r="I324" s="405"/>
      <c r="J324" s="405"/>
      <c r="K324" s="405"/>
      <c r="L324" s="405"/>
      <c r="M324" s="405"/>
      <c r="N324" s="405"/>
      <c r="O324" s="405"/>
      <c r="P324" s="405"/>
      <c r="Q324" s="405"/>
      <c r="R324" s="406"/>
      <c r="S324" s="405"/>
      <c r="T324" s="405"/>
      <c r="U324" s="405"/>
      <c r="V324" s="405"/>
      <c r="W324" s="405"/>
      <c r="X324" s="405"/>
      <c r="Y324" s="405"/>
      <c r="Z324" s="405"/>
    </row>
    <row r="325" spans="1:26" ht="15.75" customHeight="1">
      <c r="A325" s="84"/>
      <c r="B325" s="405"/>
      <c r="C325" s="405"/>
      <c r="D325" s="405"/>
      <c r="E325" s="84"/>
      <c r="F325" s="405"/>
      <c r="G325" s="405"/>
      <c r="H325" s="405"/>
      <c r="I325" s="405"/>
      <c r="J325" s="405"/>
      <c r="K325" s="405"/>
      <c r="L325" s="405"/>
      <c r="M325" s="405"/>
      <c r="N325" s="405"/>
      <c r="O325" s="405"/>
      <c r="P325" s="405"/>
      <c r="Q325" s="405"/>
      <c r="R325" s="406"/>
      <c r="S325" s="405"/>
      <c r="T325" s="405"/>
      <c r="U325" s="405"/>
      <c r="V325" s="405"/>
      <c r="W325" s="405"/>
      <c r="X325" s="405"/>
      <c r="Y325" s="405"/>
      <c r="Z325" s="405"/>
    </row>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R31:V125"/>
  <mergeCells count="80">
    <mergeCell ref="L92:L94"/>
    <mergeCell ref="O92:O94"/>
    <mergeCell ref="Q92:Q94"/>
    <mergeCell ref="O71:P71"/>
    <mergeCell ref="O72:P72"/>
    <mergeCell ref="G92:G94"/>
    <mergeCell ref="H92:H94"/>
    <mergeCell ref="I92:I94"/>
    <mergeCell ref="J92:J94"/>
    <mergeCell ref="K92:K94"/>
    <mergeCell ref="N95:N97"/>
    <mergeCell ref="O95:O97"/>
    <mergeCell ref="Q95:Q97"/>
    <mergeCell ref="O122:P122"/>
    <mergeCell ref="O123:P123"/>
    <mergeCell ref="Q98:Q105"/>
    <mergeCell ref="O124:P124"/>
    <mergeCell ref="O125:P125"/>
    <mergeCell ref="G98:G105"/>
    <mergeCell ref="H98:H105"/>
    <mergeCell ref="I98:I105"/>
    <mergeCell ref="J98:J105"/>
    <mergeCell ref="K98:K105"/>
    <mergeCell ref="O98:O105"/>
    <mergeCell ref="G95:G97"/>
    <mergeCell ref="H95:H97"/>
    <mergeCell ref="I95:I97"/>
    <mergeCell ref="J95:J97"/>
    <mergeCell ref="K95:K97"/>
    <mergeCell ref="L95:L97"/>
    <mergeCell ref="M95:M97"/>
    <mergeCell ref="A17:C20"/>
    <mergeCell ref="D17:U20"/>
    <mergeCell ref="A22:C22"/>
    <mergeCell ref="E22:F22"/>
    <mergeCell ref="H22:J22"/>
    <mergeCell ref="A23:C23"/>
    <mergeCell ref="H23:I23"/>
    <mergeCell ref="H24:I24"/>
    <mergeCell ref="H25:I25"/>
    <mergeCell ref="H26:I26"/>
    <mergeCell ref="A30:G30"/>
    <mergeCell ref="H30:N30"/>
    <mergeCell ref="O30:Q30"/>
    <mergeCell ref="R30:V30"/>
    <mergeCell ref="O31:P31"/>
    <mergeCell ref="O32:P32"/>
    <mergeCell ref="O33:P33"/>
    <mergeCell ref="O37:P37"/>
    <mergeCell ref="O38:P38"/>
    <mergeCell ref="O39:P39"/>
    <mergeCell ref="O40:P40"/>
    <mergeCell ref="O41:P41"/>
    <mergeCell ref="O42:P42"/>
    <mergeCell ref="O43:P43"/>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O69:P69"/>
    <mergeCell ref="O70:P70"/>
  </mergeCells>
  <conditionalFormatting sqref="U34 U37:U44 U46:U73 U76 U79 U81 U83 U85 U88 U92 U95 U98 U106">
    <cfRule type="containsText" dxfId="206" priority="1" stopIfTrue="1" operator="containsText" text="Cerrada">
      <formula>NOT(ISERROR(SEARCH(("Cerrada"),(U34))))</formula>
    </cfRule>
  </conditionalFormatting>
  <conditionalFormatting sqref="U34 U37:U44 U46:U73 U76 U79 U81 U83 U85 U88 U92 U95 U98 U106">
    <cfRule type="containsText" dxfId="205" priority="2" stopIfTrue="1" operator="containsText" text="En ejecución">
      <formula>NOT(ISERROR(SEARCH(("En ejecución"),(U34))))</formula>
    </cfRule>
  </conditionalFormatting>
  <conditionalFormatting sqref="U34 U37:U44 U46:U73 U76 U79 U81 U83 U85 U88 U92 U95 U98 U106">
    <cfRule type="containsText" dxfId="204" priority="3" stopIfTrue="1" operator="containsText" text="Vencida">
      <formula>NOT(ISERROR(SEARCH(("Vencida"),(U34))))</formula>
    </cfRule>
  </conditionalFormatting>
  <conditionalFormatting sqref="U32">
    <cfRule type="containsText" dxfId="203" priority="4" stopIfTrue="1" operator="containsText" text="Cerrada">
      <formula>NOT(ISERROR(SEARCH(("Cerrada"),(U32))))</formula>
    </cfRule>
  </conditionalFormatting>
  <conditionalFormatting sqref="U32">
    <cfRule type="containsText" dxfId="202" priority="5" stopIfTrue="1" operator="containsText" text="En ejecución">
      <formula>NOT(ISERROR(SEARCH(("En ejecución"),(U32))))</formula>
    </cfRule>
  </conditionalFormatting>
  <conditionalFormatting sqref="U32">
    <cfRule type="containsText" dxfId="201" priority="6" stopIfTrue="1" operator="containsText" text="Vencida">
      <formula>NOT(ISERROR(SEARCH(("Vencida"),(U32))))</formula>
    </cfRule>
  </conditionalFormatting>
  <conditionalFormatting sqref="U33">
    <cfRule type="containsText" dxfId="200" priority="7" stopIfTrue="1" operator="containsText" text="Cerrada">
      <formula>NOT(ISERROR(SEARCH(("Cerrada"),(U33))))</formula>
    </cfRule>
  </conditionalFormatting>
  <conditionalFormatting sqref="U33">
    <cfRule type="containsText" dxfId="199" priority="8" stopIfTrue="1" operator="containsText" text="En ejecución">
      <formula>NOT(ISERROR(SEARCH(("En ejecución"),(U33))))</formula>
    </cfRule>
  </conditionalFormatting>
  <conditionalFormatting sqref="U33">
    <cfRule type="containsText" dxfId="198" priority="9" stopIfTrue="1" operator="containsText" text="Vencida">
      <formula>NOT(ISERROR(SEARCH(("Vencida"),(U33))))</formula>
    </cfRule>
  </conditionalFormatting>
  <conditionalFormatting sqref="U122">
    <cfRule type="containsText" dxfId="197" priority="10" stopIfTrue="1" operator="containsText" text="Cerrada">
      <formula>NOT(ISERROR(SEARCH(("Cerrada"),(U122))))</formula>
    </cfRule>
  </conditionalFormatting>
  <conditionalFormatting sqref="U122">
    <cfRule type="containsText" dxfId="196" priority="11" stopIfTrue="1" operator="containsText" text="En ejecución">
      <formula>NOT(ISERROR(SEARCH(("En ejecución"),(U122))))</formula>
    </cfRule>
  </conditionalFormatting>
  <conditionalFormatting sqref="U122">
    <cfRule type="containsText" dxfId="195" priority="12" stopIfTrue="1" operator="containsText" text="Vencida">
      <formula>NOT(ISERROR(SEARCH(("Vencida"),(U122))))</formula>
    </cfRule>
  </conditionalFormatting>
  <conditionalFormatting sqref="U125">
    <cfRule type="containsText" dxfId="194" priority="13" stopIfTrue="1" operator="containsText" text="Cerrada">
      <formula>NOT(ISERROR(SEARCH(("Cerrada"),(U125))))</formula>
    </cfRule>
  </conditionalFormatting>
  <conditionalFormatting sqref="U125">
    <cfRule type="containsText" dxfId="193" priority="14" stopIfTrue="1" operator="containsText" text="En ejecución">
      <formula>NOT(ISERROR(SEARCH(("En ejecución"),(U125))))</formula>
    </cfRule>
  </conditionalFormatting>
  <conditionalFormatting sqref="U125">
    <cfRule type="containsText" dxfId="192" priority="15" stopIfTrue="1" operator="containsText" text="Vencida">
      <formula>NOT(ISERROR(SEARCH(("Vencida"),(U125))))</formula>
    </cfRule>
  </conditionalFormatting>
  <conditionalFormatting sqref="U124">
    <cfRule type="containsText" dxfId="191" priority="16" stopIfTrue="1" operator="containsText" text="Cerrada">
      <formula>NOT(ISERROR(SEARCH(("Cerrada"),(U124))))</formula>
    </cfRule>
  </conditionalFormatting>
  <conditionalFormatting sqref="U124">
    <cfRule type="containsText" dxfId="190" priority="17" stopIfTrue="1" operator="containsText" text="En ejecución">
      <formula>NOT(ISERROR(SEARCH(("En ejecución"),(U124))))</formula>
    </cfRule>
  </conditionalFormatting>
  <conditionalFormatting sqref="U124">
    <cfRule type="containsText" dxfId="189" priority="18" stopIfTrue="1" operator="containsText" text="Vencida">
      <formula>NOT(ISERROR(SEARCH(("Vencida"),(U124))))</formula>
    </cfRule>
  </conditionalFormatting>
  <conditionalFormatting sqref="U123">
    <cfRule type="containsText" dxfId="188" priority="19" stopIfTrue="1" operator="containsText" text="Cerrada">
      <formula>NOT(ISERROR(SEARCH(("Cerrada"),(U123))))</formula>
    </cfRule>
  </conditionalFormatting>
  <conditionalFormatting sqref="U123">
    <cfRule type="containsText" dxfId="187" priority="20" stopIfTrue="1" operator="containsText" text="En ejecución">
      <formula>NOT(ISERROR(SEARCH(("En ejecución"),(U123))))</formula>
    </cfRule>
  </conditionalFormatting>
  <conditionalFormatting sqref="U123">
    <cfRule type="containsText" dxfId="186" priority="21" stopIfTrue="1" operator="containsText" text="Vencida">
      <formula>NOT(ISERROR(SEARCH(("Vencida"),(U123))))</formula>
    </cfRule>
  </conditionalFormatting>
  <dataValidations count="7">
    <dataValidation type="list" allowBlank="1" showErrorMessage="1" sqref="B32:B123">
      <formula1>$F$2:$F$6</formula1>
    </dataValidation>
    <dataValidation type="list" allowBlank="1" showErrorMessage="1" sqref="U32:U34 U37:U44 U46:U73 U76 U79 U81 U83 U85 U88 U92 U95 U98 U106 U122:U125">
      <formula1>$I$2:$I$4</formula1>
    </dataValidation>
    <dataValidation type="list" allowBlank="1" showErrorMessage="1" sqref="F32:F38 F41:F123">
      <formula1>$G$2:$G$5</formula1>
    </dataValidation>
    <dataValidation type="list" allowBlank="1" showErrorMessage="1" sqref="T32:T34 T37:T44 T46:T73 T76 T79 T81 T83 T85 T88 T92 T95 T98:T106 T122 T124">
      <formula1>$J$2:$J$4</formula1>
    </dataValidation>
    <dataValidation type="list" allowBlank="1" showErrorMessage="1" sqref="I32">
      <formula1>$H$2:$H$3</formula1>
    </dataValidation>
    <dataValidation type="list" allowBlank="1" showErrorMessage="1" sqref="I34 I37:I44 I46:I73 I76 I79 I81 I83 I85 I88 I92 I95 I98 I106 I122:I125">
      <formula1>$G$2:$G$3</formula1>
    </dataValidation>
    <dataValidation type="list" allowBlank="1" showErrorMessage="1" sqref="A23">
      <formula1>'GT-12'!PROCESOS</formula1>
    </dataValidation>
  </dataValidations>
  <hyperlinks>
    <hyperlink ref="Q33" r:id="rId1"/>
    <hyperlink ref="Q37" r:id="rId2"/>
    <hyperlink ref="S37" r:id="rId3"/>
    <hyperlink ref="Q38" r:id="rId4" location="overlay-context="/>
    <hyperlink ref="S41" r:id="rId5" location="overlay-context=content/gt-12-proceso-de-gesti%25C3%25B3n-tecnol%25C3%25B3gica%3Fq%3Dcontent/gt-12-proceso-de-gesti%25C3%25B3n-tecnol%25C3%25B3gica"/>
    <hyperlink ref="Q42" r:id="rId6" location="overlay-context=content/gt-12-proceso-de-gesti%25C3%25B3n-tecnol%25C3%25B3gica%3Fq%3Dcontent/gt-12-proceso-de-gesti%25C3%25B3n-tecnol%25C3%25B3gica"/>
    <hyperlink ref="S42" r:id="rId7" location="overlay-context=content/gt-12-proceso-de-gesti%25C3%25B3n-tecnol%25C3%25B3gica%3Fq%3Dcontent/gt-12-proceso-de-gesti%25C3%25B3n-tecnol%25C3%25B3gica"/>
    <hyperlink ref="Q43" r:id="rId8"/>
    <hyperlink ref="Q44" r:id="rId9" location="overlay-context="/>
    <hyperlink ref="Q46" r:id="rId10" location="overlay-context="/>
    <hyperlink ref="Q49" r:id="rId11" location="overlay-context="/>
    <hyperlink ref="S49" r:id="rId12" location="overlay-context="/>
    <hyperlink ref="Q50" r:id="rId13" location="overlay-context="/>
    <hyperlink ref="S50" r:id="rId14" location="overlay-context="/>
    <hyperlink ref="Q55" r:id="rId15" location="overlay-context=_x000a_MN-GT-12-16 Manual Administración y Gestión Cuentas Correo"/>
    <hyperlink ref="S55" r:id="rId16" location="overlay-context=_x000a_MN-GT-12-16 Manual Administración y Gestión Cuentas Correo"/>
    <hyperlink ref="Q58" r:id="rId17"/>
    <hyperlink ref="S58" r:id="rId18"/>
    <hyperlink ref="Q59" r:id="rId19" location="overlay-context="/>
    <hyperlink ref="S59" r:id="rId20" location="overlay-context="/>
    <hyperlink ref="Q64" r:id="rId21" location="overlay-context="/>
    <hyperlink ref="S64" r:id="rId22" location="overlay-context=content/gt-12-proceso-de-gesti%25C3%25B3n-tecnol%25C3%25B3gica%3Fq%3Dcontent/gt-12-proceso-de-gesti%25C3%25B3n-tecnol%25C3%25B3gica"/>
    <hyperlink ref="S65" r:id="rId23" location="overlay-context=content/gt-12-proceso-de-gesti%25C3%25B3n-tecnol%25C3%25B3gica%3Fq%3Dcontent/gt-12-proceso-de-gesti%25C3%25B3n-tecnol%25C3%25B3gica"/>
    <hyperlink ref="Q68" r:id="rId24"/>
    <hyperlink ref="S68" r:id="rId25"/>
    <hyperlink ref="Q71" r:id="rId26"/>
    <hyperlink ref="S71" r:id="rId27" location="overlay-context="/>
    <hyperlink ref="S81" r:id="rId28"/>
    <hyperlink ref="S83" r:id="rId29"/>
    <hyperlink ref="Q92" r:id="rId30"/>
    <hyperlink ref="S92" r:id="rId31"/>
    <hyperlink ref="Q95" r:id="rId32"/>
    <hyperlink ref="S95" r:id="rId33"/>
    <hyperlink ref="Q122" r:id="rId34" location=":~:text=PRO%2DGT%2D12,servicio%20del%20IDEP"/>
    <hyperlink ref="Q123" r:id="rId35" location="overlay-context=content/gt-12-proceso-de-gesti%25C3%25B3n-tecnol%25C3%25B3gica%3Fq%3Dcontent/gt-12-proceso-de-gesti%25C3%25B3n-tecnol%25C3%25B3gica"/>
    <hyperlink ref="S123" r:id="rId36" location="overlay-context=content/gt-12-proceso-de-gesti%25C3%25B3n-tecnol%25C3%25B3gica%3Fq%3Dcontent/gt-12-proceso-de-gesti%25C3%25B3n-tecnol%25C3%25B3gica"/>
    <hyperlink ref="Q124" r:id="rId37" location="overlay-context=content/gt-12-proceso-de-gesti%25C3%25B3n-tecnol%25C3%25B3gica%3Fq%3Dcontent/gt-12-proceso-de-gesti%25C3%25B3n-tecnol%25C3%25B3gica"/>
  </hyperlinks>
  <pageMargins left="0.7" right="0.7" top="0.75" bottom="0.75" header="0" footer="0"/>
  <pageSetup orientation="portrait"/>
  <drawing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DD6EE"/>
  </sheetPr>
  <dimension ref="A1:AC1000"/>
  <sheetViews>
    <sheetView showGridLines="0" tabSelected="1" topLeftCell="V30" zoomScale="80" zoomScaleNormal="80" workbookViewId="0">
      <selection activeCell="AC49" sqref="AC49"/>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34.140625" customWidth="1"/>
    <col min="19" max="21" width="55.28515625" customWidth="1"/>
    <col min="22" max="22" width="71" customWidth="1"/>
    <col min="23" max="23" width="46.28515625" customWidth="1"/>
    <col min="24" max="24" width="18.42578125" customWidth="1"/>
    <col min="25" max="25" width="19.42578125" customWidth="1"/>
    <col min="26" max="26" width="50.85546875" customWidth="1"/>
    <col min="27" max="27" width="31.140625" customWidth="1"/>
    <col min="29" max="29" width="11" customWidth="1"/>
  </cols>
  <sheetData>
    <row r="1" spans="1:29"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c r="AB1" s="23"/>
      <c r="AC1" s="23"/>
    </row>
    <row r="2" spans="1:29"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c r="AB2" s="76"/>
      <c r="AC2" s="76"/>
    </row>
    <row r="3" spans="1:29"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c r="AB3" s="76"/>
      <c r="AC3" s="76"/>
    </row>
    <row r="4" spans="1:29"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c r="AB4" s="76"/>
      <c r="AC4" s="76"/>
    </row>
    <row r="5" spans="1:29"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c r="AB5" s="76"/>
      <c r="AC5" s="76"/>
    </row>
    <row r="6" spans="1:29"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c r="AB6" s="76"/>
      <c r="AC6" s="76"/>
    </row>
    <row r="7" spans="1:29"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c r="AB7" s="76"/>
      <c r="AC7" s="76"/>
    </row>
    <row r="8" spans="1:29"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c r="AB8" s="76"/>
      <c r="AC8" s="76"/>
    </row>
    <row r="9" spans="1:29"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c r="AB9" s="76"/>
      <c r="AC9" s="76"/>
    </row>
    <row r="10" spans="1:29"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c r="AB10" s="76"/>
      <c r="AC10" s="76"/>
    </row>
    <row r="11" spans="1:29"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c r="AB11" s="76"/>
      <c r="AC11" s="76"/>
    </row>
    <row r="12" spans="1:29" ht="25.5" hidden="1">
      <c r="A12" s="76"/>
      <c r="B12" s="77"/>
      <c r="C12" s="78" t="s">
        <v>95</v>
      </c>
      <c r="D12" s="78" t="s">
        <v>96</v>
      </c>
      <c r="E12" s="79"/>
      <c r="F12" s="91"/>
      <c r="G12" s="91"/>
      <c r="H12" s="91"/>
      <c r="I12" s="77"/>
      <c r="J12" s="85"/>
      <c r="K12" s="85"/>
      <c r="L12" s="76"/>
      <c r="M12" s="84"/>
      <c r="N12" s="85"/>
      <c r="O12" s="85"/>
      <c r="P12" s="85"/>
      <c r="Q12" s="85"/>
      <c r="R12" s="85"/>
      <c r="S12" s="85"/>
      <c r="T12" s="85"/>
      <c r="U12" s="85"/>
      <c r="V12" s="76"/>
      <c r="W12" s="76"/>
      <c r="X12" s="76"/>
      <c r="Y12" s="76"/>
      <c r="Z12" s="76"/>
      <c r="AA12" s="76"/>
      <c r="AB12" s="76"/>
      <c r="AC12" s="76"/>
    </row>
    <row r="13" spans="1:29" ht="38.25" hidden="1">
      <c r="A13" s="76"/>
      <c r="B13" s="77"/>
      <c r="C13" s="78" t="s">
        <v>97</v>
      </c>
      <c r="D13" s="78" t="s">
        <v>98</v>
      </c>
      <c r="E13" s="79"/>
      <c r="F13" s="91"/>
      <c r="G13" s="91"/>
      <c r="H13" s="91"/>
      <c r="I13" s="77"/>
      <c r="J13" s="85"/>
      <c r="K13" s="85"/>
      <c r="L13" s="76"/>
      <c r="M13" s="84"/>
      <c r="N13" s="85"/>
      <c r="O13" s="85"/>
      <c r="P13" s="85"/>
      <c r="Q13" s="85"/>
      <c r="R13" s="85"/>
      <c r="S13" s="85"/>
      <c r="T13" s="85"/>
      <c r="U13" s="85"/>
      <c r="V13" s="76"/>
      <c r="W13" s="76"/>
      <c r="X13" s="76"/>
      <c r="Y13" s="76"/>
      <c r="Z13" s="76"/>
      <c r="AA13" s="76"/>
      <c r="AB13" s="76"/>
      <c r="AC13" s="76"/>
    </row>
    <row r="14" spans="1:29" ht="25.5" hidden="1">
      <c r="A14" s="76"/>
      <c r="B14" s="77"/>
      <c r="C14" s="78" t="s">
        <v>99</v>
      </c>
      <c r="D14" s="92"/>
      <c r="E14" s="79"/>
      <c r="F14" s="91"/>
      <c r="G14" s="91"/>
      <c r="H14" s="91"/>
      <c r="I14" s="77"/>
      <c r="J14" s="85"/>
      <c r="K14" s="85"/>
      <c r="L14" s="76"/>
      <c r="M14" s="84"/>
      <c r="N14" s="85"/>
      <c r="O14" s="85"/>
      <c r="P14" s="85"/>
      <c r="Q14" s="85"/>
      <c r="R14" s="85"/>
      <c r="S14" s="85"/>
      <c r="T14" s="85"/>
      <c r="U14" s="85"/>
      <c r="V14" s="76"/>
      <c r="W14" s="76"/>
      <c r="X14" s="76"/>
      <c r="Y14" s="76"/>
      <c r="Z14" s="76"/>
      <c r="AA14" s="76"/>
      <c r="AB14" s="76"/>
      <c r="AC14" s="76"/>
    </row>
    <row r="15" spans="1:29" ht="38.25" hidden="1">
      <c r="A15" s="76"/>
      <c r="B15" s="77"/>
      <c r="C15" s="93" t="s">
        <v>100</v>
      </c>
      <c r="D15" s="78"/>
      <c r="E15" s="79"/>
      <c r="F15" s="91"/>
      <c r="G15" s="91"/>
      <c r="H15" s="91"/>
      <c r="I15" s="77"/>
      <c r="J15" s="85"/>
      <c r="K15" s="85"/>
      <c r="L15" s="76"/>
      <c r="M15" s="84"/>
      <c r="N15" s="85"/>
      <c r="O15" s="85"/>
      <c r="P15" s="85"/>
      <c r="Q15" s="85"/>
      <c r="R15" s="85"/>
      <c r="S15" s="85"/>
      <c r="T15" s="85"/>
      <c r="U15" s="85"/>
      <c r="V15" s="76"/>
      <c r="W15" s="76"/>
      <c r="X15" s="76"/>
      <c r="Y15" s="76"/>
      <c r="Z15" s="76"/>
      <c r="AA15" s="76"/>
      <c r="AB15" s="76"/>
      <c r="AC15" s="76"/>
    </row>
    <row r="16" spans="1:29" ht="23.25" hidden="1">
      <c r="A16" s="69"/>
      <c r="B16" s="23"/>
      <c r="C16" s="23"/>
      <c r="D16" s="23"/>
      <c r="E16" s="94"/>
      <c r="F16" s="23"/>
      <c r="G16" s="94"/>
      <c r="H16" s="94"/>
      <c r="I16" s="75"/>
      <c r="J16" s="75"/>
      <c r="K16" s="75"/>
      <c r="L16" s="75"/>
      <c r="M16" s="74"/>
      <c r="N16" s="75"/>
      <c r="O16" s="75"/>
      <c r="P16" s="75"/>
      <c r="Q16" s="75"/>
      <c r="R16" s="75"/>
      <c r="S16" s="75"/>
      <c r="T16" s="75"/>
      <c r="U16" s="75"/>
      <c r="V16" s="95"/>
      <c r="W16" s="95"/>
      <c r="X16" s="95"/>
      <c r="Y16" s="23"/>
      <c r="Z16" s="96"/>
      <c r="AA16" s="96"/>
      <c r="AB16" s="23"/>
      <c r="AC16" s="23"/>
    </row>
    <row r="17" spans="1:29"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1"/>
      <c r="X17" s="851"/>
      <c r="Y17" s="852"/>
      <c r="Z17" s="248" t="s">
        <v>102</v>
      </c>
      <c r="AA17" s="23"/>
      <c r="AB17" s="23"/>
      <c r="AC17" s="23"/>
    </row>
    <row r="18" spans="1:29"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07"/>
      <c r="X18" s="807"/>
      <c r="Y18" s="854"/>
      <c r="Z18" s="250" t="s">
        <v>358</v>
      </c>
      <c r="AA18" s="23"/>
      <c r="AB18" s="23"/>
      <c r="AC18" s="23"/>
    </row>
    <row r="19" spans="1:29"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07"/>
      <c r="X19" s="807"/>
      <c r="Y19" s="854"/>
      <c r="Z19" s="331" t="s">
        <v>359</v>
      </c>
      <c r="AA19" s="23"/>
      <c r="AB19" s="23"/>
      <c r="AC19" s="23"/>
    </row>
    <row r="20" spans="1:29"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856"/>
      <c r="X20" s="856"/>
      <c r="Y20" s="796"/>
      <c r="Z20" s="251" t="s">
        <v>105</v>
      </c>
      <c r="AA20" s="23"/>
      <c r="AB20" s="23"/>
      <c r="AC20" s="23"/>
    </row>
    <row r="21" spans="1:29" ht="36.75" customHeight="1">
      <c r="A21" s="252"/>
      <c r="B21" s="253"/>
      <c r="C21" s="253"/>
      <c r="D21" s="253"/>
      <c r="E21" s="254"/>
      <c r="F21" s="255"/>
      <c r="G21" s="256"/>
      <c r="H21" s="256"/>
      <c r="I21" s="255"/>
      <c r="J21" s="255"/>
      <c r="K21" s="255"/>
      <c r="L21" s="255"/>
      <c r="M21" s="255"/>
      <c r="N21" s="255"/>
      <c r="O21" s="255"/>
      <c r="P21" s="255"/>
      <c r="Q21" s="255"/>
      <c r="R21" s="255"/>
      <c r="S21" s="255"/>
      <c r="T21" s="765"/>
      <c r="U21" s="765"/>
      <c r="V21" s="258"/>
      <c r="W21" s="258"/>
      <c r="X21" s="258"/>
      <c r="Y21" s="255"/>
      <c r="Z21" s="256"/>
      <c r="AA21" s="23"/>
      <c r="AB21" s="23"/>
      <c r="AC21" s="23"/>
    </row>
    <row r="22" spans="1:29" ht="63" customHeight="1">
      <c r="A22" s="905" t="s">
        <v>360</v>
      </c>
      <c r="B22" s="824"/>
      <c r="C22" s="816"/>
      <c r="D22" s="259"/>
      <c r="E22" s="906" t="str">
        <f>CONCATENATE("INFORME DE SEGUIMIENTO DEL PROCESO ",A23)</f>
        <v>INFORME DE SEGUIMIENTO DEL PROCESO GESTIÓN DEL TALENTO HUMANO</v>
      </c>
      <c r="F22" s="813"/>
      <c r="G22" s="256"/>
      <c r="H22" s="907" t="s">
        <v>361</v>
      </c>
      <c r="I22" s="812"/>
      <c r="J22" s="813"/>
      <c r="K22" s="260"/>
      <c r="L22" s="261"/>
      <c r="M22" s="261"/>
      <c r="N22" s="261"/>
      <c r="O22" s="261"/>
      <c r="P22" s="261"/>
      <c r="Q22" s="261"/>
      <c r="R22" s="261"/>
      <c r="S22" s="261"/>
      <c r="T22" s="766"/>
      <c r="U22" s="766"/>
      <c r="V22" s="261"/>
      <c r="W22" s="261"/>
      <c r="X22" s="261"/>
      <c r="Y22" s="261"/>
      <c r="Z22" s="262"/>
      <c r="AA22" s="23"/>
      <c r="AB22" s="23"/>
      <c r="AC22" s="23"/>
    </row>
    <row r="23" spans="1:29" ht="53.25" customHeight="1">
      <c r="A23" s="922" t="s">
        <v>93</v>
      </c>
      <c r="B23" s="824"/>
      <c r="C23" s="816"/>
      <c r="D23" s="259"/>
      <c r="E23" s="263" t="s">
        <v>362</v>
      </c>
      <c r="F23" s="264">
        <f>COUNTA(E31:E62)</f>
        <v>23</v>
      </c>
      <c r="G23" s="256"/>
      <c r="H23" s="896" t="s">
        <v>363</v>
      </c>
      <c r="I23" s="897"/>
      <c r="J23" s="264">
        <f>COUNTIF(I31:I62,"Acción Correctiva")</f>
        <v>10</v>
      </c>
      <c r="K23" s="257"/>
      <c r="L23" s="261"/>
      <c r="M23" s="261"/>
      <c r="N23" s="261"/>
      <c r="O23" s="261"/>
      <c r="P23" s="261"/>
      <c r="Q23" s="261"/>
      <c r="R23" s="261"/>
      <c r="S23" s="261"/>
      <c r="T23" s="766"/>
      <c r="U23" s="766"/>
      <c r="V23" s="261"/>
      <c r="W23" s="262"/>
      <c r="X23" s="262"/>
      <c r="Y23" s="259"/>
      <c r="Z23" s="262"/>
      <c r="AA23" s="23"/>
      <c r="AB23" s="23"/>
      <c r="AC23" s="23"/>
    </row>
    <row r="24" spans="1:29" ht="48.75" customHeight="1">
      <c r="A24" s="266"/>
      <c r="B24" s="259"/>
      <c r="C24" s="259"/>
      <c r="D24" s="267"/>
      <c r="E24" s="268" t="s">
        <v>8</v>
      </c>
      <c r="F24" s="269">
        <f>COUNTA(H31:H62)</f>
        <v>18</v>
      </c>
      <c r="G24" s="270"/>
      <c r="H24" s="898" t="s">
        <v>364</v>
      </c>
      <c r="I24" s="899"/>
      <c r="J24" s="265">
        <f>COUNTIF(I31:I62,"Acción Preventiva y/o de mejora")</f>
        <v>8</v>
      </c>
      <c r="K24" s="257"/>
      <c r="L24" s="261"/>
      <c r="M24" s="261"/>
      <c r="N24" s="261"/>
      <c r="O24" s="261"/>
      <c r="P24" s="261"/>
      <c r="Q24" s="261"/>
      <c r="R24" s="257"/>
      <c r="S24" s="257"/>
      <c r="T24" s="767"/>
      <c r="U24" s="767"/>
      <c r="V24" s="257"/>
      <c r="W24" s="262"/>
      <c r="X24" s="262"/>
      <c r="Y24" s="259"/>
      <c r="Z24" s="262"/>
      <c r="AA24" s="23"/>
      <c r="AB24" s="23"/>
      <c r="AC24" s="23"/>
    </row>
    <row r="25" spans="1:29" ht="53.25" customHeight="1">
      <c r="A25" s="266"/>
      <c r="B25" s="259"/>
      <c r="C25" s="259"/>
      <c r="D25" s="271"/>
      <c r="E25" s="268" t="s">
        <v>9</v>
      </c>
      <c r="F25" s="269">
        <f>COUNTIF(Y31:Y62, "Vencida")</f>
        <v>0</v>
      </c>
      <c r="G25" s="270"/>
      <c r="H25" s="900"/>
      <c r="I25" s="901"/>
      <c r="J25" s="272"/>
      <c r="K25" s="257"/>
      <c r="L25" s="261"/>
      <c r="M25" s="261"/>
      <c r="N25" s="261"/>
      <c r="O25" s="261"/>
      <c r="P25" s="261"/>
      <c r="Q25" s="261"/>
      <c r="R25" s="257"/>
      <c r="S25" s="257"/>
      <c r="T25" s="767"/>
      <c r="U25" s="767"/>
      <c r="V25" s="257"/>
      <c r="W25" s="262"/>
      <c r="X25" s="262"/>
      <c r="Y25" s="259"/>
      <c r="Z25" s="273"/>
      <c r="AA25" s="23"/>
      <c r="AB25" s="23"/>
      <c r="AC25" s="23"/>
    </row>
    <row r="26" spans="1:29" ht="48.75" customHeight="1">
      <c r="A26" s="266"/>
      <c r="B26" s="259"/>
      <c r="C26" s="259"/>
      <c r="D26" s="267"/>
      <c r="E26" s="268" t="s">
        <v>10</v>
      </c>
      <c r="F26" s="269">
        <f>COUNTIF(Y31:Y62, "En ejecución")</f>
        <v>2</v>
      </c>
      <c r="G26" s="270"/>
      <c r="H26" s="900"/>
      <c r="I26" s="901"/>
      <c r="J26" s="274"/>
      <c r="K26" s="272"/>
      <c r="L26" s="261"/>
      <c r="M26" s="261"/>
      <c r="N26" s="261"/>
      <c r="O26" s="261"/>
      <c r="P26" s="261"/>
      <c r="Q26" s="261"/>
      <c r="R26" s="257"/>
      <c r="S26" s="257"/>
      <c r="T26" s="767"/>
      <c r="U26" s="767"/>
      <c r="V26" s="257"/>
      <c r="W26" s="262"/>
      <c r="X26" s="262"/>
      <c r="Y26" s="259"/>
      <c r="Z26" s="273"/>
      <c r="AA26" s="23"/>
      <c r="AB26" s="23"/>
      <c r="AC26" s="23"/>
    </row>
    <row r="27" spans="1:29" ht="51" customHeight="1">
      <c r="A27" s="266"/>
      <c r="B27" s="259"/>
      <c r="C27" s="259"/>
      <c r="D27" s="271"/>
      <c r="E27" s="275" t="s">
        <v>369</v>
      </c>
      <c r="F27" s="265">
        <f>COUNTIF(Y31:Y62, "Cerrada")</f>
        <v>16</v>
      </c>
      <c r="G27" s="270"/>
      <c r="H27" s="276"/>
      <c r="I27" s="277"/>
      <c r="J27" s="261"/>
      <c r="K27" s="261"/>
      <c r="L27" s="261"/>
      <c r="M27" s="261"/>
      <c r="N27" s="261"/>
      <c r="O27" s="261"/>
      <c r="P27" s="261"/>
      <c r="Q27" s="261"/>
      <c r="R27" s="257"/>
      <c r="S27" s="257"/>
      <c r="T27" s="767"/>
      <c r="U27" s="767"/>
      <c r="V27" s="257"/>
      <c r="W27" s="262"/>
      <c r="X27" s="262"/>
      <c r="Y27" s="259"/>
      <c r="Z27" s="273"/>
      <c r="AA27" s="23"/>
      <c r="AB27" s="23"/>
      <c r="AC27" s="23"/>
    </row>
    <row r="28" spans="1:29" ht="41.25" customHeight="1">
      <c r="A28" s="266"/>
      <c r="B28" s="259"/>
      <c r="C28" s="259"/>
      <c r="D28" s="259"/>
      <c r="E28" s="278"/>
      <c r="F28" s="279"/>
      <c r="G28" s="270"/>
      <c r="H28" s="276"/>
      <c r="I28" s="280"/>
      <c r="J28" s="281"/>
      <c r="K28" s="280"/>
      <c r="L28" s="281"/>
      <c r="M28" s="282"/>
      <c r="N28" s="283"/>
      <c r="O28" s="283"/>
      <c r="P28" s="283"/>
      <c r="Q28" s="283"/>
      <c r="R28" s="255"/>
      <c r="S28" s="255"/>
      <c r="T28" s="765"/>
      <c r="U28" s="765"/>
      <c r="V28" s="255"/>
      <c r="W28" s="255"/>
      <c r="X28" s="255"/>
      <c r="Y28" s="255"/>
      <c r="Z28" s="255"/>
      <c r="AA28" s="23"/>
      <c r="AB28" s="23"/>
      <c r="AC28" s="23"/>
    </row>
    <row r="29" spans="1:29"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910" t="s">
        <v>2076</v>
      </c>
      <c r="U29" s="911"/>
      <c r="V29" s="894" t="s">
        <v>110</v>
      </c>
      <c r="W29" s="812"/>
      <c r="X29" s="812"/>
      <c r="Y29" s="812"/>
      <c r="Z29" s="813"/>
      <c r="AA29" s="105"/>
      <c r="AB29" s="106"/>
      <c r="AC29" s="107"/>
    </row>
    <row r="30" spans="1:29" ht="90.75"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292" t="s">
        <v>121</v>
      </c>
      <c r="N30" s="293" t="s">
        <v>122</v>
      </c>
      <c r="O30" s="908" t="s">
        <v>123</v>
      </c>
      <c r="P30" s="812"/>
      <c r="Q30" s="812"/>
      <c r="R30" s="909"/>
      <c r="S30" s="293" t="s">
        <v>124</v>
      </c>
      <c r="T30" s="776" t="s">
        <v>2077</v>
      </c>
      <c r="U30" s="776" t="s">
        <v>2078</v>
      </c>
      <c r="V30" s="294" t="s">
        <v>123</v>
      </c>
      <c r="W30" s="292" t="s">
        <v>124</v>
      </c>
      <c r="X30" s="292" t="s">
        <v>57</v>
      </c>
      <c r="Y30" s="292" t="s">
        <v>125</v>
      </c>
      <c r="Z30" s="293" t="s">
        <v>126</v>
      </c>
      <c r="AA30" s="115"/>
      <c r="AB30" s="23"/>
      <c r="AC30" s="23"/>
    </row>
    <row r="31" spans="1:29" ht="268.5" hidden="1" customHeight="1">
      <c r="A31" s="125">
        <v>10</v>
      </c>
      <c r="B31" s="125" t="s">
        <v>60</v>
      </c>
      <c r="C31" s="126" t="s">
        <v>86</v>
      </c>
      <c r="D31" s="127">
        <v>44141</v>
      </c>
      <c r="E31" s="128" t="s">
        <v>924</v>
      </c>
      <c r="F31" s="126" t="s">
        <v>68</v>
      </c>
      <c r="G31" s="129" t="s">
        <v>138</v>
      </c>
      <c r="H31" s="130" t="s">
        <v>925</v>
      </c>
      <c r="I31" s="131" t="s">
        <v>62</v>
      </c>
      <c r="J31" s="125" t="s">
        <v>140</v>
      </c>
      <c r="K31" s="120" t="s">
        <v>141</v>
      </c>
      <c r="L31" s="132">
        <v>44141</v>
      </c>
      <c r="M31" s="121">
        <v>44228</v>
      </c>
      <c r="N31" s="121">
        <v>44377</v>
      </c>
      <c r="O31" s="846" t="s">
        <v>926</v>
      </c>
      <c r="P31" s="783"/>
      <c r="Q31" s="783"/>
      <c r="R31" s="805"/>
      <c r="S31" s="133" t="s">
        <v>143</v>
      </c>
      <c r="T31" s="133"/>
      <c r="U31" s="133"/>
      <c r="V31" s="134" t="s">
        <v>144</v>
      </c>
      <c r="W31" s="134" t="s">
        <v>145</v>
      </c>
      <c r="X31" s="135" t="s">
        <v>64</v>
      </c>
      <c r="Y31" s="576" t="s">
        <v>76</v>
      </c>
      <c r="Z31" s="384" t="s">
        <v>927</v>
      </c>
      <c r="AA31" s="23"/>
      <c r="AB31" s="23"/>
      <c r="AC31" s="23"/>
    </row>
    <row r="32" spans="1:29" ht="228" hidden="1" customHeight="1">
      <c r="A32" s="120">
        <v>11</v>
      </c>
      <c r="B32" s="126" t="s">
        <v>60</v>
      </c>
      <c r="C32" s="126" t="s">
        <v>94</v>
      </c>
      <c r="D32" s="121">
        <v>44141</v>
      </c>
      <c r="E32" s="136" t="s">
        <v>928</v>
      </c>
      <c r="F32" s="126" t="s">
        <v>68</v>
      </c>
      <c r="G32" s="129" t="s">
        <v>148</v>
      </c>
      <c r="H32" s="131" t="s">
        <v>929</v>
      </c>
      <c r="I32" s="131" t="s">
        <v>62</v>
      </c>
      <c r="J32" s="119" t="s">
        <v>150</v>
      </c>
      <c r="K32" s="120" t="s">
        <v>151</v>
      </c>
      <c r="L32" s="132">
        <v>44141</v>
      </c>
      <c r="M32" s="121">
        <v>44228</v>
      </c>
      <c r="N32" s="121">
        <v>44377</v>
      </c>
      <c r="O32" s="846" t="s">
        <v>930</v>
      </c>
      <c r="P32" s="783"/>
      <c r="Q32" s="783"/>
      <c r="R32" s="805"/>
      <c r="S32" s="137" t="s">
        <v>153</v>
      </c>
      <c r="T32" s="137"/>
      <c r="U32" s="137"/>
      <c r="V32" s="134" t="s">
        <v>931</v>
      </c>
      <c r="W32" s="134" t="s">
        <v>932</v>
      </c>
      <c r="X32" s="120" t="s">
        <v>64</v>
      </c>
      <c r="Y32" s="120" t="s">
        <v>76</v>
      </c>
      <c r="Z32" s="577" t="s">
        <v>156</v>
      </c>
      <c r="AA32" s="23"/>
      <c r="AB32" s="23"/>
      <c r="AC32" s="23"/>
    </row>
    <row r="33" spans="1:29" ht="91.5" hidden="1" customHeight="1">
      <c r="A33" s="120">
        <v>12</v>
      </c>
      <c r="B33" s="126" t="s">
        <v>60</v>
      </c>
      <c r="C33" s="126" t="s">
        <v>94</v>
      </c>
      <c r="D33" s="121">
        <v>44141</v>
      </c>
      <c r="E33" s="136" t="s">
        <v>933</v>
      </c>
      <c r="F33" s="126" t="s">
        <v>68</v>
      </c>
      <c r="G33" s="129" t="s">
        <v>158</v>
      </c>
      <c r="H33" s="847" t="s">
        <v>159</v>
      </c>
      <c r="I33" s="840" t="s">
        <v>62</v>
      </c>
      <c r="J33" s="841" t="s">
        <v>160</v>
      </c>
      <c r="K33" s="832" t="s">
        <v>151</v>
      </c>
      <c r="L33" s="842">
        <v>44141</v>
      </c>
      <c r="M33" s="839">
        <v>44207</v>
      </c>
      <c r="N33" s="839">
        <v>44377</v>
      </c>
      <c r="O33" s="864" t="s">
        <v>934</v>
      </c>
      <c r="P33" s="865"/>
      <c r="Q33" s="865"/>
      <c r="R33" s="866"/>
      <c r="S33" s="869" t="s">
        <v>935</v>
      </c>
      <c r="T33" s="779"/>
      <c r="U33" s="779"/>
      <c r="V33" s="870" t="s">
        <v>163</v>
      </c>
      <c r="W33" s="870" t="s">
        <v>164</v>
      </c>
      <c r="X33" s="120" t="s">
        <v>64</v>
      </c>
      <c r="Y33" s="139" t="s">
        <v>76</v>
      </c>
      <c r="Z33" s="141" t="s">
        <v>156</v>
      </c>
      <c r="AA33" s="23"/>
      <c r="AB33" s="23"/>
      <c r="AC33" s="23"/>
    </row>
    <row r="34" spans="1:29" ht="120" hidden="1" customHeight="1">
      <c r="A34" s="120">
        <v>13</v>
      </c>
      <c r="B34" s="126" t="s">
        <v>60</v>
      </c>
      <c r="C34" s="126" t="s">
        <v>94</v>
      </c>
      <c r="D34" s="121">
        <v>44141</v>
      </c>
      <c r="E34" s="136" t="s">
        <v>936</v>
      </c>
      <c r="F34" s="126" t="s">
        <v>75</v>
      </c>
      <c r="G34" s="129" t="s">
        <v>166</v>
      </c>
      <c r="H34" s="834"/>
      <c r="I34" s="834"/>
      <c r="J34" s="834"/>
      <c r="K34" s="834"/>
      <c r="L34" s="844"/>
      <c r="M34" s="834"/>
      <c r="N34" s="834"/>
      <c r="O34" s="844"/>
      <c r="P34" s="867"/>
      <c r="Q34" s="867"/>
      <c r="R34" s="868"/>
      <c r="S34" s="834"/>
      <c r="T34" s="768"/>
      <c r="U34" s="768"/>
      <c r="V34" s="834"/>
      <c r="W34" s="834"/>
      <c r="X34" s="120" t="s">
        <v>64</v>
      </c>
      <c r="Y34" s="571"/>
      <c r="Z34" s="571"/>
      <c r="AA34" s="23"/>
      <c r="AB34" s="23"/>
      <c r="AC34" s="23"/>
    </row>
    <row r="35" spans="1:29" ht="390.75" hidden="1" customHeight="1">
      <c r="A35" s="120">
        <v>14</v>
      </c>
      <c r="B35" s="126" t="s">
        <v>60</v>
      </c>
      <c r="C35" s="126" t="s">
        <v>94</v>
      </c>
      <c r="D35" s="121">
        <v>44141</v>
      </c>
      <c r="E35" s="136" t="s">
        <v>937</v>
      </c>
      <c r="F35" s="126" t="s">
        <v>68</v>
      </c>
      <c r="G35" s="129" t="s">
        <v>938</v>
      </c>
      <c r="H35" s="131" t="s">
        <v>939</v>
      </c>
      <c r="I35" s="131" t="s">
        <v>62</v>
      </c>
      <c r="J35" s="494" t="s">
        <v>940</v>
      </c>
      <c r="K35" s="120" t="s">
        <v>151</v>
      </c>
      <c r="L35" s="132">
        <v>44141</v>
      </c>
      <c r="M35" s="121">
        <v>44228</v>
      </c>
      <c r="N35" s="121">
        <v>44484</v>
      </c>
      <c r="O35" s="985" t="s">
        <v>941</v>
      </c>
      <c r="P35" s="783"/>
      <c r="Q35" s="783"/>
      <c r="R35" s="805"/>
      <c r="S35" s="578" t="s">
        <v>942</v>
      </c>
      <c r="T35" s="578"/>
      <c r="U35" s="578"/>
      <c r="V35" s="134" t="s">
        <v>943</v>
      </c>
      <c r="W35" s="201" t="s">
        <v>944</v>
      </c>
      <c r="X35" s="120" t="s">
        <v>64</v>
      </c>
      <c r="Y35" s="120" t="s">
        <v>76</v>
      </c>
      <c r="Z35" s="579" t="s">
        <v>945</v>
      </c>
      <c r="AA35" s="580"/>
      <c r="AB35" s="23"/>
      <c r="AC35" s="23"/>
    </row>
    <row r="36" spans="1:29" ht="103.5" hidden="1" customHeight="1">
      <c r="A36" s="120">
        <v>15</v>
      </c>
      <c r="B36" s="126" t="s">
        <v>60</v>
      </c>
      <c r="C36" s="126" t="s">
        <v>94</v>
      </c>
      <c r="D36" s="121">
        <v>44141</v>
      </c>
      <c r="E36" s="136" t="s">
        <v>946</v>
      </c>
      <c r="F36" s="126" t="s">
        <v>68</v>
      </c>
      <c r="G36" s="93" t="s">
        <v>947</v>
      </c>
      <c r="H36" s="119" t="s">
        <v>948</v>
      </c>
      <c r="I36" s="119" t="s">
        <v>62</v>
      </c>
      <c r="J36" s="119" t="s">
        <v>208</v>
      </c>
      <c r="K36" s="93" t="s">
        <v>209</v>
      </c>
      <c r="L36" s="132">
        <v>44141</v>
      </c>
      <c r="M36" s="121">
        <v>44197</v>
      </c>
      <c r="N36" s="121">
        <v>44377</v>
      </c>
      <c r="O36" s="873" t="s">
        <v>210</v>
      </c>
      <c r="P36" s="783"/>
      <c r="Q36" s="783"/>
      <c r="R36" s="805"/>
      <c r="S36" s="133" t="s">
        <v>211</v>
      </c>
      <c r="T36" s="133"/>
      <c r="U36" s="133"/>
      <c r="V36" s="147" t="s">
        <v>949</v>
      </c>
      <c r="W36" s="134" t="s">
        <v>213</v>
      </c>
      <c r="X36" s="120" t="s">
        <v>64</v>
      </c>
      <c r="Y36" s="120" t="s">
        <v>76</v>
      </c>
      <c r="Z36" s="134" t="s">
        <v>156</v>
      </c>
      <c r="AA36" s="23"/>
      <c r="AB36" s="23"/>
      <c r="AC36" s="23"/>
    </row>
    <row r="37" spans="1:29" ht="335.25" hidden="1" customHeight="1">
      <c r="A37" s="120">
        <v>16</v>
      </c>
      <c r="B37" s="126" t="s">
        <v>60</v>
      </c>
      <c r="C37" s="126" t="s">
        <v>94</v>
      </c>
      <c r="D37" s="121">
        <v>44141</v>
      </c>
      <c r="E37" s="136" t="s">
        <v>950</v>
      </c>
      <c r="F37" s="126" t="s">
        <v>68</v>
      </c>
      <c r="G37" s="93" t="s">
        <v>951</v>
      </c>
      <c r="H37" s="131" t="s">
        <v>952</v>
      </c>
      <c r="I37" s="119" t="s">
        <v>62</v>
      </c>
      <c r="J37" s="119" t="s">
        <v>953</v>
      </c>
      <c r="K37" s="120" t="s">
        <v>171</v>
      </c>
      <c r="L37" s="132">
        <v>44141</v>
      </c>
      <c r="M37" s="121">
        <v>44197</v>
      </c>
      <c r="N37" s="121">
        <v>44496</v>
      </c>
      <c r="O37" s="873" t="s">
        <v>954</v>
      </c>
      <c r="P37" s="783"/>
      <c r="Q37" s="783"/>
      <c r="R37" s="805"/>
      <c r="S37" s="137" t="s">
        <v>955</v>
      </c>
      <c r="T37" s="137"/>
      <c r="U37" s="137"/>
      <c r="V37" s="134" t="s">
        <v>956</v>
      </c>
      <c r="W37" s="137" t="s">
        <v>955</v>
      </c>
      <c r="X37" s="120" t="s">
        <v>64</v>
      </c>
      <c r="Y37" s="120" t="s">
        <v>76</v>
      </c>
      <c r="Z37" s="579" t="s">
        <v>957</v>
      </c>
      <c r="AA37" s="23"/>
      <c r="AB37" s="23"/>
      <c r="AC37" s="23"/>
    </row>
    <row r="38" spans="1:29" ht="114.75" hidden="1" customHeight="1">
      <c r="A38" s="832">
        <v>17</v>
      </c>
      <c r="B38" s="832" t="s">
        <v>60</v>
      </c>
      <c r="C38" s="832" t="s">
        <v>94</v>
      </c>
      <c r="D38" s="839">
        <v>44141</v>
      </c>
      <c r="E38" s="142" t="s">
        <v>958</v>
      </c>
      <c r="F38" s="143" t="s">
        <v>68</v>
      </c>
      <c r="G38" s="129" t="s">
        <v>168</v>
      </c>
      <c r="H38" s="840" t="s">
        <v>959</v>
      </c>
      <c r="I38" s="841" t="s">
        <v>62</v>
      </c>
      <c r="J38" s="841" t="s">
        <v>170</v>
      </c>
      <c r="K38" s="832" t="s">
        <v>171</v>
      </c>
      <c r="L38" s="842">
        <v>44141</v>
      </c>
      <c r="M38" s="836">
        <v>44197</v>
      </c>
      <c r="N38" s="836">
        <v>44377</v>
      </c>
      <c r="O38" s="892" t="s">
        <v>960</v>
      </c>
      <c r="P38" s="865"/>
      <c r="Q38" s="865"/>
      <c r="R38" s="866"/>
      <c r="S38" s="837" t="s">
        <v>173</v>
      </c>
      <c r="T38" s="780"/>
      <c r="U38" s="780"/>
      <c r="V38" s="835" t="s">
        <v>961</v>
      </c>
      <c r="W38" s="838" t="s">
        <v>175</v>
      </c>
      <c r="X38" s="120" t="s">
        <v>64</v>
      </c>
      <c r="Y38" s="139" t="s">
        <v>76</v>
      </c>
      <c r="Z38" s="144" t="s">
        <v>156</v>
      </c>
      <c r="AA38" s="23"/>
      <c r="AB38" s="23"/>
      <c r="AC38" s="23"/>
    </row>
    <row r="39" spans="1:29" ht="15.75" hidden="1" customHeight="1">
      <c r="A39" s="833"/>
      <c r="B39" s="833"/>
      <c r="C39" s="833"/>
      <c r="D39" s="833"/>
      <c r="E39" s="136" t="s">
        <v>962</v>
      </c>
      <c r="F39" s="126" t="s">
        <v>68</v>
      </c>
      <c r="G39" s="93" t="s">
        <v>177</v>
      </c>
      <c r="H39" s="833"/>
      <c r="I39" s="833"/>
      <c r="J39" s="833"/>
      <c r="K39" s="833"/>
      <c r="L39" s="843"/>
      <c r="M39" s="833"/>
      <c r="N39" s="833"/>
      <c r="O39" s="843"/>
      <c r="P39" s="807"/>
      <c r="Q39" s="807"/>
      <c r="R39" s="891"/>
      <c r="S39" s="833"/>
      <c r="T39" s="781"/>
      <c r="U39" s="781"/>
      <c r="V39" s="833"/>
      <c r="W39" s="833"/>
      <c r="X39" s="120" t="s">
        <v>64</v>
      </c>
      <c r="Y39" s="581"/>
      <c r="Z39" s="581"/>
      <c r="AA39" s="23"/>
      <c r="AB39" s="23"/>
      <c r="AC39" s="23"/>
    </row>
    <row r="40" spans="1:29" ht="15.75" hidden="1" customHeight="1">
      <c r="A40" s="833"/>
      <c r="B40" s="833"/>
      <c r="C40" s="833"/>
      <c r="D40" s="833"/>
      <c r="E40" s="136" t="s">
        <v>963</v>
      </c>
      <c r="F40" s="126" t="s">
        <v>75</v>
      </c>
      <c r="G40" s="93" t="s">
        <v>177</v>
      </c>
      <c r="H40" s="833"/>
      <c r="I40" s="833"/>
      <c r="J40" s="833"/>
      <c r="K40" s="833"/>
      <c r="L40" s="843"/>
      <c r="M40" s="833"/>
      <c r="N40" s="833"/>
      <c r="O40" s="843"/>
      <c r="P40" s="807"/>
      <c r="Q40" s="807"/>
      <c r="R40" s="891"/>
      <c r="S40" s="833"/>
      <c r="T40" s="781"/>
      <c r="U40" s="781"/>
      <c r="V40" s="833"/>
      <c r="W40" s="833"/>
      <c r="X40" s="120" t="s">
        <v>64</v>
      </c>
      <c r="Y40" s="581"/>
      <c r="Z40" s="581"/>
      <c r="AA40" s="23"/>
      <c r="AB40" s="23"/>
      <c r="AC40" s="23"/>
    </row>
    <row r="41" spans="1:29" ht="15.75" hidden="1" customHeight="1">
      <c r="A41" s="834"/>
      <c r="B41" s="834"/>
      <c r="C41" s="834"/>
      <c r="D41" s="834"/>
      <c r="E41" s="136" t="s">
        <v>964</v>
      </c>
      <c r="F41" s="126" t="s">
        <v>75</v>
      </c>
      <c r="G41" s="93" t="s">
        <v>180</v>
      </c>
      <c r="H41" s="834"/>
      <c r="I41" s="834"/>
      <c r="J41" s="834"/>
      <c r="K41" s="834"/>
      <c r="L41" s="844"/>
      <c r="M41" s="834"/>
      <c r="N41" s="834"/>
      <c r="O41" s="844"/>
      <c r="P41" s="867"/>
      <c r="Q41" s="867"/>
      <c r="R41" s="868"/>
      <c r="S41" s="834"/>
      <c r="T41" s="768"/>
      <c r="U41" s="768"/>
      <c r="V41" s="834"/>
      <c r="W41" s="834"/>
      <c r="X41" s="120" t="s">
        <v>64</v>
      </c>
      <c r="Y41" s="571"/>
      <c r="Z41" s="571"/>
      <c r="AA41" s="23"/>
      <c r="AB41" s="23"/>
      <c r="AC41" s="23"/>
    </row>
    <row r="42" spans="1:29" ht="344.25" hidden="1" customHeight="1">
      <c r="A42" s="120">
        <v>18</v>
      </c>
      <c r="B42" s="126" t="s">
        <v>60</v>
      </c>
      <c r="C42" s="126" t="s">
        <v>94</v>
      </c>
      <c r="D42" s="121">
        <v>44141</v>
      </c>
      <c r="E42" s="136" t="s">
        <v>965</v>
      </c>
      <c r="F42" s="126" t="s">
        <v>75</v>
      </c>
      <c r="G42" s="93" t="s">
        <v>315</v>
      </c>
      <c r="H42" s="119" t="s">
        <v>316</v>
      </c>
      <c r="I42" s="119" t="s">
        <v>69</v>
      </c>
      <c r="J42" s="119" t="s">
        <v>317</v>
      </c>
      <c r="K42" s="120" t="s">
        <v>318</v>
      </c>
      <c r="L42" s="132">
        <v>44141</v>
      </c>
      <c r="M42" s="121">
        <v>44197</v>
      </c>
      <c r="N42" s="121">
        <v>44377</v>
      </c>
      <c r="O42" s="873" t="s">
        <v>319</v>
      </c>
      <c r="P42" s="783"/>
      <c r="Q42" s="783"/>
      <c r="R42" s="805"/>
      <c r="S42" s="133" t="s">
        <v>320</v>
      </c>
      <c r="T42" s="133"/>
      <c r="U42" s="133"/>
      <c r="V42" s="134" t="s">
        <v>321</v>
      </c>
      <c r="W42" s="201" t="s">
        <v>966</v>
      </c>
      <c r="X42" s="120" t="s">
        <v>64</v>
      </c>
      <c r="Y42" s="128" t="s">
        <v>76</v>
      </c>
      <c r="Z42" s="134" t="s">
        <v>156</v>
      </c>
      <c r="AA42" s="23"/>
      <c r="AB42" s="23"/>
      <c r="AC42" s="23"/>
    </row>
    <row r="43" spans="1:29" ht="204" hidden="1" customHeight="1">
      <c r="A43" s="120">
        <v>19</v>
      </c>
      <c r="B43" s="126" t="s">
        <v>60</v>
      </c>
      <c r="C43" s="126" t="s">
        <v>94</v>
      </c>
      <c r="D43" s="121">
        <v>44141</v>
      </c>
      <c r="E43" s="136" t="s">
        <v>967</v>
      </c>
      <c r="F43" s="126" t="s">
        <v>68</v>
      </c>
      <c r="G43" s="93" t="s">
        <v>968</v>
      </c>
      <c r="H43" s="131" t="s">
        <v>969</v>
      </c>
      <c r="I43" s="119" t="s">
        <v>62</v>
      </c>
      <c r="J43" s="119" t="s">
        <v>970</v>
      </c>
      <c r="K43" s="120" t="s">
        <v>318</v>
      </c>
      <c r="L43" s="132">
        <v>44141</v>
      </c>
      <c r="M43" s="121">
        <v>44197</v>
      </c>
      <c r="N43" s="121">
        <v>44377</v>
      </c>
      <c r="O43" s="873" t="s">
        <v>971</v>
      </c>
      <c r="P43" s="783"/>
      <c r="Q43" s="783"/>
      <c r="R43" s="805"/>
      <c r="S43" s="133" t="s">
        <v>972</v>
      </c>
      <c r="T43" s="133"/>
      <c r="U43" s="133"/>
      <c r="V43" s="147" t="s">
        <v>973</v>
      </c>
      <c r="W43" s="344"/>
      <c r="X43" s="120" t="s">
        <v>64</v>
      </c>
      <c r="Y43" s="128" t="s">
        <v>76</v>
      </c>
      <c r="Z43" s="134" t="s">
        <v>156</v>
      </c>
      <c r="AA43" s="23"/>
      <c r="AB43" s="23"/>
      <c r="AC43" s="23"/>
    </row>
    <row r="44" spans="1:29" ht="275.25" hidden="1" customHeight="1">
      <c r="A44" s="120">
        <v>20</v>
      </c>
      <c r="B44" s="126" t="s">
        <v>60</v>
      </c>
      <c r="C44" s="126" t="s">
        <v>94</v>
      </c>
      <c r="D44" s="121">
        <v>44141</v>
      </c>
      <c r="E44" s="136" t="s">
        <v>974</v>
      </c>
      <c r="F44" s="126" t="s">
        <v>75</v>
      </c>
      <c r="G44" s="93" t="s">
        <v>975</v>
      </c>
      <c r="H44" s="119" t="s">
        <v>976</v>
      </c>
      <c r="I44" s="119" t="s">
        <v>69</v>
      </c>
      <c r="J44" s="119" t="s">
        <v>977</v>
      </c>
      <c r="K44" s="120" t="s">
        <v>318</v>
      </c>
      <c r="L44" s="132">
        <v>44141</v>
      </c>
      <c r="M44" s="121">
        <v>44197</v>
      </c>
      <c r="N44" s="121">
        <v>44500</v>
      </c>
      <c r="O44" s="873" t="s">
        <v>978</v>
      </c>
      <c r="P44" s="783"/>
      <c r="Q44" s="783"/>
      <c r="R44" s="805"/>
      <c r="S44" s="137" t="s">
        <v>979</v>
      </c>
      <c r="T44" s="137"/>
      <c r="U44" s="137"/>
      <c r="V44" s="147" t="s">
        <v>980</v>
      </c>
      <c r="W44" s="137" t="s">
        <v>979</v>
      </c>
      <c r="X44" s="120" t="s">
        <v>64</v>
      </c>
      <c r="Y44" s="128" t="s">
        <v>76</v>
      </c>
      <c r="Z44" s="582" t="s">
        <v>981</v>
      </c>
      <c r="AA44" s="23"/>
      <c r="AB44" s="23"/>
      <c r="AC44" s="23"/>
    </row>
    <row r="45" spans="1:29" ht="140.25" hidden="1" customHeight="1">
      <c r="A45" s="120">
        <v>21</v>
      </c>
      <c r="B45" s="126" t="s">
        <v>60</v>
      </c>
      <c r="C45" s="126" t="s">
        <v>94</v>
      </c>
      <c r="D45" s="121">
        <v>44141</v>
      </c>
      <c r="E45" s="136" t="s">
        <v>982</v>
      </c>
      <c r="F45" s="126" t="s">
        <v>75</v>
      </c>
      <c r="G45" s="129" t="s">
        <v>182</v>
      </c>
      <c r="H45" s="129" t="s">
        <v>183</v>
      </c>
      <c r="I45" s="119" t="s">
        <v>69</v>
      </c>
      <c r="J45" s="119" t="s">
        <v>184</v>
      </c>
      <c r="K45" s="120" t="s">
        <v>151</v>
      </c>
      <c r="L45" s="132">
        <v>44141</v>
      </c>
      <c r="M45" s="121">
        <v>44197</v>
      </c>
      <c r="N45" s="121">
        <v>44377</v>
      </c>
      <c r="O45" s="873" t="s">
        <v>983</v>
      </c>
      <c r="P45" s="783"/>
      <c r="Q45" s="783"/>
      <c r="R45" s="805"/>
      <c r="S45" s="146" t="s">
        <v>984</v>
      </c>
      <c r="T45" s="146"/>
      <c r="U45" s="146"/>
      <c r="V45" s="134" t="s">
        <v>187</v>
      </c>
      <c r="W45" s="201" t="s">
        <v>985</v>
      </c>
      <c r="X45" s="120" t="s">
        <v>64</v>
      </c>
      <c r="Y45" s="128" t="s">
        <v>76</v>
      </c>
      <c r="Z45" s="134" t="s">
        <v>156</v>
      </c>
      <c r="AA45" s="23"/>
      <c r="AB45" s="23"/>
      <c r="AC45" s="23"/>
    </row>
    <row r="46" spans="1:29" ht="153" hidden="1" customHeight="1">
      <c r="A46" s="120">
        <v>22</v>
      </c>
      <c r="B46" s="126" t="s">
        <v>60</v>
      </c>
      <c r="C46" s="126" t="s">
        <v>94</v>
      </c>
      <c r="D46" s="121">
        <v>44141</v>
      </c>
      <c r="E46" s="136" t="s">
        <v>986</v>
      </c>
      <c r="F46" s="126" t="s">
        <v>75</v>
      </c>
      <c r="G46" s="93" t="s">
        <v>190</v>
      </c>
      <c r="H46" s="129" t="s">
        <v>191</v>
      </c>
      <c r="I46" s="119" t="s">
        <v>69</v>
      </c>
      <c r="J46" s="119" t="s">
        <v>192</v>
      </c>
      <c r="K46" s="120" t="s">
        <v>151</v>
      </c>
      <c r="L46" s="132">
        <v>44141</v>
      </c>
      <c r="M46" s="121">
        <v>44197</v>
      </c>
      <c r="N46" s="121">
        <v>44377</v>
      </c>
      <c r="O46" s="873" t="s">
        <v>987</v>
      </c>
      <c r="P46" s="783"/>
      <c r="Q46" s="783"/>
      <c r="R46" s="805"/>
      <c r="S46" s="146" t="s">
        <v>988</v>
      </c>
      <c r="T46" s="146"/>
      <c r="U46" s="146"/>
      <c r="V46" s="134" t="s">
        <v>195</v>
      </c>
      <c r="W46" s="201" t="s">
        <v>989</v>
      </c>
      <c r="X46" s="120" t="s">
        <v>64</v>
      </c>
      <c r="Y46" s="128" t="s">
        <v>76</v>
      </c>
      <c r="Z46" s="134" t="s">
        <v>156</v>
      </c>
      <c r="AA46" s="23"/>
      <c r="AB46" s="23"/>
      <c r="AC46" s="23"/>
    </row>
    <row r="47" spans="1:29" ht="178.5" hidden="1" customHeight="1">
      <c r="A47" s="120">
        <v>23</v>
      </c>
      <c r="B47" s="126" t="s">
        <v>60</v>
      </c>
      <c r="C47" s="126" t="s">
        <v>94</v>
      </c>
      <c r="D47" s="121">
        <v>44141</v>
      </c>
      <c r="E47" s="136" t="s">
        <v>990</v>
      </c>
      <c r="F47" s="126" t="s">
        <v>75</v>
      </c>
      <c r="G47" s="93" t="s">
        <v>991</v>
      </c>
      <c r="H47" s="119" t="s">
        <v>992</v>
      </c>
      <c r="I47" s="119" t="s">
        <v>69</v>
      </c>
      <c r="J47" s="119" t="s">
        <v>993</v>
      </c>
      <c r="K47" s="120" t="s">
        <v>151</v>
      </c>
      <c r="L47" s="132">
        <v>44141</v>
      </c>
      <c r="M47" s="121">
        <v>44197</v>
      </c>
      <c r="N47" s="121">
        <v>44377</v>
      </c>
      <c r="O47" s="873" t="s">
        <v>994</v>
      </c>
      <c r="P47" s="783"/>
      <c r="Q47" s="783"/>
      <c r="R47" s="805"/>
      <c r="S47" s="137" t="s">
        <v>995</v>
      </c>
      <c r="T47" s="137"/>
      <c r="U47" s="137"/>
      <c r="V47" s="134" t="s">
        <v>996</v>
      </c>
      <c r="W47" s="134" t="s">
        <v>997</v>
      </c>
      <c r="X47" s="120" t="s">
        <v>64</v>
      </c>
      <c r="Y47" s="128" t="s">
        <v>76</v>
      </c>
      <c r="Z47" s="134" t="s">
        <v>156</v>
      </c>
      <c r="AA47" s="23"/>
      <c r="AB47" s="23"/>
      <c r="AC47" s="23"/>
    </row>
    <row r="48" spans="1:29" ht="147" hidden="1" customHeight="1">
      <c r="A48" s="120">
        <v>24</v>
      </c>
      <c r="B48" s="126" t="s">
        <v>60</v>
      </c>
      <c r="C48" s="126" t="s">
        <v>94</v>
      </c>
      <c r="D48" s="121">
        <v>44141</v>
      </c>
      <c r="E48" s="136" t="s">
        <v>998</v>
      </c>
      <c r="F48" s="126" t="s">
        <v>75</v>
      </c>
      <c r="G48" s="93" t="s">
        <v>198</v>
      </c>
      <c r="H48" s="129" t="s">
        <v>199</v>
      </c>
      <c r="I48" s="119" t="s">
        <v>69</v>
      </c>
      <c r="J48" s="119" t="s">
        <v>200</v>
      </c>
      <c r="K48" s="120" t="s">
        <v>151</v>
      </c>
      <c r="L48" s="132">
        <v>44141</v>
      </c>
      <c r="M48" s="121">
        <v>44207</v>
      </c>
      <c r="N48" s="121">
        <v>44377</v>
      </c>
      <c r="O48" s="846" t="s">
        <v>201</v>
      </c>
      <c r="P48" s="783"/>
      <c r="Q48" s="783"/>
      <c r="R48" s="805"/>
      <c r="S48" s="137" t="s">
        <v>202</v>
      </c>
      <c r="T48" s="137"/>
      <c r="U48" s="137"/>
      <c r="V48" s="134" t="s">
        <v>999</v>
      </c>
      <c r="W48" s="134" t="s">
        <v>1000</v>
      </c>
      <c r="X48" s="120" t="s">
        <v>64</v>
      </c>
      <c r="Y48" s="128" t="s">
        <v>76</v>
      </c>
      <c r="Z48" s="134" t="s">
        <v>156</v>
      </c>
      <c r="AA48" s="23"/>
      <c r="AB48" s="23"/>
      <c r="AC48" s="23"/>
    </row>
    <row r="49" spans="1:29" ht="409.6" customHeight="1">
      <c r="A49" s="120">
        <v>25</v>
      </c>
      <c r="B49" s="126" t="s">
        <v>60</v>
      </c>
      <c r="C49" s="126" t="s">
        <v>94</v>
      </c>
      <c r="D49" s="121">
        <v>44141</v>
      </c>
      <c r="E49" s="136" t="s">
        <v>1001</v>
      </c>
      <c r="F49" s="126" t="s">
        <v>68</v>
      </c>
      <c r="G49" s="93" t="s">
        <v>1002</v>
      </c>
      <c r="H49" s="119" t="s">
        <v>1003</v>
      </c>
      <c r="I49" s="119" t="s">
        <v>62</v>
      </c>
      <c r="J49" s="119" t="s">
        <v>1004</v>
      </c>
      <c r="K49" s="120" t="s">
        <v>318</v>
      </c>
      <c r="L49" s="132">
        <v>44141</v>
      </c>
      <c r="M49" s="121">
        <v>44207</v>
      </c>
      <c r="N49" s="121">
        <v>44545</v>
      </c>
      <c r="O49" s="873" t="s">
        <v>2084</v>
      </c>
      <c r="P49" s="783"/>
      <c r="Q49" s="783"/>
      <c r="R49" s="805"/>
      <c r="S49" s="137" t="s">
        <v>1005</v>
      </c>
      <c r="T49" s="137" t="s">
        <v>2085</v>
      </c>
      <c r="U49" s="137" t="s">
        <v>2080</v>
      </c>
      <c r="V49" s="583" t="s">
        <v>1006</v>
      </c>
      <c r="W49" s="584" t="s">
        <v>1007</v>
      </c>
      <c r="X49" s="471" t="s">
        <v>71</v>
      </c>
      <c r="Y49" s="585" t="s">
        <v>70</v>
      </c>
      <c r="Z49" s="134" t="s">
        <v>1008</v>
      </c>
      <c r="AA49" s="23"/>
      <c r="AB49" s="23"/>
      <c r="AC49" s="23"/>
    </row>
    <row r="50" spans="1:29" ht="89.25" hidden="1" customHeight="1">
      <c r="A50" s="120">
        <v>26</v>
      </c>
      <c r="B50" s="126" t="s">
        <v>60</v>
      </c>
      <c r="C50" s="126" t="s">
        <v>94</v>
      </c>
      <c r="D50" s="121">
        <v>44141</v>
      </c>
      <c r="E50" s="136" t="s">
        <v>1009</v>
      </c>
      <c r="F50" s="126" t="s">
        <v>75</v>
      </c>
      <c r="G50" s="832" t="s">
        <v>1010</v>
      </c>
      <c r="H50" s="841" t="s">
        <v>1011</v>
      </c>
      <c r="I50" s="841" t="s">
        <v>69</v>
      </c>
      <c r="J50" s="841" t="s">
        <v>1012</v>
      </c>
      <c r="K50" s="832" t="s">
        <v>318</v>
      </c>
      <c r="L50" s="842">
        <v>44141</v>
      </c>
      <c r="M50" s="839">
        <v>44197</v>
      </c>
      <c r="N50" s="839">
        <v>44377</v>
      </c>
      <c r="O50" s="892" t="s">
        <v>1013</v>
      </c>
      <c r="P50" s="865"/>
      <c r="Q50" s="865"/>
      <c r="R50" s="866"/>
      <c r="S50" s="837" t="s">
        <v>1014</v>
      </c>
      <c r="T50" s="780"/>
      <c r="U50" s="780"/>
      <c r="V50" s="838" t="s">
        <v>1015</v>
      </c>
      <c r="W50" s="983"/>
      <c r="X50" s="139" t="s">
        <v>64</v>
      </c>
      <c r="Y50" s="139" t="s">
        <v>76</v>
      </c>
      <c r="Z50" s="144" t="s">
        <v>156</v>
      </c>
      <c r="AA50" s="23"/>
      <c r="AB50" s="23"/>
      <c r="AC50" s="23"/>
    </row>
    <row r="51" spans="1:29" ht="15.75" hidden="1" customHeight="1">
      <c r="A51" s="120">
        <v>27</v>
      </c>
      <c r="B51" s="126" t="s">
        <v>60</v>
      </c>
      <c r="C51" s="126" t="s">
        <v>94</v>
      </c>
      <c r="D51" s="121">
        <v>44141</v>
      </c>
      <c r="E51" s="136" t="s">
        <v>1016</v>
      </c>
      <c r="F51" s="126" t="s">
        <v>75</v>
      </c>
      <c r="G51" s="834"/>
      <c r="H51" s="834"/>
      <c r="I51" s="834"/>
      <c r="J51" s="834"/>
      <c r="K51" s="834"/>
      <c r="L51" s="844"/>
      <c r="M51" s="834"/>
      <c r="N51" s="834"/>
      <c r="O51" s="844"/>
      <c r="P51" s="867"/>
      <c r="Q51" s="867"/>
      <c r="R51" s="868"/>
      <c r="S51" s="834"/>
      <c r="T51" s="768"/>
      <c r="U51" s="768"/>
      <c r="V51" s="834"/>
      <c r="W51" s="834"/>
      <c r="X51" s="571"/>
      <c r="Y51" s="571"/>
      <c r="Z51" s="571"/>
      <c r="AA51" s="23"/>
      <c r="AB51" s="23"/>
      <c r="AC51" s="23"/>
    </row>
    <row r="52" spans="1:29" ht="264" hidden="1" customHeight="1">
      <c r="A52" s="139">
        <v>28</v>
      </c>
      <c r="B52" s="126" t="s">
        <v>60</v>
      </c>
      <c r="C52" s="126" t="s">
        <v>94</v>
      </c>
      <c r="D52" s="121">
        <v>44141</v>
      </c>
      <c r="E52" s="136" t="s">
        <v>1017</v>
      </c>
      <c r="F52" s="126" t="s">
        <v>75</v>
      </c>
      <c r="G52" s="93" t="s">
        <v>1018</v>
      </c>
      <c r="H52" s="119" t="s">
        <v>1019</v>
      </c>
      <c r="I52" s="119" t="s">
        <v>69</v>
      </c>
      <c r="J52" s="119" t="s">
        <v>1020</v>
      </c>
      <c r="K52" s="120" t="s">
        <v>318</v>
      </c>
      <c r="L52" s="132">
        <v>44141</v>
      </c>
      <c r="M52" s="121">
        <v>44197</v>
      </c>
      <c r="N52" s="121">
        <v>44377</v>
      </c>
      <c r="O52" s="984" t="s">
        <v>1021</v>
      </c>
      <c r="P52" s="783"/>
      <c r="Q52" s="783"/>
      <c r="R52" s="805"/>
      <c r="S52" s="137" t="s">
        <v>1022</v>
      </c>
      <c r="T52" s="137"/>
      <c r="U52" s="137"/>
      <c r="V52" s="147" t="s">
        <v>1023</v>
      </c>
      <c r="W52" s="344"/>
      <c r="X52" s="120" t="s">
        <v>64</v>
      </c>
      <c r="Y52" s="128" t="s">
        <v>76</v>
      </c>
      <c r="Z52" s="134" t="s">
        <v>156</v>
      </c>
      <c r="AA52" s="23"/>
      <c r="AB52" s="23"/>
      <c r="AC52" s="23"/>
    </row>
    <row r="53" spans="1:29" ht="195.75" customHeight="1">
      <c r="A53" s="120">
        <v>29</v>
      </c>
      <c r="B53" s="126" t="s">
        <v>74</v>
      </c>
      <c r="C53" s="126" t="s">
        <v>94</v>
      </c>
      <c r="D53" s="312">
        <v>44546</v>
      </c>
      <c r="E53" s="93" t="s">
        <v>1024</v>
      </c>
      <c r="F53" s="126" t="s">
        <v>75</v>
      </c>
      <c r="G53" s="93" t="s">
        <v>1025</v>
      </c>
      <c r="H53" s="119" t="s">
        <v>1026</v>
      </c>
      <c r="I53" s="119" t="s">
        <v>62</v>
      </c>
      <c r="J53" s="119" t="s">
        <v>1027</v>
      </c>
      <c r="K53" s="120" t="s">
        <v>1028</v>
      </c>
      <c r="L53" s="121">
        <v>44553</v>
      </c>
      <c r="M53" s="121">
        <v>44576</v>
      </c>
      <c r="N53" s="121">
        <v>44895</v>
      </c>
      <c r="O53" s="982" t="s">
        <v>2083</v>
      </c>
      <c r="P53" s="783"/>
      <c r="Q53" s="783"/>
      <c r="R53" s="805"/>
      <c r="S53" s="587" t="s">
        <v>1029</v>
      </c>
      <c r="T53" s="137" t="s">
        <v>2085</v>
      </c>
      <c r="U53" s="137" t="s">
        <v>2080</v>
      </c>
      <c r="V53" s="123"/>
      <c r="W53" s="588"/>
      <c r="X53" s="93"/>
      <c r="Y53" s="128" t="s">
        <v>70</v>
      </c>
      <c r="Z53" s="93"/>
      <c r="AA53" s="23"/>
      <c r="AB53" s="23"/>
      <c r="AC53" s="23"/>
    </row>
    <row r="54" spans="1:29" ht="15.75" customHeight="1">
      <c r="A54" s="23"/>
      <c r="B54" s="23"/>
      <c r="C54" s="23"/>
      <c r="D54" s="23"/>
      <c r="E54" s="96"/>
      <c r="F54" s="23"/>
      <c r="G54" s="96"/>
      <c r="H54" s="96"/>
      <c r="I54" s="23"/>
      <c r="J54" s="23"/>
      <c r="K54" s="23"/>
      <c r="L54" s="23"/>
      <c r="M54" s="23"/>
      <c r="N54" s="23"/>
      <c r="O54" s="23"/>
      <c r="P54" s="23"/>
      <c r="Q54" s="23"/>
      <c r="R54" s="23"/>
      <c r="S54" s="23"/>
      <c r="T54" s="23"/>
      <c r="U54" s="23"/>
      <c r="V54" s="95"/>
      <c r="W54" s="95"/>
      <c r="X54" s="95"/>
      <c r="Y54" s="206"/>
      <c r="Z54" s="96"/>
      <c r="AA54" s="23"/>
      <c r="AB54" s="23"/>
      <c r="AC54" s="23"/>
    </row>
    <row r="55" spans="1:29" ht="15.75" customHeight="1">
      <c r="A55" s="23"/>
      <c r="B55" s="23"/>
      <c r="C55" s="23"/>
      <c r="D55" s="23"/>
      <c r="E55" s="96"/>
      <c r="F55" s="23"/>
      <c r="G55" s="96"/>
      <c r="H55" s="96"/>
      <c r="I55" s="23"/>
      <c r="J55" s="23"/>
      <c r="K55" s="23"/>
      <c r="L55" s="23"/>
      <c r="M55" s="23"/>
      <c r="N55" s="23"/>
      <c r="O55" s="23"/>
      <c r="P55" s="23"/>
      <c r="Q55" s="23"/>
      <c r="R55" s="23"/>
      <c r="S55" s="23"/>
      <c r="T55" s="23"/>
      <c r="U55" s="23"/>
      <c r="V55" s="95"/>
      <c r="W55" s="95"/>
      <c r="X55" s="95"/>
      <c r="Y55" s="206"/>
      <c r="Z55" s="96"/>
      <c r="AA55" s="23"/>
      <c r="AB55" s="23"/>
      <c r="AC55" s="23"/>
    </row>
    <row r="56" spans="1:29" ht="15.75" customHeight="1">
      <c r="A56" s="23"/>
      <c r="B56" s="23"/>
      <c r="C56" s="23"/>
      <c r="D56" s="23"/>
      <c r="E56" s="96"/>
      <c r="F56" s="23"/>
      <c r="G56" s="96"/>
      <c r="H56" s="96"/>
      <c r="I56" s="23"/>
      <c r="J56" s="23"/>
      <c r="K56" s="23"/>
      <c r="L56" s="23"/>
      <c r="M56" s="23"/>
      <c r="N56" s="23"/>
      <c r="O56" s="23"/>
      <c r="P56" s="23"/>
      <c r="Q56" s="23"/>
      <c r="R56" s="23"/>
      <c r="S56" s="23"/>
      <c r="T56" s="23"/>
      <c r="U56" s="23"/>
      <c r="V56" s="95"/>
      <c r="W56" s="95"/>
      <c r="X56" s="95"/>
      <c r="Y56" s="206"/>
      <c r="Z56" s="96"/>
      <c r="AA56" s="23"/>
      <c r="AB56" s="23"/>
      <c r="AC56" s="23"/>
    </row>
    <row r="57" spans="1:29" ht="15.75" customHeight="1">
      <c r="A57" s="23"/>
      <c r="B57" s="23"/>
      <c r="C57" s="23"/>
      <c r="D57" s="23"/>
      <c r="E57" s="96"/>
      <c r="F57" s="23"/>
      <c r="G57" s="96"/>
      <c r="H57" s="96"/>
      <c r="I57" s="23"/>
      <c r="J57" s="23"/>
      <c r="K57" s="23"/>
      <c r="L57" s="23"/>
      <c r="M57" s="23"/>
      <c r="N57" s="23"/>
      <c r="O57" s="23"/>
      <c r="P57" s="23"/>
      <c r="Q57" s="23"/>
      <c r="R57" s="23"/>
      <c r="S57" s="23"/>
      <c r="T57" s="23"/>
      <c r="U57" s="23"/>
      <c r="V57" s="95"/>
      <c r="W57" s="95"/>
      <c r="X57" s="95"/>
      <c r="Y57" s="206"/>
      <c r="Z57" s="96"/>
      <c r="AA57" s="23"/>
      <c r="AB57" s="23"/>
      <c r="AC57" s="23"/>
    </row>
    <row r="58" spans="1:29" ht="15.75" customHeight="1">
      <c r="A58" s="23"/>
      <c r="B58" s="23"/>
      <c r="C58" s="23"/>
      <c r="D58" s="23"/>
      <c r="E58" s="96"/>
      <c r="F58" s="23"/>
      <c r="G58" s="96"/>
      <c r="H58" s="96"/>
      <c r="I58" s="23"/>
      <c r="J58" s="23"/>
      <c r="K58" s="23"/>
      <c r="L58" s="23"/>
      <c r="M58" s="23"/>
      <c r="N58" s="23"/>
      <c r="O58" s="23"/>
      <c r="P58" s="23"/>
      <c r="Q58" s="23"/>
      <c r="R58" s="23"/>
      <c r="S58" s="23"/>
      <c r="T58" s="23"/>
      <c r="U58" s="23"/>
      <c r="V58" s="95"/>
      <c r="W58" s="95"/>
      <c r="X58" s="95"/>
      <c r="Y58" s="206"/>
      <c r="Z58" s="96"/>
      <c r="AA58" s="23"/>
      <c r="AB58" s="23"/>
      <c r="AC58" s="23"/>
    </row>
    <row r="59" spans="1:29" ht="15.75" customHeight="1">
      <c r="A59" s="23"/>
      <c r="B59" s="23"/>
      <c r="C59" s="23"/>
      <c r="D59" s="23"/>
      <c r="E59" s="96"/>
      <c r="F59" s="23"/>
      <c r="G59" s="96"/>
      <c r="H59" s="96"/>
      <c r="I59" s="23"/>
      <c r="J59" s="23"/>
      <c r="K59" s="23"/>
      <c r="L59" s="23"/>
      <c r="M59" s="23"/>
      <c r="N59" s="23"/>
      <c r="O59" s="23"/>
      <c r="P59" s="23"/>
      <c r="Q59" s="23"/>
      <c r="R59" s="23"/>
      <c r="S59" s="23"/>
      <c r="T59" s="23"/>
      <c r="U59" s="23"/>
      <c r="V59" s="95"/>
      <c r="W59" s="95"/>
      <c r="X59" s="95"/>
      <c r="Y59" s="206"/>
      <c r="Z59" s="96"/>
      <c r="AA59" s="23"/>
      <c r="AB59" s="23"/>
      <c r="AC59" s="23"/>
    </row>
    <row r="60" spans="1:29" ht="15.75" customHeight="1">
      <c r="A60" s="23"/>
      <c r="B60" s="23"/>
      <c r="C60" s="23"/>
      <c r="D60" s="23"/>
      <c r="E60" s="96"/>
      <c r="F60" s="23"/>
      <c r="G60" s="96"/>
      <c r="H60" s="96"/>
      <c r="I60" s="23"/>
      <c r="J60" s="23"/>
      <c r="K60" s="23"/>
      <c r="L60" s="23"/>
      <c r="M60" s="23"/>
      <c r="N60" s="23"/>
      <c r="O60" s="23"/>
      <c r="P60" s="23"/>
      <c r="Q60" s="23"/>
      <c r="R60" s="23"/>
      <c r="S60" s="23"/>
      <c r="T60" s="23"/>
      <c r="U60" s="23"/>
      <c r="V60" s="95"/>
      <c r="W60" s="95"/>
      <c r="X60" s="95"/>
      <c r="Y60" s="206"/>
      <c r="Z60" s="96"/>
      <c r="AA60" s="23"/>
      <c r="AB60" s="23"/>
      <c r="AC60" s="23"/>
    </row>
    <row r="61" spans="1:29" ht="15.75" customHeight="1">
      <c r="A61" s="23"/>
      <c r="B61" s="23"/>
      <c r="C61" s="23"/>
      <c r="D61" s="23"/>
      <c r="E61" s="96"/>
      <c r="F61" s="23"/>
      <c r="G61" s="96"/>
      <c r="H61" s="96"/>
      <c r="I61" s="23"/>
      <c r="J61" s="23"/>
      <c r="K61" s="23"/>
      <c r="L61" s="23"/>
      <c r="M61" s="23"/>
      <c r="N61" s="23"/>
      <c r="O61" s="23"/>
      <c r="P61" s="23"/>
      <c r="Q61" s="23"/>
      <c r="R61" s="23"/>
      <c r="S61" s="23"/>
      <c r="T61" s="23"/>
      <c r="U61" s="23"/>
      <c r="V61" s="95"/>
      <c r="W61" s="95"/>
      <c r="X61" s="95"/>
      <c r="Y61" s="206"/>
      <c r="Z61" s="96"/>
      <c r="AA61" s="23"/>
      <c r="AB61" s="23"/>
      <c r="AC61" s="23"/>
    </row>
    <row r="62" spans="1:29" ht="15.75" customHeight="1">
      <c r="A62" s="23"/>
      <c r="B62" s="23"/>
      <c r="C62" s="23"/>
      <c r="D62" s="23"/>
      <c r="E62" s="96"/>
      <c r="F62" s="23"/>
      <c r="G62" s="96"/>
      <c r="H62" s="96"/>
      <c r="I62" s="23"/>
      <c r="J62" s="23"/>
      <c r="K62" s="23"/>
      <c r="L62" s="23"/>
      <c r="M62" s="23"/>
      <c r="N62" s="23"/>
      <c r="O62" s="23"/>
      <c r="P62" s="23"/>
      <c r="Q62" s="23"/>
      <c r="R62" s="23"/>
      <c r="S62" s="23"/>
      <c r="T62" s="23"/>
      <c r="U62" s="23"/>
      <c r="V62" s="95"/>
      <c r="W62" s="95"/>
      <c r="X62" s="95"/>
      <c r="Y62" s="206"/>
      <c r="Z62" s="96"/>
      <c r="AA62" s="23"/>
      <c r="AB62" s="23"/>
      <c r="AC62" s="23"/>
    </row>
    <row r="63" spans="1:29" ht="15.75" customHeight="1">
      <c r="A63" s="23"/>
      <c r="B63" s="23"/>
      <c r="C63" s="23"/>
      <c r="D63" s="23"/>
      <c r="E63" s="96"/>
      <c r="F63" s="23"/>
      <c r="G63" s="96"/>
      <c r="H63" s="96"/>
      <c r="I63" s="23"/>
      <c r="J63" s="23"/>
      <c r="K63" s="23"/>
      <c r="L63" s="23"/>
      <c r="M63" s="23"/>
      <c r="N63" s="23"/>
      <c r="O63" s="23"/>
      <c r="P63" s="23"/>
      <c r="Q63" s="23"/>
      <c r="R63" s="23"/>
      <c r="S63" s="23"/>
      <c r="T63" s="23"/>
      <c r="U63" s="23"/>
      <c r="V63" s="95"/>
      <c r="W63" s="95"/>
      <c r="X63" s="95"/>
      <c r="Y63" s="206"/>
      <c r="Z63" s="96"/>
      <c r="AA63" s="23"/>
      <c r="AB63" s="23"/>
      <c r="AC63" s="23"/>
    </row>
    <row r="64" spans="1:29" ht="15.75" customHeight="1">
      <c r="A64" s="23"/>
      <c r="B64" s="23"/>
      <c r="C64" s="23"/>
      <c r="D64" s="23"/>
      <c r="E64" s="96"/>
      <c r="F64" s="23"/>
      <c r="G64" s="96"/>
      <c r="H64" s="96"/>
      <c r="I64" s="23"/>
      <c r="J64" s="23"/>
      <c r="K64" s="23"/>
      <c r="L64" s="23"/>
      <c r="M64" s="23"/>
      <c r="N64" s="23"/>
      <c r="O64" s="23"/>
      <c r="P64" s="23"/>
      <c r="Q64" s="23"/>
      <c r="R64" s="23"/>
      <c r="S64" s="23"/>
      <c r="T64" s="23"/>
      <c r="U64" s="23"/>
      <c r="V64" s="95"/>
      <c r="W64" s="95"/>
      <c r="X64" s="95"/>
      <c r="Y64" s="206"/>
      <c r="Z64" s="96"/>
      <c r="AA64" s="23"/>
      <c r="AB64" s="23"/>
      <c r="AC64" s="23"/>
    </row>
    <row r="65" spans="1:29" ht="15.75" customHeight="1">
      <c r="A65" s="23"/>
      <c r="B65" s="23"/>
      <c r="C65" s="23"/>
      <c r="D65" s="23"/>
      <c r="E65" s="96"/>
      <c r="F65" s="23"/>
      <c r="G65" s="96"/>
      <c r="H65" s="96"/>
      <c r="I65" s="23"/>
      <c r="J65" s="23"/>
      <c r="K65" s="23"/>
      <c r="L65" s="23"/>
      <c r="M65" s="23"/>
      <c r="N65" s="23"/>
      <c r="O65" s="23"/>
      <c r="P65" s="23"/>
      <c r="Q65" s="23"/>
      <c r="R65" s="23"/>
      <c r="S65" s="23"/>
      <c r="T65" s="23"/>
      <c r="U65" s="23"/>
      <c r="V65" s="95"/>
      <c r="W65" s="95"/>
      <c r="X65" s="95"/>
      <c r="Y65" s="206"/>
      <c r="Z65" s="96"/>
      <c r="AA65" s="23"/>
      <c r="AB65" s="23"/>
      <c r="AC65" s="23"/>
    </row>
    <row r="66" spans="1:29" ht="15.75" customHeight="1">
      <c r="A66" s="23"/>
      <c r="B66" s="23"/>
      <c r="C66" s="23"/>
      <c r="D66" s="23"/>
      <c r="E66" s="96"/>
      <c r="F66" s="23"/>
      <c r="G66" s="96"/>
      <c r="H66" s="96"/>
      <c r="I66" s="23"/>
      <c r="J66" s="23"/>
      <c r="K66" s="23"/>
      <c r="L66" s="23"/>
      <c r="M66" s="23"/>
      <c r="N66" s="23"/>
      <c r="O66" s="23"/>
      <c r="P66" s="23"/>
      <c r="Q66" s="23"/>
      <c r="R66" s="23"/>
      <c r="S66" s="23"/>
      <c r="T66" s="23"/>
      <c r="U66" s="23"/>
      <c r="V66" s="95"/>
      <c r="W66" s="95"/>
      <c r="X66" s="95"/>
      <c r="Y66" s="206"/>
      <c r="Z66" s="96"/>
      <c r="AA66" s="23"/>
      <c r="AB66" s="23"/>
      <c r="AC66" s="23"/>
    </row>
    <row r="67" spans="1:29" ht="15.75" customHeight="1">
      <c r="A67" s="23"/>
      <c r="B67" s="23"/>
      <c r="C67" s="23"/>
      <c r="D67" s="23"/>
      <c r="E67" s="96"/>
      <c r="F67" s="23"/>
      <c r="G67" s="96"/>
      <c r="H67" s="96"/>
      <c r="I67" s="23"/>
      <c r="J67" s="23"/>
      <c r="K67" s="23"/>
      <c r="L67" s="23"/>
      <c r="M67" s="23"/>
      <c r="N67" s="23"/>
      <c r="O67" s="23"/>
      <c r="P67" s="23"/>
      <c r="Q67" s="23"/>
      <c r="R67" s="23"/>
      <c r="S67" s="23"/>
      <c r="T67" s="23"/>
      <c r="U67" s="23"/>
      <c r="V67" s="95"/>
      <c r="W67" s="95"/>
      <c r="X67" s="95"/>
      <c r="Y67" s="206"/>
      <c r="Z67" s="96"/>
      <c r="AA67" s="23"/>
      <c r="AB67" s="23"/>
      <c r="AC67" s="23"/>
    </row>
    <row r="68" spans="1:29" ht="15.75" customHeight="1">
      <c r="A68" s="23"/>
      <c r="B68" s="23"/>
      <c r="C68" s="23"/>
      <c r="D68" s="23"/>
      <c r="E68" s="96"/>
      <c r="F68" s="23"/>
      <c r="G68" s="96"/>
      <c r="H68" s="96"/>
      <c r="I68" s="23"/>
      <c r="J68" s="23"/>
      <c r="K68" s="23"/>
      <c r="L68" s="23"/>
      <c r="M68" s="23"/>
      <c r="N68" s="23"/>
      <c r="O68" s="23"/>
      <c r="P68" s="23"/>
      <c r="Q68" s="23"/>
      <c r="R68" s="23"/>
      <c r="S68" s="23"/>
      <c r="T68" s="23"/>
      <c r="U68" s="23"/>
      <c r="V68" s="95"/>
      <c r="W68" s="95"/>
      <c r="X68" s="95"/>
      <c r="Y68" s="206"/>
      <c r="Z68" s="96"/>
      <c r="AA68" s="23"/>
      <c r="AB68" s="23"/>
      <c r="AC68" s="23"/>
    </row>
    <row r="69" spans="1:29" ht="15.75" customHeight="1">
      <c r="A69" s="23"/>
      <c r="B69" s="23"/>
      <c r="C69" s="23"/>
      <c r="D69" s="23"/>
      <c r="E69" s="96"/>
      <c r="F69" s="23"/>
      <c r="G69" s="96"/>
      <c r="H69" s="96"/>
      <c r="I69" s="23"/>
      <c r="J69" s="23"/>
      <c r="K69" s="23"/>
      <c r="L69" s="23"/>
      <c r="M69" s="23"/>
      <c r="N69" s="23"/>
      <c r="O69" s="23"/>
      <c r="P69" s="23"/>
      <c r="Q69" s="23"/>
      <c r="R69" s="23"/>
      <c r="S69" s="23"/>
      <c r="T69" s="23"/>
      <c r="U69" s="23"/>
      <c r="V69" s="95"/>
      <c r="W69" s="95"/>
      <c r="X69" s="95"/>
      <c r="Y69" s="206"/>
      <c r="Z69" s="96"/>
      <c r="AA69" s="23"/>
      <c r="AB69" s="23"/>
      <c r="AC69" s="23"/>
    </row>
    <row r="70" spans="1:29" ht="15.75" customHeight="1">
      <c r="A70" s="23"/>
      <c r="B70" s="23"/>
      <c r="C70" s="23"/>
      <c r="D70" s="23"/>
      <c r="E70" s="96"/>
      <c r="F70" s="23"/>
      <c r="G70" s="96"/>
      <c r="H70" s="96"/>
      <c r="I70" s="23"/>
      <c r="J70" s="23"/>
      <c r="K70" s="23"/>
      <c r="L70" s="23"/>
      <c r="M70" s="23"/>
      <c r="N70" s="23"/>
      <c r="O70" s="23"/>
      <c r="P70" s="23"/>
      <c r="Q70" s="23"/>
      <c r="R70" s="23"/>
      <c r="S70" s="23"/>
      <c r="T70" s="23"/>
      <c r="U70" s="23"/>
      <c r="V70" s="95"/>
      <c r="W70" s="95"/>
      <c r="X70" s="95"/>
      <c r="Y70" s="206"/>
      <c r="Z70" s="96"/>
      <c r="AA70" s="23"/>
      <c r="AB70" s="23"/>
      <c r="AC70" s="23"/>
    </row>
    <row r="71" spans="1:29" ht="15.75" customHeight="1">
      <c r="A71" s="23"/>
      <c r="B71" s="23"/>
      <c r="C71" s="23"/>
      <c r="D71" s="23"/>
      <c r="E71" s="96"/>
      <c r="F71" s="23"/>
      <c r="G71" s="96"/>
      <c r="H71" s="96"/>
      <c r="I71" s="23"/>
      <c r="J71" s="23"/>
      <c r="K71" s="23"/>
      <c r="L71" s="23"/>
      <c r="M71" s="23"/>
      <c r="N71" s="23"/>
      <c r="O71" s="23"/>
      <c r="P71" s="23"/>
      <c r="Q71" s="23"/>
      <c r="R71" s="23"/>
      <c r="S71" s="23"/>
      <c r="T71" s="23"/>
      <c r="U71" s="23"/>
      <c r="V71" s="95"/>
      <c r="W71" s="95"/>
      <c r="X71" s="95"/>
      <c r="Y71" s="206"/>
      <c r="Z71" s="96"/>
      <c r="AA71" s="23"/>
      <c r="AB71" s="23"/>
      <c r="AC71" s="23"/>
    </row>
    <row r="72" spans="1:29" ht="15.75" customHeight="1">
      <c r="A72" s="23"/>
      <c r="B72" s="23"/>
      <c r="C72" s="23"/>
      <c r="D72" s="23"/>
      <c r="E72" s="96"/>
      <c r="F72" s="23"/>
      <c r="G72" s="96"/>
      <c r="H72" s="96"/>
      <c r="I72" s="23"/>
      <c r="J72" s="23"/>
      <c r="K72" s="23"/>
      <c r="L72" s="23"/>
      <c r="M72" s="23"/>
      <c r="N72" s="23"/>
      <c r="O72" s="23"/>
      <c r="P72" s="23"/>
      <c r="Q72" s="23"/>
      <c r="R72" s="23"/>
      <c r="S72" s="23"/>
      <c r="T72" s="23"/>
      <c r="U72" s="23"/>
      <c r="V72" s="95"/>
      <c r="W72" s="95"/>
      <c r="X72" s="95"/>
      <c r="Y72" s="206"/>
      <c r="Z72" s="96"/>
      <c r="AA72" s="23"/>
      <c r="AB72" s="23"/>
      <c r="AC72" s="23"/>
    </row>
    <row r="73" spans="1:29"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06"/>
      <c r="Z73" s="23"/>
      <c r="AA73" s="23"/>
      <c r="AB73" s="23"/>
      <c r="AC73" s="23"/>
    </row>
    <row r="74" spans="1:29"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06"/>
      <c r="Z74" s="23"/>
      <c r="AA74" s="23"/>
      <c r="AB74" s="23"/>
      <c r="AC74" s="23"/>
    </row>
    <row r="75" spans="1:29"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06"/>
      <c r="Z75" s="23"/>
      <c r="AA75" s="23"/>
      <c r="AB75" s="23"/>
      <c r="AC75" s="23"/>
    </row>
    <row r="76" spans="1:29"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06"/>
      <c r="Z76" s="23"/>
      <c r="AA76" s="23"/>
      <c r="AB76" s="23"/>
      <c r="AC76" s="23"/>
    </row>
    <row r="77" spans="1:29"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06"/>
      <c r="Z77" s="23"/>
      <c r="AA77" s="23"/>
      <c r="AB77" s="23"/>
      <c r="AC77" s="23"/>
    </row>
    <row r="78" spans="1:29"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06"/>
      <c r="Z78" s="23"/>
      <c r="AA78" s="23"/>
      <c r="AB78" s="23"/>
      <c r="AC78" s="23"/>
    </row>
    <row r="79" spans="1:2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06"/>
      <c r="Z79" s="23"/>
      <c r="AA79" s="23"/>
      <c r="AB79" s="23"/>
      <c r="AC79" s="23"/>
    </row>
    <row r="80" spans="1:29"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06"/>
      <c r="Z80" s="23"/>
      <c r="AA80" s="23"/>
      <c r="AB80" s="23"/>
      <c r="AC80" s="23"/>
    </row>
    <row r="81" spans="1:29"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06"/>
      <c r="Z81" s="23"/>
      <c r="AA81" s="23"/>
      <c r="AB81" s="23"/>
      <c r="AC81" s="23"/>
    </row>
    <row r="82" spans="1:29"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06"/>
      <c r="Z82" s="23"/>
      <c r="AA82" s="23"/>
      <c r="AB82" s="23"/>
      <c r="AC82" s="23"/>
    </row>
    <row r="83" spans="1:29"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06"/>
      <c r="Z83" s="23"/>
      <c r="AA83" s="23"/>
      <c r="AB83" s="23"/>
      <c r="AC83" s="23"/>
    </row>
    <row r="84" spans="1:29"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06"/>
      <c r="Z84" s="23"/>
      <c r="AA84" s="23"/>
      <c r="AB84" s="23"/>
      <c r="AC84" s="23"/>
    </row>
    <row r="85" spans="1:29"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06"/>
      <c r="Z85" s="23"/>
      <c r="AA85" s="23"/>
      <c r="AB85" s="23"/>
      <c r="AC85" s="23"/>
    </row>
    <row r="86" spans="1:29"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06"/>
      <c r="Z86" s="23"/>
      <c r="AA86" s="23"/>
      <c r="AB86" s="23"/>
      <c r="AC86" s="23"/>
    </row>
    <row r="87" spans="1:29"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06"/>
      <c r="Z87" s="23"/>
      <c r="AA87" s="23"/>
      <c r="AB87" s="23"/>
      <c r="AC87" s="23"/>
    </row>
    <row r="88" spans="1:29"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06"/>
      <c r="Z88" s="23"/>
      <c r="AA88" s="23"/>
      <c r="AB88" s="23"/>
      <c r="AC88" s="23"/>
    </row>
    <row r="89" spans="1:2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06"/>
      <c r="Z89" s="23"/>
      <c r="AA89" s="23"/>
      <c r="AB89" s="23"/>
      <c r="AC89" s="23"/>
    </row>
    <row r="90" spans="1:29"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06"/>
      <c r="Z90" s="23"/>
      <c r="AA90" s="23"/>
      <c r="AB90" s="23"/>
      <c r="AC90" s="23"/>
    </row>
    <row r="91" spans="1:29"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06"/>
      <c r="Z91" s="23"/>
      <c r="AA91" s="23"/>
      <c r="AB91" s="23"/>
      <c r="AC91" s="23"/>
    </row>
    <row r="92" spans="1:29"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06"/>
      <c r="Z92" s="23"/>
      <c r="AA92" s="23"/>
      <c r="AB92" s="23"/>
      <c r="AC92" s="23"/>
    </row>
    <row r="93" spans="1:29"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06"/>
      <c r="Z93" s="23"/>
      <c r="AA93" s="23"/>
      <c r="AB93" s="23"/>
      <c r="AC93" s="23"/>
    </row>
    <row r="94" spans="1:29"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06"/>
      <c r="Z94" s="23"/>
      <c r="AA94" s="23"/>
      <c r="AB94" s="23"/>
      <c r="AC94" s="23"/>
    </row>
    <row r="95" spans="1:29"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06"/>
      <c r="Z95" s="23"/>
      <c r="AA95" s="23"/>
      <c r="AB95" s="23"/>
      <c r="AC95" s="23"/>
    </row>
    <row r="96" spans="1:29"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06"/>
      <c r="Z96" s="23"/>
      <c r="AA96" s="23"/>
      <c r="AB96" s="23"/>
      <c r="AC96" s="23"/>
    </row>
    <row r="97" spans="1:29"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06"/>
      <c r="Z97" s="23"/>
      <c r="AA97" s="23"/>
      <c r="AB97" s="23"/>
      <c r="AC97" s="23"/>
    </row>
    <row r="98" spans="1:29"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06"/>
      <c r="Z98" s="23"/>
      <c r="AA98" s="23"/>
      <c r="AB98" s="23"/>
      <c r="AC98" s="23"/>
    </row>
    <row r="99" spans="1:2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06"/>
      <c r="Z99" s="23"/>
      <c r="AA99" s="23"/>
      <c r="AB99" s="23"/>
      <c r="AC99" s="23"/>
    </row>
    <row r="100" spans="1:29"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06"/>
      <c r="Z100" s="23"/>
      <c r="AA100" s="23"/>
      <c r="AB100" s="23"/>
      <c r="AC100" s="23"/>
    </row>
    <row r="101" spans="1:29"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06"/>
      <c r="Z101" s="23"/>
      <c r="AA101" s="23"/>
      <c r="AB101" s="23"/>
      <c r="AC101" s="23"/>
    </row>
    <row r="102" spans="1:29"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06"/>
      <c r="Z102" s="23"/>
      <c r="AA102" s="23"/>
      <c r="AB102" s="23"/>
      <c r="AC102" s="23"/>
    </row>
    <row r="103" spans="1:29"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06"/>
      <c r="Z103" s="23"/>
      <c r="AA103" s="23"/>
      <c r="AB103" s="23"/>
      <c r="AC103" s="23"/>
    </row>
    <row r="104" spans="1:29"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06"/>
      <c r="Z104" s="23"/>
      <c r="AA104" s="23"/>
      <c r="AB104" s="23"/>
      <c r="AC104" s="23"/>
    </row>
    <row r="105" spans="1:29"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06"/>
      <c r="Z105" s="23"/>
      <c r="AA105" s="23"/>
      <c r="AB105" s="23"/>
      <c r="AC105" s="23"/>
    </row>
    <row r="106" spans="1:29"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06"/>
      <c r="Z106" s="23"/>
      <c r="AA106" s="23"/>
      <c r="AB106" s="23"/>
      <c r="AC106" s="23"/>
    </row>
    <row r="107" spans="1:29"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06"/>
      <c r="Z107" s="23"/>
      <c r="AA107" s="23"/>
      <c r="AB107" s="23"/>
      <c r="AC107" s="23"/>
    </row>
    <row r="108" spans="1:29"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06"/>
      <c r="Z108" s="23"/>
      <c r="AA108" s="23"/>
      <c r="AB108" s="23"/>
      <c r="AC108" s="23"/>
    </row>
    <row r="109" spans="1:2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06"/>
      <c r="Z109" s="23"/>
      <c r="AA109" s="23"/>
      <c r="AB109" s="23"/>
      <c r="AC109" s="23"/>
    </row>
    <row r="110" spans="1:29"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06"/>
      <c r="Z110" s="23"/>
      <c r="AA110" s="23"/>
      <c r="AB110" s="23"/>
      <c r="AC110" s="23"/>
    </row>
    <row r="111" spans="1:29"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06"/>
      <c r="Z111" s="23"/>
      <c r="AA111" s="23"/>
      <c r="AB111" s="23"/>
      <c r="AC111" s="23"/>
    </row>
    <row r="112" spans="1:29"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06"/>
      <c r="Z112" s="23"/>
      <c r="AA112" s="23"/>
      <c r="AB112" s="23"/>
      <c r="AC112" s="23"/>
    </row>
    <row r="113" spans="1:29"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06"/>
      <c r="Z113" s="23"/>
      <c r="AA113" s="23"/>
      <c r="AB113" s="23"/>
      <c r="AC113" s="23"/>
    </row>
    <row r="114" spans="1:29"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06"/>
      <c r="Z114" s="23"/>
      <c r="AA114" s="23"/>
      <c r="AB114" s="23"/>
      <c r="AC114" s="23"/>
    </row>
    <row r="115" spans="1:29"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06"/>
      <c r="Z115" s="23"/>
      <c r="AA115" s="23"/>
      <c r="AB115" s="23"/>
      <c r="AC115" s="23"/>
    </row>
    <row r="116" spans="1:29"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06"/>
      <c r="Z116" s="23"/>
      <c r="AA116" s="23"/>
      <c r="AB116" s="23"/>
      <c r="AC116" s="23"/>
    </row>
    <row r="117" spans="1:29"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06"/>
      <c r="Z117" s="23"/>
      <c r="AA117" s="23"/>
      <c r="AB117" s="23"/>
      <c r="AC117" s="23"/>
    </row>
    <row r="118" spans="1:29"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06"/>
      <c r="Z118" s="23"/>
      <c r="AA118" s="23"/>
      <c r="AB118" s="23"/>
      <c r="AC118" s="23"/>
    </row>
    <row r="119" spans="1:2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06"/>
      <c r="Z119" s="23"/>
      <c r="AA119" s="23"/>
      <c r="AB119" s="23"/>
      <c r="AC119" s="23"/>
    </row>
    <row r="120" spans="1:29"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06"/>
      <c r="Z120" s="23"/>
      <c r="AA120" s="23"/>
      <c r="AB120" s="23"/>
      <c r="AC120" s="23"/>
    </row>
    <row r="121" spans="1:29"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06"/>
      <c r="Z121" s="23"/>
      <c r="AA121" s="23"/>
      <c r="AB121" s="23"/>
      <c r="AC121" s="23"/>
    </row>
    <row r="122" spans="1:29"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06"/>
      <c r="Z122" s="23"/>
      <c r="AA122" s="23"/>
      <c r="AB122" s="23"/>
      <c r="AC122" s="23"/>
    </row>
    <row r="123" spans="1:29"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06"/>
      <c r="Z123" s="23"/>
      <c r="AA123" s="23"/>
      <c r="AB123" s="23"/>
      <c r="AC123" s="23"/>
    </row>
    <row r="124" spans="1:29"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06"/>
      <c r="Z124" s="23"/>
      <c r="AA124" s="23"/>
      <c r="AB124" s="23"/>
      <c r="AC124" s="23"/>
    </row>
    <row r="125" spans="1:29"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06"/>
      <c r="Z125" s="23"/>
      <c r="AA125" s="23"/>
      <c r="AB125" s="23"/>
      <c r="AC125" s="23"/>
    </row>
    <row r="126" spans="1:29"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06"/>
      <c r="Z126" s="23"/>
      <c r="AA126" s="23"/>
      <c r="AB126" s="23"/>
      <c r="AC126" s="23"/>
    </row>
    <row r="127" spans="1:29"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06"/>
      <c r="Z127" s="23"/>
      <c r="AA127" s="23"/>
      <c r="AB127" s="23"/>
      <c r="AC127" s="23"/>
    </row>
    <row r="128" spans="1:29"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06"/>
      <c r="Z128" s="23"/>
      <c r="AA128" s="23"/>
      <c r="AB128" s="23"/>
      <c r="AC128" s="23"/>
    </row>
    <row r="129" spans="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06"/>
      <c r="Z129" s="23"/>
      <c r="AA129" s="23"/>
      <c r="AB129" s="23"/>
      <c r="AC129" s="23"/>
    </row>
    <row r="130" spans="1:29"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06"/>
      <c r="Z130" s="23"/>
      <c r="AA130" s="23"/>
      <c r="AB130" s="23"/>
      <c r="AC130" s="23"/>
    </row>
    <row r="131" spans="1:29"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06"/>
      <c r="Z131" s="23"/>
      <c r="AA131" s="23"/>
      <c r="AB131" s="23"/>
      <c r="AC131" s="23"/>
    </row>
    <row r="132" spans="1:29"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06"/>
      <c r="Z132" s="23"/>
      <c r="AA132" s="23"/>
      <c r="AB132" s="23"/>
      <c r="AC132" s="23"/>
    </row>
    <row r="133" spans="1:29"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06"/>
      <c r="Z133" s="23"/>
      <c r="AA133" s="23"/>
      <c r="AB133" s="23"/>
      <c r="AC133" s="23"/>
    </row>
    <row r="134" spans="1:29"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06"/>
      <c r="Z134" s="23"/>
      <c r="AA134" s="23"/>
      <c r="AB134" s="23"/>
      <c r="AC134" s="23"/>
    </row>
    <row r="135" spans="1:29"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06"/>
      <c r="Z135" s="23"/>
      <c r="AA135" s="23"/>
      <c r="AB135" s="23"/>
      <c r="AC135" s="23"/>
    </row>
    <row r="136" spans="1:29"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06"/>
      <c r="Z136" s="23"/>
      <c r="AA136" s="23"/>
      <c r="AB136" s="23"/>
      <c r="AC136" s="23"/>
    </row>
    <row r="137" spans="1:29"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06"/>
      <c r="Z137" s="23"/>
      <c r="AA137" s="23"/>
      <c r="AB137" s="23"/>
      <c r="AC137" s="23"/>
    </row>
    <row r="138" spans="1:29"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06"/>
      <c r="Z138" s="23"/>
      <c r="AA138" s="23"/>
      <c r="AB138" s="23"/>
      <c r="AC138" s="23"/>
    </row>
    <row r="139" spans="1:2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06"/>
      <c r="Z139" s="23"/>
      <c r="AA139" s="23"/>
      <c r="AB139" s="23"/>
      <c r="AC139" s="23"/>
    </row>
    <row r="140" spans="1:29"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06"/>
      <c r="Z140" s="23"/>
      <c r="AA140" s="23"/>
      <c r="AB140" s="23"/>
      <c r="AC140" s="23"/>
    </row>
    <row r="141" spans="1:29"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06"/>
      <c r="Z141" s="23"/>
      <c r="AA141" s="23"/>
      <c r="AB141" s="23"/>
      <c r="AC141" s="23"/>
    </row>
    <row r="142" spans="1:29"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06"/>
      <c r="Z142" s="23"/>
      <c r="AA142" s="23"/>
      <c r="AB142" s="23"/>
      <c r="AC142" s="23"/>
    </row>
    <row r="143" spans="1:29"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06"/>
      <c r="Z143" s="23"/>
      <c r="AA143" s="23"/>
      <c r="AB143" s="23"/>
      <c r="AC143" s="23"/>
    </row>
    <row r="144" spans="1:29"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06"/>
      <c r="Z144" s="23"/>
      <c r="AA144" s="23"/>
      <c r="AB144" s="23"/>
      <c r="AC144" s="23"/>
    </row>
    <row r="145" spans="1:29"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06"/>
      <c r="Z145" s="23"/>
      <c r="AA145" s="23"/>
      <c r="AB145" s="23"/>
      <c r="AC145" s="23"/>
    </row>
    <row r="146" spans="1:29"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06"/>
      <c r="Z146" s="23"/>
      <c r="AA146" s="23"/>
      <c r="AB146" s="23"/>
      <c r="AC146" s="23"/>
    </row>
    <row r="147" spans="1:29"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06"/>
      <c r="Z147" s="23"/>
      <c r="AA147" s="23"/>
      <c r="AB147" s="23"/>
      <c r="AC147" s="23"/>
    </row>
    <row r="148" spans="1:29"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06"/>
      <c r="Z148" s="23"/>
      <c r="AA148" s="23"/>
      <c r="AB148" s="23"/>
      <c r="AC148" s="23"/>
    </row>
    <row r="149" spans="1:2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06"/>
      <c r="Z149" s="23"/>
      <c r="AA149" s="23"/>
      <c r="AB149" s="23"/>
      <c r="AC149" s="23"/>
    </row>
    <row r="150" spans="1:29"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06"/>
      <c r="Z150" s="23"/>
      <c r="AA150" s="23"/>
      <c r="AB150" s="23"/>
      <c r="AC150" s="23"/>
    </row>
    <row r="151" spans="1:29"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06"/>
      <c r="Z151" s="23"/>
      <c r="AA151" s="23"/>
      <c r="AB151" s="23"/>
      <c r="AC151" s="23"/>
    </row>
    <row r="152" spans="1:29"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06"/>
      <c r="Z152" s="23"/>
      <c r="AA152" s="23"/>
      <c r="AB152" s="23"/>
      <c r="AC152" s="23"/>
    </row>
    <row r="153" spans="1:29"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06"/>
      <c r="Z153" s="23"/>
      <c r="AA153" s="23"/>
      <c r="AB153" s="23"/>
      <c r="AC153" s="23"/>
    </row>
    <row r="154" spans="1:29"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06"/>
      <c r="Z154" s="23"/>
      <c r="AA154" s="23"/>
      <c r="AB154" s="23"/>
      <c r="AC154" s="23"/>
    </row>
    <row r="155" spans="1:29"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06"/>
      <c r="Z155" s="23"/>
      <c r="AA155" s="23"/>
      <c r="AB155" s="23"/>
      <c r="AC155" s="23"/>
    </row>
    <row r="156" spans="1:29"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06"/>
      <c r="Z156" s="23"/>
      <c r="AA156" s="23"/>
      <c r="AB156" s="23"/>
      <c r="AC156" s="23"/>
    </row>
    <row r="157" spans="1:29"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06"/>
      <c r="Z157" s="23"/>
      <c r="AA157" s="23"/>
      <c r="AB157" s="23"/>
      <c r="AC157" s="23"/>
    </row>
    <row r="158" spans="1:29"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06"/>
      <c r="Z158" s="23"/>
      <c r="AA158" s="23"/>
      <c r="AB158" s="23"/>
      <c r="AC158" s="23"/>
    </row>
    <row r="159" spans="1:2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06"/>
      <c r="Z159" s="23"/>
      <c r="AA159" s="23"/>
      <c r="AB159" s="23"/>
      <c r="AC159" s="23"/>
    </row>
    <row r="160" spans="1:29"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06"/>
      <c r="Z160" s="23"/>
      <c r="AA160" s="23"/>
      <c r="AB160" s="23"/>
      <c r="AC160" s="23"/>
    </row>
    <row r="161" spans="1:29"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06"/>
      <c r="Z161" s="23"/>
      <c r="AA161" s="23"/>
      <c r="AB161" s="23"/>
      <c r="AC161" s="23"/>
    </row>
    <row r="162" spans="1:29"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06"/>
      <c r="Z162" s="23"/>
      <c r="AA162" s="23"/>
      <c r="AB162" s="23"/>
      <c r="AC162" s="23"/>
    </row>
    <row r="163" spans="1:29"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06"/>
      <c r="Z163" s="23"/>
      <c r="AA163" s="23"/>
      <c r="AB163" s="23"/>
      <c r="AC163" s="23"/>
    </row>
    <row r="164" spans="1:29"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06"/>
      <c r="Z164" s="23"/>
      <c r="AA164" s="23"/>
      <c r="AB164" s="23"/>
      <c r="AC164" s="23"/>
    </row>
    <row r="165" spans="1:29"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06"/>
      <c r="Z165" s="23"/>
      <c r="AA165" s="23"/>
      <c r="AB165" s="23"/>
      <c r="AC165" s="23"/>
    </row>
    <row r="166" spans="1:29"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06"/>
      <c r="Z166" s="23"/>
      <c r="AA166" s="23"/>
      <c r="AB166" s="23"/>
      <c r="AC166" s="23"/>
    </row>
    <row r="167" spans="1:29"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06"/>
      <c r="Z167" s="23"/>
      <c r="AA167" s="23"/>
      <c r="AB167" s="23"/>
      <c r="AC167" s="23"/>
    </row>
    <row r="168" spans="1:29"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06"/>
      <c r="Z168" s="23"/>
      <c r="AA168" s="23"/>
      <c r="AB168" s="23"/>
      <c r="AC168" s="23"/>
    </row>
    <row r="169" spans="1:2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06"/>
      <c r="Z169" s="23"/>
      <c r="AA169" s="23"/>
      <c r="AB169" s="23"/>
      <c r="AC169" s="23"/>
    </row>
    <row r="170" spans="1:29"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06"/>
      <c r="Z170" s="23"/>
      <c r="AA170" s="23"/>
      <c r="AB170" s="23"/>
      <c r="AC170" s="23"/>
    </row>
    <row r="171" spans="1:29"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06"/>
      <c r="Z171" s="23"/>
      <c r="AA171" s="23"/>
      <c r="AB171" s="23"/>
      <c r="AC171" s="23"/>
    </row>
    <row r="172" spans="1:29"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06"/>
      <c r="Z172" s="23"/>
      <c r="AA172" s="23"/>
      <c r="AB172" s="23"/>
      <c r="AC172" s="23"/>
    </row>
    <row r="173" spans="1:29"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06"/>
      <c r="Z173" s="23"/>
      <c r="AA173" s="23"/>
      <c r="AB173" s="23"/>
      <c r="AC173" s="23"/>
    </row>
    <row r="174" spans="1:29"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06"/>
      <c r="Z174" s="23"/>
      <c r="AA174" s="23"/>
      <c r="AB174" s="23"/>
      <c r="AC174" s="23"/>
    </row>
    <row r="175" spans="1:29"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06"/>
      <c r="Z175" s="23"/>
      <c r="AA175" s="23"/>
      <c r="AB175" s="23"/>
      <c r="AC175" s="23"/>
    </row>
    <row r="176" spans="1:29"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06"/>
      <c r="Z176" s="23"/>
      <c r="AA176" s="23"/>
      <c r="AB176" s="23"/>
      <c r="AC176" s="23"/>
    </row>
    <row r="177" spans="1:29"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06"/>
      <c r="Z177" s="23"/>
      <c r="AA177" s="23"/>
      <c r="AB177" s="23"/>
      <c r="AC177" s="23"/>
    </row>
    <row r="178" spans="1:29"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06"/>
      <c r="Z178" s="23"/>
      <c r="AA178" s="23"/>
      <c r="AB178" s="23"/>
      <c r="AC178" s="23"/>
    </row>
    <row r="179" spans="1:2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06"/>
      <c r="Z179" s="23"/>
      <c r="AA179" s="23"/>
      <c r="AB179" s="23"/>
      <c r="AC179" s="23"/>
    </row>
    <row r="180" spans="1:29"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06"/>
      <c r="Z180" s="23"/>
      <c r="AA180" s="23"/>
      <c r="AB180" s="23"/>
      <c r="AC180" s="23"/>
    </row>
    <row r="181" spans="1:29"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06"/>
      <c r="Z181" s="23"/>
      <c r="AA181" s="23"/>
      <c r="AB181" s="23"/>
      <c r="AC181" s="23"/>
    </row>
    <row r="182" spans="1:29"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06"/>
      <c r="Z182" s="23"/>
      <c r="AA182" s="23"/>
      <c r="AB182" s="23"/>
      <c r="AC182" s="23"/>
    </row>
    <row r="183" spans="1:29"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06"/>
      <c r="Z183" s="23"/>
      <c r="AA183" s="23"/>
      <c r="AB183" s="23"/>
      <c r="AC183" s="23"/>
    </row>
    <row r="184" spans="1:29"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06"/>
      <c r="Z184" s="23"/>
      <c r="AA184" s="23"/>
      <c r="AB184" s="23"/>
      <c r="AC184" s="23"/>
    </row>
    <row r="185" spans="1:29"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06"/>
      <c r="Z185" s="23"/>
      <c r="AA185" s="23"/>
      <c r="AB185" s="23"/>
      <c r="AC185" s="23"/>
    </row>
    <row r="186" spans="1:29"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06"/>
      <c r="Z186" s="23"/>
      <c r="AA186" s="23"/>
      <c r="AB186" s="23"/>
      <c r="AC186" s="23"/>
    </row>
    <row r="187" spans="1:29"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06"/>
      <c r="Z187" s="23"/>
      <c r="AA187" s="23"/>
      <c r="AB187" s="23"/>
      <c r="AC187" s="23"/>
    </row>
    <row r="188" spans="1:29"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06"/>
      <c r="Z188" s="23"/>
      <c r="AA188" s="23"/>
      <c r="AB188" s="23"/>
      <c r="AC188" s="23"/>
    </row>
    <row r="189" spans="1:2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06"/>
      <c r="Z189" s="23"/>
      <c r="AA189" s="23"/>
      <c r="AB189" s="23"/>
      <c r="AC189" s="23"/>
    </row>
    <row r="190" spans="1:29"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06"/>
      <c r="Z190" s="23"/>
      <c r="AA190" s="23"/>
      <c r="AB190" s="23"/>
      <c r="AC190" s="23"/>
    </row>
    <row r="191" spans="1:29"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06"/>
      <c r="Z191" s="23"/>
      <c r="AA191" s="23"/>
      <c r="AB191" s="23"/>
      <c r="AC191" s="23"/>
    </row>
    <row r="192" spans="1:29"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06"/>
      <c r="Z192" s="23"/>
      <c r="AA192" s="23"/>
      <c r="AB192" s="23"/>
      <c r="AC192" s="23"/>
    </row>
    <row r="193" spans="1:29"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06"/>
      <c r="Z193" s="23"/>
      <c r="AA193" s="23"/>
      <c r="AB193" s="23"/>
      <c r="AC193" s="23"/>
    </row>
    <row r="194" spans="1:29"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06"/>
      <c r="Z194" s="23"/>
      <c r="AA194" s="23"/>
      <c r="AB194" s="23"/>
      <c r="AC194" s="23"/>
    </row>
    <row r="195" spans="1:29"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06"/>
      <c r="Z195" s="23"/>
      <c r="AA195" s="23"/>
      <c r="AB195" s="23"/>
      <c r="AC195" s="23"/>
    </row>
    <row r="196" spans="1:29"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06"/>
      <c r="Z196" s="23"/>
      <c r="AA196" s="23"/>
      <c r="AB196" s="23"/>
      <c r="AC196" s="23"/>
    </row>
    <row r="197" spans="1:29"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06"/>
      <c r="Z197" s="23"/>
      <c r="AA197" s="23"/>
      <c r="AB197" s="23"/>
      <c r="AC197" s="23"/>
    </row>
    <row r="198" spans="1:29"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06"/>
      <c r="Z198" s="23"/>
      <c r="AA198" s="23"/>
      <c r="AB198" s="23"/>
      <c r="AC198" s="23"/>
    </row>
    <row r="199" spans="1:2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06"/>
      <c r="Z199" s="23"/>
      <c r="AA199" s="23"/>
      <c r="AB199" s="23"/>
      <c r="AC199" s="23"/>
    </row>
    <row r="200" spans="1:29"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06"/>
      <c r="Z200" s="23"/>
      <c r="AA200" s="23"/>
      <c r="AB200" s="23"/>
      <c r="AC200" s="23"/>
    </row>
    <row r="201" spans="1:29"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06"/>
      <c r="Z201" s="23"/>
      <c r="AA201" s="23"/>
      <c r="AB201" s="23"/>
      <c r="AC201" s="23"/>
    </row>
    <row r="202" spans="1:29"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06"/>
      <c r="Z202" s="23"/>
      <c r="AA202" s="23"/>
      <c r="AB202" s="23"/>
      <c r="AC202" s="23"/>
    </row>
    <row r="203" spans="1:29"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06"/>
      <c r="Z203" s="23"/>
      <c r="AA203" s="23"/>
      <c r="AB203" s="23"/>
      <c r="AC203" s="23"/>
    </row>
    <row r="204" spans="1:29"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06"/>
      <c r="Z204" s="23"/>
      <c r="AA204" s="23"/>
      <c r="AB204" s="23"/>
      <c r="AC204" s="23"/>
    </row>
    <row r="205" spans="1:29"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06"/>
      <c r="Z205" s="23"/>
      <c r="AA205" s="23"/>
      <c r="AB205" s="23"/>
      <c r="AC205" s="23"/>
    </row>
    <row r="206" spans="1:29"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06"/>
      <c r="Z206" s="23"/>
      <c r="AA206" s="23"/>
      <c r="AB206" s="23"/>
      <c r="AC206" s="23"/>
    </row>
    <row r="207" spans="1:29"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06"/>
      <c r="Z207" s="23"/>
      <c r="AA207" s="23"/>
      <c r="AB207" s="23"/>
      <c r="AC207" s="23"/>
    </row>
    <row r="208" spans="1:29"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06"/>
      <c r="Z208" s="23"/>
      <c r="AA208" s="23"/>
      <c r="AB208" s="23"/>
      <c r="AC208" s="23"/>
    </row>
    <row r="209" spans="1:2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06"/>
      <c r="Z209" s="23"/>
      <c r="AA209" s="23"/>
      <c r="AB209" s="23"/>
      <c r="AC209" s="23"/>
    </row>
    <row r="210" spans="1:29"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06"/>
      <c r="Z210" s="23"/>
      <c r="AA210" s="23"/>
      <c r="AB210" s="23"/>
      <c r="AC210" s="23"/>
    </row>
    <row r="211" spans="1:29"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06"/>
      <c r="Z211" s="23"/>
      <c r="AA211" s="23"/>
      <c r="AB211" s="23"/>
      <c r="AC211" s="23"/>
    </row>
    <row r="212" spans="1:29"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06"/>
      <c r="Z212" s="23"/>
      <c r="AA212" s="23"/>
      <c r="AB212" s="23"/>
      <c r="AC212" s="23"/>
    </row>
    <row r="213" spans="1:29"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06"/>
      <c r="Z213" s="23"/>
      <c r="AA213" s="23"/>
      <c r="AB213" s="23"/>
      <c r="AC213" s="23"/>
    </row>
    <row r="214" spans="1:29"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06"/>
      <c r="Z214" s="23"/>
      <c r="AA214" s="23"/>
      <c r="AB214" s="23"/>
      <c r="AC214" s="23"/>
    </row>
    <row r="215" spans="1:29"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06"/>
      <c r="Z215" s="23"/>
      <c r="AA215" s="23"/>
      <c r="AB215" s="23"/>
      <c r="AC215" s="23"/>
    </row>
    <row r="216" spans="1:29"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06"/>
      <c r="Z216" s="23"/>
      <c r="AA216" s="23"/>
      <c r="AB216" s="23"/>
      <c r="AC216" s="23"/>
    </row>
    <row r="217" spans="1:29"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06"/>
      <c r="Z217" s="23"/>
      <c r="AA217" s="23"/>
      <c r="AB217" s="23"/>
      <c r="AC217" s="23"/>
    </row>
    <row r="218" spans="1:29"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06"/>
      <c r="Z218" s="23"/>
      <c r="AA218" s="23"/>
      <c r="AB218" s="23"/>
      <c r="AC218" s="23"/>
    </row>
    <row r="219" spans="1:2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06"/>
      <c r="Z219" s="23"/>
      <c r="AA219" s="23"/>
      <c r="AB219" s="23"/>
      <c r="AC219" s="23"/>
    </row>
    <row r="220" spans="1:29"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06"/>
      <c r="Z220" s="23"/>
      <c r="AA220" s="23"/>
      <c r="AB220" s="23"/>
      <c r="AC220" s="23"/>
    </row>
    <row r="221" spans="1:29"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06"/>
      <c r="Z221" s="23"/>
      <c r="AA221" s="23"/>
      <c r="AB221" s="23"/>
      <c r="AC221" s="23"/>
    </row>
    <row r="222" spans="1:29"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06"/>
      <c r="Z222" s="23"/>
      <c r="AA222" s="23"/>
      <c r="AB222" s="23"/>
      <c r="AC222" s="23"/>
    </row>
    <row r="223" spans="1:29"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06"/>
      <c r="Z223" s="23"/>
      <c r="AA223" s="23"/>
      <c r="AB223" s="23"/>
      <c r="AC223" s="23"/>
    </row>
    <row r="224" spans="1:29"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06"/>
      <c r="Z224" s="23"/>
      <c r="AA224" s="23"/>
      <c r="AB224" s="23"/>
      <c r="AC224" s="23"/>
    </row>
    <row r="225" spans="1:29"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06"/>
      <c r="Z225" s="23"/>
      <c r="AA225" s="23"/>
      <c r="AB225" s="23"/>
      <c r="AC225" s="23"/>
    </row>
    <row r="226" spans="1:29"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06"/>
      <c r="Z226" s="23"/>
      <c r="AA226" s="23"/>
      <c r="AB226" s="23"/>
      <c r="AC226" s="23"/>
    </row>
    <row r="227" spans="1:29"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06"/>
      <c r="Z227" s="23"/>
      <c r="AA227" s="23"/>
      <c r="AB227" s="23"/>
      <c r="AC227" s="23"/>
    </row>
    <row r="228" spans="1:29"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06"/>
      <c r="Z228" s="23"/>
      <c r="AA228" s="23"/>
      <c r="AB228" s="23"/>
      <c r="AC228" s="23"/>
    </row>
    <row r="229" spans="1: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06"/>
      <c r="Z229" s="23"/>
      <c r="AA229" s="23"/>
      <c r="AB229" s="23"/>
      <c r="AC229" s="23"/>
    </row>
    <row r="230" spans="1:29"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06"/>
      <c r="Z230" s="23"/>
      <c r="AA230" s="23"/>
      <c r="AB230" s="23"/>
      <c r="AC230" s="23"/>
    </row>
    <row r="231" spans="1:29"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06"/>
      <c r="Z231" s="23"/>
      <c r="AA231" s="23"/>
      <c r="AB231" s="23"/>
      <c r="AC231" s="23"/>
    </row>
    <row r="232" spans="1:29"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06"/>
      <c r="Z232" s="23"/>
      <c r="AA232" s="23"/>
      <c r="AB232" s="23"/>
      <c r="AC232" s="23"/>
    </row>
    <row r="233" spans="1:29"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06"/>
      <c r="Z233" s="23"/>
      <c r="AA233" s="23"/>
      <c r="AB233" s="23"/>
      <c r="AC233" s="23"/>
    </row>
    <row r="234" spans="1:29"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06"/>
      <c r="Z234" s="23"/>
      <c r="AA234" s="23"/>
      <c r="AB234" s="23"/>
      <c r="AC234" s="23"/>
    </row>
    <row r="235" spans="1:29"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06"/>
      <c r="Z235" s="23"/>
      <c r="AA235" s="23"/>
      <c r="AB235" s="23"/>
      <c r="AC235" s="23"/>
    </row>
    <row r="236" spans="1:29"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06"/>
      <c r="Z236" s="23"/>
      <c r="AA236" s="23"/>
      <c r="AB236" s="23"/>
      <c r="AC236" s="23"/>
    </row>
    <row r="237" spans="1:29"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06"/>
      <c r="Z237" s="23"/>
      <c r="AA237" s="23"/>
      <c r="AB237" s="23"/>
      <c r="AC237" s="23"/>
    </row>
    <row r="238" spans="1:29"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06"/>
      <c r="Z238" s="23"/>
      <c r="AA238" s="23"/>
      <c r="AB238" s="23"/>
      <c r="AC238" s="23"/>
    </row>
    <row r="239" spans="1:2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06"/>
      <c r="Z239" s="23"/>
      <c r="AA239" s="23"/>
      <c r="AB239" s="23"/>
      <c r="AC239" s="23"/>
    </row>
    <row r="240" spans="1:29"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06"/>
      <c r="Z240" s="23"/>
      <c r="AA240" s="23"/>
      <c r="AB240" s="23"/>
      <c r="AC240" s="23"/>
    </row>
    <row r="241" spans="1:29"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06"/>
      <c r="Z241" s="23"/>
      <c r="AA241" s="23"/>
      <c r="AB241" s="23"/>
      <c r="AC241" s="23"/>
    </row>
    <row r="242" spans="1:29"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06"/>
      <c r="Z242" s="23"/>
      <c r="AA242" s="23"/>
      <c r="AB242" s="23"/>
      <c r="AC242" s="23"/>
    </row>
    <row r="243" spans="1:29"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06"/>
      <c r="Z243" s="23"/>
      <c r="AA243" s="23"/>
      <c r="AB243" s="23"/>
      <c r="AC243" s="23"/>
    </row>
    <row r="244" spans="1:29"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06"/>
      <c r="Z244" s="23"/>
      <c r="AA244" s="23"/>
      <c r="AB244" s="23"/>
      <c r="AC244" s="23"/>
    </row>
    <row r="245" spans="1:29"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06"/>
      <c r="Z245" s="23"/>
      <c r="AA245" s="23"/>
      <c r="AB245" s="23"/>
      <c r="AC245" s="23"/>
    </row>
    <row r="246" spans="1:29"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06"/>
      <c r="Z246" s="23"/>
      <c r="AA246" s="23"/>
      <c r="AB246" s="23"/>
      <c r="AC246" s="23"/>
    </row>
    <row r="247" spans="1:29"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06"/>
      <c r="Z247" s="23"/>
      <c r="AA247" s="23"/>
      <c r="AB247" s="23"/>
      <c r="AC247" s="23"/>
    </row>
    <row r="248" spans="1:29"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06"/>
      <c r="Z248" s="23"/>
      <c r="AA248" s="23"/>
      <c r="AB248" s="23"/>
      <c r="AC248" s="23"/>
    </row>
    <row r="249" spans="1:2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06"/>
      <c r="Z249" s="23"/>
      <c r="AA249" s="23"/>
      <c r="AB249" s="23"/>
      <c r="AC249" s="23"/>
    </row>
    <row r="250" spans="1:29"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06"/>
      <c r="Z250" s="23"/>
      <c r="AA250" s="23"/>
      <c r="AB250" s="23"/>
      <c r="AC250" s="23"/>
    </row>
    <row r="251" spans="1:29"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06"/>
      <c r="Z251" s="23"/>
      <c r="AA251" s="23"/>
      <c r="AB251" s="23"/>
      <c r="AC251" s="23"/>
    </row>
    <row r="252" spans="1:29"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06"/>
      <c r="Z252" s="23"/>
      <c r="AA252" s="23"/>
      <c r="AB252" s="23"/>
      <c r="AC252" s="23"/>
    </row>
    <row r="253" spans="1:29"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row>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X30:Z53">
    <filterColumn colId="1">
      <filters>
        <filter val="En ejecución"/>
      </filters>
    </filterColumn>
  </autoFilter>
  <mergeCells count="69">
    <mergeCell ref="L50:L51"/>
    <mergeCell ref="M50:M51"/>
    <mergeCell ref="N50:N51"/>
    <mergeCell ref="I38:I41"/>
    <mergeCell ref="J38:J41"/>
    <mergeCell ref="M38:M41"/>
    <mergeCell ref="K38:K41"/>
    <mergeCell ref="L38:L41"/>
    <mergeCell ref="N38:N41"/>
    <mergeCell ref="G50:G51"/>
    <mergeCell ref="H50:H51"/>
    <mergeCell ref="I50:I51"/>
    <mergeCell ref="J50:J51"/>
    <mergeCell ref="K50:K51"/>
    <mergeCell ref="A17:C20"/>
    <mergeCell ref="D17:Y20"/>
    <mergeCell ref="A22:C22"/>
    <mergeCell ref="E22:F22"/>
    <mergeCell ref="H22:J22"/>
    <mergeCell ref="A23:C23"/>
    <mergeCell ref="H23:I23"/>
    <mergeCell ref="H24:I24"/>
    <mergeCell ref="H25:I25"/>
    <mergeCell ref="H26:I26"/>
    <mergeCell ref="A29:G29"/>
    <mergeCell ref="H29:N29"/>
    <mergeCell ref="O29:S29"/>
    <mergeCell ref="V29:Z29"/>
    <mergeCell ref="N33:N34"/>
    <mergeCell ref="O33:R34"/>
    <mergeCell ref="S33:S34"/>
    <mergeCell ref="V33:V34"/>
    <mergeCell ref="W33:W34"/>
    <mergeCell ref="H33:H34"/>
    <mergeCell ref="I33:I34"/>
    <mergeCell ref="J33:J34"/>
    <mergeCell ref="K33:K34"/>
    <mergeCell ref="L33:L34"/>
    <mergeCell ref="M33:M34"/>
    <mergeCell ref="T29:U29"/>
    <mergeCell ref="O35:R35"/>
    <mergeCell ref="O36:R36"/>
    <mergeCell ref="O37:R37"/>
    <mergeCell ref="O30:R30"/>
    <mergeCell ref="O31:R31"/>
    <mergeCell ref="O32:R32"/>
    <mergeCell ref="A38:A41"/>
    <mergeCell ref="B38:B41"/>
    <mergeCell ref="C38:C41"/>
    <mergeCell ref="D38:D41"/>
    <mergeCell ref="H38:H41"/>
    <mergeCell ref="S50:S51"/>
    <mergeCell ref="V50:V51"/>
    <mergeCell ref="W50:W51"/>
    <mergeCell ref="O52:R52"/>
    <mergeCell ref="O38:R41"/>
    <mergeCell ref="S38:S41"/>
    <mergeCell ref="V38:V41"/>
    <mergeCell ref="W38:W41"/>
    <mergeCell ref="O49:R49"/>
    <mergeCell ref="O53:R53"/>
    <mergeCell ref="O42:R42"/>
    <mergeCell ref="O43:R43"/>
    <mergeCell ref="O44:R44"/>
    <mergeCell ref="O45:R45"/>
    <mergeCell ref="O46:R46"/>
    <mergeCell ref="O47:R47"/>
    <mergeCell ref="O48:R48"/>
    <mergeCell ref="O50:R51"/>
  </mergeCells>
  <conditionalFormatting sqref="Y31:Y33">
    <cfRule type="containsText" dxfId="185" priority="1" stopIfTrue="1" operator="containsText" text="Cerrada">
      <formula>NOT(ISERROR(SEARCH(("Cerrada"),(Y31))))</formula>
    </cfRule>
  </conditionalFormatting>
  <conditionalFormatting sqref="Y31:Y33">
    <cfRule type="containsText" dxfId="184" priority="2" stopIfTrue="1" operator="containsText" text="En ejecución">
      <formula>NOT(ISERROR(SEARCH(("En ejecución"),(Y31))))</formula>
    </cfRule>
  </conditionalFormatting>
  <conditionalFormatting sqref="Y31:Y33">
    <cfRule type="containsText" dxfId="183" priority="3" stopIfTrue="1" operator="containsText" text="Vencida">
      <formula>NOT(ISERROR(SEARCH(("Vencida"),(Y31))))</formula>
    </cfRule>
  </conditionalFormatting>
  <conditionalFormatting sqref="Y35:Y38 Y42:Y50 Y52">
    <cfRule type="containsText" dxfId="182" priority="4" stopIfTrue="1" operator="containsText" text="Cerrada">
      <formula>NOT(ISERROR(SEARCH(("Cerrada"),(Y35))))</formula>
    </cfRule>
  </conditionalFormatting>
  <conditionalFormatting sqref="Y35:Y38 Y42:Y50 Y52">
    <cfRule type="containsText" dxfId="181" priority="5" stopIfTrue="1" operator="containsText" text="En ejecución">
      <formula>NOT(ISERROR(SEARCH(("En ejecución"),(Y35))))</formula>
    </cfRule>
  </conditionalFormatting>
  <conditionalFormatting sqref="Y35:Y38 Y42:Y50 Y52">
    <cfRule type="containsText" dxfId="180" priority="6" stopIfTrue="1" operator="containsText" text="Vencida">
      <formula>NOT(ISERROR(SEARCH(("Vencida"),(Y35))))</formula>
    </cfRule>
  </conditionalFormatting>
  <conditionalFormatting sqref="Y53">
    <cfRule type="containsText" dxfId="179" priority="7" stopIfTrue="1" operator="containsText" text="Cerrada">
      <formula>NOT(ISERROR(SEARCH(("Cerrada"),(Y53))))</formula>
    </cfRule>
  </conditionalFormatting>
  <conditionalFormatting sqref="Y53">
    <cfRule type="containsText" dxfId="178" priority="8" stopIfTrue="1" operator="containsText" text="En ejecución">
      <formula>NOT(ISERROR(SEARCH(("En ejecución"),(Y53))))</formula>
    </cfRule>
  </conditionalFormatting>
  <conditionalFormatting sqref="Y53">
    <cfRule type="containsText" dxfId="177" priority="9" stopIfTrue="1" operator="containsText" text="Vencida">
      <formula>NOT(ISERROR(SEARCH(("Vencida"),(Y53))))</formula>
    </cfRule>
  </conditionalFormatting>
  <dataValidations count="7">
    <dataValidation type="list" allowBlank="1" showErrorMessage="1" sqref="B31:B38 B42:B52">
      <formula1>$F$2:$F$6</formula1>
    </dataValidation>
    <dataValidation type="list" allowBlank="1" showErrorMessage="1" sqref="Y31:Y33 Y35:Y38 Y42:Y50 Y52:Y53">
      <formula1>$I$2:$I$4</formula1>
    </dataValidation>
    <dataValidation type="list" allowBlank="1" showErrorMessage="1" sqref="F31:F52">
      <formula1>$G$2:$G$5</formula1>
    </dataValidation>
    <dataValidation type="list" allowBlank="1" showErrorMessage="1" sqref="X31:X50 X52">
      <formula1>$J$2:$J$4</formula1>
    </dataValidation>
    <dataValidation type="list" allowBlank="1" showErrorMessage="1" sqref="I31:I33 I35:I38 I42:I50 I52">
      <formula1>$H$2:$H$3</formula1>
    </dataValidation>
    <dataValidation type="list" allowBlank="1" showErrorMessage="1" sqref="C31:C38 C42:C52">
      <formula1>$D$2:$D$13</formula1>
    </dataValidation>
    <dataValidation type="list" allowBlank="1" showErrorMessage="1" sqref="A23">
      <formula1>PROCESOS</formula1>
    </dataValidation>
  </dataValidations>
  <hyperlinks>
    <hyperlink ref="S33" r:id="rId1" location="overlay-context="/>
    <hyperlink ref="O35" r:id="rId2" location="overlay-context="/>
    <hyperlink ref="S35" r:id="rId3"/>
    <hyperlink ref="W35" r:id="rId4" location="overlay-context=content/gth-13-proceso-de-gesti%25C3%25B3n-de-talento-humano%3Fq%3Dcontent/gth-13-proceso-de-gesti%25C3%25B3n-de-talento-humano"/>
    <hyperlink ref="W42" r:id="rId5" location="overlay-context="/>
    <hyperlink ref="S45" r:id="rId6" location="overlay-context="/>
    <hyperlink ref="W45" r:id="rId7" location="overlay-context=content/gth-13-proceso-de-gesti%25C3%25B3n-de-talento-humano%3Fq%3Dcontent/gth-13-proceso-de-gesti%25C3%25B3n-de-talento-humano"/>
    <hyperlink ref="S46" r:id="rId8" location="overlay-context="/>
    <hyperlink ref="W46" r:id="rId9" location="overlay-context=content/gth-13-proceso-de-gesti%25C3%25B3n-de-talento-humano%3Fq%3Dcontent/gth-13-proceso-de-gesti%25C3%25B3n-de-talento-humano"/>
    <hyperlink ref="W53" r:id="rId10" display="http://www.idep.edu.co/sites/default/files/PRO-GRF-11-01_Egresos_o_salidas_de_bienes_V6.pdf"/>
  </hyperlinks>
  <pageMargins left="0.7" right="0.7" top="0.75" bottom="0.75" header="0" footer="0"/>
  <pageSetup orientation="portrait"/>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6" width="51.5703125" customWidth="1"/>
    <col min="17" max="17" width="36" customWidth="1"/>
    <col min="18" max="18" width="51.5703125" hidden="1" customWidth="1"/>
    <col min="19" max="19" width="76.140625" customWidth="1"/>
    <col min="20" max="20" width="67.85546875" customWidth="1"/>
    <col min="21" max="21" width="31.7109375" customWidth="1"/>
    <col min="22" max="22" width="18.42578125" customWidth="1"/>
    <col min="23" max="23" width="19.42578125" customWidth="1"/>
    <col min="24" max="24" width="66.7109375" customWidth="1"/>
    <col min="25" max="25" width="31.140625" customWidth="1"/>
    <col min="27" max="27" width="11" customWidth="1"/>
  </cols>
  <sheetData>
    <row r="1" spans="1:27" ht="47.25" hidden="1" customHeight="1">
      <c r="A1" s="69"/>
      <c r="B1" s="70"/>
      <c r="C1" s="71" t="s">
        <v>15</v>
      </c>
      <c r="D1" s="71" t="s">
        <v>52</v>
      </c>
      <c r="E1" s="72"/>
      <c r="F1" s="73" t="s">
        <v>53</v>
      </c>
      <c r="G1" s="73" t="s">
        <v>54</v>
      </c>
      <c r="H1" s="589" t="s">
        <v>55</v>
      </c>
      <c r="I1" s="73" t="s">
        <v>56</v>
      </c>
      <c r="J1" s="73" t="s">
        <v>57</v>
      </c>
      <c r="K1" s="23"/>
      <c r="L1" s="74"/>
      <c r="M1" s="75"/>
      <c r="N1" s="75"/>
      <c r="O1" s="590"/>
      <c r="P1" s="590"/>
      <c r="Q1" s="590"/>
      <c r="R1" s="590"/>
      <c r="S1" s="23"/>
      <c r="T1" s="23"/>
      <c r="U1" s="23"/>
      <c r="V1" s="23"/>
      <c r="W1" s="23"/>
      <c r="X1" s="124"/>
      <c r="Y1" s="23"/>
      <c r="Z1" s="23"/>
      <c r="AA1" s="23"/>
    </row>
    <row r="2" spans="1:27" ht="47.25" hidden="1" customHeight="1">
      <c r="A2" s="76"/>
      <c r="B2" s="77"/>
      <c r="C2" s="78" t="s">
        <v>58</v>
      </c>
      <c r="D2" s="78" t="s">
        <v>59</v>
      </c>
      <c r="E2" s="79"/>
      <c r="F2" s="80" t="s">
        <v>60</v>
      </c>
      <c r="G2" s="81" t="s">
        <v>61</v>
      </c>
      <c r="H2" s="81" t="s">
        <v>62</v>
      </c>
      <c r="I2" s="82" t="s">
        <v>63</v>
      </c>
      <c r="J2" s="83" t="s">
        <v>64</v>
      </c>
      <c r="K2" s="76"/>
      <c r="L2" s="84"/>
      <c r="M2" s="85"/>
      <c r="N2" s="85"/>
      <c r="O2" s="591"/>
      <c r="P2" s="591"/>
      <c r="Q2" s="591"/>
      <c r="R2" s="591"/>
      <c r="S2" s="76"/>
      <c r="T2" s="76"/>
      <c r="U2" s="76"/>
      <c r="V2" s="76"/>
      <c r="W2" s="76"/>
      <c r="X2" s="364"/>
      <c r="Y2" s="76"/>
      <c r="Z2" s="76"/>
      <c r="AA2" s="76"/>
    </row>
    <row r="3" spans="1:27" ht="47.25" hidden="1" customHeight="1">
      <c r="A3" s="76"/>
      <c r="B3" s="77"/>
      <c r="C3" s="78" t="s">
        <v>65</v>
      </c>
      <c r="D3" s="78" t="s">
        <v>66</v>
      </c>
      <c r="E3" s="79"/>
      <c r="F3" s="80" t="s">
        <v>67</v>
      </c>
      <c r="G3" s="81" t="s">
        <v>68</v>
      </c>
      <c r="H3" s="81" t="s">
        <v>69</v>
      </c>
      <c r="I3" s="86" t="s">
        <v>70</v>
      </c>
      <c r="J3" s="83" t="s">
        <v>71</v>
      </c>
      <c r="K3" s="76"/>
      <c r="L3" s="84"/>
      <c r="M3" s="85"/>
      <c r="N3" s="85"/>
      <c r="O3" s="591"/>
      <c r="P3" s="591"/>
      <c r="Q3" s="591"/>
      <c r="R3" s="591"/>
      <c r="S3" s="76"/>
      <c r="T3" s="76"/>
      <c r="U3" s="76"/>
      <c r="V3" s="76"/>
      <c r="W3" s="76"/>
      <c r="X3" s="364"/>
      <c r="Y3" s="76"/>
      <c r="Z3" s="76"/>
      <c r="AA3" s="76"/>
    </row>
    <row r="4" spans="1:27" ht="47.25" hidden="1" customHeight="1">
      <c r="A4" s="76"/>
      <c r="B4" s="77"/>
      <c r="C4" s="78" t="s">
        <v>72</v>
      </c>
      <c r="D4" s="78" t="s">
        <v>73</v>
      </c>
      <c r="E4" s="79"/>
      <c r="F4" s="80" t="s">
        <v>74</v>
      </c>
      <c r="G4" s="81" t="s">
        <v>75</v>
      </c>
      <c r="H4" s="592"/>
      <c r="I4" s="88" t="s">
        <v>76</v>
      </c>
      <c r="J4" s="83" t="s">
        <v>77</v>
      </c>
      <c r="K4" s="76"/>
      <c r="L4" s="84"/>
      <c r="M4" s="85"/>
      <c r="N4" s="85"/>
      <c r="O4" s="591"/>
      <c r="P4" s="591"/>
      <c r="Q4" s="591"/>
      <c r="R4" s="591"/>
      <c r="S4" s="76"/>
      <c r="T4" s="76"/>
      <c r="U4" s="76"/>
      <c r="V4" s="76"/>
      <c r="W4" s="76"/>
      <c r="X4" s="364"/>
      <c r="Y4" s="76"/>
      <c r="Z4" s="76"/>
      <c r="AA4" s="76"/>
    </row>
    <row r="5" spans="1:27" ht="47.25" hidden="1" customHeight="1">
      <c r="A5" s="76"/>
      <c r="B5" s="77"/>
      <c r="C5" s="78" t="s">
        <v>78</v>
      </c>
      <c r="D5" s="78" t="s">
        <v>79</v>
      </c>
      <c r="E5" s="79"/>
      <c r="F5" s="81" t="s">
        <v>80</v>
      </c>
      <c r="G5" s="81" t="s">
        <v>81</v>
      </c>
      <c r="H5" s="592"/>
      <c r="I5" s="83"/>
      <c r="J5" s="83"/>
      <c r="K5" s="76"/>
      <c r="L5" s="84"/>
      <c r="M5" s="85"/>
      <c r="N5" s="85"/>
      <c r="O5" s="591"/>
      <c r="P5" s="591"/>
      <c r="Q5" s="591"/>
      <c r="R5" s="591"/>
      <c r="S5" s="76"/>
      <c r="T5" s="76"/>
      <c r="U5" s="76"/>
      <c r="V5" s="76"/>
      <c r="W5" s="76"/>
      <c r="X5" s="364"/>
      <c r="Y5" s="76"/>
      <c r="Z5" s="76"/>
      <c r="AA5" s="76"/>
    </row>
    <row r="6" spans="1:27" ht="47.25" hidden="1" customHeight="1">
      <c r="A6" s="76"/>
      <c r="B6" s="77"/>
      <c r="C6" s="78" t="s">
        <v>82</v>
      </c>
      <c r="D6" s="78" t="s">
        <v>83</v>
      </c>
      <c r="E6" s="76"/>
      <c r="F6" s="81" t="s">
        <v>84</v>
      </c>
      <c r="G6" s="89"/>
      <c r="H6" s="592"/>
      <c r="I6" s="83"/>
      <c r="J6" s="83"/>
      <c r="K6" s="76"/>
      <c r="L6" s="84"/>
      <c r="M6" s="85"/>
      <c r="N6" s="85"/>
      <c r="O6" s="591"/>
      <c r="P6" s="591"/>
      <c r="Q6" s="591"/>
      <c r="R6" s="591"/>
      <c r="S6" s="76"/>
      <c r="T6" s="76"/>
      <c r="U6" s="76"/>
      <c r="V6" s="76"/>
      <c r="W6" s="76"/>
      <c r="X6" s="364"/>
      <c r="Y6" s="76"/>
      <c r="Z6" s="76"/>
      <c r="AA6" s="76"/>
    </row>
    <row r="7" spans="1:27" ht="47.25" hidden="1" customHeight="1">
      <c r="A7" s="76"/>
      <c r="B7" s="77"/>
      <c r="C7" s="78" t="s">
        <v>85</v>
      </c>
      <c r="D7" s="78" t="s">
        <v>86</v>
      </c>
      <c r="E7" s="79"/>
      <c r="F7" s="87"/>
      <c r="G7" s="89"/>
      <c r="H7" s="592"/>
      <c r="I7" s="90"/>
      <c r="J7" s="90"/>
      <c r="K7" s="76"/>
      <c r="L7" s="84"/>
      <c r="M7" s="85"/>
      <c r="N7" s="85"/>
      <c r="O7" s="591"/>
      <c r="P7" s="591"/>
      <c r="Q7" s="591"/>
      <c r="R7" s="591"/>
      <c r="S7" s="76"/>
      <c r="T7" s="76"/>
      <c r="U7" s="76"/>
      <c r="V7" s="76"/>
      <c r="W7" s="76"/>
      <c r="X7" s="364"/>
      <c r="Y7" s="76"/>
      <c r="Z7" s="76"/>
      <c r="AA7" s="76"/>
    </row>
    <row r="8" spans="1:27" ht="47.25" hidden="1" customHeight="1">
      <c r="A8" s="76"/>
      <c r="B8" s="77"/>
      <c r="C8" s="78" t="s">
        <v>87</v>
      </c>
      <c r="D8" s="78" t="s">
        <v>88</v>
      </c>
      <c r="E8" s="79"/>
      <c r="F8" s="87"/>
      <c r="G8" s="89"/>
      <c r="H8" s="592"/>
      <c r="I8" s="83"/>
      <c r="J8" s="83"/>
      <c r="K8" s="76"/>
      <c r="L8" s="84"/>
      <c r="M8" s="85"/>
      <c r="N8" s="85"/>
      <c r="O8" s="591"/>
      <c r="P8" s="591"/>
      <c r="Q8" s="591"/>
      <c r="R8" s="591"/>
      <c r="S8" s="76"/>
      <c r="T8" s="76"/>
      <c r="U8" s="76"/>
      <c r="V8" s="76"/>
      <c r="W8" s="76"/>
      <c r="X8" s="364"/>
      <c r="Y8" s="76"/>
      <c r="Z8" s="76"/>
      <c r="AA8" s="76"/>
    </row>
    <row r="9" spans="1:27" ht="47.25" hidden="1" customHeight="1">
      <c r="A9" s="76"/>
      <c r="B9" s="77"/>
      <c r="C9" s="78" t="s">
        <v>89</v>
      </c>
      <c r="D9" s="78" t="s">
        <v>90</v>
      </c>
      <c r="E9" s="79"/>
      <c r="F9" s="89"/>
      <c r="G9" s="89"/>
      <c r="H9" s="592"/>
      <c r="I9" s="83"/>
      <c r="J9" s="83"/>
      <c r="K9" s="76"/>
      <c r="L9" s="84"/>
      <c r="M9" s="85"/>
      <c r="N9" s="85"/>
      <c r="O9" s="591"/>
      <c r="P9" s="591"/>
      <c r="Q9" s="591"/>
      <c r="R9" s="591"/>
      <c r="S9" s="76"/>
      <c r="T9" s="76"/>
      <c r="U9" s="76"/>
      <c r="V9" s="76"/>
      <c r="W9" s="76"/>
      <c r="X9" s="364"/>
      <c r="Y9" s="76"/>
      <c r="Z9" s="76"/>
      <c r="AA9" s="76"/>
    </row>
    <row r="10" spans="1:27" ht="47.25" hidden="1" customHeight="1">
      <c r="A10" s="76"/>
      <c r="B10" s="77"/>
      <c r="C10" s="78" t="s">
        <v>91</v>
      </c>
      <c r="D10" s="78" t="s">
        <v>92</v>
      </c>
      <c r="E10" s="79"/>
      <c r="F10" s="89"/>
      <c r="G10" s="89"/>
      <c r="H10" s="592"/>
      <c r="I10" s="83"/>
      <c r="J10" s="83"/>
      <c r="K10" s="76"/>
      <c r="L10" s="84"/>
      <c r="M10" s="85"/>
      <c r="N10" s="85"/>
      <c r="O10" s="591"/>
      <c r="P10" s="591"/>
      <c r="Q10" s="591"/>
      <c r="R10" s="591"/>
      <c r="S10" s="76"/>
      <c r="T10" s="76"/>
      <c r="U10" s="76"/>
      <c r="V10" s="76"/>
      <c r="W10" s="76"/>
      <c r="X10" s="364"/>
      <c r="Y10" s="76"/>
      <c r="Z10" s="76"/>
      <c r="AA10" s="76"/>
    </row>
    <row r="11" spans="1:27" ht="47.25" hidden="1" customHeight="1">
      <c r="A11" s="76"/>
      <c r="B11" s="77"/>
      <c r="C11" s="78" t="s">
        <v>93</v>
      </c>
      <c r="D11" s="78" t="s">
        <v>94</v>
      </c>
      <c r="E11" s="79"/>
      <c r="F11" s="89"/>
      <c r="G11" s="89"/>
      <c r="H11" s="592"/>
      <c r="I11" s="83"/>
      <c r="J11" s="83"/>
      <c r="K11" s="76"/>
      <c r="L11" s="84"/>
      <c r="M11" s="85"/>
      <c r="N11" s="85"/>
      <c r="O11" s="591"/>
      <c r="P11" s="591"/>
      <c r="Q11" s="591"/>
      <c r="R11" s="591"/>
      <c r="S11" s="76"/>
      <c r="T11" s="76"/>
      <c r="U11" s="76"/>
      <c r="V11" s="76"/>
      <c r="W11" s="76"/>
      <c r="X11" s="364"/>
      <c r="Y11" s="76"/>
      <c r="Z11" s="76"/>
      <c r="AA11" s="76"/>
    </row>
    <row r="12" spans="1:27" ht="47.25" hidden="1" customHeight="1">
      <c r="A12" s="76"/>
      <c r="B12" s="77"/>
      <c r="C12" s="78" t="s">
        <v>95</v>
      </c>
      <c r="D12" s="78" t="s">
        <v>96</v>
      </c>
      <c r="E12" s="79"/>
      <c r="F12" s="91"/>
      <c r="G12" s="91"/>
      <c r="H12" s="593"/>
      <c r="I12" s="77"/>
      <c r="J12" s="85"/>
      <c r="K12" s="85"/>
      <c r="L12" s="76"/>
      <c r="M12" s="84"/>
      <c r="N12" s="85"/>
      <c r="O12" s="591"/>
      <c r="P12" s="591"/>
      <c r="Q12" s="591"/>
      <c r="R12" s="591"/>
      <c r="S12" s="85"/>
      <c r="T12" s="76"/>
      <c r="U12" s="76"/>
      <c r="V12" s="76"/>
      <c r="W12" s="76"/>
      <c r="X12" s="364"/>
      <c r="Y12" s="76"/>
      <c r="Z12" s="76"/>
      <c r="AA12" s="76"/>
    </row>
    <row r="13" spans="1:27" ht="47.25" hidden="1" customHeight="1">
      <c r="A13" s="76"/>
      <c r="B13" s="77"/>
      <c r="C13" s="78" t="s">
        <v>97</v>
      </c>
      <c r="D13" s="78" t="s">
        <v>98</v>
      </c>
      <c r="E13" s="79"/>
      <c r="F13" s="91"/>
      <c r="G13" s="91"/>
      <c r="H13" s="593"/>
      <c r="I13" s="77"/>
      <c r="J13" s="85"/>
      <c r="K13" s="85"/>
      <c r="L13" s="76"/>
      <c r="M13" s="84"/>
      <c r="N13" s="85"/>
      <c r="O13" s="591"/>
      <c r="P13" s="591"/>
      <c r="Q13" s="591"/>
      <c r="R13" s="591"/>
      <c r="S13" s="85"/>
      <c r="T13" s="76"/>
      <c r="U13" s="76"/>
      <c r="V13" s="76"/>
      <c r="W13" s="76"/>
      <c r="X13" s="364"/>
      <c r="Y13" s="76"/>
      <c r="Z13" s="76"/>
      <c r="AA13" s="76"/>
    </row>
    <row r="14" spans="1:27" ht="47.25" hidden="1" customHeight="1">
      <c r="A14" s="76"/>
      <c r="B14" s="77"/>
      <c r="C14" s="78" t="s">
        <v>99</v>
      </c>
      <c r="D14" s="92"/>
      <c r="E14" s="79"/>
      <c r="F14" s="91"/>
      <c r="G14" s="91"/>
      <c r="H14" s="593"/>
      <c r="I14" s="77"/>
      <c r="J14" s="85"/>
      <c r="K14" s="85"/>
      <c r="L14" s="76"/>
      <c r="M14" s="84"/>
      <c r="N14" s="85"/>
      <c r="O14" s="591"/>
      <c r="P14" s="591"/>
      <c r="Q14" s="591"/>
      <c r="R14" s="591"/>
      <c r="S14" s="85"/>
      <c r="T14" s="76"/>
      <c r="U14" s="76"/>
      <c r="V14" s="76"/>
      <c r="W14" s="76"/>
      <c r="X14" s="364"/>
      <c r="Y14" s="76"/>
      <c r="Z14" s="76"/>
      <c r="AA14" s="76"/>
    </row>
    <row r="15" spans="1:27" ht="47.25" hidden="1" customHeight="1">
      <c r="A15" s="76"/>
      <c r="B15" s="77"/>
      <c r="C15" s="93" t="s">
        <v>100</v>
      </c>
      <c r="D15" s="78"/>
      <c r="E15" s="79"/>
      <c r="F15" s="91"/>
      <c r="G15" s="91"/>
      <c r="H15" s="593"/>
      <c r="I15" s="77"/>
      <c r="J15" s="85"/>
      <c r="K15" s="85"/>
      <c r="L15" s="76"/>
      <c r="M15" s="84"/>
      <c r="N15" s="85"/>
      <c r="O15" s="591"/>
      <c r="P15" s="591"/>
      <c r="Q15" s="591"/>
      <c r="R15" s="591"/>
      <c r="S15" s="85"/>
      <c r="T15" s="76"/>
      <c r="U15" s="76"/>
      <c r="V15" s="76"/>
      <c r="W15" s="76"/>
      <c r="X15" s="364"/>
      <c r="Y15" s="76"/>
      <c r="Z15" s="76"/>
      <c r="AA15" s="76"/>
    </row>
    <row r="16" spans="1:27" ht="47.25" hidden="1" customHeight="1">
      <c r="A16" s="69"/>
      <c r="B16" s="23"/>
      <c r="C16" s="23"/>
      <c r="D16" s="23"/>
      <c r="E16" s="94"/>
      <c r="F16" s="23"/>
      <c r="G16" s="94"/>
      <c r="H16" s="594"/>
      <c r="I16" s="75"/>
      <c r="J16" s="75"/>
      <c r="K16" s="75"/>
      <c r="L16" s="75"/>
      <c r="M16" s="74"/>
      <c r="N16" s="75"/>
      <c r="O16" s="590"/>
      <c r="P16" s="590"/>
      <c r="Q16" s="590"/>
      <c r="R16" s="590"/>
      <c r="S16" s="75"/>
      <c r="T16" s="95"/>
      <c r="U16" s="95"/>
      <c r="V16" s="95"/>
      <c r="W16" s="23"/>
      <c r="X16" s="595"/>
      <c r="Y16" s="96"/>
      <c r="Z16" s="23"/>
      <c r="AA16" s="23"/>
    </row>
    <row r="17" spans="1:27" ht="21.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1.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358</v>
      </c>
      <c r="Y18" s="23"/>
      <c r="Z18" s="23"/>
      <c r="AA18" s="23"/>
    </row>
    <row r="19" spans="1:27" ht="21.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8" t="s">
        <v>359</v>
      </c>
      <c r="Y19" s="23"/>
      <c r="Z19" s="23"/>
      <c r="AA19" s="23"/>
    </row>
    <row r="20" spans="1:27" ht="21.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47.25" customHeight="1">
      <c r="A21" s="252"/>
      <c r="B21" s="253"/>
      <c r="C21" s="253"/>
      <c r="D21" s="253"/>
      <c r="E21" s="254"/>
      <c r="F21" s="255"/>
      <c r="G21" s="256"/>
      <c r="H21" s="256"/>
      <c r="I21" s="255"/>
      <c r="J21" s="255"/>
      <c r="K21" s="255"/>
      <c r="L21" s="255"/>
      <c r="M21" s="255"/>
      <c r="N21" s="255"/>
      <c r="O21" s="596"/>
      <c r="P21" s="596"/>
      <c r="Q21" s="596"/>
      <c r="R21" s="596"/>
      <c r="S21" s="418"/>
      <c r="T21" s="258"/>
      <c r="U21" s="258"/>
      <c r="V21" s="255"/>
      <c r="W21" s="255"/>
      <c r="X21" s="256"/>
      <c r="Y21" s="23"/>
      <c r="Z21" s="23"/>
      <c r="AA21" s="23"/>
    </row>
    <row r="22" spans="1:27" ht="47.25" customHeight="1">
      <c r="A22" s="905" t="s">
        <v>360</v>
      </c>
      <c r="B22" s="824"/>
      <c r="C22" s="816"/>
      <c r="D22" s="259"/>
      <c r="E22" s="906" t="str">
        <f>CONCATENATE("INFORME DE SEGUIMIENTO DEL PROCESO ",A23)</f>
        <v>INFORME DE SEGUIMIENTO DEL PROCESO GESTIÓN FINANCIERA</v>
      </c>
      <c r="F22" s="813"/>
      <c r="G22" s="256"/>
      <c r="H22" s="907" t="s">
        <v>361</v>
      </c>
      <c r="I22" s="812"/>
      <c r="J22" s="813"/>
      <c r="K22" s="260"/>
      <c r="L22" s="261"/>
      <c r="M22" s="261"/>
      <c r="N22" s="261"/>
      <c r="O22" s="261"/>
      <c r="P22" s="261"/>
      <c r="Q22" s="261"/>
      <c r="R22" s="261"/>
      <c r="S22" s="261"/>
      <c r="T22" s="261"/>
      <c r="U22" s="261"/>
      <c r="V22" s="367"/>
      <c r="W22" s="261"/>
      <c r="X22" s="597"/>
      <c r="Y22" s="23"/>
      <c r="Z22" s="23"/>
      <c r="AA22" s="23"/>
    </row>
    <row r="23" spans="1:27" ht="47.25" customHeight="1">
      <c r="A23" s="922" t="s">
        <v>95</v>
      </c>
      <c r="B23" s="824"/>
      <c r="C23" s="816"/>
      <c r="D23" s="259"/>
      <c r="E23" s="263" t="s">
        <v>362</v>
      </c>
      <c r="F23" s="264">
        <f>COUNTA(E31:E120)</f>
        <v>13</v>
      </c>
      <c r="G23" s="256"/>
      <c r="H23" s="896" t="s">
        <v>363</v>
      </c>
      <c r="I23" s="897"/>
      <c r="J23" s="264">
        <f>COUNTIF(I31:I153,"Acción correctiva")</f>
        <v>6</v>
      </c>
      <c r="K23" s="257"/>
      <c r="L23" s="261"/>
      <c r="M23" s="261"/>
      <c r="N23" s="261"/>
      <c r="O23" s="261"/>
      <c r="P23" s="261"/>
      <c r="Q23" s="261"/>
      <c r="R23" s="261"/>
      <c r="S23" s="261"/>
      <c r="T23" s="261"/>
      <c r="U23" s="262"/>
      <c r="V23" s="368"/>
      <c r="W23" s="259"/>
      <c r="X23" s="597"/>
      <c r="Y23" s="23"/>
      <c r="Z23" s="23"/>
      <c r="AA23" s="23"/>
    </row>
    <row r="24" spans="1:27" ht="47.25" customHeight="1">
      <c r="A24" s="266"/>
      <c r="B24" s="259"/>
      <c r="C24" s="259"/>
      <c r="D24" s="267"/>
      <c r="E24" s="268" t="s">
        <v>8</v>
      </c>
      <c r="F24" s="269">
        <f>COUNTA(H31:H147)</f>
        <v>14</v>
      </c>
      <c r="G24" s="270"/>
      <c r="H24" s="898" t="s">
        <v>364</v>
      </c>
      <c r="I24" s="899"/>
      <c r="J24" s="265">
        <f>COUNTIF(I31:I153,"Acción Preventiva y/o de mejora")</f>
        <v>8</v>
      </c>
      <c r="K24" s="257"/>
      <c r="L24" s="261"/>
      <c r="M24" s="261"/>
      <c r="N24" s="261"/>
      <c r="O24" s="261"/>
      <c r="P24" s="261"/>
      <c r="Q24" s="261"/>
      <c r="R24" s="257"/>
      <c r="S24" s="257"/>
      <c r="T24" s="257"/>
      <c r="U24" s="262"/>
      <c r="V24" s="368"/>
      <c r="W24" s="259"/>
      <c r="X24" s="597"/>
      <c r="Y24" s="23"/>
      <c r="Z24" s="23"/>
      <c r="AA24" s="23"/>
    </row>
    <row r="25" spans="1:27" ht="47.25" customHeight="1">
      <c r="A25" s="266"/>
      <c r="B25" s="259"/>
      <c r="C25" s="259"/>
      <c r="D25" s="271"/>
      <c r="E25" s="268" t="s">
        <v>9</v>
      </c>
      <c r="F25" s="269">
        <f>COUNTIF(W31:W150, "Vencida")</f>
        <v>0</v>
      </c>
      <c r="G25" s="270"/>
      <c r="H25" s="900"/>
      <c r="I25" s="901"/>
      <c r="J25" s="272"/>
      <c r="K25" s="257"/>
      <c r="L25" s="261"/>
      <c r="M25" s="261"/>
      <c r="N25" s="261"/>
      <c r="O25" s="261"/>
      <c r="P25" s="261"/>
      <c r="Q25" s="261"/>
      <c r="R25" s="257"/>
      <c r="S25" s="257"/>
      <c r="T25" s="257"/>
      <c r="U25" s="262"/>
      <c r="V25" s="368"/>
      <c r="W25" s="259"/>
      <c r="X25" s="273"/>
      <c r="Y25" s="23"/>
      <c r="Z25" s="23"/>
      <c r="AA25" s="23"/>
    </row>
    <row r="26" spans="1:27" ht="47.25" customHeight="1">
      <c r="A26" s="266"/>
      <c r="B26" s="259"/>
      <c r="C26" s="259"/>
      <c r="D26" s="267"/>
      <c r="E26" s="268" t="s">
        <v>10</v>
      </c>
      <c r="F26" s="269">
        <f>COUNTIF(W31:W150, "En ejecución")</f>
        <v>0</v>
      </c>
      <c r="G26" s="270"/>
      <c r="H26" s="900"/>
      <c r="I26" s="901"/>
      <c r="J26" s="274"/>
      <c r="K26" s="272"/>
      <c r="L26" s="261"/>
      <c r="M26" s="261"/>
      <c r="N26" s="261"/>
      <c r="O26" s="261"/>
      <c r="P26" s="261"/>
      <c r="Q26" s="261"/>
      <c r="R26" s="257"/>
      <c r="S26" s="257"/>
      <c r="T26" s="257"/>
      <c r="U26" s="262"/>
      <c r="V26" s="368"/>
      <c r="W26" s="259"/>
      <c r="X26" s="273"/>
      <c r="Y26" s="23"/>
      <c r="Z26" s="23"/>
      <c r="AA26" s="23"/>
    </row>
    <row r="27" spans="1:27" ht="47.25" customHeight="1">
      <c r="A27" s="266"/>
      <c r="B27" s="259"/>
      <c r="C27" s="259"/>
      <c r="D27" s="271"/>
      <c r="E27" s="275" t="s">
        <v>369</v>
      </c>
      <c r="F27" s="265">
        <f>COUNTIF(W31:W150, "Cerrada")</f>
        <v>14</v>
      </c>
      <c r="G27" s="270"/>
      <c r="H27" s="598"/>
      <c r="I27" s="277"/>
      <c r="J27" s="261"/>
      <c r="K27" s="261"/>
      <c r="L27" s="261"/>
      <c r="M27" s="261"/>
      <c r="N27" s="261"/>
      <c r="O27" s="261"/>
      <c r="P27" s="261"/>
      <c r="Q27" s="261"/>
      <c r="R27" s="257"/>
      <c r="S27" s="257"/>
      <c r="T27" s="257"/>
      <c r="U27" s="262"/>
      <c r="V27" s="368"/>
      <c r="W27" s="259"/>
      <c r="X27" s="273"/>
      <c r="Y27" s="23"/>
      <c r="Z27" s="23"/>
      <c r="AA27" s="23"/>
    </row>
    <row r="28" spans="1:27" ht="47.25" customHeight="1">
      <c r="A28" s="266"/>
      <c r="B28" s="259"/>
      <c r="C28" s="259"/>
      <c r="D28" s="259"/>
      <c r="E28" s="278"/>
      <c r="F28" s="279"/>
      <c r="G28" s="270"/>
      <c r="H28" s="598"/>
      <c r="I28" s="280"/>
      <c r="J28" s="281"/>
      <c r="K28" s="280"/>
      <c r="L28" s="281"/>
      <c r="M28" s="282"/>
      <c r="N28" s="283"/>
      <c r="O28" s="599"/>
      <c r="P28" s="599"/>
      <c r="Q28" s="599"/>
      <c r="R28" s="596"/>
      <c r="S28" s="418"/>
      <c r="T28" s="255"/>
      <c r="U28" s="255"/>
      <c r="V28" s="255"/>
      <c r="W28" s="255"/>
      <c r="X28" s="255"/>
      <c r="Y28" s="23"/>
      <c r="Z28" s="23"/>
      <c r="AA28" s="23"/>
    </row>
    <row r="29" spans="1:27" ht="47.2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47.25" customHeight="1">
      <c r="A30" s="108" t="s">
        <v>111</v>
      </c>
      <c r="B30" s="109" t="s">
        <v>53</v>
      </c>
      <c r="C30" s="109" t="s">
        <v>112</v>
      </c>
      <c r="D30" s="109" t="s">
        <v>113</v>
      </c>
      <c r="E30" s="109" t="s">
        <v>114</v>
      </c>
      <c r="F30" s="109" t="s">
        <v>115</v>
      </c>
      <c r="G30" s="110" t="s">
        <v>116</v>
      </c>
      <c r="H30" s="114" t="s">
        <v>117</v>
      </c>
      <c r="I30" s="109" t="s">
        <v>55</v>
      </c>
      <c r="J30" s="109" t="s">
        <v>118</v>
      </c>
      <c r="K30" s="112" t="s">
        <v>119</v>
      </c>
      <c r="L30" s="112" t="s">
        <v>120</v>
      </c>
      <c r="M30" s="292" t="s">
        <v>121</v>
      </c>
      <c r="N30" s="293" t="s">
        <v>122</v>
      </c>
      <c r="O30" s="908" t="s">
        <v>123</v>
      </c>
      <c r="P30" s="812"/>
      <c r="Q30" s="812"/>
      <c r="R30" s="909"/>
      <c r="S30" s="293" t="s">
        <v>124</v>
      </c>
      <c r="T30" s="114" t="s">
        <v>123</v>
      </c>
      <c r="U30" s="112" t="s">
        <v>124</v>
      </c>
      <c r="V30" s="112" t="s">
        <v>57</v>
      </c>
      <c r="W30" s="112" t="s">
        <v>125</v>
      </c>
      <c r="X30" s="113" t="s">
        <v>126</v>
      </c>
      <c r="Y30" s="115"/>
      <c r="Z30" s="23"/>
      <c r="AA30" s="23"/>
    </row>
    <row r="31" spans="1:27" ht="363.75" customHeight="1">
      <c r="A31" s="174">
        <v>1</v>
      </c>
      <c r="B31" s="160" t="s">
        <v>80</v>
      </c>
      <c r="C31" s="160" t="s">
        <v>88</v>
      </c>
      <c r="D31" s="161">
        <v>44022</v>
      </c>
      <c r="E31" s="160" t="s">
        <v>248</v>
      </c>
      <c r="F31" s="160" t="s">
        <v>68</v>
      </c>
      <c r="G31" s="160" t="s">
        <v>249</v>
      </c>
      <c r="H31" s="175" t="s">
        <v>250</v>
      </c>
      <c r="I31" s="149" t="s">
        <v>69</v>
      </c>
      <c r="J31" s="149" t="s">
        <v>251</v>
      </c>
      <c r="K31" s="149" t="s">
        <v>252</v>
      </c>
      <c r="L31" s="176">
        <v>44022</v>
      </c>
      <c r="M31" s="177">
        <v>44034</v>
      </c>
      <c r="N31" s="178">
        <v>44377</v>
      </c>
      <c r="O31" s="877" t="s">
        <v>1030</v>
      </c>
      <c r="P31" s="783"/>
      <c r="Q31" s="783"/>
      <c r="R31" s="805"/>
      <c r="S31" s="151" t="s">
        <v>1031</v>
      </c>
      <c r="T31" s="179" t="s">
        <v>1032</v>
      </c>
      <c r="U31" s="180" t="s">
        <v>1033</v>
      </c>
      <c r="V31" s="151" t="s">
        <v>64</v>
      </c>
      <c r="W31" s="149" t="s">
        <v>76</v>
      </c>
      <c r="X31" s="170" t="s">
        <v>1034</v>
      </c>
      <c r="Y31" s="107"/>
      <c r="Z31" s="23"/>
      <c r="AA31" s="23"/>
    </row>
    <row r="32" spans="1:27" ht="159" customHeight="1">
      <c r="A32" s="871">
        <v>2</v>
      </c>
      <c r="B32" s="871" t="s">
        <v>60</v>
      </c>
      <c r="C32" s="871" t="s">
        <v>88</v>
      </c>
      <c r="D32" s="871">
        <v>44140</v>
      </c>
      <c r="E32" s="871" t="s">
        <v>323</v>
      </c>
      <c r="F32" s="871" t="s">
        <v>68</v>
      </c>
      <c r="G32" s="871" t="s">
        <v>324</v>
      </c>
      <c r="H32" s="196" t="s">
        <v>1035</v>
      </c>
      <c r="I32" s="600" t="s">
        <v>69</v>
      </c>
      <c r="J32" s="196" t="s">
        <v>1036</v>
      </c>
      <c r="K32" s="194" t="s">
        <v>1037</v>
      </c>
      <c r="L32" s="601">
        <v>44140</v>
      </c>
      <c r="M32" s="602">
        <v>44211</v>
      </c>
      <c r="N32" s="602">
        <v>44377</v>
      </c>
      <c r="O32" s="988" t="s">
        <v>1038</v>
      </c>
      <c r="P32" s="783"/>
      <c r="Q32" s="783"/>
      <c r="R32" s="805"/>
      <c r="S32" s="603" t="s">
        <v>277</v>
      </c>
      <c r="T32" s="356" t="s">
        <v>1039</v>
      </c>
      <c r="U32" s="603" t="s">
        <v>330</v>
      </c>
      <c r="V32" s="93" t="s">
        <v>77</v>
      </c>
      <c r="W32" s="120" t="s">
        <v>76</v>
      </c>
      <c r="X32" s="604" t="s">
        <v>1040</v>
      </c>
      <c r="Y32" s="107"/>
      <c r="Z32" s="23"/>
      <c r="AA32" s="23"/>
    </row>
    <row r="33" spans="1:27" ht="309" customHeight="1">
      <c r="A33" s="833"/>
      <c r="B33" s="833"/>
      <c r="C33" s="833"/>
      <c r="D33" s="833"/>
      <c r="E33" s="833"/>
      <c r="F33" s="833"/>
      <c r="G33" s="833"/>
      <c r="H33" s="120" t="s">
        <v>1041</v>
      </c>
      <c r="I33" s="120" t="s">
        <v>69</v>
      </c>
      <c r="J33" s="196" t="s">
        <v>1042</v>
      </c>
      <c r="K33" s="194" t="s">
        <v>1037</v>
      </c>
      <c r="L33" s="601">
        <v>44421</v>
      </c>
      <c r="M33" s="602">
        <v>44421</v>
      </c>
      <c r="N33" s="602">
        <v>44484</v>
      </c>
      <c r="O33" s="988" t="s">
        <v>1043</v>
      </c>
      <c r="P33" s="783"/>
      <c r="Q33" s="783"/>
      <c r="R33" s="805"/>
      <c r="S33" s="603" t="s">
        <v>1044</v>
      </c>
      <c r="T33" s="356" t="s">
        <v>1045</v>
      </c>
      <c r="U33" s="603" t="s">
        <v>1046</v>
      </c>
      <c r="V33" s="93" t="s">
        <v>64</v>
      </c>
      <c r="W33" s="605" t="s">
        <v>76</v>
      </c>
      <c r="X33" s="170" t="s">
        <v>1047</v>
      </c>
      <c r="Y33" s="107"/>
      <c r="Z33" s="23"/>
      <c r="AA33" s="23"/>
    </row>
    <row r="34" spans="1:27" ht="173.25" customHeight="1">
      <c r="A34" s="833"/>
      <c r="B34" s="833"/>
      <c r="C34" s="833"/>
      <c r="D34" s="833"/>
      <c r="E34" s="833"/>
      <c r="F34" s="833"/>
      <c r="G34" s="833"/>
      <c r="H34" s="119" t="s">
        <v>325</v>
      </c>
      <c r="I34" s="606" t="s">
        <v>69</v>
      </c>
      <c r="J34" s="120" t="s">
        <v>326</v>
      </c>
      <c r="K34" s="120" t="s">
        <v>252</v>
      </c>
      <c r="L34" s="466">
        <v>44022</v>
      </c>
      <c r="M34" s="602">
        <v>44034</v>
      </c>
      <c r="N34" s="602">
        <v>44377</v>
      </c>
      <c r="O34" s="873" t="s">
        <v>327</v>
      </c>
      <c r="P34" s="783"/>
      <c r="Q34" s="783"/>
      <c r="R34" s="805"/>
      <c r="S34" s="137" t="s">
        <v>328</v>
      </c>
      <c r="T34" s="356" t="s">
        <v>1048</v>
      </c>
      <c r="U34" s="603" t="s">
        <v>330</v>
      </c>
      <c r="V34" s="93" t="s">
        <v>64</v>
      </c>
      <c r="W34" s="149" t="s">
        <v>76</v>
      </c>
      <c r="X34" s="170" t="s">
        <v>331</v>
      </c>
      <c r="Y34" s="107"/>
      <c r="Z34" s="23"/>
      <c r="AA34" s="23"/>
    </row>
    <row r="35" spans="1:27" ht="210" customHeight="1">
      <c r="A35" s="833"/>
      <c r="B35" s="833"/>
      <c r="C35" s="833"/>
      <c r="D35" s="833"/>
      <c r="E35" s="833"/>
      <c r="F35" s="833"/>
      <c r="G35" s="833"/>
      <c r="H35" s="607" t="s">
        <v>1049</v>
      </c>
      <c r="I35" s="606" t="s">
        <v>69</v>
      </c>
      <c r="J35" s="120" t="s">
        <v>1050</v>
      </c>
      <c r="K35" s="120" t="s">
        <v>252</v>
      </c>
      <c r="L35" s="466">
        <v>44022</v>
      </c>
      <c r="M35" s="602">
        <v>44399</v>
      </c>
      <c r="N35" s="602">
        <v>44377</v>
      </c>
      <c r="O35" s="988" t="s">
        <v>1051</v>
      </c>
      <c r="P35" s="783"/>
      <c r="Q35" s="783"/>
      <c r="R35" s="805"/>
      <c r="S35" s="137" t="s">
        <v>1052</v>
      </c>
      <c r="T35" s="356" t="s">
        <v>1053</v>
      </c>
      <c r="U35" s="603" t="s">
        <v>330</v>
      </c>
      <c r="V35" s="93" t="s">
        <v>77</v>
      </c>
      <c r="W35" s="120" t="s">
        <v>76</v>
      </c>
      <c r="X35" s="170" t="s">
        <v>1054</v>
      </c>
      <c r="Y35" s="107"/>
      <c r="Z35" s="23"/>
      <c r="AA35" s="23"/>
    </row>
    <row r="36" spans="1:27" ht="383.25" customHeight="1">
      <c r="A36" s="834"/>
      <c r="B36" s="834"/>
      <c r="C36" s="834"/>
      <c r="D36" s="834"/>
      <c r="E36" s="834"/>
      <c r="F36" s="834"/>
      <c r="G36" s="834"/>
      <c r="H36" s="120" t="s">
        <v>1055</v>
      </c>
      <c r="I36" s="449" t="s">
        <v>69</v>
      </c>
      <c r="J36" s="139" t="s">
        <v>1056</v>
      </c>
      <c r="K36" s="139" t="s">
        <v>252</v>
      </c>
      <c r="L36" s="506">
        <v>44423</v>
      </c>
      <c r="M36" s="602">
        <v>44423</v>
      </c>
      <c r="N36" s="602">
        <v>44484</v>
      </c>
      <c r="O36" s="988" t="s">
        <v>1057</v>
      </c>
      <c r="P36" s="783"/>
      <c r="Q36" s="783"/>
      <c r="R36" s="805"/>
      <c r="S36" s="137" t="s">
        <v>1058</v>
      </c>
      <c r="T36" s="356" t="s">
        <v>1059</v>
      </c>
      <c r="U36" s="603" t="s">
        <v>330</v>
      </c>
      <c r="V36" s="93" t="s">
        <v>64</v>
      </c>
      <c r="W36" s="608" t="s">
        <v>76</v>
      </c>
      <c r="X36" s="170" t="s">
        <v>1060</v>
      </c>
      <c r="Y36" s="107"/>
      <c r="Z36" s="23"/>
      <c r="AA36" s="23"/>
    </row>
    <row r="37" spans="1:27" ht="157.5" customHeight="1">
      <c r="A37" s="182">
        <v>3</v>
      </c>
      <c r="B37" s="182" t="s">
        <v>60</v>
      </c>
      <c r="C37" s="182" t="s">
        <v>88</v>
      </c>
      <c r="D37" s="183">
        <v>44140</v>
      </c>
      <c r="E37" s="184" t="s">
        <v>1061</v>
      </c>
      <c r="F37" s="182" t="s">
        <v>68</v>
      </c>
      <c r="G37" s="182" t="s">
        <v>259</v>
      </c>
      <c r="H37" s="986" t="s">
        <v>260</v>
      </c>
      <c r="I37" s="878" t="s">
        <v>62</v>
      </c>
      <c r="J37" s="878" t="s">
        <v>261</v>
      </c>
      <c r="K37" s="878" t="s">
        <v>262</v>
      </c>
      <c r="L37" s="987">
        <v>44140</v>
      </c>
      <c r="M37" s="989">
        <v>44150</v>
      </c>
      <c r="N37" s="889">
        <v>44196</v>
      </c>
      <c r="O37" s="890" t="s">
        <v>1062</v>
      </c>
      <c r="P37" s="865"/>
      <c r="Q37" s="865"/>
      <c r="R37" s="866"/>
      <c r="S37" s="880" t="s">
        <v>1063</v>
      </c>
      <c r="T37" s="991" t="s">
        <v>1064</v>
      </c>
      <c r="U37" s="992" t="s">
        <v>1065</v>
      </c>
      <c r="V37" s="993" t="s">
        <v>64</v>
      </c>
      <c r="W37" s="832" t="s">
        <v>76</v>
      </c>
      <c r="X37" s="933" t="s">
        <v>1066</v>
      </c>
      <c r="Y37" s="23"/>
      <c r="Z37" s="23"/>
      <c r="AA37" s="23"/>
    </row>
    <row r="38" spans="1:27" ht="45.75" customHeight="1">
      <c r="A38" s="182">
        <v>4</v>
      </c>
      <c r="B38" s="182" t="s">
        <v>60</v>
      </c>
      <c r="C38" s="185" t="s">
        <v>88</v>
      </c>
      <c r="D38" s="186">
        <v>44140</v>
      </c>
      <c r="E38" s="184" t="s">
        <v>1067</v>
      </c>
      <c r="F38" s="182" t="s">
        <v>75</v>
      </c>
      <c r="G38" s="185" t="s">
        <v>259</v>
      </c>
      <c r="H38" s="887"/>
      <c r="I38" s="833"/>
      <c r="J38" s="833"/>
      <c r="K38" s="833"/>
      <c r="L38" s="833"/>
      <c r="M38" s="990"/>
      <c r="N38" s="833"/>
      <c r="O38" s="843"/>
      <c r="P38" s="807"/>
      <c r="Q38" s="807"/>
      <c r="R38" s="891"/>
      <c r="S38" s="881"/>
      <c r="T38" s="833"/>
      <c r="U38" s="833"/>
      <c r="V38" s="833"/>
      <c r="W38" s="833"/>
      <c r="X38" s="833"/>
      <c r="Y38" s="23"/>
      <c r="Z38" s="23"/>
      <c r="AA38" s="23"/>
    </row>
    <row r="39" spans="1:27" ht="45.75" customHeight="1">
      <c r="A39" s="182">
        <v>5</v>
      </c>
      <c r="B39" s="182" t="s">
        <v>60</v>
      </c>
      <c r="C39" s="185" t="s">
        <v>88</v>
      </c>
      <c r="D39" s="186">
        <v>44140</v>
      </c>
      <c r="E39" s="184" t="s">
        <v>1068</v>
      </c>
      <c r="F39" s="182" t="s">
        <v>75</v>
      </c>
      <c r="G39" s="182" t="s">
        <v>259</v>
      </c>
      <c r="H39" s="887"/>
      <c r="I39" s="833"/>
      <c r="J39" s="833"/>
      <c r="K39" s="833"/>
      <c r="L39" s="833"/>
      <c r="M39" s="990"/>
      <c r="N39" s="833"/>
      <c r="O39" s="843"/>
      <c r="P39" s="807"/>
      <c r="Q39" s="807"/>
      <c r="R39" s="891"/>
      <c r="S39" s="881"/>
      <c r="T39" s="833"/>
      <c r="U39" s="833"/>
      <c r="V39" s="833"/>
      <c r="W39" s="833"/>
      <c r="X39" s="833"/>
      <c r="Y39" s="23"/>
      <c r="Z39" s="23"/>
      <c r="AA39" s="23"/>
    </row>
    <row r="40" spans="1:27" ht="45.75" customHeight="1">
      <c r="A40" s="182">
        <v>6</v>
      </c>
      <c r="B40" s="182" t="s">
        <v>60</v>
      </c>
      <c r="C40" s="185" t="s">
        <v>88</v>
      </c>
      <c r="D40" s="186">
        <v>44140</v>
      </c>
      <c r="E40" s="184" t="s">
        <v>1069</v>
      </c>
      <c r="F40" s="182" t="s">
        <v>75</v>
      </c>
      <c r="G40" s="185" t="s">
        <v>259</v>
      </c>
      <c r="H40" s="888"/>
      <c r="I40" s="834"/>
      <c r="J40" s="834"/>
      <c r="K40" s="834"/>
      <c r="L40" s="834"/>
      <c r="M40" s="931"/>
      <c r="N40" s="834"/>
      <c r="O40" s="844"/>
      <c r="P40" s="867"/>
      <c r="Q40" s="867"/>
      <c r="R40" s="868"/>
      <c r="S40" s="882"/>
      <c r="T40" s="834"/>
      <c r="U40" s="834"/>
      <c r="V40" s="834"/>
      <c r="W40" s="834"/>
      <c r="X40" s="834"/>
      <c r="Y40" s="23"/>
      <c r="Z40" s="23"/>
      <c r="AA40" s="23"/>
    </row>
    <row r="41" spans="1:27" ht="321.75" customHeight="1">
      <c r="A41" s="194">
        <v>7</v>
      </c>
      <c r="B41" s="194" t="s">
        <v>60</v>
      </c>
      <c r="C41" s="194" t="s">
        <v>88</v>
      </c>
      <c r="D41" s="195">
        <v>44140</v>
      </c>
      <c r="E41" s="196" t="s">
        <v>307</v>
      </c>
      <c r="F41" s="194" t="s">
        <v>68</v>
      </c>
      <c r="G41" s="196" t="s">
        <v>308</v>
      </c>
      <c r="H41" s="196" t="s">
        <v>309</v>
      </c>
      <c r="I41" s="609" t="s">
        <v>62</v>
      </c>
      <c r="J41" s="609" t="s">
        <v>310</v>
      </c>
      <c r="K41" s="610" t="s">
        <v>262</v>
      </c>
      <c r="L41" s="611">
        <v>44140</v>
      </c>
      <c r="M41" s="199">
        <v>44207</v>
      </c>
      <c r="N41" s="199">
        <v>44286</v>
      </c>
      <c r="O41" s="873" t="s">
        <v>1070</v>
      </c>
      <c r="P41" s="783"/>
      <c r="Q41" s="783"/>
      <c r="R41" s="805"/>
      <c r="S41" s="137" t="s">
        <v>312</v>
      </c>
      <c r="T41" s="191" t="s">
        <v>313</v>
      </c>
      <c r="U41" s="200" t="s">
        <v>312</v>
      </c>
      <c r="V41" s="151" t="s">
        <v>64</v>
      </c>
      <c r="W41" s="126" t="s">
        <v>76</v>
      </c>
      <c r="X41" s="191" t="s">
        <v>279</v>
      </c>
      <c r="Y41" s="23"/>
      <c r="Z41" s="23"/>
      <c r="AA41" s="23"/>
    </row>
    <row r="42" spans="1:27" ht="180" customHeight="1">
      <c r="A42" s="182">
        <v>8</v>
      </c>
      <c r="B42" s="182" t="s">
        <v>60</v>
      </c>
      <c r="C42" s="182" t="s">
        <v>88</v>
      </c>
      <c r="D42" s="186">
        <v>44140</v>
      </c>
      <c r="E42" s="187" t="s">
        <v>1071</v>
      </c>
      <c r="F42" s="182" t="s">
        <v>68</v>
      </c>
      <c r="G42" s="184" t="s">
        <v>272</v>
      </c>
      <c r="H42" s="184" t="s">
        <v>273</v>
      </c>
      <c r="I42" s="184" t="s">
        <v>62</v>
      </c>
      <c r="J42" s="184" t="s">
        <v>274</v>
      </c>
      <c r="K42" s="185" t="s">
        <v>275</v>
      </c>
      <c r="L42" s="188">
        <v>44140</v>
      </c>
      <c r="M42" s="189">
        <v>44207</v>
      </c>
      <c r="N42" s="189">
        <v>44377</v>
      </c>
      <c r="O42" s="872" t="s">
        <v>1072</v>
      </c>
      <c r="P42" s="783"/>
      <c r="Q42" s="783"/>
      <c r="R42" s="805"/>
      <c r="S42" s="190" t="s">
        <v>277</v>
      </c>
      <c r="T42" s="191" t="s">
        <v>278</v>
      </c>
      <c r="U42" s="190" t="s">
        <v>277</v>
      </c>
      <c r="V42" s="612" t="s">
        <v>64</v>
      </c>
      <c r="W42" s="170" t="s">
        <v>76</v>
      </c>
      <c r="X42" s="191" t="s">
        <v>279</v>
      </c>
      <c r="Y42" s="23"/>
      <c r="Z42" s="23"/>
      <c r="AA42" s="23"/>
    </row>
    <row r="43" spans="1:27" ht="279" customHeight="1">
      <c r="A43" s="182">
        <v>9</v>
      </c>
      <c r="B43" s="182" t="s">
        <v>60</v>
      </c>
      <c r="C43" s="182" t="s">
        <v>92</v>
      </c>
      <c r="D43" s="186">
        <v>44140</v>
      </c>
      <c r="E43" s="184" t="s">
        <v>1073</v>
      </c>
      <c r="F43" s="182" t="s">
        <v>68</v>
      </c>
      <c r="G43" s="184" t="s">
        <v>281</v>
      </c>
      <c r="H43" s="184" t="s">
        <v>282</v>
      </c>
      <c r="I43" s="184" t="s">
        <v>62</v>
      </c>
      <c r="J43" s="184" t="s">
        <v>283</v>
      </c>
      <c r="K43" s="185" t="s">
        <v>284</v>
      </c>
      <c r="L43" s="188">
        <v>44146</v>
      </c>
      <c r="M43" s="189">
        <v>44207</v>
      </c>
      <c r="N43" s="189">
        <v>44377</v>
      </c>
      <c r="O43" s="849" t="s">
        <v>1074</v>
      </c>
      <c r="P43" s="783"/>
      <c r="Q43" s="783"/>
      <c r="R43" s="805"/>
      <c r="S43" s="191" t="s">
        <v>1075</v>
      </c>
      <c r="T43" s="191" t="s">
        <v>1076</v>
      </c>
      <c r="U43" s="192" t="s">
        <v>288</v>
      </c>
      <c r="V43" s="612" t="s">
        <v>64</v>
      </c>
      <c r="W43" s="170" t="s">
        <v>76</v>
      </c>
      <c r="X43" s="191" t="s">
        <v>279</v>
      </c>
      <c r="Y43" s="23"/>
      <c r="Z43" s="23"/>
      <c r="AA43" s="23"/>
    </row>
    <row r="44" spans="1:27" ht="235.5" customHeight="1">
      <c r="A44" s="194">
        <v>10</v>
      </c>
      <c r="B44" s="194" t="s">
        <v>60</v>
      </c>
      <c r="C44" s="194" t="s">
        <v>92</v>
      </c>
      <c r="D44" s="195">
        <v>44140</v>
      </c>
      <c r="E44" s="196" t="s">
        <v>1077</v>
      </c>
      <c r="F44" s="194" t="s">
        <v>68</v>
      </c>
      <c r="G44" s="196" t="s">
        <v>1078</v>
      </c>
      <c r="H44" s="197" t="s">
        <v>1079</v>
      </c>
      <c r="I44" s="196" t="s">
        <v>62</v>
      </c>
      <c r="J44" s="196" t="s">
        <v>1080</v>
      </c>
      <c r="K44" s="197" t="s">
        <v>1081</v>
      </c>
      <c r="L44" s="198">
        <v>44146</v>
      </c>
      <c r="M44" s="199">
        <v>44207</v>
      </c>
      <c r="N44" s="199">
        <v>44377</v>
      </c>
      <c r="O44" s="873" t="s">
        <v>1082</v>
      </c>
      <c r="P44" s="783"/>
      <c r="Q44" s="783"/>
      <c r="R44" s="805"/>
      <c r="S44" s="613" t="s">
        <v>1083</v>
      </c>
      <c r="T44" s="137" t="s">
        <v>1084</v>
      </c>
      <c r="U44" s="137" t="s">
        <v>1085</v>
      </c>
      <c r="V44" s="612" t="s">
        <v>77</v>
      </c>
      <c r="W44" s="126" t="s">
        <v>76</v>
      </c>
      <c r="X44" s="191" t="s">
        <v>1054</v>
      </c>
      <c r="Y44" s="590"/>
      <c r="Z44" s="590"/>
      <c r="AA44" s="590"/>
    </row>
    <row r="45" spans="1:27" ht="143.25" customHeight="1">
      <c r="A45" s="194">
        <v>11</v>
      </c>
      <c r="B45" s="194" t="s">
        <v>60</v>
      </c>
      <c r="C45" s="194" t="s">
        <v>92</v>
      </c>
      <c r="D45" s="195">
        <v>44421</v>
      </c>
      <c r="E45" s="196" t="s">
        <v>1086</v>
      </c>
      <c r="F45" s="194" t="s">
        <v>68</v>
      </c>
      <c r="G45" s="196" t="s">
        <v>1078</v>
      </c>
      <c r="H45" s="197" t="s">
        <v>1087</v>
      </c>
      <c r="I45" s="196" t="s">
        <v>62</v>
      </c>
      <c r="J45" s="196" t="s">
        <v>1080</v>
      </c>
      <c r="K45" s="197" t="s">
        <v>1081</v>
      </c>
      <c r="L45" s="198">
        <v>44421</v>
      </c>
      <c r="M45" s="199">
        <v>44421</v>
      </c>
      <c r="N45" s="199">
        <v>44484</v>
      </c>
      <c r="O45" s="873" t="s">
        <v>1088</v>
      </c>
      <c r="P45" s="783"/>
      <c r="Q45" s="783"/>
      <c r="R45" s="805"/>
      <c r="S45" s="613" t="s">
        <v>1089</v>
      </c>
      <c r="T45" s="137" t="s">
        <v>1090</v>
      </c>
      <c r="U45" s="613" t="s">
        <v>1065</v>
      </c>
      <c r="V45" s="612" t="s">
        <v>64</v>
      </c>
      <c r="W45" s="126" t="s">
        <v>76</v>
      </c>
      <c r="X45" s="191" t="s">
        <v>1047</v>
      </c>
      <c r="Y45" s="590"/>
      <c r="Z45" s="590"/>
      <c r="AA45" s="590"/>
    </row>
    <row r="46" spans="1:27" ht="187.5" customHeight="1">
      <c r="A46" s="194">
        <v>12</v>
      </c>
      <c r="B46" s="194" t="s">
        <v>60</v>
      </c>
      <c r="C46" s="194" t="s">
        <v>90</v>
      </c>
      <c r="D46" s="195">
        <v>44140</v>
      </c>
      <c r="E46" s="196" t="s">
        <v>1091</v>
      </c>
      <c r="F46" s="194" t="s">
        <v>75</v>
      </c>
      <c r="G46" s="196" t="s">
        <v>299</v>
      </c>
      <c r="H46" s="196" t="s">
        <v>300</v>
      </c>
      <c r="I46" s="196" t="s">
        <v>69</v>
      </c>
      <c r="J46" s="196" t="s">
        <v>301</v>
      </c>
      <c r="K46" s="197" t="s">
        <v>302</v>
      </c>
      <c r="L46" s="198">
        <v>44146</v>
      </c>
      <c r="M46" s="199">
        <v>44207</v>
      </c>
      <c r="N46" s="199">
        <v>44286</v>
      </c>
      <c r="O46" s="873" t="s">
        <v>1092</v>
      </c>
      <c r="P46" s="783"/>
      <c r="Q46" s="783"/>
      <c r="R46" s="805"/>
      <c r="S46" s="133" t="s">
        <v>304</v>
      </c>
      <c r="T46" s="191" t="s">
        <v>305</v>
      </c>
      <c r="U46" s="200" t="s">
        <v>306</v>
      </c>
      <c r="V46" s="612" t="s">
        <v>64</v>
      </c>
      <c r="W46" s="126" t="s">
        <v>76</v>
      </c>
      <c r="X46" s="191" t="s">
        <v>279</v>
      </c>
      <c r="Y46" s="23"/>
      <c r="Z46" s="23"/>
      <c r="AA46" s="23"/>
    </row>
    <row r="47" spans="1:27" ht="108.75" customHeight="1">
      <c r="A47" s="182">
        <v>13</v>
      </c>
      <c r="B47" s="182" t="s">
        <v>60</v>
      </c>
      <c r="C47" s="182" t="s">
        <v>92</v>
      </c>
      <c r="D47" s="186">
        <v>44140</v>
      </c>
      <c r="E47" s="184" t="s">
        <v>1093</v>
      </c>
      <c r="F47" s="182" t="s">
        <v>75</v>
      </c>
      <c r="G47" s="184" t="s">
        <v>290</v>
      </c>
      <c r="H47" s="184" t="s">
        <v>291</v>
      </c>
      <c r="I47" s="184" t="s">
        <v>69</v>
      </c>
      <c r="J47" s="184" t="s">
        <v>292</v>
      </c>
      <c r="K47" s="185" t="s">
        <v>293</v>
      </c>
      <c r="L47" s="188">
        <v>44146</v>
      </c>
      <c r="M47" s="189">
        <v>44207</v>
      </c>
      <c r="N47" s="189">
        <v>44286</v>
      </c>
      <c r="O47" s="849" t="s">
        <v>1094</v>
      </c>
      <c r="P47" s="783"/>
      <c r="Q47" s="783"/>
      <c r="R47" s="805"/>
      <c r="S47" s="193" t="s">
        <v>295</v>
      </c>
      <c r="T47" s="191" t="s">
        <v>296</v>
      </c>
      <c r="U47" s="192" t="s">
        <v>297</v>
      </c>
      <c r="V47" s="93" t="s">
        <v>64</v>
      </c>
      <c r="W47" s="170" t="s">
        <v>76</v>
      </c>
      <c r="X47" s="191" t="s">
        <v>279</v>
      </c>
      <c r="Y47" s="23"/>
      <c r="Z47" s="23"/>
      <c r="AA47" s="23"/>
    </row>
    <row r="48" spans="1:27" ht="47.25" customHeight="1">
      <c r="A48" s="23"/>
      <c r="B48" s="23"/>
      <c r="C48" s="23"/>
      <c r="D48" s="23"/>
      <c r="E48" s="96"/>
      <c r="F48" s="23"/>
      <c r="G48" s="96"/>
      <c r="H48" s="614"/>
      <c r="I48" s="23"/>
      <c r="J48" s="23"/>
      <c r="K48" s="23"/>
      <c r="L48" s="23"/>
      <c r="M48" s="23"/>
      <c r="N48" s="23"/>
      <c r="O48" s="23"/>
      <c r="P48" s="23"/>
      <c r="Q48" s="23"/>
      <c r="R48" s="23"/>
      <c r="S48" s="23"/>
      <c r="T48" s="95"/>
      <c r="U48" s="95"/>
      <c r="V48" s="363"/>
      <c r="W48" s="206"/>
      <c r="X48" s="595"/>
      <c r="Y48" s="23"/>
      <c r="Z48" s="23"/>
      <c r="AA48" s="23"/>
    </row>
    <row r="49" spans="1:27" ht="47.25" customHeight="1">
      <c r="A49" s="23"/>
      <c r="B49" s="23"/>
      <c r="C49" s="23"/>
      <c r="D49" s="23"/>
      <c r="E49" s="96"/>
      <c r="F49" s="23"/>
      <c r="G49" s="96"/>
      <c r="H49" s="614"/>
      <c r="I49" s="23"/>
      <c r="J49" s="23"/>
      <c r="K49" s="23"/>
      <c r="L49" s="23"/>
      <c r="M49" s="23"/>
      <c r="N49" s="23"/>
      <c r="O49" s="23"/>
      <c r="P49" s="23"/>
      <c r="Q49" s="23"/>
      <c r="R49" s="23"/>
      <c r="S49" s="23"/>
      <c r="T49" s="95"/>
      <c r="U49" s="95"/>
      <c r="V49" s="363"/>
      <c r="W49" s="206"/>
      <c r="X49" s="595"/>
      <c r="Y49" s="23"/>
      <c r="Z49" s="23"/>
      <c r="AA49" s="23"/>
    </row>
    <row r="50" spans="1:27" ht="47.25" customHeight="1">
      <c r="A50" s="23"/>
      <c r="B50" s="23"/>
      <c r="C50" s="23"/>
      <c r="D50" s="23"/>
      <c r="E50" s="96"/>
      <c r="F50" s="23"/>
      <c r="G50" s="96"/>
      <c r="H50" s="614"/>
      <c r="I50" s="23"/>
      <c r="J50" s="23"/>
      <c r="K50" s="23"/>
      <c r="L50" s="23"/>
      <c r="M50" s="23"/>
      <c r="N50" s="23"/>
      <c r="O50" s="23"/>
      <c r="P50" s="23"/>
      <c r="Q50" s="23"/>
      <c r="R50" s="23"/>
      <c r="S50" s="23"/>
      <c r="T50" s="95"/>
      <c r="U50" s="95"/>
      <c r="V50" s="363"/>
      <c r="W50" s="206"/>
      <c r="X50" s="595"/>
      <c r="Y50" s="23"/>
      <c r="Z50" s="23"/>
      <c r="AA50" s="23"/>
    </row>
    <row r="51" spans="1:27" ht="47.25" customHeight="1">
      <c r="A51" s="23"/>
      <c r="B51" s="23"/>
      <c r="C51" s="23"/>
      <c r="D51" s="23"/>
      <c r="E51" s="96"/>
      <c r="F51" s="23"/>
      <c r="G51" s="96"/>
      <c r="H51" s="614"/>
      <c r="I51" s="23"/>
      <c r="J51" s="23"/>
      <c r="K51" s="23"/>
      <c r="L51" s="23"/>
      <c r="M51" s="23"/>
      <c r="N51" s="23"/>
      <c r="O51" s="23"/>
      <c r="P51" s="23"/>
      <c r="Q51" s="23"/>
      <c r="R51" s="23"/>
      <c r="S51" s="23"/>
      <c r="T51" s="95"/>
      <c r="U51" s="95"/>
      <c r="V51" s="363"/>
      <c r="W51" s="206"/>
      <c r="X51" s="595"/>
      <c r="Y51" s="23"/>
      <c r="Z51" s="23"/>
      <c r="AA51" s="23"/>
    </row>
    <row r="52" spans="1:27" ht="47.25" customHeight="1">
      <c r="A52" s="23"/>
      <c r="B52" s="23"/>
      <c r="C52" s="23"/>
      <c r="D52" s="23"/>
      <c r="E52" s="96"/>
      <c r="F52" s="23"/>
      <c r="G52" s="96"/>
      <c r="H52" s="614"/>
      <c r="I52" s="23"/>
      <c r="J52" s="23"/>
      <c r="K52" s="23"/>
      <c r="L52" s="23"/>
      <c r="M52" s="23"/>
      <c r="N52" s="23"/>
      <c r="O52" s="23"/>
      <c r="P52" s="23"/>
      <c r="Q52" s="23"/>
      <c r="R52" s="23"/>
      <c r="S52" s="23"/>
      <c r="T52" s="95"/>
      <c r="U52" s="95"/>
      <c r="V52" s="363"/>
      <c r="W52" s="206"/>
      <c r="X52" s="595"/>
      <c r="Y52" s="23"/>
      <c r="Z52" s="23"/>
      <c r="AA52" s="23"/>
    </row>
    <row r="53" spans="1:27" ht="47.25" customHeight="1">
      <c r="A53" s="23"/>
      <c r="B53" s="23"/>
      <c r="C53" s="23"/>
      <c r="D53" s="23"/>
      <c r="E53" s="96"/>
      <c r="F53" s="23"/>
      <c r="G53" s="96"/>
      <c r="H53" s="614"/>
      <c r="I53" s="23"/>
      <c r="J53" s="23"/>
      <c r="K53" s="23"/>
      <c r="L53" s="23"/>
      <c r="M53" s="23"/>
      <c r="N53" s="23"/>
      <c r="O53" s="23"/>
      <c r="P53" s="23"/>
      <c r="Q53" s="23"/>
      <c r="R53" s="23"/>
      <c r="S53" s="23"/>
      <c r="T53" s="95"/>
      <c r="U53" s="95"/>
      <c r="V53" s="363"/>
      <c r="W53" s="206"/>
      <c r="X53" s="595"/>
      <c r="Y53" s="23"/>
      <c r="Z53" s="23"/>
      <c r="AA53" s="23"/>
    </row>
    <row r="54" spans="1:27" ht="47.25" customHeight="1">
      <c r="A54" s="23"/>
      <c r="B54" s="23"/>
      <c r="C54" s="23"/>
      <c r="D54" s="23"/>
      <c r="E54" s="96"/>
      <c r="F54" s="23"/>
      <c r="G54" s="96"/>
      <c r="H54" s="614"/>
      <c r="I54" s="23"/>
      <c r="J54" s="23"/>
      <c r="K54" s="23"/>
      <c r="L54" s="23"/>
      <c r="M54" s="23"/>
      <c r="N54" s="23"/>
      <c r="O54" s="23"/>
      <c r="P54" s="23"/>
      <c r="Q54" s="23"/>
      <c r="R54" s="23"/>
      <c r="S54" s="23"/>
      <c r="T54" s="95"/>
      <c r="U54" s="95"/>
      <c r="V54" s="363"/>
      <c r="W54" s="206"/>
      <c r="X54" s="595"/>
      <c r="Y54" s="23"/>
      <c r="Z54" s="23"/>
      <c r="AA54" s="23"/>
    </row>
    <row r="55" spans="1:27" ht="47.25" customHeight="1">
      <c r="A55" s="23"/>
      <c r="B55" s="23"/>
      <c r="C55" s="23"/>
      <c r="D55" s="23"/>
      <c r="E55" s="96"/>
      <c r="F55" s="23"/>
      <c r="G55" s="96"/>
      <c r="H55" s="614"/>
      <c r="I55" s="23"/>
      <c r="J55" s="23"/>
      <c r="K55" s="23"/>
      <c r="L55" s="23"/>
      <c r="M55" s="23"/>
      <c r="N55" s="23"/>
      <c r="O55" s="23"/>
      <c r="P55" s="23"/>
      <c r="Q55" s="23"/>
      <c r="R55" s="23"/>
      <c r="S55" s="23"/>
      <c r="T55" s="95"/>
      <c r="U55" s="95"/>
      <c r="V55" s="363"/>
      <c r="W55" s="206"/>
      <c r="X55" s="595"/>
      <c r="Y55" s="23"/>
      <c r="Z55" s="23"/>
      <c r="AA55" s="23"/>
    </row>
    <row r="56" spans="1:27" ht="47.25" customHeight="1">
      <c r="A56" s="23"/>
      <c r="B56" s="23"/>
      <c r="C56" s="23"/>
      <c r="D56" s="23"/>
      <c r="E56" s="96"/>
      <c r="F56" s="23"/>
      <c r="G56" s="96"/>
      <c r="H56" s="614"/>
      <c r="I56" s="23"/>
      <c r="J56" s="23"/>
      <c r="K56" s="23"/>
      <c r="L56" s="23"/>
      <c r="M56" s="23"/>
      <c r="N56" s="23"/>
      <c r="O56" s="23"/>
      <c r="P56" s="23"/>
      <c r="Q56" s="23"/>
      <c r="R56" s="23"/>
      <c r="S56" s="23"/>
      <c r="T56" s="95"/>
      <c r="U56" s="95"/>
      <c r="V56" s="363"/>
      <c r="W56" s="206"/>
      <c r="X56" s="595"/>
      <c r="Y56" s="23"/>
      <c r="Z56" s="23"/>
      <c r="AA56" s="23"/>
    </row>
    <row r="57" spans="1:27" ht="47.25" customHeight="1">
      <c r="A57" s="23"/>
      <c r="B57" s="23"/>
      <c r="C57" s="23"/>
      <c r="D57" s="23"/>
      <c r="E57" s="96"/>
      <c r="F57" s="23"/>
      <c r="G57" s="96"/>
      <c r="H57" s="614"/>
      <c r="I57" s="23"/>
      <c r="J57" s="23"/>
      <c r="K57" s="23"/>
      <c r="L57" s="23"/>
      <c r="M57" s="23"/>
      <c r="N57" s="23"/>
      <c r="O57" s="23"/>
      <c r="P57" s="23"/>
      <c r="Q57" s="23"/>
      <c r="R57" s="23"/>
      <c r="S57" s="23"/>
      <c r="T57" s="95"/>
      <c r="U57" s="95"/>
      <c r="V57" s="363"/>
      <c r="W57" s="206"/>
      <c r="X57" s="595"/>
      <c r="Y57" s="23"/>
      <c r="Z57" s="23"/>
      <c r="AA57" s="23"/>
    </row>
    <row r="58" spans="1:27" ht="47.25" customHeight="1">
      <c r="A58" s="23"/>
      <c r="B58" s="23"/>
      <c r="C58" s="23"/>
      <c r="D58" s="23"/>
      <c r="E58" s="96"/>
      <c r="F58" s="23"/>
      <c r="G58" s="96"/>
      <c r="H58" s="614"/>
      <c r="I58" s="23"/>
      <c r="J58" s="23"/>
      <c r="K58" s="23"/>
      <c r="L58" s="23"/>
      <c r="M58" s="23"/>
      <c r="N58" s="23"/>
      <c r="O58" s="23"/>
      <c r="P58" s="23"/>
      <c r="Q58" s="23"/>
      <c r="R58" s="23"/>
      <c r="S58" s="23"/>
      <c r="T58" s="95"/>
      <c r="U58" s="95"/>
      <c r="V58" s="363"/>
      <c r="W58" s="206"/>
      <c r="X58" s="595"/>
      <c r="Y58" s="23"/>
      <c r="Z58" s="23"/>
      <c r="AA58" s="23"/>
    </row>
    <row r="59" spans="1:27" ht="47.25" customHeight="1">
      <c r="A59" s="23"/>
      <c r="B59" s="23"/>
      <c r="C59" s="23"/>
      <c r="D59" s="23"/>
      <c r="E59" s="96"/>
      <c r="F59" s="23"/>
      <c r="G59" s="96"/>
      <c r="H59" s="614"/>
      <c r="I59" s="23"/>
      <c r="J59" s="23"/>
      <c r="K59" s="23"/>
      <c r="L59" s="23"/>
      <c r="M59" s="23"/>
      <c r="N59" s="23"/>
      <c r="O59" s="23"/>
      <c r="P59" s="23"/>
      <c r="Q59" s="23"/>
      <c r="R59" s="23"/>
      <c r="S59" s="23"/>
      <c r="T59" s="95"/>
      <c r="U59" s="95"/>
      <c r="V59" s="363"/>
      <c r="W59" s="206"/>
      <c r="X59" s="595"/>
      <c r="Y59" s="23"/>
      <c r="Z59" s="23"/>
      <c r="AA59" s="23"/>
    </row>
    <row r="60" spans="1:27" ht="47.25" customHeight="1">
      <c r="A60" s="23"/>
      <c r="B60" s="23"/>
      <c r="C60" s="23"/>
      <c r="D60" s="23"/>
      <c r="E60" s="96"/>
      <c r="F60" s="23"/>
      <c r="G60" s="96"/>
      <c r="H60" s="614"/>
      <c r="I60" s="23"/>
      <c r="J60" s="23"/>
      <c r="K60" s="23"/>
      <c r="L60" s="23"/>
      <c r="M60" s="23"/>
      <c r="N60" s="23"/>
      <c r="O60" s="23"/>
      <c r="P60" s="23"/>
      <c r="Q60" s="23"/>
      <c r="R60" s="23"/>
      <c r="S60" s="23"/>
      <c r="T60" s="95"/>
      <c r="U60" s="95"/>
      <c r="V60" s="363"/>
      <c r="W60" s="206"/>
      <c r="X60" s="595"/>
      <c r="Y60" s="23"/>
      <c r="Z60" s="23"/>
      <c r="AA60" s="23"/>
    </row>
    <row r="61" spans="1:27" ht="47.25" customHeight="1">
      <c r="A61" s="23"/>
      <c r="B61" s="23"/>
      <c r="C61" s="23"/>
      <c r="D61" s="23"/>
      <c r="E61" s="96"/>
      <c r="F61" s="23"/>
      <c r="G61" s="96"/>
      <c r="H61" s="614"/>
      <c r="I61" s="23"/>
      <c r="J61" s="23"/>
      <c r="K61" s="23"/>
      <c r="L61" s="23"/>
      <c r="M61" s="23"/>
      <c r="N61" s="23"/>
      <c r="O61" s="23"/>
      <c r="P61" s="23"/>
      <c r="Q61" s="23"/>
      <c r="R61" s="23"/>
      <c r="S61" s="23"/>
      <c r="T61" s="95"/>
      <c r="U61" s="95"/>
      <c r="V61" s="363"/>
      <c r="W61" s="206"/>
      <c r="X61" s="595"/>
      <c r="Y61" s="23"/>
      <c r="Z61" s="23"/>
      <c r="AA61" s="23"/>
    </row>
    <row r="62" spans="1:27" ht="47.25" customHeight="1">
      <c r="A62" s="23"/>
      <c r="B62" s="23"/>
      <c r="C62" s="23"/>
      <c r="D62" s="23"/>
      <c r="E62" s="96"/>
      <c r="F62" s="23"/>
      <c r="G62" s="96"/>
      <c r="H62" s="614"/>
      <c r="I62" s="23"/>
      <c r="J62" s="23"/>
      <c r="K62" s="23"/>
      <c r="L62" s="23"/>
      <c r="M62" s="23"/>
      <c r="N62" s="23"/>
      <c r="O62" s="23"/>
      <c r="P62" s="23"/>
      <c r="Q62" s="23"/>
      <c r="R62" s="23"/>
      <c r="S62" s="23"/>
      <c r="T62" s="95"/>
      <c r="U62" s="95"/>
      <c r="V62" s="363"/>
      <c r="W62" s="206"/>
      <c r="X62" s="595"/>
      <c r="Y62" s="23"/>
      <c r="Z62" s="23"/>
      <c r="AA62" s="23"/>
    </row>
    <row r="63" spans="1:27" ht="47.25" customHeight="1">
      <c r="A63" s="23"/>
      <c r="B63" s="23"/>
      <c r="C63" s="23"/>
      <c r="D63" s="23"/>
      <c r="E63" s="96"/>
      <c r="F63" s="23"/>
      <c r="G63" s="96"/>
      <c r="H63" s="614"/>
      <c r="I63" s="23"/>
      <c r="J63" s="23"/>
      <c r="K63" s="23"/>
      <c r="L63" s="23"/>
      <c r="M63" s="23"/>
      <c r="N63" s="23"/>
      <c r="O63" s="23"/>
      <c r="P63" s="23"/>
      <c r="Q63" s="23"/>
      <c r="R63" s="23"/>
      <c r="S63" s="23"/>
      <c r="T63" s="95"/>
      <c r="U63" s="95"/>
      <c r="V63" s="363"/>
      <c r="W63" s="206"/>
      <c r="X63" s="595"/>
      <c r="Y63" s="23"/>
      <c r="Z63" s="23"/>
      <c r="AA63" s="23"/>
    </row>
    <row r="64" spans="1:27" ht="47.25" customHeight="1">
      <c r="A64" s="23"/>
      <c r="B64" s="23"/>
      <c r="C64" s="23"/>
      <c r="D64" s="23"/>
      <c r="E64" s="96"/>
      <c r="F64" s="23"/>
      <c r="G64" s="96"/>
      <c r="H64" s="614"/>
      <c r="I64" s="23"/>
      <c r="J64" s="23"/>
      <c r="K64" s="23"/>
      <c r="L64" s="23"/>
      <c r="M64" s="23"/>
      <c r="N64" s="23"/>
      <c r="O64" s="23"/>
      <c r="P64" s="23"/>
      <c r="Q64" s="23"/>
      <c r="R64" s="23"/>
      <c r="S64" s="23"/>
      <c r="T64" s="95"/>
      <c r="U64" s="95"/>
      <c r="V64" s="363"/>
      <c r="W64" s="206"/>
      <c r="X64" s="595"/>
      <c r="Y64" s="23"/>
      <c r="Z64" s="23"/>
      <c r="AA64" s="23"/>
    </row>
    <row r="65" spans="1:27" ht="47.25" customHeight="1">
      <c r="A65" s="23"/>
      <c r="B65" s="23"/>
      <c r="C65" s="23"/>
      <c r="D65" s="23"/>
      <c r="E65" s="96"/>
      <c r="F65" s="23"/>
      <c r="G65" s="96"/>
      <c r="H65" s="614"/>
      <c r="I65" s="23"/>
      <c r="J65" s="23"/>
      <c r="K65" s="23"/>
      <c r="L65" s="23"/>
      <c r="M65" s="23"/>
      <c r="N65" s="23"/>
      <c r="O65" s="23"/>
      <c r="P65" s="23"/>
      <c r="Q65" s="23"/>
      <c r="R65" s="23"/>
      <c r="S65" s="23"/>
      <c r="T65" s="95"/>
      <c r="U65" s="95"/>
      <c r="V65" s="363"/>
      <c r="W65" s="206"/>
      <c r="X65" s="595"/>
      <c r="Y65" s="23"/>
      <c r="Z65" s="23"/>
      <c r="AA65" s="23"/>
    </row>
    <row r="66" spans="1:27" ht="47.25" customHeight="1">
      <c r="A66" s="23"/>
      <c r="B66" s="23"/>
      <c r="C66" s="23"/>
      <c r="D66" s="23"/>
      <c r="E66" s="96"/>
      <c r="F66" s="23"/>
      <c r="G66" s="96"/>
      <c r="H66" s="614"/>
      <c r="I66" s="23"/>
      <c r="J66" s="23"/>
      <c r="K66" s="23"/>
      <c r="L66" s="23"/>
      <c r="M66" s="23"/>
      <c r="N66" s="23"/>
      <c r="O66" s="23"/>
      <c r="P66" s="23"/>
      <c r="Q66" s="23"/>
      <c r="R66" s="23"/>
      <c r="S66" s="23"/>
      <c r="T66" s="95"/>
      <c r="U66" s="95"/>
      <c r="V66" s="363"/>
      <c r="W66" s="206"/>
      <c r="X66" s="595"/>
      <c r="Y66" s="23"/>
      <c r="Z66" s="23"/>
      <c r="AA66" s="23"/>
    </row>
    <row r="67" spans="1:27" ht="47.25" customHeight="1">
      <c r="A67" s="23"/>
      <c r="B67" s="23"/>
      <c r="C67" s="23"/>
      <c r="D67" s="23"/>
      <c r="E67" s="96"/>
      <c r="F67" s="23"/>
      <c r="G67" s="96"/>
      <c r="H67" s="614"/>
      <c r="I67" s="23"/>
      <c r="J67" s="23"/>
      <c r="K67" s="23"/>
      <c r="L67" s="23"/>
      <c r="M67" s="23"/>
      <c r="N67" s="23"/>
      <c r="O67" s="23"/>
      <c r="P67" s="23"/>
      <c r="Q67" s="23"/>
      <c r="R67" s="23"/>
      <c r="S67" s="23"/>
      <c r="T67" s="95"/>
      <c r="U67" s="95"/>
      <c r="V67" s="363"/>
      <c r="W67" s="206"/>
      <c r="X67" s="595"/>
      <c r="Y67" s="23"/>
      <c r="Z67" s="23"/>
      <c r="AA67" s="23"/>
    </row>
    <row r="68" spans="1:27" ht="47.25" customHeight="1">
      <c r="A68" s="23"/>
      <c r="B68" s="23"/>
      <c r="C68" s="23"/>
      <c r="D68" s="23"/>
      <c r="E68" s="23"/>
      <c r="F68" s="23"/>
      <c r="G68" s="23"/>
      <c r="H68" s="20"/>
      <c r="I68" s="23"/>
      <c r="J68" s="23"/>
      <c r="K68" s="23"/>
      <c r="L68" s="23"/>
      <c r="M68" s="23"/>
      <c r="N68" s="23"/>
      <c r="O68" s="23"/>
      <c r="P68" s="23"/>
      <c r="Q68" s="23"/>
      <c r="R68" s="23"/>
      <c r="S68" s="23"/>
      <c r="T68" s="23"/>
      <c r="U68" s="23"/>
      <c r="V68" s="363"/>
      <c r="W68" s="206"/>
      <c r="X68" s="124"/>
      <c r="Y68" s="23"/>
      <c r="Z68" s="23"/>
      <c r="AA68" s="23"/>
    </row>
    <row r="69" spans="1:27" ht="47.25" customHeight="1">
      <c r="A69" s="23"/>
      <c r="B69" s="23"/>
      <c r="C69" s="23"/>
      <c r="D69" s="23"/>
      <c r="E69" s="23"/>
      <c r="F69" s="23"/>
      <c r="G69" s="23"/>
      <c r="H69" s="20"/>
      <c r="I69" s="23"/>
      <c r="J69" s="23"/>
      <c r="K69" s="23"/>
      <c r="L69" s="23"/>
      <c r="M69" s="23"/>
      <c r="N69" s="23"/>
      <c r="O69" s="23"/>
      <c r="P69" s="23"/>
      <c r="Q69" s="23"/>
      <c r="R69" s="23"/>
      <c r="S69" s="23"/>
      <c r="T69" s="23"/>
      <c r="U69" s="23"/>
      <c r="V69" s="363"/>
      <c r="W69" s="206"/>
      <c r="X69" s="124"/>
      <c r="Y69" s="23"/>
      <c r="Z69" s="23"/>
      <c r="AA69" s="23"/>
    </row>
    <row r="70" spans="1:27" ht="47.25" customHeight="1">
      <c r="A70" s="23"/>
      <c r="B70" s="23"/>
      <c r="C70" s="23"/>
      <c r="D70" s="23"/>
      <c r="E70" s="23"/>
      <c r="F70" s="23"/>
      <c r="G70" s="23"/>
      <c r="H70" s="20"/>
      <c r="I70" s="23"/>
      <c r="J70" s="23"/>
      <c r="K70" s="23"/>
      <c r="L70" s="23"/>
      <c r="M70" s="23"/>
      <c r="N70" s="23"/>
      <c r="O70" s="23"/>
      <c r="P70" s="23"/>
      <c r="Q70" s="23"/>
      <c r="R70" s="23"/>
      <c r="S70" s="23"/>
      <c r="T70" s="23"/>
      <c r="U70" s="23"/>
      <c r="V70" s="363"/>
      <c r="W70" s="206"/>
      <c r="X70" s="124"/>
      <c r="Y70" s="23"/>
      <c r="Z70" s="23"/>
      <c r="AA70" s="23"/>
    </row>
    <row r="71" spans="1:27" ht="47.25" customHeight="1">
      <c r="A71" s="23"/>
      <c r="B71" s="23"/>
      <c r="C71" s="23"/>
      <c r="D71" s="23"/>
      <c r="E71" s="23"/>
      <c r="F71" s="23"/>
      <c r="G71" s="23"/>
      <c r="H71" s="20"/>
      <c r="I71" s="23"/>
      <c r="J71" s="23"/>
      <c r="K71" s="23"/>
      <c r="L71" s="23"/>
      <c r="M71" s="23"/>
      <c r="N71" s="23"/>
      <c r="O71" s="23"/>
      <c r="P71" s="23"/>
      <c r="Q71" s="23"/>
      <c r="R71" s="23"/>
      <c r="S71" s="23"/>
      <c r="T71" s="23"/>
      <c r="U71" s="23"/>
      <c r="V71" s="363"/>
      <c r="W71" s="206"/>
      <c r="X71" s="124"/>
      <c r="Y71" s="23"/>
      <c r="Z71" s="23"/>
      <c r="AA71" s="23"/>
    </row>
    <row r="72" spans="1:27" ht="47.25" customHeight="1">
      <c r="A72" s="23"/>
      <c r="B72" s="23"/>
      <c r="C72" s="23"/>
      <c r="D72" s="23"/>
      <c r="E72" s="23"/>
      <c r="F72" s="23"/>
      <c r="G72" s="23"/>
      <c r="H72" s="20"/>
      <c r="I72" s="23"/>
      <c r="J72" s="23"/>
      <c r="K72" s="23"/>
      <c r="L72" s="23"/>
      <c r="M72" s="23"/>
      <c r="N72" s="23"/>
      <c r="O72" s="23"/>
      <c r="P72" s="23"/>
      <c r="Q72" s="23"/>
      <c r="R72" s="23"/>
      <c r="S72" s="23"/>
      <c r="T72" s="23"/>
      <c r="U72" s="23"/>
      <c r="V72" s="363"/>
      <c r="W72" s="206"/>
      <c r="X72" s="124"/>
      <c r="Y72" s="23"/>
      <c r="Z72" s="23"/>
      <c r="AA72" s="23"/>
    </row>
    <row r="73" spans="1:27" ht="47.25" customHeight="1">
      <c r="A73" s="23"/>
      <c r="B73" s="23"/>
      <c r="C73" s="23"/>
      <c r="D73" s="23"/>
      <c r="E73" s="23"/>
      <c r="F73" s="23"/>
      <c r="G73" s="23"/>
      <c r="H73" s="20"/>
      <c r="I73" s="23"/>
      <c r="J73" s="23"/>
      <c r="K73" s="23"/>
      <c r="L73" s="23"/>
      <c r="M73" s="23"/>
      <c r="N73" s="23"/>
      <c r="O73" s="23"/>
      <c r="P73" s="23"/>
      <c r="Q73" s="23"/>
      <c r="R73" s="23"/>
      <c r="S73" s="23"/>
      <c r="T73" s="23"/>
      <c r="U73" s="23"/>
      <c r="V73" s="363"/>
      <c r="W73" s="206"/>
      <c r="X73" s="124"/>
      <c r="Y73" s="23"/>
      <c r="Z73" s="23"/>
      <c r="AA73" s="23"/>
    </row>
    <row r="74" spans="1:27" ht="47.25" customHeight="1">
      <c r="A74" s="23"/>
      <c r="B74" s="23"/>
      <c r="C74" s="23"/>
      <c r="D74" s="23"/>
      <c r="E74" s="23"/>
      <c r="F74" s="23"/>
      <c r="G74" s="23"/>
      <c r="H74" s="20"/>
      <c r="I74" s="23"/>
      <c r="J74" s="23"/>
      <c r="K74" s="23"/>
      <c r="L74" s="23"/>
      <c r="M74" s="23"/>
      <c r="N74" s="23"/>
      <c r="O74" s="23"/>
      <c r="P74" s="23"/>
      <c r="Q74" s="23"/>
      <c r="R74" s="23"/>
      <c r="S74" s="23"/>
      <c r="T74" s="23"/>
      <c r="U74" s="23"/>
      <c r="V74" s="363"/>
      <c r="W74" s="206"/>
      <c r="X74" s="124"/>
      <c r="Y74" s="23"/>
      <c r="Z74" s="23"/>
      <c r="AA74" s="23"/>
    </row>
    <row r="75" spans="1:27" ht="47.25" customHeight="1">
      <c r="A75" s="23"/>
      <c r="B75" s="23"/>
      <c r="C75" s="23"/>
      <c r="D75" s="23"/>
      <c r="E75" s="23"/>
      <c r="F75" s="23"/>
      <c r="G75" s="23"/>
      <c r="H75" s="20"/>
      <c r="I75" s="23"/>
      <c r="J75" s="23"/>
      <c r="K75" s="23"/>
      <c r="L75" s="23"/>
      <c r="M75" s="23"/>
      <c r="N75" s="23"/>
      <c r="O75" s="23"/>
      <c r="P75" s="23"/>
      <c r="Q75" s="23"/>
      <c r="R75" s="23"/>
      <c r="S75" s="23"/>
      <c r="T75" s="23"/>
      <c r="U75" s="23"/>
      <c r="V75" s="363"/>
      <c r="W75" s="206"/>
      <c r="X75" s="124"/>
      <c r="Y75" s="23"/>
      <c r="Z75" s="23"/>
      <c r="AA75" s="23"/>
    </row>
    <row r="76" spans="1:27" ht="47.25" customHeight="1">
      <c r="A76" s="23"/>
      <c r="B76" s="23"/>
      <c r="C76" s="23"/>
      <c r="D76" s="23"/>
      <c r="E76" s="23"/>
      <c r="F76" s="23"/>
      <c r="G76" s="23"/>
      <c r="H76" s="20"/>
      <c r="I76" s="23"/>
      <c r="J76" s="23"/>
      <c r="K76" s="23"/>
      <c r="L76" s="23"/>
      <c r="M76" s="23"/>
      <c r="N76" s="23"/>
      <c r="O76" s="23"/>
      <c r="P76" s="23"/>
      <c r="Q76" s="23"/>
      <c r="R76" s="23"/>
      <c r="S76" s="23"/>
      <c r="T76" s="23"/>
      <c r="U76" s="23"/>
      <c r="V76" s="363"/>
      <c r="W76" s="206"/>
      <c r="X76" s="124"/>
      <c r="Y76" s="23"/>
      <c r="Z76" s="23"/>
      <c r="AA76" s="23"/>
    </row>
    <row r="77" spans="1:27" ht="47.25" customHeight="1">
      <c r="A77" s="23"/>
      <c r="B77" s="23"/>
      <c r="C77" s="23"/>
      <c r="D77" s="23"/>
      <c r="E77" s="23"/>
      <c r="F77" s="23"/>
      <c r="G77" s="23"/>
      <c r="H77" s="20"/>
      <c r="I77" s="23"/>
      <c r="J77" s="23"/>
      <c r="K77" s="23"/>
      <c r="L77" s="23"/>
      <c r="M77" s="23"/>
      <c r="N77" s="23"/>
      <c r="O77" s="23"/>
      <c r="P77" s="23"/>
      <c r="Q77" s="23"/>
      <c r="R77" s="23"/>
      <c r="S77" s="23"/>
      <c r="T77" s="23"/>
      <c r="U77" s="23"/>
      <c r="V77" s="363"/>
      <c r="W77" s="206"/>
      <c r="X77" s="124"/>
      <c r="Y77" s="23"/>
      <c r="Z77" s="23"/>
      <c r="AA77" s="23"/>
    </row>
    <row r="78" spans="1:27" ht="47.25" customHeight="1">
      <c r="A78" s="23"/>
      <c r="B78" s="23"/>
      <c r="C78" s="23"/>
      <c r="D78" s="23"/>
      <c r="E78" s="23"/>
      <c r="F78" s="23"/>
      <c r="G78" s="23"/>
      <c r="H78" s="20"/>
      <c r="I78" s="23"/>
      <c r="J78" s="23"/>
      <c r="K78" s="23"/>
      <c r="L78" s="23"/>
      <c r="M78" s="23"/>
      <c r="N78" s="23"/>
      <c r="O78" s="23"/>
      <c r="P78" s="23"/>
      <c r="Q78" s="23"/>
      <c r="R78" s="23"/>
      <c r="S78" s="23"/>
      <c r="T78" s="23"/>
      <c r="U78" s="23"/>
      <c r="V78" s="363"/>
      <c r="W78" s="206"/>
      <c r="X78" s="124"/>
      <c r="Y78" s="23"/>
      <c r="Z78" s="23"/>
      <c r="AA78" s="23"/>
    </row>
    <row r="79" spans="1:27" ht="47.25" customHeight="1">
      <c r="A79" s="23"/>
      <c r="B79" s="23"/>
      <c r="C79" s="23"/>
      <c r="D79" s="23"/>
      <c r="E79" s="23"/>
      <c r="F79" s="23"/>
      <c r="G79" s="23"/>
      <c r="H79" s="20"/>
      <c r="I79" s="23"/>
      <c r="J79" s="23"/>
      <c r="K79" s="23"/>
      <c r="L79" s="23"/>
      <c r="M79" s="23"/>
      <c r="N79" s="23"/>
      <c r="O79" s="23"/>
      <c r="P79" s="23"/>
      <c r="Q79" s="23"/>
      <c r="R79" s="23"/>
      <c r="S79" s="23"/>
      <c r="T79" s="23"/>
      <c r="U79" s="23"/>
      <c r="V79" s="363"/>
      <c r="W79" s="206"/>
      <c r="X79" s="124"/>
      <c r="Y79" s="23"/>
      <c r="Z79" s="23"/>
      <c r="AA79" s="23"/>
    </row>
    <row r="80" spans="1:27" ht="47.25" customHeight="1">
      <c r="A80" s="23"/>
      <c r="B80" s="23"/>
      <c r="C80" s="23"/>
      <c r="D80" s="23"/>
      <c r="E80" s="23"/>
      <c r="F80" s="23"/>
      <c r="G80" s="23"/>
      <c r="H80" s="20"/>
      <c r="I80" s="23"/>
      <c r="J80" s="23"/>
      <c r="K80" s="23"/>
      <c r="L80" s="23"/>
      <c r="M80" s="23"/>
      <c r="N80" s="23"/>
      <c r="O80" s="23"/>
      <c r="P80" s="23"/>
      <c r="Q80" s="23"/>
      <c r="R80" s="23"/>
      <c r="S80" s="23"/>
      <c r="T80" s="23"/>
      <c r="U80" s="23"/>
      <c r="V80" s="363"/>
      <c r="W80" s="206"/>
      <c r="X80" s="124"/>
      <c r="Y80" s="23"/>
      <c r="Z80" s="23"/>
      <c r="AA80" s="23"/>
    </row>
    <row r="81" spans="1:27" ht="47.25" customHeight="1">
      <c r="A81" s="23"/>
      <c r="B81" s="23"/>
      <c r="C81" s="23"/>
      <c r="D81" s="23"/>
      <c r="E81" s="23"/>
      <c r="F81" s="23"/>
      <c r="G81" s="23"/>
      <c r="H81" s="20"/>
      <c r="I81" s="23"/>
      <c r="J81" s="23"/>
      <c r="K81" s="23"/>
      <c r="L81" s="23"/>
      <c r="M81" s="23"/>
      <c r="N81" s="23"/>
      <c r="O81" s="23"/>
      <c r="P81" s="23"/>
      <c r="Q81" s="23"/>
      <c r="R81" s="23"/>
      <c r="S81" s="23"/>
      <c r="T81" s="23"/>
      <c r="U81" s="23"/>
      <c r="V81" s="363"/>
      <c r="W81" s="206"/>
      <c r="X81" s="124"/>
      <c r="Y81" s="23"/>
      <c r="Z81" s="23"/>
      <c r="AA81" s="23"/>
    </row>
    <row r="82" spans="1:27" ht="47.25" customHeight="1">
      <c r="A82" s="23"/>
      <c r="B82" s="23"/>
      <c r="C82" s="23"/>
      <c r="D82" s="23"/>
      <c r="E82" s="23"/>
      <c r="F82" s="23"/>
      <c r="G82" s="23"/>
      <c r="H82" s="20"/>
      <c r="I82" s="23"/>
      <c r="J82" s="23"/>
      <c r="K82" s="23"/>
      <c r="L82" s="23"/>
      <c r="M82" s="23"/>
      <c r="N82" s="23"/>
      <c r="O82" s="23"/>
      <c r="P82" s="23"/>
      <c r="Q82" s="23"/>
      <c r="R82" s="23"/>
      <c r="S82" s="23"/>
      <c r="T82" s="23"/>
      <c r="U82" s="23"/>
      <c r="V82" s="363"/>
      <c r="W82" s="206"/>
      <c r="X82" s="124"/>
      <c r="Y82" s="23"/>
      <c r="Z82" s="23"/>
      <c r="AA82" s="23"/>
    </row>
    <row r="83" spans="1:27" ht="47.25" customHeight="1">
      <c r="A83" s="23"/>
      <c r="B83" s="23"/>
      <c r="C83" s="23"/>
      <c r="D83" s="23"/>
      <c r="E83" s="23"/>
      <c r="F83" s="23"/>
      <c r="G83" s="23"/>
      <c r="H83" s="20"/>
      <c r="I83" s="23"/>
      <c r="J83" s="23"/>
      <c r="K83" s="23"/>
      <c r="L83" s="23"/>
      <c r="M83" s="23"/>
      <c r="N83" s="23"/>
      <c r="O83" s="23"/>
      <c r="P83" s="23"/>
      <c r="Q83" s="23"/>
      <c r="R83" s="23"/>
      <c r="S83" s="23"/>
      <c r="T83" s="23"/>
      <c r="U83" s="23"/>
      <c r="V83" s="363"/>
      <c r="W83" s="206"/>
      <c r="X83" s="124"/>
      <c r="Y83" s="23"/>
      <c r="Z83" s="23"/>
      <c r="AA83" s="23"/>
    </row>
    <row r="84" spans="1:27" ht="47.25" customHeight="1">
      <c r="A84" s="23"/>
      <c r="B84" s="23"/>
      <c r="C84" s="23"/>
      <c r="D84" s="23"/>
      <c r="E84" s="23"/>
      <c r="F84" s="23"/>
      <c r="G84" s="23"/>
      <c r="H84" s="20"/>
      <c r="I84" s="23"/>
      <c r="J84" s="23"/>
      <c r="K84" s="23"/>
      <c r="L84" s="23"/>
      <c r="M84" s="23"/>
      <c r="N84" s="23"/>
      <c r="O84" s="23"/>
      <c r="P84" s="23"/>
      <c r="Q84" s="23"/>
      <c r="R84" s="23"/>
      <c r="S84" s="23"/>
      <c r="T84" s="23"/>
      <c r="U84" s="23"/>
      <c r="V84" s="363"/>
      <c r="W84" s="206"/>
      <c r="X84" s="124"/>
      <c r="Y84" s="23"/>
      <c r="Z84" s="23"/>
      <c r="AA84" s="23"/>
    </row>
    <row r="85" spans="1:27" ht="47.25" customHeight="1">
      <c r="A85" s="23"/>
      <c r="B85" s="23"/>
      <c r="C85" s="23"/>
      <c r="D85" s="23"/>
      <c r="E85" s="23"/>
      <c r="F85" s="23"/>
      <c r="G85" s="23"/>
      <c r="H85" s="20"/>
      <c r="I85" s="23"/>
      <c r="J85" s="23"/>
      <c r="K85" s="23"/>
      <c r="L85" s="23"/>
      <c r="M85" s="23"/>
      <c r="N85" s="23"/>
      <c r="O85" s="23"/>
      <c r="P85" s="23"/>
      <c r="Q85" s="23"/>
      <c r="R85" s="23"/>
      <c r="S85" s="23"/>
      <c r="T85" s="23"/>
      <c r="U85" s="23"/>
      <c r="V85" s="363"/>
      <c r="W85" s="206"/>
      <c r="X85" s="124"/>
      <c r="Y85" s="23"/>
      <c r="Z85" s="23"/>
      <c r="AA85" s="23"/>
    </row>
    <row r="86" spans="1:27" ht="47.25" customHeight="1">
      <c r="A86" s="23"/>
      <c r="B86" s="23"/>
      <c r="C86" s="23"/>
      <c r="D86" s="23"/>
      <c r="E86" s="23"/>
      <c r="F86" s="23"/>
      <c r="G86" s="23"/>
      <c r="H86" s="20"/>
      <c r="I86" s="23"/>
      <c r="J86" s="23"/>
      <c r="K86" s="23"/>
      <c r="L86" s="23"/>
      <c r="M86" s="23"/>
      <c r="N86" s="23"/>
      <c r="O86" s="23"/>
      <c r="P86" s="23"/>
      <c r="Q86" s="23"/>
      <c r="R86" s="23"/>
      <c r="S86" s="23"/>
      <c r="T86" s="23"/>
      <c r="U86" s="23"/>
      <c r="V86" s="363"/>
      <c r="W86" s="206"/>
      <c r="X86" s="124"/>
      <c r="Y86" s="23"/>
      <c r="Z86" s="23"/>
      <c r="AA86" s="23"/>
    </row>
    <row r="87" spans="1:27" ht="47.25" customHeight="1">
      <c r="A87" s="23"/>
      <c r="B87" s="23"/>
      <c r="C87" s="23"/>
      <c r="D87" s="23"/>
      <c r="E87" s="23"/>
      <c r="F87" s="23"/>
      <c r="G87" s="23"/>
      <c r="H87" s="20"/>
      <c r="I87" s="23"/>
      <c r="J87" s="23"/>
      <c r="K87" s="23"/>
      <c r="L87" s="23"/>
      <c r="M87" s="23"/>
      <c r="N87" s="23"/>
      <c r="O87" s="23"/>
      <c r="P87" s="23"/>
      <c r="Q87" s="23"/>
      <c r="R87" s="23"/>
      <c r="S87" s="23"/>
      <c r="T87" s="23"/>
      <c r="U87" s="23"/>
      <c r="V87" s="363"/>
      <c r="W87" s="206"/>
      <c r="X87" s="124"/>
      <c r="Y87" s="23"/>
      <c r="Z87" s="23"/>
      <c r="AA87" s="23"/>
    </row>
    <row r="88" spans="1:27" ht="47.25" customHeight="1">
      <c r="A88" s="23"/>
      <c r="B88" s="23"/>
      <c r="C88" s="23"/>
      <c r="D88" s="23"/>
      <c r="E88" s="23"/>
      <c r="F88" s="23"/>
      <c r="G88" s="23"/>
      <c r="H88" s="20"/>
      <c r="I88" s="23"/>
      <c r="J88" s="23"/>
      <c r="K88" s="23"/>
      <c r="L88" s="23"/>
      <c r="M88" s="23"/>
      <c r="N88" s="23"/>
      <c r="O88" s="23"/>
      <c r="P88" s="23"/>
      <c r="Q88" s="23"/>
      <c r="R88" s="23"/>
      <c r="S88" s="23"/>
      <c r="T88" s="23"/>
      <c r="U88" s="23"/>
      <c r="V88" s="363"/>
      <c r="W88" s="206"/>
      <c r="X88" s="124"/>
      <c r="Y88" s="23"/>
      <c r="Z88" s="23"/>
      <c r="AA88" s="23"/>
    </row>
    <row r="89" spans="1:27" ht="47.25" customHeight="1">
      <c r="A89" s="23"/>
      <c r="B89" s="23"/>
      <c r="C89" s="23"/>
      <c r="D89" s="23"/>
      <c r="E89" s="23"/>
      <c r="F89" s="23"/>
      <c r="G89" s="23"/>
      <c r="H89" s="20"/>
      <c r="I89" s="23"/>
      <c r="J89" s="23"/>
      <c r="K89" s="23"/>
      <c r="L89" s="23"/>
      <c r="M89" s="23"/>
      <c r="N89" s="23"/>
      <c r="O89" s="23"/>
      <c r="P89" s="23"/>
      <c r="Q89" s="23"/>
      <c r="R89" s="23"/>
      <c r="S89" s="23"/>
      <c r="T89" s="23"/>
      <c r="U89" s="23"/>
      <c r="V89" s="363"/>
      <c r="W89" s="206"/>
      <c r="X89" s="124"/>
      <c r="Y89" s="23"/>
      <c r="Z89" s="23"/>
      <c r="AA89" s="23"/>
    </row>
    <row r="90" spans="1:27" ht="47.25" customHeight="1">
      <c r="A90" s="23"/>
      <c r="B90" s="23"/>
      <c r="C90" s="23"/>
      <c r="D90" s="23"/>
      <c r="E90" s="23"/>
      <c r="F90" s="23"/>
      <c r="G90" s="23"/>
      <c r="H90" s="20"/>
      <c r="I90" s="23"/>
      <c r="J90" s="23"/>
      <c r="K90" s="23"/>
      <c r="L90" s="23"/>
      <c r="M90" s="23"/>
      <c r="N90" s="23"/>
      <c r="O90" s="23"/>
      <c r="P90" s="23"/>
      <c r="Q90" s="23"/>
      <c r="R90" s="23"/>
      <c r="S90" s="23"/>
      <c r="T90" s="23"/>
      <c r="U90" s="23"/>
      <c r="V90" s="363"/>
      <c r="W90" s="206"/>
      <c r="X90" s="124"/>
      <c r="Y90" s="23"/>
      <c r="Z90" s="23"/>
      <c r="AA90" s="23"/>
    </row>
    <row r="91" spans="1:27" ht="47.25" customHeight="1">
      <c r="A91" s="23"/>
      <c r="B91" s="23"/>
      <c r="C91" s="23"/>
      <c r="D91" s="23"/>
      <c r="E91" s="23"/>
      <c r="F91" s="23"/>
      <c r="G91" s="23"/>
      <c r="H91" s="20"/>
      <c r="I91" s="23"/>
      <c r="J91" s="23"/>
      <c r="K91" s="23"/>
      <c r="L91" s="23"/>
      <c r="M91" s="23"/>
      <c r="N91" s="23"/>
      <c r="O91" s="23"/>
      <c r="P91" s="23"/>
      <c r="Q91" s="23"/>
      <c r="R91" s="23"/>
      <c r="S91" s="23"/>
      <c r="T91" s="23"/>
      <c r="U91" s="23"/>
      <c r="V91" s="363"/>
      <c r="W91" s="206"/>
      <c r="X91" s="124"/>
      <c r="Y91" s="23"/>
      <c r="Z91" s="23"/>
      <c r="AA91" s="23"/>
    </row>
    <row r="92" spans="1:27" ht="47.25" customHeight="1">
      <c r="A92" s="23"/>
      <c r="B92" s="23"/>
      <c r="C92" s="23"/>
      <c r="D92" s="23"/>
      <c r="E92" s="23"/>
      <c r="F92" s="23"/>
      <c r="G92" s="23"/>
      <c r="H92" s="20"/>
      <c r="I92" s="23"/>
      <c r="J92" s="23"/>
      <c r="K92" s="23"/>
      <c r="L92" s="23"/>
      <c r="M92" s="23"/>
      <c r="N92" s="23"/>
      <c r="O92" s="23"/>
      <c r="P92" s="23"/>
      <c r="Q92" s="23"/>
      <c r="R92" s="23"/>
      <c r="S92" s="23"/>
      <c r="T92" s="23"/>
      <c r="U92" s="23"/>
      <c r="V92" s="363"/>
      <c r="W92" s="206"/>
      <c r="X92" s="124"/>
      <c r="Y92" s="23"/>
      <c r="Z92" s="23"/>
      <c r="AA92" s="23"/>
    </row>
    <row r="93" spans="1:27" ht="47.25" customHeight="1">
      <c r="A93" s="23"/>
      <c r="B93" s="23"/>
      <c r="C93" s="23"/>
      <c r="D93" s="23"/>
      <c r="E93" s="23"/>
      <c r="F93" s="23"/>
      <c r="G93" s="23"/>
      <c r="H93" s="20"/>
      <c r="I93" s="23"/>
      <c r="J93" s="23"/>
      <c r="K93" s="23"/>
      <c r="L93" s="23"/>
      <c r="M93" s="23"/>
      <c r="N93" s="23"/>
      <c r="O93" s="23"/>
      <c r="P93" s="23"/>
      <c r="Q93" s="23"/>
      <c r="R93" s="23"/>
      <c r="S93" s="23"/>
      <c r="T93" s="23"/>
      <c r="U93" s="23"/>
      <c r="V93" s="363"/>
      <c r="W93" s="206"/>
      <c r="X93" s="124"/>
      <c r="Y93" s="23"/>
      <c r="Z93" s="23"/>
      <c r="AA93" s="23"/>
    </row>
    <row r="94" spans="1:27" ht="47.25" customHeight="1">
      <c r="A94" s="23"/>
      <c r="B94" s="23"/>
      <c r="C94" s="23"/>
      <c r="D94" s="23"/>
      <c r="E94" s="23"/>
      <c r="F94" s="23"/>
      <c r="G94" s="23"/>
      <c r="H94" s="20"/>
      <c r="I94" s="23"/>
      <c r="J94" s="23"/>
      <c r="K94" s="23"/>
      <c r="L94" s="23"/>
      <c r="M94" s="23"/>
      <c r="N94" s="23"/>
      <c r="O94" s="23"/>
      <c r="P94" s="23"/>
      <c r="Q94" s="23"/>
      <c r="R94" s="23"/>
      <c r="S94" s="23"/>
      <c r="T94" s="23"/>
      <c r="U94" s="23"/>
      <c r="V94" s="363"/>
      <c r="W94" s="206"/>
      <c r="X94" s="124"/>
      <c r="Y94" s="23"/>
      <c r="Z94" s="23"/>
      <c r="AA94" s="23"/>
    </row>
    <row r="95" spans="1:27" ht="47.25" customHeight="1">
      <c r="A95" s="23"/>
      <c r="B95" s="23"/>
      <c r="C95" s="23"/>
      <c r="D95" s="23"/>
      <c r="E95" s="23"/>
      <c r="F95" s="23"/>
      <c r="G95" s="23"/>
      <c r="H95" s="20"/>
      <c r="I95" s="23"/>
      <c r="J95" s="23"/>
      <c r="K95" s="23"/>
      <c r="L95" s="23"/>
      <c r="M95" s="23"/>
      <c r="N95" s="23"/>
      <c r="O95" s="23"/>
      <c r="P95" s="23"/>
      <c r="Q95" s="23"/>
      <c r="R95" s="23"/>
      <c r="S95" s="23"/>
      <c r="T95" s="23"/>
      <c r="U95" s="23"/>
      <c r="V95" s="363"/>
      <c r="W95" s="206"/>
      <c r="X95" s="124"/>
      <c r="Y95" s="23"/>
      <c r="Z95" s="23"/>
      <c r="AA95" s="23"/>
    </row>
    <row r="96" spans="1:27" ht="47.25" customHeight="1">
      <c r="A96" s="23"/>
      <c r="B96" s="23"/>
      <c r="C96" s="23"/>
      <c r="D96" s="23"/>
      <c r="E96" s="23"/>
      <c r="F96" s="23"/>
      <c r="G96" s="23"/>
      <c r="H96" s="20"/>
      <c r="I96" s="23"/>
      <c r="J96" s="23"/>
      <c r="K96" s="23"/>
      <c r="L96" s="23"/>
      <c r="M96" s="23"/>
      <c r="N96" s="23"/>
      <c r="O96" s="23"/>
      <c r="P96" s="23"/>
      <c r="Q96" s="23"/>
      <c r="R96" s="23"/>
      <c r="S96" s="23"/>
      <c r="T96" s="23"/>
      <c r="U96" s="23"/>
      <c r="V96" s="363"/>
      <c r="W96" s="206"/>
      <c r="X96" s="124"/>
      <c r="Y96" s="23"/>
      <c r="Z96" s="23"/>
      <c r="AA96" s="23"/>
    </row>
    <row r="97" spans="1:27" ht="47.25" customHeight="1">
      <c r="A97" s="23"/>
      <c r="B97" s="23"/>
      <c r="C97" s="23"/>
      <c r="D97" s="23"/>
      <c r="E97" s="23"/>
      <c r="F97" s="23"/>
      <c r="G97" s="23"/>
      <c r="H97" s="20"/>
      <c r="I97" s="23"/>
      <c r="J97" s="23"/>
      <c r="K97" s="23"/>
      <c r="L97" s="23"/>
      <c r="M97" s="23"/>
      <c r="N97" s="23"/>
      <c r="O97" s="23"/>
      <c r="P97" s="23"/>
      <c r="Q97" s="23"/>
      <c r="R97" s="23"/>
      <c r="S97" s="23"/>
      <c r="T97" s="23"/>
      <c r="U97" s="23"/>
      <c r="V97" s="363"/>
      <c r="W97" s="206"/>
      <c r="X97" s="124"/>
      <c r="Y97" s="23"/>
      <c r="Z97" s="23"/>
      <c r="AA97" s="23"/>
    </row>
    <row r="98" spans="1:27" ht="47.25" customHeight="1">
      <c r="A98" s="23"/>
      <c r="B98" s="23"/>
      <c r="C98" s="23"/>
      <c r="D98" s="23"/>
      <c r="E98" s="23"/>
      <c r="F98" s="23"/>
      <c r="G98" s="23"/>
      <c r="H98" s="20"/>
      <c r="I98" s="23"/>
      <c r="J98" s="23"/>
      <c r="K98" s="23"/>
      <c r="L98" s="23"/>
      <c r="M98" s="23"/>
      <c r="N98" s="23"/>
      <c r="O98" s="23"/>
      <c r="P98" s="23"/>
      <c r="Q98" s="23"/>
      <c r="R98" s="23"/>
      <c r="S98" s="23"/>
      <c r="T98" s="23"/>
      <c r="U98" s="23"/>
      <c r="V98" s="363"/>
      <c r="W98" s="206"/>
      <c r="X98" s="124"/>
      <c r="Y98" s="23"/>
      <c r="Z98" s="23"/>
      <c r="AA98" s="23"/>
    </row>
    <row r="99" spans="1:27" ht="47.25" customHeight="1">
      <c r="A99" s="23"/>
      <c r="B99" s="23"/>
      <c r="C99" s="23"/>
      <c r="D99" s="23"/>
      <c r="E99" s="23"/>
      <c r="F99" s="23"/>
      <c r="G99" s="23"/>
      <c r="H99" s="20"/>
      <c r="I99" s="23"/>
      <c r="J99" s="23"/>
      <c r="K99" s="23"/>
      <c r="L99" s="23"/>
      <c r="M99" s="23"/>
      <c r="N99" s="23"/>
      <c r="O99" s="23"/>
      <c r="P99" s="23"/>
      <c r="Q99" s="23"/>
      <c r="R99" s="23"/>
      <c r="S99" s="23"/>
      <c r="T99" s="23"/>
      <c r="U99" s="23"/>
      <c r="V99" s="363"/>
      <c r="W99" s="206"/>
      <c r="X99" s="124"/>
      <c r="Y99" s="23"/>
      <c r="Z99" s="23"/>
      <c r="AA99" s="23"/>
    </row>
    <row r="100" spans="1:27" ht="47.25" customHeight="1">
      <c r="A100" s="23"/>
      <c r="B100" s="23"/>
      <c r="C100" s="23"/>
      <c r="D100" s="23"/>
      <c r="E100" s="23"/>
      <c r="F100" s="23"/>
      <c r="G100" s="23"/>
      <c r="H100" s="20"/>
      <c r="I100" s="23"/>
      <c r="J100" s="23"/>
      <c r="K100" s="23"/>
      <c r="L100" s="23"/>
      <c r="M100" s="23"/>
      <c r="N100" s="23"/>
      <c r="O100" s="23"/>
      <c r="P100" s="23"/>
      <c r="Q100" s="23"/>
      <c r="R100" s="23"/>
      <c r="S100" s="23"/>
      <c r="T100" s="23"/>
      <c r="U100" s="23"/>
      <c r="V100" s="363"/>
      <c r="W100" s="206"/>
      <c r="X100" s="124"/>
      <c r="Y100" s="23"/>
      <c r="Z100" s="23"/>
      <c r="AA100" s="23"/>
    </row>
    <row r="101" spans="1:27" ht="47.25" customHeight="1">
      <c r="A101" s="23"/>
      <c r="B101" s="23"/>
      <c r="C101" s="23"/>
      <c r="D101" s="23"/>
      <c r="E101" s="23"/>
      <c r="F101" s="23"/>
      <c r="G101" s="23"/>
      <c r="H101" s="20"/>
      <c r="I101" s="23"/>
      <c r="J101" s="23"/>
      <c r="K101" s="23"/>
      <c r="L101" s="23"/>
      <c r="M101" s="23"/>
      <c r="N101" s="23"/>
      <c r="O101" s="23"/>
      <c r="P101" s="23"/>
      <c r="Q101" s="23"/>
      <c r="R101" s="23"/>
      <c r="S101" s="23"/>
      <c r="T101" s="23"/>
      <c r="U101" s="23"/>
      <c r="V101" s="363"/>
      <c r="W101" s="206"/>
      <c r="X101" s="124"/>
      <c r="Y101" s="23"/>
      <c r="Z101" s="23"/>
      <c r="AA101" s="23"/>
    </row>
    <row r="102" spans="1:27" ht="47.25" customHeight="1">
      <c r="A102" s="23"/>
      <c r="B102" s="23"/>
      <c r="C102" s="23"/>
      <c r="D102" s="23"/>
      <c r="E102" s="23"/>
      <c r="F102" s="23"/>
      <c r="G102" s="23"/>
      <c r="H102" s="20"/>
      <c r="I102" s="23"/>
      <c r="J102" s="23"/>
      <c r="K102" s="23"/>
      <c r="L102" s="23"/>
      <c r="M102" s="23"/>
      <c r="N102" s="23"/>
      <c r="O102" s="23"/>
      <c r="P102" s="23"/>
      <c r="Q102" s="23"/>
      <c r="R102" s="23"/>
      <c r="S102" s="23"/>
      <c r="T102" s="23"/>
      <c r="U102" s="23"/>
      <c r="V102" s="363"/>
      <c r="W102" s="206"/>
      <c r="X102" s="124"/>
      <c r="Y102" s="23"/>
      <c r="Z102" s="23"/>
      <c r="AA102" s="23"/>
    </row>
    <row r="103" spans="1:27" ht="47.25" customHeight="1">
      <c r="A103" s="23"/>
      <c r="B103" s="23"/>
      <c r="C103" s="23"/>
      <c r="D103" s="23"/>
      <c r="E103" s="23"/>
      <c r="F103" s="23"/>
      <c r="G103" s="23"/>
      <c r="H103" s="20"/>
      <c r="I103" s="23"/>
      <c r="J103" s="23"/>
      <c r="K103" s="23"/>
      <c r="L103" s="23"/>
      <c r="M103" s="23"/>
      <c r="N103" s="23"/>
      <c r="O103" s="23"/>
      <c r="P103" s="23"/>
      <c r="Q103" s="23"/>
      <c r="R103" s="23"/>
      <c r="S103" s="23"/>
      <c r="T103" s="23"/>
      <c r="U103" s="23"/>
      <c r="V103" s="363"/>
      <c r="W103" s="206"/>
      <c r="X103" s="124"/>
      <c r="Y103" s="23"/>
      <c r="Z103" s="23"/>
      <c r="AA103" s="23"/>
    </row>
    <row r="104" spans="1:27" ht="47.25" customHeight="1">
      <c r="A104" s="23"/>
      <c r="B104" s="23"/>
      <c r="C104" s="23"/>
      <c r="D104" s="23"/>
      <c r="E104" s="23"/>
      <c r="F104" s="23"/>
      <c r="G104" s="23"/>
      <c r="H104" s="20"/>
      <c r="I104" s="23"/>
      <c r="J104" s="23"/>
      <c r="K104" s="23"/>
      <c r="L104" s="23"/>
      <c r="M104" s="23"/>
      <c r="N104" s="23"/>
      <c r="O104" s="23"/>
      <c r="P104" s="23"/>
      <c r="Q104" s="23"/>
      <c r="R104" s="23"/>
      <c r="S104" s="23"/>
      <c r="T104" s="23"/>
      <c r="U104" s="23"/>
      <c r="V104" s="363"/>
      <c r="W104" s="206"/>
      <c r="X104" s="124"/>
      <c r="Y104" s="23"/>
      <c r="Z104" s="23"/>
      <c r="AA104" s="23"/>
    </row>
    <row r="105" spans="1:27" ht="47.25" customHeight="1">
      <c r="A105" s="23"/>
      <c r="B105" s="23"/>
      <c r="C105" s="23"/>
      <c r="D105" s="23"/>
      <c r="E105" s="23"/>
      <c r="F105" s="23"/>
      <c r="G105" s="23"/>
      <c r="H105" s="20"/>
      <c r="I105" s="23"/>
      <c r="J105" s="23"/>
      <c r="K105" s="23"/>
      <c r="L105" s="23"/>
      <c r="M105" s="23"/>
      <c r="N105" s="23"/>
      <c r="O105" s="23"/>
      <c r="P105" s="23"/>
      <c r="Q105" s="23"/>
      <c r="R105" s="23"/>
      <c r="S105" s="23"/>
      <c r="T105" s="23"/>
      <c r="U105" s="23"/>
      <c r="V105" s="363"/>
      <c r="W105" s="206"/>
      <c r="X105" s="124"/>
      <c r="Y105" s="23"/>
      <c r="Z105" s="23"/>
      <c r="AA105" s="23"/>
    </row>
    <row r="106" spans="1:27" ht="47.25" customHeight="1">
      <c r="A106" s="23"/>
      <c r="B106" s="23"/>
      <c r="C106" s="23"/>
      <c r="D106" s="23"/>
      <c r="E106" s="23"/>
      <c r="F106" s="23"/>
      <c r="G106" s="23"/>
      <c r="H106" s="20"/>
      <c r="I106" s="23"/>
      <c r="J106" s="23"/>
      <c r="K106" s="23"/>
      <c r="L106" s="23"/>
      <c r="M106" s="23"/>
      <c r="N106" s="23"/>
      <c r="O106" s="23"/>
      <c r="P106" s="23"/>
      <c r="Q106" s="23"/>
      <c r="R106" s="23"/>
      <c r="S106" s="23"/>
      <c r="T106" s="23"/>
      <c r="U106" s="23"/>
      <c r="V106" s="363"/>
      <c r="W106" s="206"/>
      <c r="X106" s="124"/>
      <c r="Y106" s="23"/>
      <c r="Z106" s="23"/>
      <c r="AA106" s="23"/>
    </row>
    <row r="107" spans="1:27" ht="47.25" customHeight="1">
      <c r="A107" s="23"/>
      <c r="B107" s="23"/>
      <c r="C107" s="23"/>
      <c r="D107" s="23"/>
      <c r="E107" s="23"/>
      <c r="F107" s="23"/>
      <c r="G107" s="23"/>
      <c r="H107" s="20"/>
      <c r="I107" s="23"/>
      <c r="J107" s="23"/>
      <c r="K107" s="23"/>
      <c r="L107" s="23"/>
      <c r="M107" s="23"/>
      <c r="N107" s="23"/>
      <c r="O107" s="23"/>
      <c r="P107" s="23"/>
      <c r="Q107" s="23"/>
      <c r="R107" s="23"/>
      <c r="S107" s="23"/>
      <c r="T107" s="23"/>
      <c r="U107" s="23"/>
      <c r="V107" s="363"/>
      <c r="W107" s="206"/>
      <c r="X107" s="124"/>
      <c r="Y107" s="23"/>
      <c r="Z107" s="23"/>
      <c r="AA107" s="23"/>
    </row>
    <row r="108" spans="1:27" ht="47.25" customHeight="1">
      <c r="A108" s="23"/>
      <c r="B108" s="23"/>
      <c r="C108" s="23"/>
      <c r="D108" s="23"/>
      <c r="E108" s="23"/>
      <c r="F108" s="23"/>
      <c r="G108" s="23"/>
      <c r="H108" s="20"/>
      <c r="I108" s="23"/>
      <c r="J108" s="23"/>
      <c r="K108" s="23"/>
      <c r="L108" s="23"/>
      <c r="M108" s="23"/>
      <c r="N108" s="23"/>
      <c r="O108" s="23"/>
      <c r="P108" s="23"/>
      <c r="Q108" s="23"/>
      <c r="R108" s="23"/>
      <c r="S108" s="23"/>
      <c r="T108" s="23"/>
      <c r="U108" s="23"/>
      <c r="V108" s="363"/>
      <c r="W108" s="206"/>
      <c r="X108" s="124"/>
      <c r="Y108" s="23"/>
      <c r="Z108" s="23"/>
      <c r="AA108" s="23"/>
    </row>
    <row r="109" spans="1:27" ht="47.25" customHeight="1">
      <c r="A109" s="23"/>
      <c r="B109" s="23"/>
      <c r="C109" s="23"/>
      <c r="D109" s="23"/>
      <c r="E109" s="23"/>
      <c r="F109" s="23"/>
      <c r="G109" s="23"/>
      <c r="H109" s="20"/>
      <c r="I109" s="23"/>
      <c r="J109" s="23"/>
      <c r="K109" s="23"/>
      <c r="L109" s="23"/>
      <c r="M109" s="23"/>
      <c r="N109" s="23"/>
      <c r="O109" s="23"/>
      <c r="P109" s="23"/>
      <c r="Q109" s="23"/>
      <c r="R109" s="23"/>
      <c r="S109" s="23"/>
      <c r="T109" s="23"/>
      <c r="U109" s="23"/>
      <c r="V109" s="363"/>
      <c r="W109" s="206"/>
      <c r="X109" s="124"/>
      <c r="Y109" s="23"/>
      <c r="Z109" s="23"/>
      <c r="AA109" s="23"/>
    </row>
    <row r="110" spans="1:27" ht="47.25" customHeight="1">
      <c r="A110" s="23"/>
      <c r="B110" s="23"/>
      <c r="C110" s="23"/>
      <c r="D110" s="23"/>
      <c r="E110" s="23"/>
      <c r="F110" s="23"/>
      <c r="G110" s="23"/>
      <c r="H110" s="20"/>
      <c r="I110" s="23"/>
      <c r="J110" s="23"/>
      <c r="K110" s="23"/>
      <c r="L110" s="23"/>
      <c r="M110" s="23"/>
      <c r="N110" s="23"/>
      <c r="O110" s="23"/>
      <c r="P110" s="23"/>
      <c r="Q110" s="23"/>
      <c r="R110" s="23"/>
      <c r="S110" s="23"/>
      <c r="T110" s="23"/>
      <c r="U110" s="23"/>
      <c r="V110" s="363"/>
      <c r="W110" s="206"/>
      <c r="X110" s="124"/>
      <c r="Y110" s="23"/>
      <c r="Z110" s="23"/>
      <c r="AA110" s="23"/>
    </row>
    <row r="111" spans="1:27" ht="47.25" customHeight="1">
      <c r="A111" s="23"/>
      <c r="B111" s="23"/>
      <c r="C111" s="23"/>
      <c r="D111" s="23"/>
      <c r="E111" s="23"/>
      <c r="F111" s="23"/>
      <c r="G111" s="23"/>
      <c r="H111" s="20"/>
      <c r="I111" s="23"/>
      <c r="J111" s="23"/>
      <c r="K111" s="23"/>
      <c r="L111" s="23"/>
      <c r="M111" s="23"/>
      <c r="N111" s="23"/>
      <c r="O111" s="23"/>
      <c r="P111" s="23"/>
      <c r="Q111" s="23"/>
      <c r="R111" s="23"/>
      <c r="S111" s="23"/>
      <c r="T111" s="23"/>
      <c r="U111" s="23"/>
      <c r="V111" s="363"/>
      <c r="W111" s="206"/>
      <c r="X111" s="124"/>
      <c r="Y111" s="23"/>
      <c r="Z111" s="23"/>
      <c r="AA111" s="23"/>
    </row>
    <row r="112" spans="1:27" ht="47.25" customHeight="1">
      <c r="A112" s="23"/>
      <c r="B112" s="23"/>
      <c r="C112" s="23"/>
      <c r="D112" s="23"/>
      <c r="E112" s="23"/>
      <c r="F112" s="23"/>
      <c r="G112" s="23"/>
      <c r="H112" s="20"/>
      <c r="I112" s="23"/>
      <c r="J112" s="23"/>
      <c r="K112" s="23"/>
      <c r="L112" s="23"/>
      <c r="M112" s="23"/>
      <c r="N112" s="23"/>
      <c r="O112" s="23"/>
      <c r="P112" s="23"/>
      <c r="Q112" s="23"/>
      <c r="R112" s="23"/>
      <c r="S112" s="23"/>
      <c r="T112" s="23"/>
      <c r="U112" s="23"/>
      <c r="V112" s="363"/>
      <c r="W112" s="206"/>
      <c r="X112" s="124"/>
      <c r="Y112" s="23"/>
      <c r="Z112" s="23"/>
      <c r="AA112" s="23"/>
    </row>
    <row r="113" spans="1:27" ht="47.25" customHeight="1">
      <c r="A113" s="23"/>
      <c r="B113" s="23"/>
      <c r="C113" s="23"/>
      <c r="D113" s="23"/>
      <c r="E113" s="23"/>
      <c r="F113" s="23"/>
      <c r="G113" s="23"/>
      <c r="H113" s="20"/>
      <c r="I113" s="23"/>
      <c r="J113" s="23"/>
      <c r="K113" s="23"/>
      <c r="L113" s="23"/>
      <c r="M113" s="23"/>
      <c r="N113" s="23"/>
      <c r="O113" s="23"/>
      <c r="P113" s="23"/>
      <c r="Q113" s="23"/>
      <c r="R113" s="23"/>
      <c r="S113" s="23"/>
      <c r="T113" s="23"/>
      <c r="U113" s="23"/>
      <c r="V113" s="363"/>
      <c r="W113" s="206"/>
      <c r="X113" s="124"/>
      <c r="Y113" s="23"/>
      <c r="Z113" s="23"/>
      <c r="AA113" s="23"/>
    </row>
    <row r="114" spans="1:27" ht="47.25" customHeight="1">
      <c r="A114" s="23"/>
      <c r="B114" s="23"/>
      <c r="C114" s="23"/>
      <c r="D114" s="23"/>
      <c r="E114" s="23"/>
      <c r="F114" s="23"/>
      <c r="G114" s="23"/>
      <c r="H114" s="20"/>
      <c r="I114" s="23"/>
      <c r="J114" s="23"/>
      <c r="K114" s="23"/>
      <c r="L114" s="23"/>
      <c r="M114" s="23"/>
      <c r="N114" s="23"/>
      <c r="O114" s="23"/>
      <c r="P114" s="23"/>
      <c r="Q114" s="23"/>
      <c r="R114" s="23"/>
      <c r="S114" s="23"/>
      <c r="T114" s="23"/>
      <c r="U114" s="23"/>
      <c r="V114" s="363"/>
      <c r="W114" s="206"/>
      <c r="X114" s="124"/>
      <c r="Y114" s="23"/>
      <c r="Z114" s="23"/>
      <c r="AA114" s="23"/>
    </row>
    <row r="115" spans="1:27" ht="47.25" customHeight="1">
      <c r="A115" s="23"/>
      <c r="B115" s="23"/>
      <c r="C115" s="23"/>
      <c r="D115" s="23"/>
      <c r="E115" s="23"/>
      <c r="F115" s="23"/>
      <c r="G115" s="23"/>
      <c r="H115" s="20"/>
      <c r="I115" s="23"/>
      <c r="J115" s="23"/>
      <c r="K115" s="23"/>
      <c r="L115" s="23"/>
      <c r="M115" s="23"/>
      <c r="N115" s="23"/>
      <c r="O115" s="23"/>
      <c r="P115" s="23"/>
      <c r="Q115" s="23"/>
      <c r="R115" s="23"/>
      <c r="S115" s="23"/>
      <c r="T115" s="23"/>
      <c r="U115" s="23"/>
      <c r="V115" s="363"/>
      <c r="W115" s="206"/>
      <c r="X115" s="124"/>
      <c r="Y115" s="23"/>
      <c r="Z115" s="23"/>
      <c r="AA115" s="23"/>
    </row>
    <row r="116" spans="1:27" ht="47.25" customHeight="1">
      <c r="A116" s="23"/>
      <c r="B116" s="23"/>
      <c r="C116" s="23"/>
      <c r="D116" s="23"/>
      <c r="E116" s="23"/>
      <c r="F116" s="23"/>
      <c r="G116" s="23"/>
      <c r="H116" s="20"/>
      <c r="I116" s="23"/>
      <c r="J116" s="23"/>
      <c r="K116" s="23"/>
      <c r="L116" s="23"/>
      <c r="M116" s="23"/>
      <c r="N116" s="23"/>
      <c r="O116" s="23"/>
      <c r="P116" s="23"/>
      <c r="Q116" s="23"/>
      <c r="R116" s="23"/>
      <c r="S116" s="23"/>
      <c r="T116" s="23"/>
      <c r="U116" s="23"/>
      <c r="V116" s="363"/>
      <c r="W116" s="206"/>
      <c r="X116" s="124"/>
      <c r="Y116" s="23"/>
      <c r="Z116" s="23"/>
      <c r="AA116" s="23"/>
    </row>
    <row r="117" spans="1:27" ht="47.25" customHeight="1">
      <c r="A117" s="23"/>
      <c r="B117" s="23"/>
      <c r="C117" s="23"/>
      <c r="D117" s="23"/>
      <c r="E117" s="23"/>
      <c r="F117" s="23"/>
      <c r="G117" s="23"/>
      <c r="H117" s="20"/>
      <c r="I117" s="23"/>
      <c r="J117" s="23"/>
      <c r="K117" s="23"/>
      <c r="L117" s="23"/>
      <c r="M117" s="23"/>
      <c r="N117" s="23"/>
      <c r="O117" s="23"/>
      <c r="P117" s="23"/>
      <c r="Q117" s="23"/>
      <c r="R117" s="23"/>
      <c r="S117" s="23"/>
      <c r="T117" s="23"/>
      <c r="U117" s="23"/>
      <c r="V117" s="363"/>
      <c r="W117" s="206"/>
      <c r="X117" s="124"/>
      <c r="Y117" s="23"/>
      <c r="Z117" s="23"/>
      <c r="AA117" s="23"/>
    </row>
    <row r="118" spans="1:27" ht="47.25" customHeight="1">
      <c r="A118" s="23"/>
      <c r="B118" s="23"/>
      <c r="C118" s="23"/>
      <c r="D118" s="23"/>
      <c r="E118" s="23"/>
      <c r="F118" s="23"/>
      <c r="G118" s="23"/>
      <c r="H118" s="20"/>
      <c r="I118" s="23"/>
      <c r="J118" s="23"/>
      <c r="K118" s="23"/>
      <c r="L118" s="23"/>
      <c r="M118" s="23"/>
      <c r="N118" s="23"/>
      <c r="O118" s="23"/>
      <c r="P118" s="23"/>
      <c r="Q118" s="23"/>
      <c r="R118" s="23"/>
      <c r="S118" s="23"/>
      <c r="T118" s="23"/>
      <c r="U118" s="23"/>
      <c r="V118" s="363"/>
      <c r="W118" s="206"/>
      <c r="X118" s="124"/>
      <c r="Y118" s="23"/>
      <c r="Z118" s="23"/>
      <c r="AA118" s="23"/>
    </row>
    <row r="119" spans="1:27" ht="47.25" customHeight="1">
      <c r="A119" s="23"/>
      <c r="B119" s="23"/>
      <c r="C119" s="23"/>
      <c r="D119" s="23"/>
      <c r="E119" s="23"/>
      <c r="F119" s="23"/>
      <c r="G119" s="23"/>
      <c r="H119" s="20"/>
      <c r="I119" s="23"/>
      <c r="J119" s="23"/>
      <c r="K119" s="23"/>
      <c r="L119" s="23"/>
      <c r="M119" s="23"/>
      <c r="N119" s="23"/>
      <c r="O119" s="23"/>
      <c r="P119" s="23"/>
      <c r="Q119" s="23"/>
      <c r="R119" s="23"/>
      <c r="S119" s="23"/>
      <c r="T119" s="23"/>
      <c r="U119" s="23"/>
      <c r="V119" s="363"/>
      <c r="W119" s="206"/>
      <c r="X119" s="124"/>
      <c r="Y119" s="23"/>
      <c r="Z119" s="23"/>
      <c r="AA119" s="23"/>
    </row>
    <row r="120" spans="1:27" ht="47.25" customHeight="1">
      <c r="A120" s="23"/>
      <c r="B120" s="23"/>
      <c r="C120" s="23"/>
      <c r="D120" s="23"/>
      <c r="E120" s="23"/>
      <c r="F120" s="23"/>
      <c r="G120" s="23"/>
      <c r="H120" s="20"/>
      <c r="I120" s="23"/>
      <c r="J120" s="23"/>
      <c r="K120" s="23"/>
      <c r="L120" s="23"/>
      <c r="M120" s="23"/>
      <c r="N120" s="23"/>
      <c r="O120" s="23"/>
      <c r="P120" s="23"/>
      <c r="Q120" s="23"/>
      <c r="R120" s="23"/>
      <c r="S120" s="23"/>
      <c r="T120" s="23"/>
      <c r="U120" s="23"/>
      <c r="V120" s="363"/>
      <c r="W120" s="206"/>
      <c r="X120" s="124"/>
      <c r="Y120" s="23"/>
      <c r="Z120" s="23"/>
      <c r="AA120" s="23"/>
    </row>
    <row r="121" spans="1:27" ht="47.25" customHeight="1">
      <c r="A121" s="23"/>
      <c r="B121" s="23"/>
      <c r="C121" s="23"/>
      <c r="D121" s="23"/>
      <c r="E121" s="23"/>
      <c r="F121" s="23"/>
      <c r="G121" s="23"/>
      <c r="H121" s="20"/>
      <c r="I121" s="23"/>
      <c r="J121" s="23"/>
      <c r="K121" s="23"/>
      <c r="L121" s="23"/>
      <c r="M121" s="23"/>
      <c r="N121" s="23"/>
      <c r="O121" s="23"/>
      <c r="P121" s="23"/>
      <c r="Q121" s="23"/>
      <c r="R121" s="23"/>
      <c r="S121" s="23"/>
      <c r="T121" s="23"/>
      <c r="U121" s="23"/>
      <c r="V121" s="363"/>
      <c r="W121" s="206"/>
      <c r="X121" s="124"/>
      <c r="Y121" s="23"/>
      <c r="Z121" s="23"/>
      <c r="AA121" s="23"/>
    </row>
    <row r="122" spans="1:27" ht="47.25" customHeight="1">
      <c r="A122" s="23"/>
      <c r="B122" s="23"/>
      <c r="C122" s="23"/>
      <c r="D122" s="23"/>
      <c r="E122" s="23"/>
      <c r="F122" s="23"/>
      <c r="G122" s="23"/>
      <c r="H122" s="20"/>
      <c r="I122" s="23"/>
      <c r="J122" s="23"/>
      <c r="K122" s="23"/>
      <c r="L122" s="23"/>
      <c r="M122" s="23"/>
      <c r="N122" s="23"/>
      <c r="O122" s="23"/>
      <c r="P122" s="23"/>
      <c r="Q122" s="23"/>
      <c r="R122" s="23"/>
      <c r="S122" s="23"/>
      <c r="T122" s="23"/>
      <c r="U122" s="23"/>
      <c r="V122" s="363"/>
      <c r="W122" s="206"/>
      <c r="X122" s="124"/>
      <c r="Y122" s="23"/>
      <c r="Z122" s="23"/>
      <c r="AA122" s="23"/>
    </row>
    <row r="123" spans="1:27" ht="47.25" customHeight="1">
      <c r="A123" s="23"/>
      <c r="B123" s="23"/>
      <c r="C123" s="23"/>
      <c r="D123" s="23"/>
      <c r="E123" s="23"/>
      <c r="F123" s="23"/>
      <c r="G123" s="23"/>
      <c r="H123" s="20"/>
      <c r="I123" s="23"/>
      <c r="J123" s="23"/>
      <c r="K123" s="23"/>
      <c r="L123" s="23"/>
      <c r="M123" s="23"/>
      <c r="N123" s="23"/>
      <c r="O123" s="23"/>
      <c r="P123" s="23"/>
      <c r="Q123" s="23"/>
      <c r="R123" s="23"/>
      <c r="S123" s="23"/>
      <c r="T123" s="23"/>
      <c r="U123" s="23"/>
      <c r="V123" s="363"/>
      <c r="W123" s="206"/>
      <c r="X123" s="124"/>
      <c r="Y123" s="23"/>
      <c r="Z123" s="23"/>
      <c r="AA123" s="23"/>
    </row>
    <row r="124" spans="1:27" ht="47.25" customHeight="1">
      <c r="A124" s="23"/>
      <c r="B124" s="23"/>
      <c r="C124" s="23"/>
      <c r="D124" s="23"/>
      <c r="E124" s="23"/>
      <c r="F124" s="23"/>
      <c r="G124" s="23"/>
      <c r="H124" s="20"/>
      <c r="I124" s="23"/>
      <c r="J124" s="23"/>
      <c r="K124" s="23"/>
      <c r="L124" s="23"/>
      <c r="M124" s="23"/>
      <c r="N124" s="23"/>
      <c r="O124" s="23"/>
      <c r="P124" s="23"/>
      <c r="Q124" s="23"/>
      <c r="R124" s="23"/>
      <c r="S124" s="23"/>
      <c r="T124" s="23"/>
      <c r="U124" s="23"/>
      <c r="V124" s="363"/>
      <c r="W124" s="206"/>
      <c r="X124" s="124"/>
      <c r="Y124" s="23"/>
      <c r="Z124" s="23"/>
      <c r="AA124" s="23"/>
    </row>
    <row r="125" spans="1:27" ht="47.25" customHeight="1">
      <c r="A125" s="23"/>
      <c r="B125" s="23"/>
      <c r="C125" s="23"/>
      <c r="D125" s="23"/>
      <c r="E125" s="23"/>
      <c r="F125" s="23"/>
      <c r="G125" s="23"/>
      <c r="H125" s="20"/>
      <c r="I125" s="23"/>
      <c r="J125" s="23"/>
      <c r="K125" s="23"/>
      <c r="L125" s="23"/>
      <c r="M125" s="23"/>
      <c r="N125" s="23"/>
      <c r="O125" s="23"/>
      <c r="P125" s="23"/>
      <c r="Q125" s="23"/>
      <c r="R125" s="23"/>
      <c r="S125" s="23"/>
      <c r="T125" s="23"/>
      <c r="U125" s="23"/>
      <c r="V125" s="363"/>
      <c r="W125" s="206"/>
      <c r="X125" s="124"/>
      <c r="Y125" s="23"/>
      <c r="Z125" s="23"/>
      <c r="AA125" s="23"/>
    </row>
    <row r="126" spans="1:27" ht="47.25" customHeight="1">
      <c r="A126" s="23"/>
      <c r="B126" s="23"/>
      <c r="C126" s="23"/>
      <c r="D126" s="23"/>
      <c r="E126" s="23"/>
      <c r="F126" s="23"/>
      <c r="G126" s="23"/>
      <c r="H126" s="20"/>
      <c r="I126" s="23"/>
      <c r="J126" s="23"/>
      <c r="K126" s="23"/>
      <c r="L126" s="23"/>
      <c r="M126" s="23"/>
      <c r="N126" s="23"/>
      <c r="O126" s="23"/>
      <c r="P126" s="23"/>
      <c r="Q126" s="23"/>
      <c r="R126" s="23"/>
      <c r="S126" s="23"/>
      <c r="T126" s="23"/>
      <c r="U126" s="23"/>
      <c r="V126" s="363"/>
      <c r="W126" s="206"/>
      <c r="X126" s="124"/>
      <c r="Y126" s="23"/>
      <c r="Z126" s="23"/>
      <c r="AA126" s="23"/>
    </row>
    <row r="127" spans="1:27" ht="47.25" customHeight="1">
      <c r="A127" s="23"/>
      <c r="B127" s="23"/>
      <c r="C127" s="23"/>
      <c r="D127" s="23"/>
      <c r="E127" s="23"/>
      <c r="F127" s="23"/>
      <c r="G127" s="23"/>
      <c r="H127" s="20"/>
      <c r="I127" s="23"/>
      <c r="J127" s="23"/>
      <c r="K127" s="23"/>
      <c r="L127" s="23"/>
      <c r="M127" s="23"/>
      <c r="N127" s="23"/>
      <c r="O127" s="23"/>
      <c r="P127" s="23"/>
      <c r="Q127" s="23"/>
      <c r="R127" s="23"/>
      <c r="S127" s="23"/>
      <c r="T127" s="23"/>
      <c r="U127" s="23"/>
      <c r="V127" s="363"/>
      <c r="W127" s="206"/>
      <c r="X127" s="124"/>
      <c r="Y127" s="23"/>
      <c r="Z127" s="23"/>
      <c r="AA127" s="23"/>
    </row>
    <row r="128" spans="1:27" ht="47.25" customHeight="1">
      <c r="A128" s="23"/>
      <c r="B128" s="23"/>
      <c r="C128" s="23"/>
      <c r="D128" s="23"/>
      <c r="E128" s="23"/>
      <c r="F128" s="23"/>
      <c r="G128" s="23"/>
      <c r="H128" s="20"/>
      <c r="I128" s="23"/>
      <c r="J128" s="23"/>
      <c r="K128" s="23"/>
      <c r="L128" s="23"/>
      <c r="M128" s="23"/>
      <c r="N128" s="23"/>
      <c r="O128" s="23"/>
      <c r="P128" s="23"/>
      <c r="Q128" s="23"/>
      <c r="R128" s="23"/>
      <c r="S128" s="23"/>
      <c r="T128" s="23"/>
      <c r="U128" s="23"/>
      <c r="V128" s="363"/>
      <c r="W128" s="206"/>
      <c r="X128" s="124"/>
      <c r="Y128" s="23"/>
      <c r="Z128" s="23"/>
      <c r="AA128" s="23"/>
    </row>
    <row r="129" spans="1:27" ht="47.25" customHeight="1">
      <c r="A129" s="23"/>
      <c r="B129" s="23"/>
      <c r="C129" s="23"/>
      <c r="D129" s="23"/>
      <c r="E129" s="23"/>
      <c r="F129" s="23"/>
      <c r="G129" s="23"/>
      <c r="H129" s="20"/>
      <c r="I129" s="23"/>
      <c r="J129" s="23"/>
      <c r="K129" s="23"/>
      <c r="L129" s="23"/>
      <c r="M129" s="23"/>
      <c r="N129" s="23"/>
      <c r="O129" s="23"/>
      <c r="P129" s="23"/>
      <c r="Q129" s="23"/>
      <c r="R129" s="23"/>
      <c r="S129" s="23"/>
      <c r="T129" s="23"/>
      <c r="U129" s="23"/>
      <c r="V129" s="363"/>
      <c r="W129" s="206"/>
      <c r="X129" s="124"/>
      <c r="Y129" s="23"/>
      <c r="Z129" s="23"/>
      <c r="AA129" s="23"/>
    </row>
    <row r="130" spans="1:27" ht="47.25" customHeight="1">
      <c r="A130" s="23"/>
      <c r="B130" s="23"/>
      <c r="C130" s="23"/>
      <c r="D130" s="23"/>
      <c r="E130" s="23"/>
      <c r="F130" s="23"/>
      <c r="G130" s="23"/>
      <c r="H130" s="20"/>
      <c r="I130" s="23"/>
      <c r="J130" s="23"/>
      <c r="K130" s="23"/>
      <c r="L130" s="23"/>
      <c r="M130" s="23"/>
      <c r="N130" s="23"/>
      <c r="O130" s="23"/>
      <c r="P130" s="23"/>
      <c r="Q130" s="23"/>
      <c r="R130" s="23"/>
      <c r="S130" s="23"/>
      <c r="T130" s="23"/>
      <c r="U130" s="23"/>
      <c r="V130" s="363"/>
      <c r="W130" s="206"/>
      <c r="X130" s="124"/>
      <c r="Y130" s="23"/>
      <c r="Z130" s="23"/>
      <c r="AA130" s="23"/>
    </row>
    <row r="131" spans="1:27" ht="47.25" customHeight="1">
      <c r="A131" s="23"/>
      <c r="B131" s="23"/>
      <c r="C131" s="23"/>
      <c r="D131" s="23"/>
      <c r="E131" s="23"/>
      <c r="F131" s="23"/>
      <c r="G131" s="23"/>
      <c r="H131" s="20"/>
      <c r="I131" s="23"/>
      <c r="J131" s="23"/>
      <c r="K131" s="23"/>
      <c r="L131" s="23"/>
      <c r="M131" s="23"/>
      <c r="N131" s="23"/>
      <c r="O131" s="23"/>
      <c r="P131" s="23"/>
      <c r="Q131" s="23"/>
      <c r="R131" s="23"/>
      <c r="S131" s="23"/>
      <c r="T131" s="23"/>
      <c r="U131" s="23"/>
      <c r="V131" s="363"/>
      <c r="W131" s="206"/>
      <c r="X131" s="124"/>
      <c r="Y131" s="23"/>
      <c r="Z131" s="23"/>
      <c r="AA131" s="23"/>
    </row>
    <row r="132" spans="1:27" ht="47.25" customHeight="1">
      <c r="A132" s="23"/>
      <c r="B132" s="23"/>
      <c r="C132" s="23"/>
      <c r="D132" s="23"/>
      <c r="E132" s="23"/>
      <c r="F132" s="23"/>
      <c r="G132" s="23"/>
      <c r="H132" s="20"/>
      <c r="I132" s="23"/>
      <c r="J132" s="23"/>
      <c r="K132" s="23"/>
      <c r="L132" s="23"/>
      <c r="M132" s="23"/>
      <c r="N132" s="23"/>
      <c r="O132" s="23"/>
      <c r="P132" s="23"/>
      <c r="Q132" s="23"/>
      <c r="R132" s="23"/>
      <c r="S132" s="23"/>
      <c r="T132" s="23"/>
      <c r="U132" s="23"/>
      <c r="V132" s="363"/>
      <c r="W132" s="206"/>
      <c r="X132" s="124"/>
      <c r="Y132" s="23"/>
      <c r="Z132" s="23"/>
      <c r="AA132" s="23"/>
    </row>
    <row r="133" spans="1:27" ht="47.25" customHeight="1">
      <c r="A133" s="23"/>
      <c r="B133" s="23"/>
      <c r="C133" s="23"/>
      <c r="D133" s="23"/>
      <c r="E133" s="23"/>
      <c r="F133" s="23"/>
      <c r="G133" s="23"/>
      <c r="H133" s="20"/>
      <c r="I133" s="23"/>
      <c r="J133" s="23"/>
      <c r="K133" s="23"/>
      <c r="L133" s="23"/>
      <c r="M133" s="23"/>
      <c r="N133" s="23"/>
      <c r="O133" s="23"/>
      <c r="P133" s="23"/>
      <c r="Q133" s="23"/>
      <c r="R133" s="23"/>
      <c r="S133" s="23"/>
      <c r="T133" s="23"/>
      <c r="U133" s="23"/>
      <c r="V133" s="363"/>
      <c r="W133" s="206"/>
      <c r="X133" s="124"/>
      <c r="Y133" s="23"/>
      <c r="Z133" s="23"/>
      <c r="AA133" s="23"/>
    </row>
    <row r="134" spans="1:27" ht="47.25" customHeight="1">
      <c r="A134" s="23"/>
      <c r="B134" s="23"/>
      <c r="C134" s="23"/>
      <c r="D134" s="23"/>
      <c r="E134" s="23"/>
      <c r="F134" s="23"/>
      <c r="G134" s="23"/>
      <c r="H134" s="20"/>
      <c r="I134" s="23"/>
      <c r="J134" s="23"/>
      <c r="K134" s="23"/>
      <c r="L134" s="23"/>
      <c r="M134" s="23"/>
      <c r="N134" s="23"/>
      <c r="O134" s="23"/>
      <c r="P134" s="23"/>
      <c r="Q134" s="23"/>
      <c r="R134" s="23"/>
      <c r="S134" s="23"/>
      <c r="T134" s="23"/>
      <c r="U134" s="23"/>
      <c r="V134" s="363"/>
      <c r="W134" s="206"/>
      <c r="X134" s="124"/>
      <c r="Y134" s="23"/>
      <c r="Z134" s="23"/>
      <c r="AA134" s="23"/>
    </row>
    <row r="135" spans="1:27" ht="47.25" customHeight="1">
      <c r="A135" s="23"/>
      <c r="B135" s="23"/>
      <c r="C135" s="23"/>
      <c r="D135" s="23"/>
      <c r="E135" s="23"/>
      <c r="F135" s="23"/>
      <c r="G135" s="23"/>
      <c r="H135" s="20"/>
      <c r="I135" s="23"/>
      <c r="J135" s="23"/>
      <c r="K135" s="23"/>
      <c r="L135" s="23"/>
      <c r="M135" s="23"/>
      <c r="N135" s="23"/>
      <c r="O135" s="23"/>
      <c r="P135" s="23"/>
      <c r="Q135" s="23"/>
      <c r="R135" s="23"/>
      <c r="S135" s="23"/>
      <c r="T135" s="23"/>
      <c r="U135" s="23"/>
      <c r="V135" s="363"/>
      <c r="W135" s="206"/>
      <c r="X135" s="124"/>
      <c r="Y135" s="23"/>
      <c r="Z135" s="23"/>
      <c r="AA135" s="23"/>
    </row>
    <row r="136" spans="1:27" ht="47.25" customHeight="1">
      <c r="A136" s="23"/>
      <c r="B136" s="23"/>
      <c r="C136" s="23"/>
      <c r="D136" s="23"/>
      <c r="E136" s="23"/>
      <c r="F136" s="23"/>
      <c r="G136" s="23"/>
      <c r="H136" s="20"/>
      <c r="I136" s="23"/>
      <c r="J136" s="23"/>
      <c r="K136" s="23"/>
      <c r="L136" s="23"/>
      <c r="M136" s="23"/>
      <c r="N136" s="23"/>
      <c r="O136" s="23"/>
      <c r="P136" s="23"/>
      <c r="Q136" s="23"/>
      <c r="R136" s="23"/>
      <c r="S136" s="23"/>
      <c r="T136" s="23"/>
      <c r="U136" s="23"/>
      <c r="V136" s="363"/>
      <c r="W136" s="206"/>
      <c r="X136" s="124"/>
      <c r="Y136" s="23"/>
      <c r="Z136" s="23"/>
      <c r="AA136" s="23"/>
    </row>
    <row r="137" spans="1:27" ht="47.25" customHeight="1">
      <c r="A137" s="23"/>
      <c r="B137" s="23"/>
      <c r="C137" s="23"/>
      <c r="D137" s="23"/>
      <c r="E137" s="23"/>
      <c r="F137" s="23"/>
      <c r="G137" s="23"/>
      <c r="H137" s="20"/>
      <c r="I137" s="23"/>
      <c r="J137" s="23"/>
      <c r="K137" s="23"/>
      <c r="L137" s="23"/>
      <c r="M137" s="23"/>
      <c r="N137" s="23"/>
      <c r="O137" s="23"/>
      <c r="P137" s="23"/>
      <c r="Q137" s="23"/>
      <c r="R137" s="23"/>
      <c r="S137" s="23"/>
      <c r="T137" s="23"/>
      <c r="U137" s="23"/>
      <c r="V137" s="363"/>
      <c r="W137" s="206"/>
      <c r="X137" s="124"/>
      <c r="Y137" s="23"/>
      <c r="Z137" s="23"/>
      <c r="AA137" s="23"/>
    </row>
    <row r="138" spans="1:27" ht="47.25" customHeight="1">
      <c r="A138" s="23"/>
      <c r="B138" s="23"/>
      <c r="C138" s="23"/>
      <c r="D138" s="23"/>
      <c r="E138" s="23"/>
      <c r="F138" s="23"/>
      <c r="G138" s="23"/>
      <c r="H138" s="20"/>
      <c r="I138" s="23"/>
      <c r="J138" s="23"/>
      <c r="K138" s="23"/>
      <c r="L138" s="23"/>
      <c r="M138" s="23"/>
      <c r="N138" s="23"/>
      <c r="O138" s="23"/>
      <c r="P138" s="23"/>
      <c r="Q138" s="23"/>
      <c r="R138" s="23"/>
      <c r="S138" s="23"/>
      <c r="T138" s="23"/>
      <c r="U138" s="23"/>
      <c r="V138" s="363"/>
      <c r="W138" s="206"/>
      <c r="X138" s="124"/>
      <c r="Y138" s="23"/>
      <c r="Z138" s="23"/>
      <c r="AA138" s="23"/>
    </row>
    <row r="139" spans="1:27" ht="47.25" customHeight="1">
      <c r="A139" s="23"/>
      <c r="B139" s="23"/>
      <c r="C139" s="23"/>
      <c r="D139" s="23"/>
      <c r="E139" s="23"/>
      <c r="F139" s="23"/>
      <c r="G139" s="23"/>
      <c r="H139" s="20"/>
      <c r="I139" s="23"/>
      <c r="J139" s="23"/>
      <c r="K139" s="23"/>
      <c r="L139" s="23"/>
      <c r="M139" s="23"/>
      <c r="N139" s="23"/>
      <c r="O139" s="23"/>
      <c r="P139" s="23"/>
      <c r="Q139" s="23"/>
      <c r="R139" s="23"/>
      <c r="S139" s="23"/>
      <c r="T139" s="23"/>
      <c r="U139" s="23"/>
      <c r="V139" s="363"/>
      <c r="W139" s="206"/>
      <c r="X139" s="124"/>
      <c r="Y139" s="23"/>
      <c r="Z139" s="23"/>
      <c r="AA139" s="23"/>
    </row>
    <row r="140" spans="1:27" ht="47.25" customHeight="1">
      <c r="A140" s="23"/>
      <c r="B140" s="23"/>
      <c r="C140" s="23"/>
      <c r="D140" s="23"/>
      <c r="E140" s="23"/>
      <c r="F140" s="23"/>
      <c r="G140" s="23"/>
      <c r="H140" s="20"/>
      <c r="I140" s="23"/>
      <c r="J140" s="23"/>
      <c r="K140" s="23"/>
      <c r="L140" s="23"/>
      <c r="M140" s="23"/>
      <c r="N140" s="23"/>
      <c r="O140" s="23"/>
      <c r="P140" s="23"/>
      <c r="Q140" s="23"/>
      <c r="R140" s="23"/>
      <c r="S140" s="23"/>
      <c r="T140" s="23"/>
      <c r="U140" s="23"/>
      <c r="V140" s="363"/>
      <c r="W140" s="206"/>
      <c r="X140" s="124"/>
      <c r="Y140" s="23"/>
      <c r="Z140" s="23"/>
      <c r="AA140" s="23"/>
    </row>
    <row r="141" spans="1:27" ht="47.25" customHeight="1">
      <c r="A141" s="23"/>
      <c r="B141" s="23"/>
      <c r="C141" s="23"/>
      <c r="D141" s="23"/>
      <c r="E141" s="23"/>
      <c r="F141" s="23"/>
      <c r="G141" s="23"/>
      <c r="H141" s="20"/>
      <c r="I141" s="23"/>
      <c r="J141" s="23"/>
      <c r="K141" s="23"/>
      <c r="L141" s="23"/>
      <c r="M141" s="23"/>
      <c r="N141" s="23"/>
      <c r="O141" s="23"/>
      <c r="P141" s="23"/>
      <c r="Q141" s="23"/>
      <c r="R141" s="23"/>
      <c r="S141" s="23"/>
      <c r="T141" s="23"/>
      <c r="U141" s="23"/>
      <c r="V141" s="363"/>
      <c r="W141" s="206"/>
      <c r="X141" s="124"/>
      <c r="Y141" s="23"/>
      <c r="Z141" s="23"/>
      <c r="AA141" s="23"/>
    </row>
    <row r="142" spans="1:27" ht="47.25" customHeight="1">
      <c r="A142" s="23"/>
      <c r="B142" s="23"/>
      <c r="C142" s="23"/>
      <c r="D142" s="23"/>
      <c r="E142" s="23"/>
      <c r="F142" s="23"/>
      <c r="G142" s="23"/>
      <c r="H142" s="20"/>
      <c r="I142" s="23"/>
      <c r="J142" s="23"/>
      <c r="K142" s="23"/>
      <c r="L142" s="23"/>
      <c r="M142" s="23"/>
      <c r="N142" s="23"/>
      <c r="O142" s="23"/>
      <c r="P142" s="23"/>
      <c r="Q142" s="23"/>
      <c r="R142" s="23"/>
      <c r="S142" s="23"/>
      <c r="T142" s="23"/>
      <c r="U142" s="23"/>
      <c r="V142" s="363"/>
      <c r="W142" s="206"/>
      <c r="X142" s="124"/>
      <c r="Y142" s="23"/>
      <c r="Z142" s="23"/>
      <c r="AA142" s="23"/>
    </row>
    <row r="143" spans="1:27" ht="47.25" customHeight="1">
      <c r="A143" s="23"/>
      <c r="B143" s="23"/>
      <c r="C143" s="23"/>
      <c r="D143" s="23"/>
      <c r="E143" s="23"/>
      <c r="F143" s="23"/>
      <c r="G143" s="23"/>
      <c r="H143" s="20"/>
      <c r="I143" s="23"/>
      <c r="J143" s="23"/>
      <c r="K143" s="23"/>
      <c r="L143" s="23"/>
      <c r="M143" s="23"/>
      <c r="N143" s="23"/>
      <c r="O143" s="23"/>
      <c r="P143" s="23"/>
      <c r="Q143" s="23"/>
      <c r="R143" s="23"/>
      <c r="S143" s="23"/>
      <c r="T143" s="23"/>
      <c r="U143" s="23"/>
      <c r="V143" s="363"/>
      <c r="W143" s="206"/>
      <c r="X143" s="124"/>
      <c r="Y143" s="23"/>
      <c r="Z143" s="23"/>
      <c r="AA143" s="23"/>
    </row>
    <row r="144" spans="1:27" ht="47.25" customHeight="1">
      <c r="A144" s="23"/>
      <c r="B144" s="23"/>
      <c r="C144" s="23"/>
      <c r="D144" s="23"/>
      <c r="E144" s="23"/>
      <c r="F144" s="23"/>
      <c r="G144" s="23"/>
      <c r="H144" s="20"/>
      <c r="I144" s="23"/>
      <c r="J144" s="23"/>
      <c r="K144" s="23"/>
      <c r="L144" s="23"/>
      <c r="M144" s="23"/>
      <c r="N144" s="23"/>
      <c r="O144" s="23"/>
      <c r="P144" s="23"/>
      <c r="Q144" s="23"/>
      <c r="R144" s="23"/>
      <c r="S144" s="23"/>
      <c r="T144" s="23"/>
      <c r="U144" s="23"/>
      <c r="V144" s="363"/>
      <c r="W144" s="206"/>
      <c r="X144" s="124"/>
      <c r="Y144" s="23"/>
      <c r="Z144" s="23"/>
      <c r="AA144" s="23"/>
    </row>
    <row r="145" spans="1:27" ht="47.25" customHeight="1">
      <c r="A145" s="23"/>
      <c r="B145" s="23"/>
      <c r="C145" s="23"/>
      <c r="D145" s="23"/>
      <c r="E145" s="23"/>
      <c r="F145" s="23"/>
      <c r="G145" s="23"/>
      <c r="H145" s="20"/>
      <c r="I145" s="23"/>
      <c r="J145" s="23"/>
      <c r="K145" s="23"/>
      <c r="L145" s="23"/>
      <c r="M145" s="23"/>
      <c r="N145" s="23"/>
      <c r="O145" s="23"/>
      <c r="P145" s="23"/>
      <c r="Q145" s="23"/>
      <c r="R145" s="23"/>
      <c r="S145" s="23"/>
      <c r="T145" s="23"/>
      <c r="U145" s="23"/>
      <c r="V145" s="363"/>
      <c r="W145" s="206"/>
      <c r="X145" s="124"/>
      <c r="Y145" s="23"/>
      <c r="Z145" s="23"/>
      <c r="AA145" s="23"/>
    </row>
    <row r="146" spans="1:27" ht="47.25" customHeight="1">
      <c r="A146" s="23"/>
      <c r="B146" s="23"/>
      <c r="C146" s="23"/>
      <c r="D146" s="23"/>
      <c r="E146" s="23"/>
      <c r="F146" s="23"/>
      <c r="G146" s="23"/>
      <c r="H146" s="20"/>
      <c r="I146" s="23"/>
      <c r="J146" s="23"/>
      <c r="K146" s="23"/>
      <c r="L146" s="23"/>
      <c r="M146" s="23"/>
      <c r="N146" s="23"/>
      <c r="O146" s="23"/>
      <c r="P146" s="23"/>
      <c r="Q146" s="23"/>
      <c r="R146" s="23"/>
      <c r="S146" s="23"/>
      <c r="T146" s="23"/>
      <c r="U146" s="23"/>
      <c r="V146" s="363"/>
      <c r="W146" s="206"/>
      <c r="X146" s="124"/>
      <c r="Y146" s="23"/>
      <c r="Z146" s="23"/>
      <c r="AA146" s="23"/>
    </row>
    <row r="147" spans="1:27" ht="47.25" customHeight="1">
      <c r="A147" s="23"/>
      <c r="B147" s="23"/>
      <c r="C147" s="23"/>
      <c r="D147" s="23"/>
      <c r="E147" s="23"/>
      <c r="F147" s="23"/>
      <c r="G147" s="23"/>
      <c r="H147" s="20"/>
      <c r="I147" s="23"/>
      <c r="J147" s="23"/>
      <c r="K147" s="23"/>
      <c r="L147" s="23"/>
      <c r="M147" s="23"/>
      <c r="N147" s="23"/>
      <c r="O147" s="23"/>
      <c r="P147" s="23"/>
      <c r="Q147" s="23"/>
      <c r="R147" s="23"/>
      <c r="S147" s="23"/>
      <c r="T147" s="23"/>
      <c r="U147" s="23"/>
      <c r="V147" s="363"/>
      <c r="W147" s="206"/>
      <c r="X147" s="124"/>
      <c r="Y147" s="23"/>
      <c r="Z147" s="23"/>
      <c r="AA147" s="23"/>
    </row>
    <row r="148" spans="1:27" ht="47.25" customHeight="1">
      <c r="A148" s="23"/>
      <c r="B148" s="23"/>
      <c r="C148" s="23"/>
      <c r="D148" s="23"/>
      <c r="E148" s="23"/>
      <c r="F148" s="23"/>
      <c r="G148" s="23"/>
      <c r="H148" s="20"/>
      <c r="I148" s="23"/>
      <c r="J148" s="23"/>
      <c r="K148" s="23"/>
      <c r="L148" s="23"/>
      <c r="M148" s="23"/>
      <c r="N148" s="23"/>
      <c r="O148" s="23"/>
      <c r="P148" s="23"/>
      <c r="Q148" s="23"/>
      <c r="R148" s="23"/>
      <c r="S148" s="23"/>
      <c r="T148" s="23"/>
      <c r="U148" s="23"/>
      <c r="V148" s="363"/>
      <c r="W148" s="206"/>
      <c r="X148" s="124"/>
      <c r="Y148" s="23"/>
      <c r="Z148" s="23"/>
      <c r="AA148" s="23"/>
    </row>
    <row r="149" spans="1:27" ht="47.25" customHeight="1">
      <c r="A149" s="23"/>
      <c r="B149" s="23"/>
      <c r="C149" s="23"/>
      <c r="D149" s="23"/>
      <c r="E149" s="23"/>
      <c r="F149" s="23"/>
      <c r="G149" s="23"/>
      <c r="H149" s="20"/>
      <c r="I149" s="23"/>
      <c r="J149" s="23"/>
      <c r="K149" s="23"/>
      <c r="L149" s="23"/>
      <c r="M149" s="23"/>
      <c r="N149" s="23"/>
      <c r="O149" s="23"/>
      <c r="P149" s="23"/>
      <c r="Q149" s="23"/>
      <c r="R149" s="23"/>
      <c r="S149" s="23"/>
      <c r="T149" s="23"/>
      <c r="U149" s="23"/>
      <c r="V149" s="363"/>
      <c r="W149" s="206"/>
      <c r="X149" s="124"/>
      <c r="Y149" s="23"/>
      <c r="Z149" s="23"/>
      <c r="AA149" s="23"/>
    </row>
    <row r="150" spans="1:27" ht="47.25" customHeight="1">
      <c r="A150" s="23"/>
      <c r="B150" s="23"/>
      <c r="C150" s="23"/>
      <c r="D150" s="23"/>
      <c r="E150" s="23"/>
      <c r="F150" s="23"/>
      <c r="G150" s="23"/>
      <c r="H150" s="20"/>
      <c r="I150" s="23"/>
      <c r="J150" s="23"/>
      <c r="K150" s="23"/>
      <c r="L150" s="23"/>
      <c r="M150" s="23"/>
      <c r="N150" s="23"/>
      <c r="O150" s="23"/>
      <c r="P150" s="23"/>
      <c r="Q150" s="23"/>
      <c r="R150" s="23"/>
      <c r="S150" s="23"/>
      <c r="T150" s="23"/>
      <c r="U150" s="23"/>
      <c r="V150" s="363"/>
      <c r="W150" s="206"/>
      <c r="X150" s="124"/>
      <c r="Y150" s="23"/>
      <c r="Z150" s="23"/>
      <c r="AA150" s="23"/>
    </row>
    <row r="151" spans="1:27" ht="47.25" customHeight="1">
      <c r="A151" s="23"/>
      <c r="B151" s="23"/>
      <c r="C151" s="23"/>
      <c r="D151" s="23"/>
      <c r="E151" s="23"/>
      <c r="F151" s="23"/>
      <c r="G151" s="23"/>
      <c r="H151" s="20"/>
      <c r="I151" s="23"/>
      <c r="J151" s="23"/>
      <c r="K151" s="23"/>
      <c r="L151" s="23"/>
      <c r="M151" s="23"/>
      <c r="N151" s="23"/>
      <c r="O151" s="23"/>
      <c r="P151" s="23"/>
      <c r="Q151" s="23"/>
      <c r="R151" s="23"/>
      <c r="S151" s="23"/>
      <c r="T151" s="23"/>
      <c r="U151" s="23"/>
      <c r="V151" s="363"/>
      <c r="W151" s="206"/>
      <c r="X151" s="124"/>
      <c r="Y151" s="23"/>
      <c r="Z151" s="23"/>
      <c r="AA151" s="23"/>
    </row>
    <row r="152" spans="1:27" ht="47.25" customHeight="1">
      <c r="A152" s="23"/>
      <c r="B152" s="23"/>
      <c r="C152" s="23"/>
      <c r="D152" s="23"/>
      <c r="E152" s="23"/>
      <c r="F152" s="23"/>
      <c r="G152" s="23"/>
      <c r="H152" s="20"/>
      <c r="I152" s="23"/>
      <c r="J152" s="23"/>
      <c r="K152" s="23"/>
      <c r="L152" s="23"/>
      <c r="M152" s="23"/>
      <c r="N152" s="23"/>
      <c r="O152" s="23"/>
      <c r="P152" s="23"/>
      <c r="Q152" s="23"/>
      <c r="R152" s="23"/>
      <c r="S152" s="23"/>
      <c r="T152" s="23"/>
      <c r="U152" s="23"/>
      <c r="V152" s="363"/>
      <c r="W152" s="206"/>
      <c r="X152" s="124"/>
      <c r="Y152" s="23"/>
      <c r="Z152" s="23"/>
      <c r="AA152" s="23"/>
    </row>
    <row r="153" spans="1:27" ht="47.25" customHeight="1">
      <c r="A153" s="23"/>
      <c r="B153" s="23"/>
      <c r="C153" s="23"/>
      <c r="D153" s="23"/>
      <c r="E153" s="23"/>
      <c r="F153" s="23"/>
      <c r="G153" s="23"/>
      <c r="H153" s="20"/>
      <c r="I153" s="23"/>
      <c r="J153" s="23"/>
      <c r="K153" s="23"/>
      <c r="L153" s="23"/>
      <c r="M153" s="23"/>
      <c r="N153" s="23"/>
      <c r="O153" s="23"/>
      <c r="P153" s="23"/>
      <c r="Q153" s="23"/>
      <c r="R153" s="23"/>
      <c r="S153" s="23"/>
      <c r="T153" s="23"/>
      <c r="U153" s="23"/>
      <c r="V153" s="363"/>
      <c r="W153" s="206"/>
      <c r="X153" s="124"/>
      <c r="Y153" s="23"/>
      <c r="Z153" s="23"/>
      <c r="AA153" s="23"/>
    </row>
    <row r="154" spans="1:27" ht="47.25" customHeight="1">
      <c r="A154" s="23"/>
      <c r="B154" s="23"/>
      <c r="C154" s="23"/>
      <c r="D154" s="23"/>
      <c r="E154" s="23"/>
      <c r="F154" s="23"/>
      <c r="G154" s="23"/>
      <c r="H154" s="20"/>
      <c r="I154" s="23"/>
      <c r="J154" s="23"/>
      <c r="K154" s="23"/>
      <c r="L154" s="23"/>
      <c r="M154" s="23"/>
      <c r="N154" s="23"/>
      <c r="O154" s="23"/>
      <c r="P154" s="23"/>
      <c r="Q154" s="23"/>
      <c r="R154" s="23"/>
      <c r="S154" s="23"/>
      <c r="T154" s="23"/>
      <c r="U154" s="23"/>
      <c r="V154" s="363"/>
      <c r="W154" s="206"/>
      <c r="X154" s="124"/>
      <c r="Y154" s="23"/>
      <c r="Z154" s="23"/>
      <c r="AA154" s="23"/>
    </row>
    <row r="155" spans="1:27" ht="47.25" customHeight="1">
      <c r="A155" s="23"/>
      <c r="B155" s="23"/>
      <c r="C155" s="23"/>
      <c r="D155" s="23"/>
      <c r="E155" s="23"/>
      <c r="F155" s="23"/>
      <c r="G155" s="23"/>
      <c r="H155" s="20"/>
      <c r="I155" s="23"/>
      <c r="J155" s="23"/>
      <c r="K155" s="23"/>
      <c r="L155" s="23"/>
      <c r="M155" s="23"/>
      <c r="N155" s="23"/>
      <c r="O155" s="23"/>
      <c r="P155" s="23"/>
      <c r="Q155" s="23"/>
      <c r="R155" s="23"/>
      <c r="S155" s="23"/>
      <c r="T155" s="23"/>
      <c r="U155" s="23"/>
      <c r="V155" s="363"/>
      <c r="W155" s="206"/>
      <c r="X155" s="124"/>
      <c r="Y155" s="23"/>
      <c r="Z155" s="23"/>
      <c r="AA155" s="23"/>
    </row>
    <row r="156" spans="1:27" ht="47.25" customHeight="1">
      <c r="A156" s="23"/>
      <c r="B156" s="23"/>
      <c r="C156" s="23"/>
      <c r="D156" s="23"/>
      <c r="E156" s="23"/>
      <c r="F156" s="23"/>
      <c r="G156" s="23"/>
      <c r="H156" s="20"/>
      <c r="I156" s="23"/>
      <c r="J156" s="23"/>
      <c r="K156" s="23"/>
      <c r="L156" s="23"/>
      <c r="M156" s="23"/>
      <c r="N156" s="23"/>
      <c r="O156" s="23"/>
      <c r="P156" s="23"/>
      <c r="Q156" s="23"/>
      <c r="R156" s="23"/>
      <c r="S156" s="23"/>
      <c r="T156" s="23"/>
      <c r="U156" s="23"/>
      <c r="V156" s="363"/>
      <c r="W156" s="206"/>
      <c r="X156" s="124"/>
      <c r="Y156" s="23"/>
      <c r="Z156" s="23"/>
      <c r="AA156" s="23"/>
    </row>
    <row r="157" spans="1:27" ht="47.25" customHeight="1">
      <c r="A157" s="23"/>
      <c r="B157" s="23"/>
      <c r="C157" s="23"/>
      <c r="D157" s="23"/>
      <c r="E157" s="23"/>
      <c r="F157" s="23"/>
      <c r="G157" s="23"/>
      <c r="H157" s="20"/>
      <c r="I157" s="23"/>
      <c r="J157" s="23"/>
      <c r="K157" s="23"/>
      <c r="L157" s="23"/>
      <c r="M157" s="23"/>
      <c r="N157" s="23"/>
      <c r="O157" s="23"/>
      <c r="P157" s="23"/>
      <c r="Q157" s="23"/>
      <c r="R157" s="23"/>
      <c r="S157" s="23"/>
      <c r="T157" s="23"/>
      <c r="U157" s="23"/>
      <c r="V157" s="363"/>
      <c r="W157" s="206"/>
      <c r="X157" s="124"/>
      <c r="Y157" s="23"/>
      <c r="Z157" s="23"/>
      <c r="AA157" s="23"/>
    </row>
    <row r="158" spans="1:27" ht="47.25" customHeight="1">
      <c r="A158" s="23"/>
      <c r="B158" s="23"/>
      <c r="C158" s="23"/>
      <c r="D158" s="23"/>
      <c r="E158" s="23"/>
      <c r="F158" s="23"/>
      <c r="G158" s="23"/>
      <c r="H158" s="20"/>
      <c r="I158" s="23"/>
      <c r="J158" s="23"/>
      <c r="K158" s="23"/>
      <c r="L158" s="23"/>
      <c r="M158" s="23"/>
      <c r="N158" s="23"/>
      <c r="O158" s="23"/>
      <c r="P158" s="23"/>
      <c r="Q158" s="23"/>
      <c r="R158" s="23"/>
      <c r="S158" s="23"/>
      <c r="T158" s="23"/>
      <c r="U158" s="23"/>
      <c r="V158" s="363"/>
      <c r="W158" s="206"/>
      <c r="X158" s="124"/>
      <c r="Y158" s="23"/>
      <c r="Z158" s="23"/>
      <c r="AA158" s="23"/>
    </row>
    <row r="159" spans="1:27" ht="47.25" customHeight="1">
      <c r="A159" s="23"/>
      <c r="B159" s="23"/>
      <c r="C159" s="23"/>
      <c r="D159" s="23"/>
      <c r="E159" s="23"/>
      <c r="F159" s="23"/>
      <c r="G159" s="23"/>
      <c r="H159" s="20"/>
      <c r="I159" s="23"/>
      <c r="J159" s="23"/>
      <c r="K159" s="23"/>
      <c r="L159" s="23"/>
      <c r="M159" s="23"/>
      <c r="N159" s="23"/>
      <c r="O159" s="23"/>
      <c r="P159" s="23"/>
      <c r="Q159" s="23"/>
      <c r="R159" s="23"/>
      <c r="S159" s="23"/>
      <c r="T159" s="23"/>
      <c r="U159" s="23"/>
      <c r="V159" s="363"/>
      <c r="W159" s="206"/>
      <c r="X159" s="124"/>
      <c r="Y159" s="23"/>
      <c r="Z159" s="23"/>
      <c r="AA159" s="23"/>
    </row>
    <row r="160" spans="1:27" ht="47.25" customHeight="1">
      <c r="A160" s="23"/>
      <c r="B160" s="23"/>
      <c r="C160" s="23"/>
      <c r="D160" s="23"/>
      <c r="E160" s="23"/>
      <c r="F160" s="23"/>
      <c r="G160" s="23"/>
      <c r="H160" s="20"/>
      <c r="I160" s="23"/>
      <c r="J160" s="23"/>
      <c r="K160" s="23"/>
      <c r="L160" s="23"/>
      <c r="M160" s="23"/>
      <c r="N160" s="23"/>
      <c r="O160" s="23"/>
      <c r="P160" s="23"/>
      <c r="Q160" s="23"/>
      <c r="R160" s="23"/>
      <c r="S160" s="23"/>
      <c r="T160" s="23"/>
      <c r="U160" s="23"/>
      <c r="V160" s="363"/>
      <c r="W160" s="206"/>
      <c r="X160" s="124"/>
      <c r="Y160" s="23"/>
      <c r="Z160" s="23"/>
      <c r="AA160" s="23"/>
    </row>
    <row r="161" spans="1:27" ht="47.25" customHeight="1">
      <c r="A161" s="23"/>
      <c r="B161" s="23"/>
      <c r="C161" s="23"/>
      <c r="D161" s="23"/>
      <c r="E161" s="23"/>
      <c r="F161" s="23"/>
      <c r="G161" s="23"/>
      <c r="H161" s="20"/>
      <c r="I161" s="23"/>
      <c r="J161" s="23"/>
      <c r="K161" s="23"/>
      <c r="L161" s="23"/>
      <c r="M161" s="23"/>
      <c r="N161" s="23"/>
      <c r="O161" s="23"/>
      <c r="P161" s="23"/>
      <c r="Q161" s="23"/>
      <c r="R161" s="23"/>
      <c r="S161" s="23"/>
      <c r="T161" s="23"/>
      <c r="U161" s="23"/>
      <c r="V161" s="363"/>
      <c r="W161" s="206"/>
      <c r="X161" s="124"/>
      <c r="Y161" s="23"/>
      <c r="Z161" s="23"/>
      <c r="AA161" s="23"/>
    </row>
    <row r="162" spans="1:27" ht="47.25" customHeight="1">
      <c r="A162" s="23"/>
      <c r="B162" s="23"/>
      <c r="C162" s="23"/>
      <c r="D162" s="23"/>
      <c r="E162" s="23"/>
      <c r="F162" s="23"/>
      <c r="G162" s="23"/>
      <c r="H162" s="20"/>
      <c r="I162" s="23"/>
      <c r="J162" s="23"/>
      <c r="K162" s="23"/>
      <c r="L162" s="23"/>
      <c r="M162" s="23"/>
      <c r="N162" s="23"/>
      <c r="O162" s="23"/>
      <c r="P162" s="23"/>
      <c r="Q162" s="23"/>
      <c r="R162" s="23"/>
      <c r="S162" s="23"/>
      <c r="T162" s="23"/>
      <c r="U162" s="23"/>
      <c r="V162" s="363"/>
      <c r="W162" s="206"/>
      <c r="X162" s="124"/>
      <c r="Y162" s="23"/>
      <c r="Z162" s="23"/>
      <c r="AA162" s="23"/>
    </row>
    <row r="163" spans="1:27" ht="47.25" customHeight="1">
      <c r="A163" s="23"/>
      <c r="B163" s="23"/>
      <c r="C163" s="23"/>
      <c r="D163" s="23"/>
      <c r="E163" s="23"/>
      <c r="F163" s="23"/>
      <c r="G163" s="23"/>
      <c r="H163" s="20"/>
      <c r="I163" s="23"/>
      <c r="J163" s="23"/>
      <c r="K163" s="23"/>
      <c r="L163" s="23"/>
      <c r="M163" s="23"/>
      <c r="N163" s="23"/>
      <c r="O163" s="23"/>
      <c r="P163" s="23"/>
      <c r="Q163" s="23"/>
      <c r="R163" s="23"/>
      <c r="S163" s="23"/>
      <c r="T163" s="23"/>
      <c r="U163" s="23"/>
      <c r="V163" s="363"/>
      <c r="W163" s="206"/>
      <c r="X163" s="124"/>
      <c r="Y163" s="23"/>
      <c r="Z163" s="23"/>
      <c r="AA163" s="23"/>
    </row>
    <row r="164" spans="1:27" ht="47.25" customHeight="1">
      <c r="A164" s="23"/>
      <c r="B164" s="23"/>
      <c r="C164" s="23"/>
      <c r="D164" s="23"/>
      <c r="E164" s="23"/>
      <c r="F164" s="23"/>
      <c r="G164" s="23"/>
      <c r="H164" s="20"/>
      <c r="I164" s="23"/>
      <c r="J164" s="23"/>
      <c r="K164" s="23"/>
      <c r="L164" s="23"/>
      <c r="M164" s="23"/>
      <c r="N164" s="23"/>
      <c r="O164" s="23"/>
      <c r="P164" s="23"/>
      <c r="Q164" s="23"/>
      <c r="R164" s="23"/>
      <c r="S164" s="23"/>
      <c r="T164" s="23"/>
      <c r="U164" s="23"/>
      <c r="V164" s="363"/>
      <c r="W164" s="206"/>
      <c r="X164" s="124"/>
      <c r="Y164" s="23"/>
      <c r="Z164" s="23"/>
      <c r="AA164" s="23"/>
    </row>
    <row r="165" spans="1:27" ht="47.25" customHeight="1">
      <c r="A165" s="23"/>
      <c r="B165" s="23"/>
      <c r="C165" s="23"/>
      <c r="D165" s="23"/>
      <c r="E165" s="23"/>
      <c r="F165" s="23"/>
      <c r="G165" s="23"/>
      <c r="H165" s="20"/>
      <c r="I165" s="23"/>
      <c r="J165" s="23"/>
      <c r="K165" s="23"/>
      <c r="L165" s="23"/>
      <c r="M165" s="23"/>
      <c r="N165" s="23"/>
      <c r="O165" s="23"/>
      <c r="P165" s="23"/>
      <c r="Q165" s="23"/>
      <c r="R165" s="23"/>
      <c r="S165" s="23"/>
      <c r="T165" s="23"/>
      <c r="U165" s="23"/>
      <c r="V165" s="363"/>
      <c r="W165" s="206"/>
      <c r="X165" s="124"/>
      <c r="Y165" s="23"/>
      <c r="Z165" s="23"/>
      <c r="AA165" s="23"/>
    </row>
    <row r="166" spans="1:27" ht="47.25" customHeight="1">
      <c r="A166" s="23"/>
      <c r="B166" s="23"/>
      <c r="C166" s="23"/>
      <c r="D166" s="23"/>
      <c r="E166" s="23"/>
      <c r="F166" s="23"/>
      <c r="G166" s="23"/>
      <c r="H166" s="20"/>
      <c r="I166" s="23"/>
      <c r="J166" s="23"/>
      <c r="K166" s="23"/>
      <c r="L166" s="23"/>
      <c r="M166" s="23"/>
      <c r="N166" s="23"/>
      <c r="O166" s="23"/>
      <c r="P166" s="23"/>
      <c r="Q166" s="23"/>
      <c r="R166" s="23"/>
      <c r="S166" s="23"/>
      <c r="T166" s="23"/>
      <c r="U166" s="23"/>
      <c r="V166" s="363"/>
      <c r="W166" s="206"/>
      <c r="X166" s="124"/>
      <c r="Y166" s="23"/>
      <c r="Z166" s="23"/>
      <c r="AA166" s="23"/>
    </row>
    <row r="167" spans="1:27" ht="47.25" customHeight="1">
      <c r="A167" s="23"/>
      <c r="B167" s="23"/>
      <c r="C167" s="23"/>
      <c r="D167" s="23"/>
      <c r="E167" s="23"/>
      <c r="F167" s="23"/>
      <c r="G167" s="23"/>
      <c r="H167" s="20"/>
      <c r="I167" s="23"/>
      <c r="J167" s="23"/>
      <c r="K167" s="23"/>
      <c r="L167" s="23"/>
      <c r="M167" s="23"/>
      <c r="N167" s="23"/>
      <c r="O167" s="23"/>
      <c r="P167" s="23"/>
      <c r="Q167" s="23"/>
      <c r="R167" s="23"/>
      <c r="S167" s="23"/>
      <c r="T167" s="23"/>
      <c r="U167" s="23"/>
      <c r="V167" s="363"/>
      <c r="W167" s="206"/>
      <c r="X167" s="124"/>
      <c r="Y167" s="23"/>
      <c r="Z167" s="23"/>
      <c r="AA167" s="23"/>
    </row>
    <row r="168" spans="1:27" ht="47.25" customHeight="1">
      <c r="A168" s="23"/>
      <c r="B168" s="23"/>
      <c r="C168" s="23"/>
      <c r="D168" s="23"/>
      <c r="E168" s="23"/>
      <c r="F168" s="23"/>
      <c r="G168" s="23"/>
      <c r="H168" s="20"/>
      <c r="I168" s="23"/>
      <c r="J168" s="23"/>
      <c r="K168" s="23"/>
      <c r="L168" s="23"/>
      <c r="M168" s="23"/>
      <c r="N168" s="23"/>
      <c r="O168" s="23"/>
      <c r="P168" s="23"/>
      <c r="Q168" s="23"/>
      <c r="R168" s="23"/>
      <c r="S168" s="23"/>
      <c r="T168" s="23"/>
      <c r="U168" s="23"/>
      <c r="V168" s="363"/>
      <c r="W168" s="206"/>
      <c r="X168" s="124"/>
      <c r="Y168" s="23"/>
      <c r="Z168" s="23"/>
      <c r="AA168" s="23"/>
    </row>
    <row r="169" spans="1:27" ht="47.25" customHeight="1">
      <c r="A169" s="23"/>
      <c r="B169" s="23"/>
      <c r="C169" s="23"/>
      <c r="D169" s="23"/>
      <c r="E169" s="23"/>
      <c r="F169" s="23"/>
      <c r="G169" s="23"/>
      <c r="H169" s="20"/>
      <c r="I169" s="23"/>
      <c r="J169" s="23"/>
      <c r="K169" s="23"/>
      <c r="L169" s="23"/>
      <c r="M169" s="23"/>
      <c r="N169" s="23"/>
      <c r="O169" s="23"/>
      <c r="P169" s="23"/>
      <c r="Q169" s="23"/>
      <c r="R169" s="23"/>
      <c r="S169" s="23"/>
      <c r="T169" s="23"/>
      <c r="U169" s="23"/>
      <c r="V169" s="363"/>
      <c r="W169" s="206"/>
      <c r="X169" s="124"/>
      <c r="Y169" s="23"/>
      <c r="Z169" s="23"/>
      <c r="AA169" s="23"/>
    </row>
    <row r="170" spans="1:27" ht="47.25" customHeight="1">
      <c r="A170" s="23"/>
      <c r="B170" s="23"/>
      <c r="C170" s="23"/>
      <c r="D170" s="23"/>
      <c r="E170" s="23"/>
      <c r="F170" s="23"/>
      <c r="G170" s="23"/>
      <c r="H170" s="20"/>
      <c r="I170" s="23"/>
      <c r="J170" s="23"/>
      <c r="K170" s="23"/>
      <c r="L170" s="23"/>
      <c r="M170" s="23"/>
      <c r="N170" s="23"/>
      <c r="O170" s="23"/>
      <c r="P170" s="23"/>
      <c r="Q170" s="23"/>
      <c r="R170" s="23"/>
      <c r="S170" s="23"/>
      <c r="T170" s="23"/>
      <c r="U170" s="23"/>
      <c r="V170" s="363"/>
      <c r="W170" s="206"/>
      <c r="X170" s="124"/>
      <c r="Y170" s="23"/>
      <c r="Z170" s="23"/>
      <c r="AA170" s="23"/>
    </row>
    <row r="171" spans="1:27" ht="47.25" customHeight="1">
      <c r="A171" s="23"/>
      <c r="B171" s="23"/>
      <c r="C171" s="23"/>
      <c r="D171" s="23"/>
      <c r="E171" s="23"/>
      <c r="F171" s="23"/>
      <c r="G171" s="23"/>
      <c r="H171" s="20"/>
      <c r="I171" s="23"/>
      <c r="J171" s="23"/>
      <c r="K171" s="23"/>
      <c r="L171" s="23"/>
      <c r="M171" s="23"/>
      <c r="N171" s="23"/>
      <c r="O171" s="23"/>
      <c r="P171" s="23"/>
      <c r="Q171" s="23"/>
      <c r="R171" s="23"/>
      <c r="S171" s="23"/>
      <c r="T171" s="23"/>
      <c r="U171" s="23"/>
      <c r="V171" s="363"/>
      <c r="W171" s="206"/>
      <c r="X171" s="124"/>
      <c r="Y171" s="23"/>
      <c r="Z171" s="23"/>
      <c r="AA171" s="23"/>
    </row>
    <row r="172" spans="1:27" ht="47.25" customHeight="1">
      <c r="A172" s="23"/>
      <c r="B172" s="23"/>
      <c r="C172" s="23"/>
      <c r="D172" s="23"/>
      <c r="E172" s="23"/>
      <c r="F172" s="23"/>
      <c r="G172" s="23"/>
      <c r="H172" s="20"/>
      <c r="I172" s="23"/>
      <c r="J172" s="23"/>
      <c r="K172" s="23"/>
      <c r="L172" s="23"/>
      <c r="M172" s="23"/>
      <c r="N172" s="23"/>
      <c r="O172" s="23"/>
      <c r="P172" s="23"/>
      <c r="Q172" s="23"/>
      <c r="R172" s="23"/>
      <c r="S172" s="23"/>
      <c r="T172" s="23"/>
      <c r="U172" s="23"/>
      <c r="V172" s="363"/>
      <c r="W172" s="206"/>
      <c r="X172" s="124"/>
      <c r="Y172" s="23"/>
      <c r="Z172" s="23"/>
      <c r="AA172" s="23"/>
    </row>
    <row r="173" spans="1:27" ht="47.25" customHeight="1">
      <c r="A173" s="23"/>
      <c r="B173" s="23"/>
      <c r="C173" s="23"/>
      <c r="D173" s="23"/>
      <c r="E173" s="23"/>
      <c r="F173" s="23"/>
      <c r="G173" s="23"/>
      <c r="H173" s="20"/>
      <c r="I173" s="23"/>
      <c r="J173" s="23"/>
      <c r="K173" s="23"/>
      <c r="L173" s="23"/>
      <c r="M173" s="23"/>
      <c r="N173" s="23"/>
      <c r="O173" s="23"/>
      <c r="P173" s="23"/>
      <c r="Q173" s="23"/>
      <c r="R173" s="23"/>
      <c r="S173" s="23"/>
      <c r="T173" s="23"/>
      <c r="U173" s="23"/>
      <c r="V173" s="363"/>
      <c r="W173" s="206"/>
      <c r="X173" s="124"/>
      <c r="Y173" s="23"/>
      <c r="Z173" s="23"/>
      <c r="AA173" s="23"/>
    </row>
    <row r="174" spans="1:27" ht="47.25" customHeight="1">
      <c r="A174" s="23"/>
      <c r="B174" s="23"/>
      <c r="C174" s="23"/>
      <c r="D174" s="23"/>
      <c r="E174" s="23"/>
      <c r="F174" s="23"/>
      <c r="G174" s="23"/>
      <c r="H174" s="20"/>
      <c r="I174" s="23"/>
      <c r="J174" s="23"/>
      <c r="K174" s="23"/>
      <c r="L174" s="23"/>
      <c r="M174" s="23"/>
      <c r="N174" s="23"/>
      <c r="O174" s="23"/>
      <c r="P174" s="23"/>
      <c r="Q174" s="23"/>
      <c r="R174" s="23"/>
      <c r="S174" s="23"/>
      <c r="T174" s="23"/>
      <c r="U174" s="23"/>
      <c r="V174" s="363"/>
      <c r="W174" s="206"/>
      <c r="X174" s="124"/>
      <c r="Y174" s="23"/>
      <c r="Z174" s="23"/>
      <c r="AA174" s="23"/>
    </row>
    <row r="175" spans="1:27" ht="47.25" customHeight="1">
      <c r="A175" s="23"/>
      <c r="B175" s="23"/>
      <c r="C175" s="23"/>
      <c r="D175" s="23"/>
      <c r="E175" s="23"/>
      <c r="F175" s="23"/>
      <c r="G175" s="23"/>
      <c r="H175" s="20"/>
      <c r="I175" s="23"/>
      <c r="J175" s="23"/>
      <c r="K175" s="23"/>
      <c r="L175" s="23"/>
      <c r="M175" s="23"/>
      <c r="N175" s="23"/>
      <c r="O175" s="23"/>
      <c r="P175" s="23"/>
      <c r="Q175" s="23"/>
      <c r="R175" s="23"/>
      <c r="S175" s="23"/>
      <c r="T175" s="23"/>
      <c r="U175" s="23"/>
      <c r="V175" s="363"/>
      <c r="W175" s="206"/>
      <c r="X175" s="124"/>
      <c r="Y175" s="23"/>
      <c r="Z175" s="23"/>
      <c r="AA175" s="23"/>
    </row>
    <row r="176" spans="1:27" ht="47.25" customHeight="1">
      <c r="A176" s="23"/>
      <c r="B176" s="23"/>
      <c r="C176" s="23"/>
      <c r="D176" s="23"/>
      <c r="E176" s="23"/>
      <c r="F176" s="23"/>
      <c r="G176" s="23"/>
      <c r="H176" s="20"/>
      <c r="I176" s="23"/>
      <c r="J176" s="23"/>
      <c r="K176" s="23"/>
      <c r="L176" s="23"/>
      <c r="M176" s="23"/>
      <c r="N176" s="23"/>
      <c r="O176" s="23"/>
      <c r="P176" s="23"/>
      <c r="Q176" s="23"/>
      <c r="R176" s="23"/>
      <c r="S176" s="23"/>
      <c r="T176" s="23"/>
      <c r="U176" s="23"/>
      <c r="V176" s="363"/>
      <c r="W176" s="206"/>
      <c r="X176" s="124"/>
      <c r="Y176" s="23"/>
      <c r="Z176" s="23"/>
      <c r="AA176" s="23"/>
    </row>
    <row r="177" spans="1:27" ht="47.25" customHeight="1">
      <c r="A177" s="23"/>
      <c r="B177" s="23"/>
      <c r="C177" s="23"/>
      <c r="D177" s="23"/>
      <c r="E177" s="23"/>
      <c r="F177" s="23"/>
      <c r="G177" s="23"/>
      <c r="H177" s="20"/>
      <c r="I177" s="23"/>
      <c r="J177" s="23"/>
      <c r="K177" s="23"/>
      <c r="L177" s="23"/>
      <c r="M177" s="23"/>
      <c r="N177" s="23"/>
      <c r="O177" s="23"/>
      <c r="P177" s="23"/>
      <c r="Q177" s="23"/>
      <c r="R177" s="23"/>
      <c r="S177" s="23"/>
      <c r="T177" s="23"/>
      <c r="U177" s="23"/>
      <c r="V177" s="363"/>
      <c r="W177" s="206"/>
      <c r="X177" s="124"/>
      <c r="Y177" s="23"/>
      <c r="Z177" s="23"/>
      <c r="AA177" s="23"/>
    </row>
    <row r="178" spans="1:27" ht="47.25" customHeight="1">
      <c r="A178" s="23"/>
      <c r="B178" s="23"/>
      <c r="C178" s="23"/>
      <c r="D178" s="23"/>
      <c r="E178" s="23"/>
      <c r="F178" s="23"/>
      <c r="G178" s="23"/>
      <c r="H178" s="20"/>
      <c r="I178" s="23"/>
      <c r="J178" s="23"/>
      <c r="K178" s="23"/>
      <c r="L178" s="23"/>
      <c r="M178" s="23"/>
      <c r="N178" s="23"/>
      <c r="O178" s="23"/>
      <c r="P178" s="23"/>
      <c r="Q178" s="23"/>
      <c r="R178" s="23"/>
      <c r="S178" s="23"/>
      <c r="T178" s="23"/>
      <c r="U178" s="23"/>
      <c r="V178" s="363"/>
      <c r="W178" s="206"/>
      <c r="X178" s="124"/>
      <c r="Y178" s="23"/>
      <c r="Z178" s="23"/>
      <c r="AA178" s="23"/>
    </row>
    <row r="179" spans="1:27" ht="47.25" customHeight="1">
      <c r="A179" s="23"/>
      <c r="B179" s="23"/>
      <c r="C179" s="23"/>
      <c r="D179" s="23"/>
      <c r="E179" s="23"/>
      <c r="F179" s="23"/>
      <c r="G179" s="23"/>
      <c r="H179" s="20"/>
      <c r="I179" s="23"/>
      <c r="J179" s="23"/>
      <c r="K179" s="23"/>
      <c r="L179" s="23"/>
      <c r="M179" s="23"/>
      <c r="N179" s="23"/>
      <c r="O179" s="23"/>
      <c r="P179" s="23"/>
      <c r="Q179" s="23"/>
      <c r="R179" s="23"/>
      <c r="S179" s="23"/>
      <c r="T179" s="23"/>
      <c r="U179" s="23"/>
      <c r="V179" s="363"/>
      <c r="W179" s="206"/>
      <c r="X179" s="124"/>
      <c r="Y179" s="23"/>
      <c r="Z179" s="23"/>
      <c r="AA179" s="23"/>
    </row>
    <row r="180" spans="1:27" ht="47.25" customHeight="1">
      <c r="A180" s="23"/>
      <c r="B180" s="23"/>
      <c r="C180" s="23"/>
      <c r="D180" s="23"/>
      <c r="E180" s="23"/>
      <c r="F180" s="23"/>
      <c r="G180" s="23"/>
      <c r="H180" s="20"/>
      <c r="I180" s="23"/>
      <c r="J180" s="23"/>
      <c r="K180" s="23"/>
      <c r="L180" s="23"/>
      <c r="M180" s="23"/>
      <c r="N180" s="23"/>
      <c r="O180" s="23"/>
      <c r="P180" s="23"/>
      <c r="Q180" s="23"/>
      <c r="R180" s="23"/>
      <c r="S180" s="23"/>
      <c r="T180" s="23"/>
      <c r="U180" s="23"/>
      <c r="V180" s="363"/>
      <c r="W180" s="206"/>
      <c r="X180" s="124"/>
      <c r="Y180" s="23"/>
      <c r="Z180" s="23"/>
      <c r="AA180" s="23"/>
    </row>
    <row r="181" spans="1:27" ht="47.25" customHeight="1">
      <c r="A181" s="23"/>
      <c r="B181" s="23"/>
      <c r="C181" s="23"/>
      <c r="D181" s="23"/>
      <c r="E181" s="23"/>
      <c r="F181" s="23"/>
      <c r="G181" s="23"/>
      <c r="H181" s="20"/>
      <c r="I181" s="23"/>
      <c r="J181" s="23"/>
      <c r="K181" s="23"/>
      <c r="L181" s="23"/>
      <c r="M181" s="23"/>
      <c r="N181" s="23"/>
      <c r="O181" s="23"/>
      <c r="P181" s="23"/>
      <c r="Q181" s="23"/>
      <c r="R181" s="23"/>
      <c r="S181" s="23"/>
      <c r="T181" s="23"/>
      <c r="U181" s="23"/>
      <c r="V181" s="363"/>
      <c r="W181" s="206"/>
      <c r="X181" s="124"/>
      <c r="Y181" s="23"/>
      <c r="Z181" s="23"/>
      <c r="AA181" s="23"/>
    </row>
    <row r="182" spans="1:27" ht="47.25" customHeight="1">
      <c r="A182" s="23"/>
      <c r="B182" s="23"/>
      <c r="C182" s="23"/>
      <c r="D182" s="23"/>
      <c r="E182" s="23"/>
      <c r="F182" s="23"/>
      <c r="G182" s="23"/>
      <c r="H182" s="20"/>
      <c r="I182" s="23"/>
      <c r="J182" s="23"/>
      <c r="K182" s="23"/>
      <c r="L182" s="23"/>
      <c r="M182" s="23"/>
      <c r="N182" s="23"/>
      <c r="O182" s="23"/>
      <c r="P182" s="23"/>
      <c r="Q182" s="23"/>
      <c r="R182" s="23"/>
      <c r="S182" s="23"/>
      <c r="T182" s="23"/>
      <c r="U182" s="23"/>
      <c r="V182" s="363"/>
      <c r="W182" s="206"/>
      <c r="X182" s="124"/>
      <c r="Y182" s="23"/>
      <c r="Z182" s="23"/>
      <c r="AA182" s="23"/>
    </row>
    <row r="183" spans="1:27" ht="47.25" customHeight="1">
      <c r="A183" s="23"/>
      <c r="B183" s="23"/>
      <c r="C183" s="23"/>
      <c r="D183" s="23"/>
      <c r="E183" s="23"/>
      <c r="F183" s="23"/>
      <c r="G183" s="23"/>
      <c r="H183" s="20"/>
      <c r="I183" s="23"/>
      <c r="J183" s="23"/>
      <c r="K183" s="23"/>
      <c r="L183" s="23"/>
      <c r="M183" s="23"/>
      <c r="N183" s="23"/>
      <c r="O183" s="23"/>
      <c r="P183" s="23"/>
      <c r="Q183" s="23"/>
      <c r="R183" s="23"/>
      <c r="S183" s="23"/>
      <c r="T183" s="23"/>
      <c r="U183" s="23"/>
      <c r="V183" s="363"/>
      <c r="W183" s="206"/>
      <c r="X183" s="124"/>
      <c r="Y183" s="23"/>
      <c r="Z183" s="23"/>
      <c r="AA183" s="23"/>
    </row>
    <row r="184" spans="1:27" ht="47.25" customHeight="1">
      <c r="A184" s="23"/>
      <c r="B184" s="23"/>
      <c r="C184" s="23"/>
      <c r="D184" s="23"/>
      <c r="E184" s="23"/>
      <c r="F184" s="23"/>
      <c r="G184" s="23"/>
      <c r="H184" s="20"/>
      <c r="I184" s="23"/>
      <c r="J184" s="23"/>
      <c r="K184" s="23"/>
      <c r="L184" s="23"/>
      <c r="M184" s="23"/>
      <c r="N184" s="23"/>
      <c r="O184" s="23"/>
      <c r="P184" s="23"/>
      <c r="Q184" s="23"/>
      <c r="R184" s="23"/>
      <c r="S184" s="23"/>
      <c r="T184" s="23"/>
      <c r="U184" s="23"/>
      <c r="V184" s="363"/>
      <c r="W184" s="206"/>
      <c r="X184" s="124"/>
      <c r="Y184" s="23"/>
      <c r="Z184" s="23"/>
      <c r="AA184" s="23"/>
    </row>
    <row r="185" spans="1:27" ht="47.25" customHeight="1">
      <c r="A185" s="23"/>
      <c r="B185" s="23"/>
      <c r="C185" s="23"/>
      <c r="D185" s="23"/>
      <c r="E185" s="23"/>
      <c r="F185" s="23"/>
      <c r="G185" s="23"/>
      <c r="H185" s="20"/>
      <c r="I185" s="23"/>
      <c r="J185" s="23"/>
      <c r="K185" s="23"/>
      <c r="L185" s="23"/>
      <c r="M185" s="23"/>
      <c r="N185" s="23"/>
      <c r="O185" s="23"/>
      <c r="P185" s="23"/>
      <c r="Q185" s="23"/>
      <c r="R185" s="23"/>
      <c r="S185" s="23"/>
      <c r="T185" s="23"/>
      <c r="U185" s="23"/>
      <c r="V185" s="363"/>
      <c r="W185" s="206"/>
      <c r="X185" s="124"/>
      <c r="Y185" s="23"/>
      <c r="Z185" s="23"/>
      <c r="AA185" s="23"/>
    </row>
    <row r="186" spans="1:27" ht="47.25" customHeight="1">
      <c r="A186" s="23"/>
      <c r="B186" s="23"/>
      <c r="C186" s="23"/>
      <c r="D186" s="23"/>
      <c r="E186" s="23"/>
      <c r="F186" s="23"/>
      <c r="G186" s="23"/>
      <c r="H186" s="20"/>
      <c r="I186" s="23"/>
      <c r="J186" s="23"/>
      <c r="K186" s="23"/>
      <c r="L186" s="23"/>
      <c r="M186" s="23"/>
      <c r="N186" s="23"/>
      <c r="O186" s="23"/>
      <c r="P186" s="23"/>
      <c r="Q186" s="23"/>
      <c r="R186" s="23"/>
      <c r="S186" s="23"/>
      <c r="T186" s="23"/>
      <c r="U186" s="23"/>
      <c r="V186" s="363"/>
      <c r="W186" s="206"/>
      <c r="X186" s="124"/>
      <c r="Y186" s="23"/>
      <c r="Z186" s="23"/>
      <c r="AA186" s="23"/>
    </row>
    <row r="187" spans="1:27" ht="47.25" customHeight="1">
      <c r="A187" s="23"/>
      <c r="B187" s="23"/>
      <c r="C187" s="23"/>
      <c r="D187" s="23"/>
      <c r="E187" s="23"/>
      <c r="F187" s="23"/>
      <c r="G187" s="23"/>
      <c r="H187" s="20"/>
      <c r="I187" s="23"/>
      <c r="J187" s="23"/>
      <c r="K187" s="23"/>
      <c r="L187" s="23"/>
      <c r="M187" s="23"/>
      <c r="N187" s="23"/>
      <c r="O187" s="23"/>
      <c r="P187" s="23"/>
      <c r="Q187" s="23"/>
      <c r="R187" s="23"/>
      <c r="S187" s="23"/>
      <c r="T187" s="23"/>
      <c r="U187" s="23"/>
      <c r="V187" s="363"/>
      <c r="W187" s="206"/>
      <c r="X187" s="124"/>
      <c r="Y187" s="23"/>
      <c r="Z187" s="23"/>
      <c r="AA187" s="23"/>
    </row>
    <row r="188" spans="1:27" ht="47.25" customHeight="1">
      <c r="A188" s="23"/>
      <c r="B188" s="23"/>
      <c r="C188" s="23"/>
      <c r="D188" s="23"/>
      <c r="E188" s="23"/>
      <c r="F188" s="23"/>
      <c r="G188" s="23"/>
      <c r="H188" s="20"/>
      <c r="I188" s="23"/>
      <c r="J188" s="23"/>
      <c r="K188" s="23"/>
      <c r="L188" s="23"/>
      <c r="M188" s="23"/>
      <c r="N188" s="23"/>
      <c r="O188" s="23"/>
      <c r="P188" s="23"/>
      <c r="Q188" s="23"/>
      <c r="R188" s="23"/>
      <c r="S188" s="23"/>
      <c r="T188" s="23"/>
      <c r="U188" s="23"/>
      <c r="V188" s="363"/>
      <c r="W188" s="206"/>
      <c r="X188" s="124"/>
      <c r="Y188" s="23"/>
      <c r="Z188" s="23"/>
      <c r="AA188" s="23"/>
    </row>
    <row r="189" spans="1:27" ht="47.25" customHeight="1">
      <c r="A189" s="23"/>
      <c r="B189" s="23"/>
      <c r="C189" s="23"/>
      <c r="D189" s="23"/>
      <c r="E189" s="23"/>
      <c r="F189" s="23"/>
      <c r="G189" s="23"/>
      <c r="H189" s="20"/>
      <c r="I189" s="23"/>
      <c r="J189" s="23"/>
      <c r="K189" s="23"/>
      <c r="L189" s="23"/>
      <c r="M189" s="23"/>
      <c r="N189" s="23"/>
      <c r="O189" s="23"/>
      <c r="P189" s="23"/>
      <c r="Q189" s="23"/>
      <c r="R189" s="23"/>
      <c r="S189" s="23"/>
      <c r="T189" s="23"/>
      <c r="U189" s="23"/>
      <c r="V189" s="363"/>
      <c r="W189" s="206"/>
      <c r="X189" s="124"/>
      <c r="Y189" s="23"/>
      <c r="Z189" s="23"/>
      <c r="AA189" s="23"/>
    </row>
    <row r="190" spans="1:27" ht="47.25" customHeight="1">
      <c r="A190" s="23"/>
      <c r="B190" s="23"/>
      <c r="C190" s="23"/>
      <c r="D190" s="23"/>
      <c r="E190" s="23"/>
      <c r="F190" s="23"/>
      <c r="G190" s="23"/>
      <c r="H190" s="20"/>
      <c r="I190" s="23"/>
      <c r="J190" s="23"/>
      <c r="K190" s="23"/>
      <c r="L190" s="23"/>
      <c r="M190" s="23"/>
      <c r="N190" s="23"/>
      <c r="O190" s="23"/>
      <c r="P190" s="23"/>
      <c r="Q190" s="23"/>
      <c r="R190" s="23"/>
      <c r="S190" s="23"/>
      <c r="T190" s="23"/>
      <c r="U190" s="23"/>
      <c r="V190" s="363"/>
      <c r="W190" s="206"/>
      <c r="X190" s="124"/>
      <c r="Y190" s="23"/>
      <c r="Z190" s="23"/>
      <c r="AA190" s="23"/>
    </row>
    <row r="191" spans="1:27" ht="47.25" customHeight="1">
      <c r="A191" s="23"/>
      <c r="B191" s="23"/>
      <c r="C191" s="23"/>
      <c r="D191" s="23"/>
      <c r="E191" s="23"/>
      <c r="F191" s="23"/>
      <c r="G191" s="23"/>
      <c r="H191" s="20"/>
      <c r="I191" s="23"/>
      <c r="J191" s="23"/>
      <c r="K191" s="23"/>
      <c r="L191" s="23"/>
      <c r="M191" s="23"/>
      <c r="N191" s="23"/>
      <c r="O191" s="23"/>
      <c r="P191" s="23"/>
      <c r="Q191" s="23"/>
      <c r="R191" s="23"/>
      <c r="S191" s="23"/>
      <c r="T191" s="23"/>
      <c r="U191" s="23"/>
      <c r="V191" s="363"/>
      <c r="W191" s="206"/>
      <c r="X191" s="124"/>
      <c r="Y191" s="23"/>
      <c r="Z191" s="23"/>
      <c r="AA191" s="23"/>
    </row>
    <row r="192" spans="1:27" ht="47.25" customHeight="1">
      <c r="A192" s="23"/>
      <c r="B192" s="23"/>
      <c r="C192" s="23"/>
      <c r="D192" s="23"/>
      <c r="E192" s="23"/>
      <c r="F192" s="23"/>
      <c r="G192" s="23"/>
      <c r="H192" s="20"/>
      <c r="I192" s="23"/>
      <c r="J192" s="23"/>
      <c r="K192" s="23"/>
      <c r="L192" s="23"/>
      <c r="M192" s="23"/>
      <c r="N192" s="23"/>
      <c r="O192" s="23"/>
      <c r="P192" s="23"/>
      <c r="Q192" s="23"/>
      <c r="R192" s="23"/>
      <c r="S192" s="23"/>
      <c r="T192" s="23"/>
      <c r="U192" s="23"/>
      <c r="V192" s="363"/>
      <c r="W192" s="206"/>
      <c r="X192" s="124"/>
      <c r="Y192" s="23"/>
      <c r="Z192" s="23"/>
      <c r="AA192" s="23"/>
    </row>
    <row r="193" spans="1:27" ht="47.25" customHeight="1">
      <c r="A193" s="23"/>
      <c r="B193" s="23"/>
      <c r="C193" s="23"/>
      <c r="D193" s="23"/>
      <c r="E193" s="23"/>
      <c r="F193" s="23"/>
      <c r="G193" s="23"/>
      <c r="H193" s="20"/>
      <c r="I193" s="23"/>
      <c r="J193" s="23"/>
      <c r="K193" s="23"/>
      <c r="L193" s="23"/>
      <c r="M193" s="23"/>
      <c r="N193" s="23"/>
      <c r="O193" s="23"/>
      <c r="P193" s="23"/>
      <c r="Q193" s="23"/>
      <c r="R193" s="23"/>
      <c r="S193" s="23"/>
      <c r="T193" s="23"/>
      <c r="U193" s="23"/>
      <c r="V193" s="363"/>
      <c r="W193" s="206"/>
      <c r="X193" s="124"/>
      <c r="Y193" s="23"/>
      <c r="Z193" s="23"/>
      <c r="AA193" s="23"/>
    </row>
    <row r="194" spans="1:27" ht="47.25" customHeight="1">
      <c r="A194" s="23"/>
      <c r="B194" s="23"/>
      <c r="C194" s="23"/>
      <c r="D194" s="23"/>
      <c r="E194" s="23"/>
      <c r="F194" s="23"/>
      <c r="G194" s="23"/>
      <c r="H194" s="20"/>
      <c r="I194" s="23"/>
      <c r="J194" s="23"/>
      <c r="K194" s="23"/>
      <c r="L194" s="23"/>
      <c r="M194" s="23"/>
      <c r="N194" s="23"/>
      <c r="O194" s="23"/>
      <c r="P194" s="23"/>
      <c r="Q194" s="23"/>
      <c r="R194" s="23"/>
      <c r="S194" s="23"/>
      <c r="T194" s="23"/>
      <c r="U194" s="23"/>
      <c r="V194" s="363"/>
      <c r="W194" s="206"/>
      <c r="X194" s="124"/>
      <c r="Y194" s="23"/>
      <c r="Z194" s="23"/>
      <c r="AA194" s="23"/>
    </row>
    <row r="195" spans="1:27" ht="47.25" customHeight="1">
      <c r="A195" s="23"/>
      <c r="B195" s="23"/>
      <c r="C195" s="23"/>
      <c r="D195" s="23"/>
      <c r="E195" s="23"/>
      <c r="F195" s="23"/>
      <c r="G195" s="23"/>
      <c r="H195" s="20"/>
      <c r="I195" s="23"/>
      <c r="J195" s="23"/>
      <c r="K195" s="23"/>
      <c r="L195" s="23"/>
      <c r="M195" s="23"/>
      <c r="N195" s="23"/>
      <c r="O195" s="23"/>
      <c r="P195" s="23"/>
      <c r="Q195" s="23"/>
      <c r="R195" s="23"/>
      <c r="S195" s="23"/>
      <c r="T195" s="23"/>
      <c r="U195" s="23"/>
      <c r="V195" s="363"/>
      <c r="W195" s="206"/>
      <c r="X195" s="124"/>
      <c r="Y195" s="23"/>
      <c r="Z195" s="23"/>
      <c r="AA195" s="23"/>
    </row>
    <row r="196" spans="1:27" ht="47.25" customHeight="1">
      <c r="A196" s="23"/>
      <c r="B196" s="23"/>
      <c r="C196" s="23"/>
      <c r="D196" s="23"/>
      <c r="E196" s="23"/>
      <c r="F196" s="23"/>
      <c r="G196" s="23"/>
      <c r="H196" s="20"/>
      <c r="I196" s="23"/>
      <c r="J196" s="23"/>
      <c r="K196" s="23"/>
      <c r="L196" s="23"/>
      <c r="M196" s="23"/>
      <c r="N196" s="23"/>
      <c r="O196" s="23"/>
      <c r="P196" s="23"/>
      <c r="Q196" s="23"/>
      <c r="R196" s="23"/>
      <c r="S196" s="23"/>
      <c r="T196" s="23"/>
      <c r="U196" s="23"/>
      <c r="V196" s="363"/>
      <c r="W196" s="206"/>
      <c r="X196" s="124"/>
      <c r="Y196" s="23"/>
      <c r="Z196" s="23"/>
      <c r="AA196" s="23"/>
    </row>
    <row r="197" spans="1:27" ht="47.25" customHeight="1">
      <c r="A197" s="23"/>
      <c r="B197" s="23"/>
      <c r="C197" s="23"/>
      <c r="D197" s="23"/>
      <c r="E197" s="23"/>
      <c r="F197" s="23"/>
      <c r="G197" s="23"/>
      <c r="H197" s="20"/>
      <c r="I197" s="23"/>
      <c r="J197" s="23"/>
      <c r="K197" s="23"/>
      <c r="L197" s="23"/>
      <c r="M197" s="23"/>
      <c r="N197" s="23"/>
      <c r="O197" s="23"/>
      <c r="P197" s="23"/>
      <c r="Q197" s="23"/>
      <c r="R197" s="23"/>
      <c r="S197" s="23"/>
      <c r="T197" s="23"/>
      <c r="U197" s="23"/>
      <c r="V197" s="363"/>
      <c r="W197" s="206"/>
      <c r="X197" s="124"/>
      <c r="Y197" s="23"/>
      <c r="Z197" s="23"/>
      <c r="AA197" s="23"/>
    </row>
    <row r="198" spans="1:27" ht="47.25" customHeight="1">
      <c r="A198" s="23"/>
      <c r="B198" s="23"/>
      <c r="C198" s="23"/>
      <c r="D198" s="23"/>
      <c r="E198" s="23"/>
      <c r="F198" s="23"/>
      <c r="G198" s="23"/>
      <c r="H198" s="20"/>
      <c r="I198" s="23"/>
      <c r="J198" s="23"/>
      <c r="K198" s="23"/>
      <c r="L198" s="23"/>
      <c r="M198" s="23"/>
      <c r="N198" s="23"/>
      <c r="O198" s="23"/>
      <c r="P198" s="23"/>
      <c r="Q198" s="23"/>
      <c r="R198" s="23"/>
      <c r="S198" s="23"/>
      <c r="T198" s="23"/>
      <c r="U198" s="23"/>
      <c r="V198" s="363"/>
      <c r="W198" s="206"/>
      <c r="X198" s="124"/>
      <c r="Y198" s="23"/>
      <c r="Z198" s="23"/>
      <c r="AA198" s="23"/>
    </row>
    <row r="199" spans="1:27" ht="47.25" customHeight="1">
      <c r="A199" s="23"/>
      <c r="B199" s="23"/>
      <c r="C199" s="23"/>
      <c r="D199" s="23"/>
      <c r="E199" s="23"/>
      <c r="F199" s="23"/>
      <c r="G199" s="23"/>
      <c r="H199" s="20"/>
      <c r="I199" s="23"/>
      <c r="J199" s="23"/>
      <c r="K199" s="23"/>
      <c r="L199" s="23"/>
      <c r="M199" s="23"/>
      <c r="N199" s="23"/>
      <c r="O199" s="23"/>
      <c r="P199" s="23"/>
      <c r="Q199" s="23"/>
      <c r="R199" s="23"/>
      <c r="S199" s="23"/>
      <c r="T199" s="23"/>
      <c r="U199" s="23"/>
      <c r="V199" s="363"/>
      <c r="W199" s="206"/>
      <c r="X199" s="124"/>
      <c r="Y199" s="23"/>
      <c r="Z199" s="23"/>
      <c r="AA199" s="23"/>
    </row>
    <row r="200" spans="1:27" ht="47.25" customHeight="1">
      <c r="A200" s="23"/>
      <c r="B200" s="23"/>
      <c r="C200" s="23"/>
      <c r="D200" s="23"/>
      <c r="E200" s="23"/>
      <c r="F200" s="23"/>
      <c r="G200" s="23"/>
      <c r="H200" s="20"/>
      <c r="I200" s="23"/>
      <c r="J200" s="23"/>
      <c r="K200" s="23"/>
      <c r="L200" s="23"/>
      <c r="M200" s="23"/>
      <c r="N200" s="23"/>
      <c r="O200" s="23"/>
      <c r="P200" s="23"/>
      <c r="Q200" s="23"/>
      <c r="R200" s="23"/>
      <c r="S200" s="23"/>
      <c r="T200" s="23"/>
      <c r="U200" s="23"/>
      <c r="V200" s="363"/>
      <c r="W200" s="206"/>
      <c r="X200" s="124"/>
      <c r="Y200" s="23"/>
      <c r="Z200" s="23"/>
      <c r="AA200" s="23"/>
    </row>
    <row r="201" spans="1:27" ht="47.25" customHeight="1">
      <c r="A201" s="23"/>
      <c r="B201" s="23"/>
      <c r="C201" s="23"/>
      <c r="D201" s="23"/>
      <c r="E201" s="23"/>
      <c r="F201" s="23"/>
      <c r="G201" s="23"/>
      <c r="H201" s="20"/>
      <c r="I201" s="23"/>
      <c r="J201" s="23"/>
      <c r="K201" s="23"/>
      <c r="L201" s="23"/>
      <c r="M201" s="23"/>
      <c r="N201" s="23"/>
      <c r="O201" s="23"/>
      <c r="P201" s="23"/>
      <c r="Q201" s="23"/>
      <c r="R201" s="23"/>
      <c r="S201" s="23"/>
      <c r="T201" s="23"/>
      <c r="U201" s="23"/>
      <c r="V201" s="363"/>
      <c r="W201" s="206"/>
      <c r="X201" s="124"/>
      <c r="Y201" s="23"/>
      <c r="Z201" s="23"/>
      <c r="AA201" s="23"/>
    </row>
    <row r="202" spans="1:27" ht="47.25" customHeight="1">
      <c r="A202" s="23"/>
      <c r="B202" s="23"/>
      <c r="C202" s="23"/>
      <c r="D202" s="23"/>
      <c r="E202" s="23"/>
      <c r="F202" s="23"/>
      <c r="G202" s="23"/>
      <c r="H202" s="20"/>
      <c r="I202" s="23"/>
      <c r="J202" s="23"/>
      <c r="K202" s="23"/>
      <c r="L202" s="23"/>
      <c r="M202" s="23"/>
      <c r="N202" s="23"/>
      <c r="O202" s="23"/>
      <c r="P202" s="23"/>
      <c r="Q202" s="23"/>
      <c r="R202" s="23"/>
      <c r="S202" s="23"/>
      <c r="T202" s="23"/>
      <c r="U202" s="23"/>
      <c r="V202" s="363"/>
      <c r="W202" s="206"/>
      <c r="X202" s="124"/>
      <c r="Y202" s="23"/>
      <c r="Z202" s="23"/>
      <c r="AA202" s="23"/>
    </row>
    <row r="203" spans="1:27" ht="47.25" customHeight="1">
      <c r="A203" s="23"/>
      <c r="B203" s="23"/>
      <c r="C203" s="23"/>
      <c r="D203" s="23"/>
      <c r="E203" s="23"/>
      <c r="F203" s="23"/>
      <c r="G203" s="23"/>
      <c r="H203" s="20"/>
      <c r="I203" s="23"/>
      <c r="J203" s="23"/>
      <c r="K203" s="23"/>
      <c r="L203" s="23"/>
      <c r="M203" s="23"/>
      <c r="N203" s="23"/>
      <c r="O203" s="23"/>
      <c r="P203" s="23"/>
      <c r="Q203" s="23"/>
      <c r="R203" s="23"/>
      <c r="S203" s="23"/>
      <c r="T203" s="23"/>
      <c r="U203" s="23"/>
      <c r="V203" s="363"/>
      <c r="W203" s="206"/>
      <c r="X203" s="124"/>
      <c r="Y203" s="23"/>
      <c r="Z203" s="23"/>
      <c r="AA203" s="23"/>
    </row>
    <row r="204" spans="1:27" ht="47.25" customHeight="1">
      <c r="A204" s="23"/>
      <c r="B204" s="23"/>
      <c r="C204" s="23"/>
      <c r="D204" s="23"/>
      <c r="E204" s="23"/>
      <c r="F204" s="23"/>
      <c r="G204" s="23"/>
      <c r="H204" s="20"/>
      <c r="I204" s="23"/>
      <c r="J204" s="23"/>
      <c r="K204" s="23"/>
      <c r="L204" s="23"/>
      <c r="M204" s="23"/>
      <c r="N204" s="23"/>
      <c r="O204" s="23"/>
      <c r="P204" s="23"/>
      <c r="Q204" s="23"/>
      <c r="R204" s="23"/>
      <c r="S204" s="23"/>
      <c r="T204" s="23"/>
      <c r="U204" s="23"/>
      <c r="V204" s="363"/>
      <c r="W204" s="206"/>
      <c r="X204" s="124"/>
      <c r="Y204" s="23"/>
      <c r="Z204" s="23"/>
      <c r="AA204" s="23"/>
    </row>
    <row r="205" spans="1:27" ht="47.25" customHeight="1">
      <c r="A205" s="23"/>
      <c r="B205" s="23"/>
      <c r="C205" s="23"/>
      <c r="D205" s="23"/>
      <c r="E205" s="23"/>
      <c r="F205" s="23"/>
      <c r="G205" s="23"/>
      <c r="H205" s="20"/>
      <c r="I205" s="23"/>
      <c r="J205" s="23"/>
      <c r="K205" s="23"/>
      <c r="L205" s="23"/>
      <c r="M205" s="23"/>
      <c r="N205" s="23"/>
      <c r="O205" s="23"/>
      <c r="P205" s="23"/>
      <c r="Q205" s="23"/>
      <c r="R205" s="23"/>
      <c r="S205" s="23"/>
      <c r="T205" s="23"/>
      <c r="U205" s="23"/>
      <c r="V205" s="363"/>
      <c r="W205" s="206"/>
      <c r="X205" s="124"/>
      <c r="Y205" s="23"/>
      <c r="Z205" s="23"/>
      <c r="AA205" s="23"/>
    </row>
    <row r="206" spans="1:27" ht="47.25" customHeight="1">
      <c r="A206" s="23"/>
      <c r="B206" s="23"/>
      <c r="C206" s="23"/>
      <c r="D206" s="23"/>
      <c r="E206" s="23"/>
      <c r="F206" s="23"/>
      <c r="G206" s="23"/>
      <c r="H206" s="20"/>
      <c r="I206" s="23"/>
      <c r="J206" s="23"/>
      <c r="K206" s="23"/>
      <c r="L206" s="23"/>
      <c r="M206" s="23"/>
      <c r="N206" s="23"/>
      <c r="O206" s="23"/>
      <c r="P206" s="23"/>
      <c r="Q206" s="23"/>
      <c r="R206" s="23"/>
      <c r="S206" s="23"/>
      <c r="T206" s="23"/>
      <c r="U206" s="23"/>
      <c r="V206" s="363"/>
      <c r="W206" s="206"/>
      <c r="X206" s="124"/>
      <c r="Y206" s="23"/>
      <c r="Z206" s="23"/>
      <c r="AA206" s="23"/>
    </row>
    <row r="207" spans="1:27" ht="47.25" customHeight="1">
      <c r="A207" s="23"/>
      <c r="B207" s="23"/>
      <c r="C207" s="23"/>
      <c r="D207" s="23"/>
      <c r="E207" s="23"/>
      <c r="F207" s="23"/>
      <c r="G207" s="23"/>
      <c r="H207" s="20"/>
      <c r="I207" s="23"/>
      <c r="J207" s="23"/>
      <c r="K207" s="23"/>
      <c r="L207" s="23"/>
      <c r="M207" s="23"/>
      <c r="N207" s="23"/>
      <c r="O207" s="23"/>
      <c r="P207" s="23"/>
      <c r="Q207" s="23"/>
      <c r="R207" s="23"/>
      <c r="S207" s="23"/>
      <c r="T207" s="23"/>
      <c r="U207" s="23"/>
      <c r="V207" s="363"/>
      <c r="W207" s="206"/>
      <c r="X207" s="124"/>
      <c r="Y207" s="23"/>
      <c r="Z207" s="23"/>
      <c r="AA207" s="23"/>
    </row>
    <row r="208" spans="1:27" ht="47.25" customHeight="1">
      <c r="A208" s="23"/>
      <c r="B208" s="23"/>
      <c r="C208" s="23"/>
      <c r="D208" s="23"/>
      <c r="E208" s="23"/>
      <c r="F208" s="23"/>
      <c r="G208" s="23"/>
      <c r="H208" s="20"/>
      <c r="I208" s="23"/>
      <c r="J208" s="23"/>
      <c r="K208" s="23"/>
      <c r="L208" s="23"/>
      <c r="M208" s="23"/>
      <c r="N208" s="23"/>
      <c r="O208" s="23"/>
      <c r="P208" s="23"/>
      <c r="Q208" s="23"/>
      <c r="R208" s="23"/>
      <c r="S208" s="23"/>
      <c r="T208" s="23"/>
      <c r="U208" s="23"/>
      <c r="V208" s="363"/>
      <c r="W208" s="206"/>
      <c r="X208" s="124"/>
      <c r="Y208" s="23"/>
      <c r="Z208" s="23"/>
      <c r="AA208" s="23"/>
    </row>
    <row r="209" spans="1:27" ht="47.25" customHeight="1">
      <c r="A209" s="23"/>
      <c r="B209" s="23"/>
      <c r="C209" s="23"/>
      <c r="D209" s="23"/>
      <c r="E209" s="23"/>
      <c r="F209" s="23"/>
      <c r="G209" s="23"/>
      <c r="H209" s="20"/>
      <c r="I209" s="23"/>
      <c r="J209" s="23"/>
      <c r="K209" s="23"/>
      <c r="L209" s="23"/>
      <c r="M209" s="23"/>
      <c r="N209" s="23"/>
      <c r="O209" s="23"/>
      <c r="P209" s="23"/>
      <c r="Q209" s="23"/>
      <c r="R209" s="23"/>
      <c r="S209" s="23"/>
      <c r="T209" s="23"/>
      <c r="U209" s="23"/>
      <c r="V209" s="363"/>
      <c r="W209" s="206"/>
      <c r="X209" s="124"/>
      <c r="Y209" s="23"/>
      <c r="Z209" s="23"/>
      <c r="AA209" s="23"/>
    </row>
    <row r="210" spans="1:27" ht="47.25" customHeight="1">
      <c r="A210" s="23"/>
      <c r="B210" s="23"/>
      <c r="C210" s="23"/>
      <c r="D210" s="23"/>
      <c r="E210" s="23"/>
      <c r="F210" s="23"/>
      <c r="G210" s="23"/>
      <c r="H210" s="20"/>
      <c r="I210" s="23"/>
      <c r="J210" s="23"/>
      <c r="K210" s="23"/>
      <c r="L210" s="23"/>
      <c r="M210" s="23"/>
      <c r="N210" s="23"/>
      <c r="O210" s="23"/>
      <c r="P210" s="23"/>
      <c r="Q210" s="23"/>
      <c r="R210" s="23"/>
      <c r="S210" s="23"/>
      <c r="T210" s="23"/>
      <c r="U210" s="23"/>
      <c r="V210" s="363"/>
      <c r="W210" s="206"/>
      <c r="X210" s="124"/>
      <c r="Y210" s="23"/>
      <c r="Z210" s="23"/>
      <c r="AA210" s="23"/>
    </row>
    <row r="211" spans="1:27" ht="47.25" customHeight="1">
      <c r="A211" s="23"/>
      <c r="B211" s="23"/>
      <c r="C211" s="23"/>
      <c r="D211" s="23"/>
      <c r="E211" s="23"/>
      <c r="F211" s="23"/>
      <c r="G211" s="23"/>
      <c r="H211" s="20"/>
      <c r="I211" s="23"/>
      <c r="J211" s="23"/>
      <c r="K211" s="23"/>
      <c r="L211" s="23"/>
      <c r="M211" s="23"/>
      <c r="N211" s="23"/>
      <c r="O211" s="23"/>
      <c r="P211" s="23"/>
      <c r="Q211" s="23"/>
      <c r="R211" s="23"/>
      <c r="S211" s="23"/>
      <c r="T211" s="23"/>
      <c r="U211" s="23"/>
      <c r="V211" s="363"/>
      <c r="W211" s="206"/>
      <c r="X211" s="124"/>
      <c r="Y211" s="23"/>
      <c r="Z211" s="23"/>
      <c r="AA211" s="23"/>
    </row>
    <row r="212" spans="1:27" ht="47.25" customHeight="1">
      <c r="A212" s="23"/>
      <c r="B212" s="23"/>
      <c r="C212" s="23"/>
      <c r="D212" s="23"/>
      <c r="E212" s="23"/>
      <c r="F212" s="23"/>
      <c r="G212" s="23"/>
      <c r="H212" s="20"/>
      <c r="I212" s="23"/>
      <c r="J212" s="23"/>
      <c r="K212" s="23"/>
      <c r="L212" s="23"/>
      <c r="M212" s="23"/>
      <c r="N212" s="23"/>
      <c r="O212" s="23"/>
      <c r="P212" s="23"/>
      <c r="Q212" s="23"/>
      <c r="R212" s="23"/>
      <c r="S212" s="23"/>
      <c r="T212" s="23"/>
      <c r="U212" s="23"/>
      <c r="V212" s="363"/>
      <c r="W212" s="206"/>
      <c r="X212" s="124"/>
      <c r="Y212" s="23"/>
      <c r="Z212" s="23"/>
      <c r="AA212" s="23"/>
    </row>
    <row r="213" spans="1:27" ht="47.25" customHeight="1">
      <c r="A213" s="23"/>
      <c r="B213" s="23"/>
      <c r="C213" s="23"/>
      <c r="D213" s="23"/>
      <c r="E213" s="23"/>
      <c r="F213" s="23"/>
      <c r="G213" s="23"/>
      <c r="H213" s="20"/>
      <c r="I213" s="23"/>
      <c r="J213" s="23"/>
      <c r="K213" s="23"/>
      <c r="L213" s="23"/>
      <c r="M213" s="23"/>
      <c r="N213" s="23"/>
      <c r="O213" s="23"/>
      <c r="P213" s="23"/>
      <c r="Q213" s="23"/>
      <c r="R213" s="23"/>
      <c r="S213" s="23"/>
      <c r="T213" s="23"/>
      <c r="U213" s="23"/>
      <c r="V213" s="363"/>
      <c r="W213" s="206"/>
      <c r="X213" s="124"/>
      <c r="Y213" s="23"/>
      <c r="Z213" s="23"/>
      <c r="AA213" s="23"/>
    </row>
    <row r="214" spans="1:27" ht="47.25" customHeight="1">
      <c r="A214" s="23"/>
      <c r="B214" s="23"/>
      <c r="C214" s="23"/>
      <c r="D214" s="23"/>
      <c r="E214" s="23"/>
      <c r="F214" s="23"/>
      <c r="G214" s="23"/>
      <c r="H214" s="20"/>
      <c r="I214" s="23"/>
      <c r="J214" s="23"/>
      <c r="K214" s="23"/>
      <c r="L214" s="23"/>
      <c r="M214" s="23"/>
      <c r="N214" s="23"/>
      <c r="O214" s="23"/>
      <c r="P214" s="23"/>
      <c r="Q214" s="23"/>
      <c r="R214" s="23"/>
      <c r="S214" s="23"/>
      <c r="T214" s="23"/>
      <c r="U214" s="23"/>
      <c r="V214" s="363"/>
      <c r="W214" s="206"/>
      <c r="X214" s="124"/>
      <c r="Y214" s="23"/>
      <c r="Z214" s="23"/>
      <c r="AA214" s="23"/>
    </row>
    <row r="215" spans="1:27" ht="47.25" customHeight="1">
      <c r="A215" s="23"/>
      <c r="B215" s="23"/>
      <c r="C215" s="23"/>
      <c r="D215" s="23"/>
      <c r="E215" s="23"/>
      <c r="F215" s="23"/>
      <c r="G215" s="23"/>
      <c r="H215" s="20"/>
      <c r="I215" s="23"/>
      <c r="J215" s="23"/>
      <c r="K215" s="23"/>
      <c r="L215" s="23"/>
      <c r="M215" s="23"/>
      <c r="N215" s="23"/>
      <c r="O215" s="23"/>
      <c r="P215" s="23"/>
      <c r="Q215" s="23"/>
      <c r="R215" s="23"/>
      <c r="S215" s="23"/>
      <c r="T215" s="23"/>
      <c r="U215" s="23"/>
      <c r="V215" s="363"/>
      <c r="W215" s="206"/>
      <c r="X215" s="124"/>
      <c r="Y215" s="23"/>
      <c r="Z215" s="23"/>
      <c r="AA215" s="23"/>
    </row>
    <row r="216" spans="1:27" ht="47.25" customHeight="1">
      <c r="A216" s="23"/>
      <c r="B216" s="23"/>
      <c r="C216" s="23"/>
      <c r="D216" s="23"/>
      <c r="E216" s="23"/>
      <c r="F216" s="23"/>
      <c r="G216" s="23"/>
      <c r="H216" s="20"/>
      <c r="I216" s="23"/>
      <c r="J216" s="23"/>
      <c r="K216" s="23"/>
      <c r="L216" s="23"/>
      <c r="M216" s="23"/>
      <c r="N216" s="23"/>
      <c r="O216" s="23"/>
      <c r="P216" s="23"/>
      <c r="Q216" s="23"/>
      <c r="R216" s="23"/>
      <c r="S216" s="23"/>
      <c r="T216" s="23"/>
      <c r="U216" s="23"/>
      <c r="V216" s="363"/>
      <c r="W216" s="206"/>
      <c r="X216" s="124"/>
      <c r="Y216" s="23"/>
      <c r="Z216" s="23"/>
      <c r="AA216" s="23"/>
    </row>
    <row r="217" spans="1:27" ht="47.25" customHeight="1">
      <c r="A217" s="23"/>
      <c r="B217" s="23"/>
      <c r="C217" s="23"/>
      <c r="D217" s="23"/>
      <c r="E217" s="23"/>
      <c r="F217" s="23"/>
      <c r="G217" s="23"/>
      <c r="H217" s="20"/>
      <c r="I217" s="23"/>
      <c r="J217" s="23"/>
      <c r="K217" s="23"/>
      <c r="L217" s="23"/>
      <c r="M217" s="23"/>
      <c r="N217" s="23"/>
      <c r="O217" s="23"/>
      <c r="P217" s="23"/>
      <c r="Q217" s="23"/>
      <c r="R217" s="23"/>
      <c r="S217" s="23"/>
      <c r="T217" s="23"/>
      <c r="U217" s="23"/>
      <c r="V217" s="363"/>
      <c r="W217" s="206"/>
      <c r="X217" s="124"/>
      <c r="Y217" s="23"/>
      <c r="Z217" s="23"/>
      <c r="AA217" s="23"/>
    </row>
    <row r="218" spans="1:27" ht="47.25" customHeight="1">
      <c r="A218" s="23"/>
      <c r="B218" s="23"/>
      <c r="C218" s="23"/>
      <c r="D218" s="23"/>
      <c r="E218" s="23"/>
      <c r="F218" s="23"/>
      <c r="G218" s="23"/>
      <c r="H218" s="20"/>
      <c r="I218" s="23"/>
      <c r="J218" s="23"/>
      <c r="K218" s="23"/>
      <c r="L218" s="23"/>
      <c r="M218" s="23"/>
      <c r="N218" s="23"/>
      <c r="O218" s="23"/>
      <c r="P218" s="23"/>
      <c r="Q218" s="23"/>
      <c r="R218" s="23"/>
      <c r="S218" s="23"/>
      <c r="T218" s="23"/>
      <c r="U218" s="23"/>
      <c r="V218" s="363"/>
      <c r="W218" s="206"/>
      <c r="X218" s="124"/>
      <c r="Y218" s="23"/>
      <c r="Z218" s="23"/>
      <c r="AA218" s="23"/>
    </row>
    <row r="219" spans="1:27" ht="47.25" customHeight="1">
      <c r="A219" s="23"/>
      <c r="B219" s="23"/>
      <c r="C219" s="23"/>
      <c r="D219" s="23"/>
      <c r="E219" s="23"/>
      <c r="F219" s="23"/>
      <c r="G219" s="23"/>
      <c r="H219" s="20"/>
      <c r="I219" s="23"/>
      <c r="J219" s="23"/>
      <c r="K219" s="23"/>
      <c r="L219" s="23"/>
      <c r="M219" s="23"/>
      <c r="N219" s="23"/>
      <c r="O219" s="23"/>
      <c r="P219" s="23"/>
      <c r="Q219" s="23"/>
      <c r="R219" s="23"/>
      <c r="S219" s="23"/>
      <c r="T219" s="23"/>
      <c r="U219" s="23"/>
      <c r="V219" s="363"/>
      <c r="W219" s="206"/>
      <c r="X219" s="124"/>
      <c r="Y219" s="23"/>
      <c r="Z219" s="23"/>
      <c r="AA219" s="23"/>
    </row>
    <row r="220" spans="1:27" ht="47.25" customHeight="1">
      <c r="A220" s="23"/>
      <c r="B220" s="23"/>
      <c r="C220" s="23"/>
      <c r="D220" s="23"/>
      <c r="E220" s="23"/>
      <c r="F220" s="23"/>
      <c r="G220" s="23"/>
      <c r="H220" s="20"/>
      <c r="I220" s="23"/>
      <c r="J220" s="23"/>
      <c r="K220" s="23"/>
      <c r="L220" s="23"/>
      <c r="M220" s="23"/>
      <c r="N220" s="23"/>
      <c r="O220" s="23"/>
      <c r="P220" s="23"/>
      <c r="Q220" s="23"/>
      <c r="R220" s="23"/>
      <c r="S220" s="23"/>
      <c r="T220" s="23"/>
      <c r="U220" s="23"/>
      <c r="V220" s="363"/>
      <c r="W220" s="206"/>
      <c r="X220" s="124"/>
      <c r="Y220" s="23"/>
      <c r="Z220" s="23"/>
      <c r="AA220" s="23"/>
    </row>
    <row r="221" spans="1:27" ht="47.25" customHeight="1">
      <c r="A221" s="23"/>
      <c r="B221" s="23"/>
      <c r="C221" s="23"/>
      <c r="D221" s="23"/>
      <c r="E221" s="23"/>
      <c r="F221" s="23"/>
      <c r="G221" s="23"/>
      <c r="H221" s="20"/>
      <c r="I221" s="23"/>
      <c r="J221" s="23"/>
      <c r="K221" s="23"/>
      <c r="L221" s="23"/>
      <c r="M221" s="23"/>
      <c r="N221" s="23"/>
      <c r="O221" s="23"/>
      <c r="P221" s="23"/>
      <c r="Q221" s="23"/>
      <c r="R221" s="23"/>
      <c r="S221" s="23"/>
      <c r="T221" s="23"/>
      <c r="U221" s="23"/>
      <c r="V221" s="363"/>
      <c r="W221" s="206"/>
      <c r="X221" s="124"/>
      <c r="Y221" s="23"/>
      <c r="Z221" s="23"/>
      <c r="AA221" s="23"/>
    </row>
    <row r="222" spans="1:27" ht="47.25" customHeight="1">
      <c r="A222" s="23"/>
      <c r="B222" s="23"/>
      <c r="C222" s="23"/>
      <c r="D222" s="23"/>
      <c r="E222" s="23"/>
      <c r="F222" s="23"/>
      <c r="G222" s="23"/>
      <c r="H222" s="20"/>
      <c r="I222" s="23"/>
      <c r="J222" s="23"/>
      <c r="K222" s="23"/>
      <c r="L222" s="23"/>
      <c r="M222" s="23"/>
      <c r="N222" s="23"/>
      <c r="O222" s="23"/>
      <c r="P222" s="23"/>
      <c r="Q222" s="23"/>
      <c r="R222" s="23"/>
      <c r="S222" s="23"/>
      <c r="T222" s="23"/>
      <c r="U222" s="23"/>
      <c r="V222" s="363"/>
      <c r="W222" s="206"/>
      <c r="X222" s="124"/>
      <c r="Y222" s="23"/>
      <c r="Z222" s="23"/>
      <c r="AA222" s="23"/>
    </row>
    <row r="223" spans="1:27" ht="47.25" customHeight="1">
      <c r="A223" s="23"/>
      <c r="B223" s="23"/>
      <c r="C223" s="23"/>
      <c r="D223" s="23"/>
      <c r="E223" s="23"/>
      <c r="F223" s="23"/>
      <c r="G223" s="23"/>
      <c r="H223" s="20"/>
      <c r="I223" s="23"/>
      <c r="J223" s="23"/>
      <c r="K223" s="23"/>
      <c r="L223" s="23"/>
      <c r="M223" s="23"/>
      <c r="N223" s="23"/>
      <c r="O223" s="23"/>
      <c r="P223" s="23"/>
      <c r="Q223" s="23"/>
      <c r="R223" s="23"/>
      <c r="S223" s="23"/>
      <c r="T223" s="23"/>
      <c r="U223" s="23"/>
      <c r="V223" s="363"/>
      <c r="W223" s="206"/>
      <c r="X223" s="124"/>
      <c r="Y223" s="23"/>
      <c r="Z223" s="23"/>
      <c r="AA223" s="23"/>
    </row>
    <row r="224" spans="1:27" ht="47.25" customHeight="1">
      <c r="A224" s="23"/>
      <c r="B224" s="23"/>
      <c r="C224" s="23"/>
      <c r="D224" s="23"/>
      <c r="E224" s="23"/>
      <c r="F224" s="23"/>
      <c r="G224" s="23"/>
      <c r="H224" s="20"/>
      <c r="I224" s="23"/>
      <c r="J224" s="23"/>
      <c r="K224" s="23"/>
      <c r="L224" s="23"/>
      <c r="M224" s="23"/>
      <c r="N224" s="23"/>
      <c r="O224" s="23"/>
      <c r="P224" s="23"/>
      <c r="Q224" s="23"/>
      <c r="R224" s="23"/>
      <c r="S224" s="23"/>
      <c r="T224" s="23"/>
      <c r="U224" s="23"/>
      <c r="V224" s="363"/>
      <c r="W224" s="206"/>
      <c r="X224" s="124"/>
      <c r="Y224" s="23"/>
      <c r="Z224" s="23"/>
      <c r="AA224" s="23"/>
    </row>
    <row r="225" spans="1:27" ht="47.25" customHeight="1">
      <c r="A225" s="23"/>
      <c r="B225" s="23"/>
      <c r="C225" s="23"/>
      <c r="D225" s="23"/>
      <c r="E225" s="23"/>
      <c r="F225" s="23"/>
      <c r="G225" s="23"/>
      <c r="H225" s="20"/>
      <c r="I225" s="23"/>
      <c r="J225" s="23"/>
      <c r="K225" s="23"/>
      <c r="L225" s="23"/>
      <c r="M225" s="23"/>
      <c r="N225" s="23"/>
      <c r="O225" s="23"/>
      <c r="P225" s="23"/>
      <c r="Q225" s="23"/>
      <c r="R225" s="23"/>
      <c r="S225" s="23"/>
      <c r="T225" s="23"/>
      <c r="U225" s="23"/>
      <c r="V225" s="363"/>
      <c r="W225" s="206"/>
      <c r="X225" s="124"/>
      <c r="Y225" s="23"/>
      <c r="Z225" s="23"/>
      <c r="AA225" s="23"/>
    </row>
    <row r="226" spans="1:27" ht="47.25" customHeight="1">
      <c r="A226" s="23"/>
      <c r="B226" s="23"/>
      <c r="C226" s="23"/>
      <c r="D226" s="23"/>
      <c r="E226" s="23"/>
      <c r="F226" s="23"/>
      <c r="G226" s="23"/>
      <c r="H226" s="20"/>
      <c r="I226" s="23"/>
      <c r="J226" s="23"/>
      <c r="K226" s="23"/>
      <c r="L226" s="23"/>
      <c r="M226" s="23"/>
      <c r="N226" s="23"/>
      <c r="O226" s="23"/>
      <c r="P226" s="23"/>
      <c r="Q226" s="23"/>
      <c r="R226" s="23"/>
      <c r="S226" s="23"/>
      <c r="T226" s="23"/>
      <c r="U226" s="23"/>
      <c r="V226" s="363"/>
      <c r="W226" s="206"/>
      <c r="X226" s="124"/>
      <c r="Y226" s="23"/>
      <c r="Z226" s="23"/>
      <c r="AA226" s="23"/>
    </row>
    <row r="227" spans="1:27" ht="47.25" customHeight="1">
      <c r="A227" s="23"/>
      <c r="B227" s="23"/>
      <c r="C227" s="23"/>
      <c r="D227" s="23"/>
      <c r="E227" s="23"/>
      <c r="F227" s="23"/>
      <c r="G227" s="23"/>
      <c r="H227" s="20"/>
      <c r="I227" s="23"/>
      <c r="J227" s="23"/>
      <c r="K227" s="23"/>
      <c r="L227" s="23"/>
      <c r="M227" s="23"/>
      <c r="N227" s="23"/>
      <c r="O227" s="23"/>
      <c r="P227" s="23"/>
      <c r="Q227" s="23"/>
      <c r="R227" s="23"/>
      <c r="S227" s="23"/>
      <c r="T227" s="23"/>
      <c r="U227" s="23"/>
      <c r="V227" s="363"/>
      <c r="W227" s="206"/>
      <c r="X227" s="124"/>
      <c r="Y227" s="23"/>
      <c r="Z227" s="23"/>
      <c r="AA227" s="23"/>
    </row>
    <row r="228" spans="1:27" ht="47.25" customHeight="1">
      <c r="A228" s="23"/>
      <c r="B228" s="23"/>
      <c r="C228" s="23"/>
      <c r="D228" s="23"/>
      <c r="E228" s="23"/>
      <c r="F228" s="23"/>
      <c r="G228" s="23"/>
      <c r="H228" s="20"/>
      <c r="I228" s="23"/>
      <c r="J228" s="23"/>
      <c r="K228" s="23"/>
      <c r="L228" s="23"/>
      <c r="M228" s="23"/>
      <c r="N228" s="23"/>
      <c r="O228" s="23"/>
      <c r="P228" s="23"/>
      <c r="Q228" s="23"/>
      <c r="R228" s="23"/>
      <c r="S228" s="23"/>
      <c r="T228" s="23"/>
      <c r="U228" s="23"/>
      <c r="V228" s="363"/>
      <c r="W228" s="206"/>
      <c r="X228" s="124"/>
      <c r="Y228" s="23"/>
      <c r="Z228" s="23"/>
      <c r="AA228" s="23"/>
    </row>
    <row r="229" spans="1:27" ht="47.25" customHeight="1">
      <c r="A229" s="23"/>
      <c r="B229" s="23"/>
      <c r="C229" s="23"/>
      <c r="D229" s="23"/>
      <c r="E229" s="23"/>
      <c r="F229" s="23"/>
      <c r="G229" s="23"/>
      <c r="H229" s="20"/>
      <c r="I229" s="23"/>
      <c r="J229" s="23"/>
      <c r="K229" s="23"/>
      <c r="L229" s="23"/>
      <c r="M229" s="23"/>
      <c r="N229" s="23"/>
      <c r="O229" s="23"/>
      <c r="P229" s="23"/>
      <c r="Q229" s="23"/>
      <c r="R229" s="23"/>
      <c r="S229" s="23"/>
      <c r="T229" s="23"/>
      <c r="U229" s="23"/>
      <c r="V229" s="363"/>
      <c r="W229" s="206"/>
      <c r="X229" s="124"/>
      <c r="Y229" s="23"/>
      <c r="Z229" s="23"/>
      <c r="AA229" s="23"/>
    </row>
    <row r="230" spans="1:27" ht="47.25" customHeight="1">
      <c r="A230" s="23"/>
      <c r="B230" s="23"/>
      <c r="C230" s="23"/>
      <c r="D230" s="23"/>
      <c r="E230" s="23"/>
      <c r="F230" s="23"/>
      <c r="G230" s="23"/>
      <c r="H230" s="20"/>
      <c r="I230" s="23"/>
      <c r="J230" s="23"/>
      <c r="K230" s="23"/>
      <c r="L230" s="23"/>
      <c r="M230" s="23"/>
      <c r="N230" s="23"/>
      <c r="O230" s="23"/>
      <c r="P230" s="23"/>
      <c r="Q230" s="23"/>
      <c r="R230" s="23"/>
      <c r="S230" s="23"/>
      <c r="T230" s="23"/>
      <c r="U230" s="23"/>
      <c r="V230" s="363"/>
      <c r="W230" s="206"/>
      <c r="X230" s="124"/>
      <c r="Y230" s="23"/>
      <c r="Z230" s="23"/>
      <c r="AA230" s="23"/>
    </row>
    <row r="231" spans="1:27" ht="47.25" customHeight="1">
      <c r="A231" s="23"/>
      <c r="B231" s="23"/>
      <c r="C231" s="23"/>
      <c r="D231" s="23"/>
      <c r="E231" s="23"/>
      <c r="F231" s="23"/>
      <c r="G231" s="23"/>
      <c r="H231" s="20"/>
      <c r="I231" s="23"/>
      <c r="J231" s="23"/>
      <c r="K231" s="23"/>
      <c r="L231" s="23"/>
      <c r="M231" s="23"/>
      <c r="N231" s="23"/>
      <c r="O231" s="23"/>
      <c r="P231" s="23"/>
      <c r="Q231" s="23"/>
      <c r="R231" s="23"/>
      <c r="S231" s="23"/>
      <c r="T231" s="23"/>
      <c r="U231" s="23"/>
      <c r="V231" s="363"/>
      <c r="W231" s="206"/>
      <c r="X231" s="124"/>
      <c r="Y231" s="23"/>
      <c r="Z231" s="23"/>
      <c r="AA231" s="23"/>
    </row>
    <row r="232" spans="1:27" ht="47.25" customHeight="1">
      <c r="A232" s="23"/>
      <c r="B232" s="23"/>
      <c r="C232" s="23"/>
      <c r="D232" s="23"/>
      <c r="E232" s="23"/>
      <c r="F232" s="23"/>
      <c r="G232" s="23"/>
      <c r="H232" s="20"/>
      <c r="I232" s="23"/>
      <c r="J232" s="23"/>
      <c r="K232" s="23"/>
      <c r="L232" s="23"/>
      <c r="M232" s="23"/>
      <c r="N232" s="23"/>
      <c r="O232" s="23"/>
      <c r="P232" s="23"/>
      <c r="Q232" s="23"/>
      <c r="R232" s="23"/>
      <c r="S232" s="23"/>
      <c r="T232" s="23"/>
      <c r="U232" s="23"/>
      <c r="V232" s="363"/>
      <c r="W232" s="206"/>
      <c r="X232" s="124"/>
      <c r="Y232" s="23"/>
      <c r="Z232" s="23"/>
      <c r="AA232" s="23"/>
    </row>
    <row r="233" spans="1:27" ht="47.25" customHeight="1">
      <c r="A233" s="23"/>
      <c r="B233" s="23"/>
      <c r="C233" s="23"/>
      <c r="D233" s="23"/>
      <c r="E233" s="23"/>
      <c r="F233" s="23"/>
      <c r="G233" s="23"/>
      <c r="H233" s="20"/>
      <c r="I233" s="23"/>
      <c r="J233" s="23"/>
      <c r="K233" s="23"/>
      <c r="L233" s="23"/>
      <c r="M233" s="23"/>
      <c r="N233" s="23"/>
      <c r="O233" s="23"/>
      <c r="P233" s="23"/>
      <c r="Q233" s="23"/>
      <c r="R233" s="23"/>
      <c r="S233" s="23"/>
      <c r="T233" s="23"/>
      <c r="U233" s="23"/>
      <c r="V233" s="363"/>
      <c r="W233" s="206"/>
      <c r="X233" s="124"/>
      <c r="Y233" s="23"/>
      <c r="Z233" s="23"/>
      <c r="AA233" s="23"/>
    </row>
    <row r="234" spans="1:27" ht="47.25" customHeight="1">
      <c r="A234" s="23"/>
      <c r="B234" s="23"/>
      <c r="C234" s="23"/>
      <c r="D234" s="23"/>
      <c r="E234" s="23"/>
      <c r="F234" s="23"/>
      <c r="G234" s="23"/>
      <c r="H234" s="20"/>
      <c r="I234" s="23"/>
      <c r="J234" s="23"/>
      <c r="K234" s="23"/>
      <c r="L234" s="23"/>
      <c r="M234" s="23"/>
      <c r="N234" s="23"/>
      <c r="O234" s="23"/>
      <c r="P234" s="23"/>
      <c r="Q234" s="23"/>
      <c r="R234" s="23"/>
      <c r="S234" s="23"/>
      <c r="T234" s="23"/>
      <c r="U234" s="23"/>
      <c r="V234" s="363"/>
      <c r="W234" s="206"/>
      <c r="X234" s="124"/>
      <c r="Y234" s="23"/>
      <c r="Z234" s="23"/>
      <c r="AA234" s="23"/>
    </row>
    <row r="235" spans="1:27" ht="47.25" customHeight="1">
      <c r="A235" s="23"/>
      <c r="B235" s="23"/>
      <c r="C235" s="23"/>
      <c r="D235" s="23"/>
      <c r="E235" s="23"/>
      <c r="F235" s="23"/>
      <c r="G235" s="23"/>
      <c r="H235" s="20"/>
      <c r="I235" s="23"/>
      <c r="J235" s="23"/>
      <c r="K235" s="23"/>
      <c r="L235" s="23"/>
      <c r="M235" s="23"/>
      <c r="N235" s="23"/>
      <c r="O235" s="23"/>
      <c r="P235" s="23"/>
      <c r="Q235" s="23"/>
      <c r="R235" s="23"/>
      <c r="S235" s="23"/>
      <c r="T235" s="23"/>
      <c r="U235" s="23"/>
      <c r="V235" s="363"/>
      <c r="W235" s="206"/>
      <c r="X235" s="124"/>
      <c r="Y235" s="23"/>
      <c r="Z235" s="23"/>
      <c r="AA235" s="23"/>
    </row>
    <row r="236" spans="1:27" ht="47.25" customHeight="1">
      <c r="A236" s="23"/>
      <c r="B236" s="23"/>
      <c r="C236" s="23"/>
      <c r="D236" s="23"/>
      <c r="E236" s="23"/>
      <c r="F236" s="23"/>
      <c r="G236" s="23"/>
      <c r="H236" s="20"/>
      <c r="I236" s="23"/>
      <c r="J236" s="23"/>
      <c r="K236" s="23"/>
      <c r="L236" s="23"/>
      <c r="M236" s="23"/>
      <c r="N236" s="23"/>
      <c r="O236" s="23"/>
      <c r="P236" s="23"/>
      <c r="Q236" s="23"/>
      <c r="R236" s="23"/>
      <c r="S236" s="23"/>
      <c r="T236" s="23"/>
      <c r="U236" s="23"/>
      <c r="V236" s="363"/>
      <c r="W236" s="206"/>
      <c r="X236" s="124"/>
      <c r="Y236" s="23"/>
      <c r="Z236" s="23"/>
      <c r="AA236" s="23"/>
    </row>
    <row r="237" spans="1:27" ht="47.25" customHeight="1">
      <c r="A237" s="23"/>
      <c r="B237" s="23"/>
      <c r="C237" s="23"/>
      <c r="D237" s="23"/>
      <c r="E237" s="23"/>
      <c r="F237" s="23"/>
      <c r="G237" s="23"/>
      <c r="H237" s="20"/>
      <c r="I237" s="23"/>
      <c r="J237" s="23"/>
      <c r="K237" s="23"/>
      <c r="L237" s="23"/>
      <c r="M237" s="23"/>
      <c r="N237" s="23"/>
      <c r="O237" s="23"/>
      <c r="P237" s="23"/>
      <c r="Q237" s="23"/>
      <c r="R237" s="23"/>
      <c r="S237" s="23"/>
      <c r="T237" s="23"/>
      <c r="U237" s="23"/>
      <c r="V237" s="363"/>
      <c r="W237" s="206"/>
      <c r="X237" s="124"/>
      <c r="Y237" s="23"/>
      <c r="Z237" s="23"/>
      <c r="AA237" s="23"/>
    </row>
    <row r="238" spans="1:27" ht="47.25" customHeight="1">
      <c r="A238" s="23"/>
      <c r="B238" s="23"/>
      <c r="C238" s="23"/>
      <c r="D238" s="23"/>
      <c r="E238" s="23"/>
      <c r="F238" s="23"/>
      <c r="G238" s="23"/>
      <c r="H238" s="20"/>
      <c r="I238" s="23"/>
      <c r="J238" s="23"/>
      <c r="K238" s="23"/>
      <c r="L238" s="23"/>
      <c r="M238" s="23"/>
      <c r="N238" s="23"/>
      <c r="O238" s="23"/>
      <c r="P238" s="23"/>
      <c r="Q238" s="23"/>
      <c r="R238" s="23"/>
      <c r="S238" s="23"/>
      <c r="T238" s="23"/>
      <c r="U238" s="23"/>
      <c r="V238" s="363"/>
      <c r="W238" s="206"/>
      <c r="X238" s="124"/>
      <c r="Y238" s="23"/>
      <c r="Z238" s="23"/>
      <c r="AA238" s="23"/>
    </row>
    <row r="239" spans="1:27" ht="47.25" customHeight="1">
      <c r="A239" s="23"/>
      <c r="B239" s="23"/>
      <c r="C239" s="23"/>
      <c r="D239" s="23"/>
      <c r="E239" s="23"/>
      <c r="F239" s="23"/>
      <c r="G239" s="23"/>
      <c r="H239" s="20"/>
      <c r="I239" s="23"/>
      <c r="J239" s="23"/>
      <c r="K239" s="23"/>
      <c r="L239" s="23"/>
      <c r="M239" s="23"/>
      <c r="N239" s="23"/>
      <c r="O239" s="23"/>
      <c r="P239" s="23"/>
      <c r="Q239" s="23"/>
      <c r="R239" s="23"/>
      <c r="S239" s="23"/>
      <c r="T239" s="23"/>
      <c r="U239" s="23"/>
      <c r="V239" s="363"/>
      <c r="W239" s="206"/>
      <c r="X239" s="124"/>
      <c r="Y239" s="23"/>
      <c r="Z239" s="23"/>
      <c r="AA239" s="23"/>
    </row>
    <row r="240" spans="1:27" ht="47.25" customHeight="1">
      <c r="A240" s="23"/>
      <c r="B240" s="23"/>
      <c r="C240" s="23"/>
      <c r="D240" s="23"/>
      <c r="E240" s="23"/>
      <c r="F240" s="23"/>
      <c r="G240" s="23"/>
      <c r="H240" s="20"/>
      <c r="I240" s="23"/>
      <c r="J240" s="23"/>
      <c r="K240" s="23"/>
      <c r="L240" s="23"/>
      <c r="M240" s="23"/>
      <c r="N240" s="23"/>
      <c r="O240" s="23"/>
      <c r="P240" s="23"/>
      <c r="Q240" s="23"/>
      <c r="R240" s="23"/>
      <c r="S240" s="23"/>
      <c r="T240" s="23"/>
      <c r="U240" s="23"/>
      <c r="V240" s="363"/>
      <c r="W240" s="206"/>
      <c r="X240" s="124"/>
      <c r="Y240" s="23"/>
      <c r="Z240" s="23"/>
      <c r="AA240" s="23"/>
    </row>
    <row r="241" spans="1:27" ht="47.25" customHeight="1">
      <c r="A241" s="23"/>
      <c r="B241" s="23"/>
      <c r="C241" s="23"/>
      <c r="D241" s="23"/>
      <c r="E241" s="23"/>
      <c r="F241" s="23"/>
      <c r="G241" s="23"/>
      <c r="H241" s="20"/>
      <c r="I241" s="23"/>
      <c r="J241" s="23"/>
      <c r="K241" s="23"/>
      <c r="L241" s="23"/>
      <c r="M241" s="23"/>
      <c r="N241" s="23"/>
      <c r="O241" s="23"/>
      <c r="P241" s="23"/>
      <c r="Q241" s="23"/>
      <c r="R241" s="23"/>
      <c r="S241" s="23"/>
      <c r="T241" s="23"/>
      <c r="U241" s="23"/>
      <c r="V241" s="363"/>
      <c r="W241" s="206"/>
      <c r="X241" s="124"/>
      <c r="Y241" s="23"/>
      <c r="Z241" s="23"/>
      <c r="AA241" s="23"/>
    </row>
    <row r="242" spans="1:27" ht="47.25" customHeight="1">
      <c r="A242" s="23"/>
      <c r="B242" s="23"/>
      <c r="C242" s="23"/>
      <c r="D242" s="23"/>
      <c r="E242" s="23"/>
      <c r="F242" s="23"/>
      <c r="G242" s="23"/>
      <c r="H242" s="20"/>
      <c r="I242" s="23"/>
      <c r="J242" s="23"/>
      <c r="K242" s="23"/>
      <c r="L242" s="23"/>
      <c r="M242" s="23"/>
      <c r="N242" s="23"/>
      <c r="O242" s="23"/>
      <c r="P242" s="23"/>
      <c r="Q242" s="23"/>
      <c r="R242" s="23"/>
      <c r="S242" s="23"/>
      <c r="T242" s="23"/>
      <c r="U242" s="23"/>
      <c r="V242" s="363"/>
      <c r="W242" s="206"/>
      <c r="X242" s="124"/>
      <c r="Y242" s="23"/>
      <c r="Z242" s="23"/>
      <c r="AA242" s="23"/>
    </row>
    <row r="243" spans="1:27" ht="47.25" customHeight="1">
      <c r="A243" s="23"/>
      <c r="B243" s="23"/>
      <c r="C243" s="23"/>
      <c r="D243" s="23"/>
      <c r="E243" s="23"/>
      <c r="F243" s="23"/>
      <c r="G243" s="23"/>
      <c r="H243" s="20"/>
      <c r="I243" s="23"/>
      <c r="J243" s="23"/>
      <c r="K243" s="23"/>
      <c r="L243" s="23"/>
      <c r="M243" s="23"/>
      <c r="N243" s="23"/>
      <c r="O243" s="23"/>
      <c r="P243" s="23"/>
      <c r="Q243" s="23"/>
      <c r="R243" s="23"/>
      <c r="S243" s="23"/>
      <c r="T243" s="23"/>
      <c r="U243" s="23"/>
      <c r="V243" s="363"/>
      <c r="W243" s="206"/>
      <c r="X243" s="124"/>
      <c r="Y243" s="23"/>
      <c r="Z243" s="23"/>
      <c r="AA243" s="23"/>
    </row>
    <row r="244" spans="1:27" ht="47.25" customHeight="1">
      <c r="A244" s="23"/>
      <c r="B244" s="23"/>
      <c r="C244" s="23"/>
      <c r="D244" s="23"/>
      <c r="E244" s="23"/>
      <c r="F244" s="23"/>
      <c r="G244" s="23"/>
      <c r="H244" s="20"/>
      <c r="I244" s="23"/>
      <c r="J244" s="23"/>
      <c r="K244" s="23"/>
      <c r="L244" s="23"/>
      <c r="M244" s="23"/>
      <c r="N244" s="23"/>
      <c r="O244" s="23"/>
      <c r="P244" s="23"/>
      <c r="Q244" s="23"/>
      <c r="R244" s="23"/>
      <c r="S244" s="23"/>
      <c r="T244" s="23"/>
      <c r="U244" s="23"/>
      <c r="V244" s="363"/>
      <c r="W244" s="206"/>
      <c r="X244" s="124"/>
      <c r="Y244" s="23"/>
      <c r="Z244" s="23"/>
      <c r="AA244" s="23"/>
    </row>
    <row r="245" spans="1:27" ht="47.25" customHeight="1">
      <c r="A245" s="23"/>
      <c r="B245" s="23"/>
      <c r="C245" s="23"/>
      <c r="D245" s="23"/>
      <c r="E245" s="23"/>
      <c r="F245" s="23"/>
      <c r="G245" s="23"/>
      <c r="H245" s="20"/>
      <c r="I245" s="23"/>
      <c r="J245" s="23"/>
      <c r="K245" s="23"/>
      <c r="L245" s="23"/>
      <c r="M245" s="23"/>
      <c r="N245" s="23"/>
      <c r="O245" s="23"/>
      <c r="P245" s="23"/>
      <c r="Q245" s="23"/>
      <c r="R245" s="23"/>
      <c r="S245" s="23"/>
      <c r="T245" s="23"/>
      <c r="U245" s="23"/>
      <c r="V245" s="363"/>
      <c r="W245" s="206"/>
      <c r="X245" s="124"/>
      <c r="Y245" s="23"/>
      <c r="Z245" s="23"/>
      <c r="AA245" s="23"/>
    </row>
    <row r="246" spans="1:27" ht="47.25" customHeight="1">
      <c r="A246" s="23"/>
      <c r="B246" s="23"/>
      <c r="C246" s="23"/>
      <c r="D246" s="23"/>
      <c r="E246" s="23"/>
      <c r="F246" s="23"/>
      <c r="G246" s="23"/>
      <c r="H246" s="20"/>
      <c r="I246" s="23"/>
      <c r="J246" s="23"/>
      <c r="K246" s="23"/>
      <c r="L246" s="23"/>
      <c r="M246" s="23"/>
      <c r="N246" s="23"/>
      <c r="O246" s="23"/>
      <c r="P246" s="23"/>
      <c r="Q246" s="23"/>
      <c r="R246" s="23"/>
      <c r="S246" s="23"/>
      <c r="T246" s="23"/>
      <c r="U246" s="23"/>
      <c r="V246" s="363"/>
      <c r="W246" s="206"/>
      <c r="X246" s="124"/>
      <c r="Y246" s="23"/>
      <c r="Z246" s="23"/>
      <c r="AA246" s="23"/>
    </row>
    <row r="247" spans="1:27" ht="47.25" customHeight="1">
      <c r="A247" s="23"/>
      <c r="B247" s="23"/>
      <c r="C247" s="23"/>
      <c r="D247" s="23"/>
      <c r="E247" s="23"/>
      <c r="F247" s="23"/>
      <c r="G247" s="23"/>
      <c r="H247" s="20"/>
      <c r="I247" s="23"/>
      <c r="J247" s="23"/>
      <c r="K247" s="23"/>
      <c r="L247" s="23"/>
      <c r="M247" s="23"/>
      <c r="N247" s="23"/>
      <c r="O247" s="23"/>
      <c r="P247" s="23"/>
      <c r="Q247" s="23"/>
      <c r="R247" s="23"/>
      <c r="S247" s="23"/>
      <c r="T247" s="23"/>
      <c r="U247" s="23"/>
      <c r="V247" s="363"/>
      <c r="W247" s="206"/>
      <c r="X247" s="124"/>
      <c r="Y247" s="23"/>
      <c r="Z247" s="23"/>
      <c r="AA247" s="23"/>
    </row>
    <row r="248" spans="1:27" ht="15.75" customHeight="1"/>
    <row r="249" spans="1:27" ht="15.75" customHeight="1"/>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W37:W40"/>
    <mergeCell ref="X37:X40"/>
    <mergeCell ref="M37:M40"/>
    <mergeCell ref="N37:N40"/>
    <mergeCell ref="O37:R40"/>
    <mergeCell ref="S37:S40"/>
    <mergeCell ref="T37:T40"/>
    <mergeCell ref="U37:U40"/>
    <mergeCell ref="V37:V40"/>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2:R32"/>
    <mergeCell ref="A32:A36"/>
    <mergeCell ref="B32:B36"/>
    <mergeCell ref="C32:C36"/>
    <mergeCell ref="D32:D36"/>
    <mergeCell ref="E32:E36"/>
    <mergeCell ref="O36:R36"/>
    <mergeCell ref="F32:F36"/>
    <mergeCell ref="G32:G36"/>
    <mergeCell ref="O33:R33"/>
    <mergeCell ref="O34:R34"/>
    <mergeCell ref="O35:R35"/>
    <mergeCell ref="O30:R30"/>
    <mergeCell ref="O31:R31"/>
    <mergeCell ref="H37:H40"/>
    <mergeCell ref="I37:I40"/>
    <mergeCell ref="J37:J40"/>
    <mergeCell ref="K37:K40"/>
    <mergeCell ref="L37:L40"/>
    <mergeCell ref="O46:R46"/>
    <mergeCell ref="O47:R47"/>
    <mergeCell ref="O41:R41"/>
    <mergeCell ref="O42:R42"/>
    <mergeCell ref="O43:R43"/>
    <mergeCell ref="O44:R44"/>
    <mergeCell ref="O45:R45"/>
  </mergeCells>
  <conditionalFormatting sqref="W31:W37 W41:W43 W45:W47">
    <cfRule type="containsText" dxfId="176" priority="1" stopIfTrue="1" operator="containsText" text="Cerrada">
      <formula>NOT(ISERROR(SEARCH(("Cerrada"),(W31))))</formula>
    </cfRule>
  </conditionalFormatting>
  <conditionalFormatting sqref="W31:W37 W41:W43 W45:W47">
    <cfRule type="containsText" dxfId="175" priority="2" stopIfTrue="1" operator="containsText" text="En ejecución">
      <formula>NOT(ISERROR(SEARCH(("En ejecución"),(W31))))</formula>
    </cfRule>
  </conditionalFormatting>
  <conditionalFormatting sqref="W31:W37 W41:W43 W45:W47">
    <cfRule type="containsText" dxfId="174" priority="3" stopIfTrue="1" operator="containsText" text="Vencida">
      <formula>NOT(ISERROR(SEARCH(("Vencida"),(W31))))</formula>
    </cfRule>
  </conditionalFormatting>
  <conditionalFormatting sqref="W31:W37 W41:W43 W45:W47">
    <cfRule type="containsText" dxfId="173" priority="4" stopIfTrue="1" operator="containsText" text="Cerrada">
      <formula>NOT(ISERROR(SEARCH(("Cerrada"),(W31))))</formula>
    </cfRule>
  </conditionalFormatting>
  <conditionalFormatting sqref="W31:W37 W41:W43 W45:W47">
    <cfRule type="containsText" dxfId="172" priority="5" stopIfTrue="1" operator="containsText" text="En ejecución">
      <formula>NOT(ISERROR(SEARCH(("En ejecución"),(W31))))</formula>
    </cfRule>
  </conditionalFormatting>
  <conditionalFormatting sqref="W31:W37 W41:W43 W45:W47">
    <cfRule type="containsText" dxfId="171" priority="6" stopIfTrue="1" operator="containsText" text="Vencida">
      <formula>NOT(ISERROR(SEARCH(("Vencida"),(W31))))</formula>
    </cfRule>
  </conditionalFormatting>
  <conditionalFormatting sqref="W44">
    <cfRule type="containsText" dxfId="170" priority="7" stopIfTrue="1" operator="containsText" text="Cerrada">
      <formula>NOT(ISERROR(SEARCH(("Cerrada"),(W44))))</formula>
    </cfRule>
  </conditionalFormatting>
  <conditionalFormatting sqref="W44">
    <cfRule type="containsText" dxfId="169" priority="8" stopIfTrue="1" operator="containsText" text="En ejecución">
      <formula>NOT(ISERROR(SEARCH(("En ejecución"),(W44))))</formula>
    </cfRule>
  </conditionalFormatting>
  <conditionalFormatting sqref="W44">
    <cfRule type="containsText" dxfId="168" priority="9" stopIfTrue="1" operator="containsText" text="Vencida">
      <formula>NOT(ISERROR(SEARCH(("Vencida"),(W44))))</formula>
    </cfRule>
  </conditionalFormatting>
  <conditionalFormatting sqref="W44">
    <cfRule type="containsText" dxfId="167" priority="10" stopIfTrue="1" operator="containsText" text="Cerrada">
      <formula>NOT(ISERROR(SEARCH(("Cerrada"),(W44))))</formula>
    </cfRule>
  </conditionalFormatting>
  <conditionalFormatting sqref="W44">
    <cfRule type="containsText" dxfId="166" priority="11" stopIfTrue="1" operator="containsText" text="En ejecución">
      <formula>NOT(ISERROR(SEARCH(("En ejecución"),(W44))))</formula>
    </cfRule>
  </conditionalFormatting>
  <conditionalFormatting sqref="W44">
    <cfRule type="containsText" dxfId="165" priority="12" stopIfTrue="1" operator="containsText" text="Vencida">
      <formula>NOT(ISERROR(SEARCH(("Vencida"),(W44))))</formula>
    </cfRule>
  </conditionalFormatting>
  <dataValidations count="7">
    <dataValidation type="list" allowBlank="1" showErrorMessage="1" sqref="B31:B32 B37:B47">
      <formula1>$F$2:$F$6</formula1>
    </dataValidation>
    <dataValidation type="list" allowBlank="1" showErrorMessage="1" sqref="W31:W37 W41:W47">
      <formula1>$I$2:$I$4</formula1>
    </dataValidation>
    <dataValidation type="list" allowBlank="1" showErrorMessage="1" sqref="F31:F32 F37:F47">
      <formula1>$G$2:$G$5</formula1>
    </dataValidation>
    <dataValidation type="list" allowBlank="1" showErrorMessage="1" sqref="V31:V37 V41:V47">
      <formula1>$J$2:$J$4</formula1>
    </dataValidation>
    <dataValidation type="list" allowBlank="1" showErrorMessage="1" sqref="I31:I37 I41:I47">
      <formula1>$H$2:$H$3</formula1>
    </dataValidation>
    <dataValidation type="list" allowBlank="1" showErrorMessage="1" sqref="C31:C32 C37:C47">
      <formula1>$D$2:$D$13</formula1>
    </dataValidation>
    <dataValidation type="list" allowBlank="1" showErrorMessage="1" sqref="A23">
      <formula1>'GF-14'!PROCESOS</formula1>
    </dataValidation>
  </dataValidations>
  <hyperlinks>
    <hyperlink ref="O31" r:id="rId1"/>
    <hyperlink ref="U31" r:id="rId2"/>
    <hyperlink ref="O32" r:id="rId3"/>
    <hyperlink ref="S32" r:id="rId4"/>
    <hyperlink ref="O33" r:id="rId5"/>
    <hyperlink ref="S33" r:id="rId6"/>
    <hyperlink ref="O35" r:id="rId7"/>
    <hyperlink ref="O36" r:id="rId8"/>
    <hyperlink ref="S37" r:id="rId9" location="overlay-context="/>
    <hyperlink ref="U37" r:id="rId10" location="overlay-context="/>
    <hyperlink ref="O42" r:id="rId11"/>
    <hyperlink ref="S42" r:id="rId12"/>
    <hyperlink ref="U42" r:id="rId13"/>
    <hyperlink ref="S44" r:id="rId14" location="overlay-context="/>
    <hyperlink ref="S45" r:id="rId15" location="overlay-context="/>
    <hyperlink ref="U45" r:id="rId16" location="overlay-context="/>
  </hyperlinks>
  <pageMargins left="0.7" right="0.7" top="0.75" bottom="0.75" header="0" footer="0"/>
  <pageSetup orientation="portrait"/>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9" t="s">
        <v>359</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CONTROL INTERNO DISCIPLINARIO</v>
      </c>
      <c r="F22" s="813"/>
      <c r="G22" s="256"/>
      <c r="H22" s="907" t="s">
        <v>361</v>
      </c>
      <c r="I22" s="812"/>
      <c r="J22" s="813"/>
      <c r="K22" s="260"/>
      <c r="L22" s="272"/>
      <c r="M22" s="272"/>
      <c r="N22" s="272"/>
      <c r="O22" s="272"/>
      <c r="P22" s="272"/>
      <c r="Q22" s="261"/>
      <c r="R22" s="261"/>
      <c r="S22" s="261"/>
      <c r="T22" s="261"/>
      <c r="U22" s="261"/>
      <c r="V22" s="261"/>
      <c r="W22" s="261"/>
      <c r="X22" s="262"/>
      <c r="Y22" s="23"/>
      <c r="Z22" s="23"/>
      <c r="AA22" s="23"/>
    </row>
    <row r="23" spans="1:27" ht="53.25" customHeight="1">
      <c r="A23" s="922" t="s">
        <v>97</v>
      </c>
      <c r="B23" s="824"/>
      <c r="C23" s="816"/>
      <c r="D23" s="259"/>
      <c r="E23" s="263" t="s">
        <v>362</v>
      </c>
      <c r="F23" s="264">
        <f>COUNTA(E31:E40)</f>
        <v>0</v>
      </c>
      <c r="G23" s="256"/>
      <c r="H23" s="896" t="s">
        <v>363</v>
      </c>
      <c r="I23" s="897"/>
      <c r="J23" s="264">
        <f>COUNTIF(I31:I40,"Acción correctiva")</f>
        <v>0</v>
      </c>
      <c r="K23" s="257"/>
      <c r="L23" s="272"/>
      <c r="M23" s="272"/>
      <c r="N23" s="272"/>
      <c r="O23" s="272"/>
      <c r="P23" s="272"/>
      <c r="Q23" s="261"/>
      <c r="R23" s="261"/>
      <c r="S23" s="261"/>
      <c r="T23" s="261"/>
      <c r="U23" s="262"/>
      <c r="V23" s="262"/>
      <c r="W23" s="259"/>
      <c r="X23" s="262"/>
      <c r="Y23" s="23"/>
      <c r="Z23" s="23"/>
      <c r="AA23" s="23"/>
    </row>
    <row r="24" spans="1:27" ht="48.75" customHeight="1">
      <c r="A24" s="266"/>
      <c r="B24" s="259"/>
      <c r="C24" s="259"/>
      <c r="D24" s="267"/>
      <c r="E24" s="268" t="s">
        <v>8</v>
      </c>
      <c r="F24" s="269">
        <f>COUNTA(H31:H40)</f>
        <v>0</v>
      </c>
      <c r="G24" s="270"/>
      <c r="H24" s="898" t="s">
        <v>364</v>
      </c>
      <c r="I24" s="899"/>
      <c r="J24" s="265">
        <f>COUNTIF(I31:I40,"Acción Preventiva y/o de mejora")</f>
        <v>0</v>
      </c>
      <c r="K24" s="257"/>
      <c r="L24" s="272"/>
      <c r="M24" s="272"/>
      <c r="N24" s="272"/>
      <c r="O24" s="272"/>
      <c r="P24" s="272"/>
      <c r="Q24" s="261"/>
      <c r="R24" s="257"/>
      <c r="S24" s="257"/>
      <c r="T24" s="257"/>
      <c r="U24" s="262"/>
      <c r="V24" s="262"/>
      <c r="W24" s="259"/>
      <c r="X24" s="262"/>
      <c r="Y24" s="23"/>
      <c r="Z24" s="23"/>
      <c r="AA24" s="23"/>
    </row>
    <row r="25" spans="1:27" ht="53.25" customHeight="1">
      <c r="A25" s="266"/>
      <c r="B25" s="259"/>
      <c r="C25" s="259"/>
      <c r="D25" s="271"/>
      <c r="E25" s="268" t="s">
        <v>9</v>
      </c>
      <c r="F25" s="269">
        <f>COUNTIF(W31:W40, "Vencida")</f>
        <v>0</v>
      </c>
      <c r="G25" s="270"/>
      <c r="H25" s="900"/>
      <c r="I25" s="901"/>
      <c r="J25" s="272"/>
      <c r="K25" s="257"/>
      <c r="L25" s="272"/>
      <c r="M25" s="272"/>
      <c r="N25" s="272"/>
      <c r="O25" s="272"/>
      <c r="P25" s="272"/>
      <c r="Q25" s="261"/>
      <c r="R25" s="257"/>
      <c r="S25" s="257"/>
      <c r="T25" s="257"/>
      <c r="U25" s="262"/>
      <c r="V25" s="262"/>
      <c r="W25" s="259"/>
      <c r="X25" s="273"/>
      <c r="Y25" s="23"/>
      <c r="Z25" s="23"/>
      <c r="AA25" s="23"/>
    </row>
    <row r="26" spans="1:27" ht="48.75" customHeight="1">
      <c r="A26" s="266"/>
      <c r="B26" s="259"/>
      <c r="C26" s="259"/>
      <c r="D26" s="267"/>
      <c r="E26" s="268" t="s">
        <v>10</v>
      </c>
      <c r="F26" s="269">
        <f>COUNTIF(W31:W40, "En ejecución")</f>
        <v>0</v>
      </c>
      <c r="G26" s="270"/>
      <c r="H26" s="900"/>
      <c r="I26" s="901"/>
      <c r="J26" s="274"/>
      <c r="K26" s="272"/>
      <c r="L26" s="272"/>
      <c r="M26" s="272"/>
      <c r="N26" s="272"/>
      <c r="O26" s="272"/>
      <c r="P26" s="272"/>
      <c r="Q26" s="261"/>
      <c r="R26" s="257"/>
      <c r="S26" s="257"/>
      <c r="T26" s="257"/>
      <c r="U26" s="262"/>
      <c r="V26" s="262"/>
      <c r="W26" s="259"/>
      <c r="X26" s="273"/>
      <c r="Y26" s="23"/>
      <c r="Z26" s="23"/>
      <c r="AA26" s="23"/>
    </row>
    <row r="27" spans="1:27" ht="51" customHeight="1">
      <c r="A27" s="266"/>
      <c r="B27" s="259"/>
      <c r="C27" s="259"/>
      <c r="D27" s="271"/>
      <c r="E27" s="275" t="s">
        <v>369</v>
      </c>
      <c r="F27" s="265">
        <f>COUNTIF(W31:W40, "Cerrada")</f>
        <v>0</v>
      </c>
      <c r="G27" s="270"/>
      <c r="H27" s="276"/>
      <c r="I27" s="277"/>
      <c r="J27" s="261"/>
      <c r="K27" s="261"/>
      <c r="L27" s="272"/>
      <c r="M27" s="272"/>
      <c r="N27" s="272"/>
      <c r="O27" s="272"/>
      <c r="P27" s="272"/>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114" t="s">
        <v>123</v>
      </c>
      <c r="U30" s="112" t="s">
        <v>124</v>
      </c>
      <c r="V30" s="112" t="s">
        <v>57</v>
      </c>
      <c r="W30" s="112" t="s">
        <v>125</v>
      </c>
      <c r="X30" s="113" t="s">
        <v>126</v>
      </c>
      <c r="Y30" s="115"/>
      <c r="Z30" s="23"/>
      <c r="AA30" s="23"/>
    </row>
    <row r="31" spans="1:27" ht="37.5" customHeight="1">
      <c r="A31" s="358"/>
      <c r="B31" s="358"/>
      <c r="C31" s="358"/>
      <c r="D31" s="358"/>
      <c r="E31" s="359"/>
      <c r="F31" s="358"/>
      <c r="G31" s="360"/>
      <c r="H31" s="360"/>
      <c r="I31" s="359"/>
      <c r="J31" s="359"/>
      <c r="K31" s="359"/>
      <c r="L31" s="359"/>
      <c r="M31" s="394"/>
      <c r="N31" s="359"/>
      <c r="O31" s="947"/>
      <c r="P31" s="867"/>
      <c r="Q31" s="867"/>
      <c r="R31" s="868"/>
      <c r="S31" s="359"/>
      <c r="T31" s="395"/>
      <c r="U31" s="395"/>
      <c r="V31" s="395"/>
      <c r="W31" s="359"/>
      <c r="X31" s="396"/>
      <c r="Y31" s="295"/>
      <c r="Z31" s="23"/>
      <c r="AA31" s="23"/>
    </row>
    <row r="32" spans="1:27" ht="37.5" customHeight="1">
      <c r="A32" s="204"/>
      <c r="B32" s="397"/>
      <c r="C32" s="397"/>
      <c r="D32" s="204"/>
      <c r="E32" s="213"/>
      <c r="F32" s="397"/>
      <c r="G32" s="398"/>
      <c r="H32" s="398"/>
      <c r="I32" s="341"/>
      <c r="J32" s="213"/>
      <c r="K32" s="213"/>
      <c r="L32" s="213"/>
      <c r="M32" s="399"/>
      <c r="N32" s="213"/>
      <c r="O32" s="948"/>
      <c r="P32" s="783"/>
      <c r="Q32" s="783"/>
      <c r="R32" s="805"/>
      <c r="S32" s="213"/>
      <c r="T32" s="401"/>
      <c r="U32" s="401"/>
      <c r="V32" s="361"/>
      <c r="W32" s="341"/>
      <c r="X32" s="205"/>
      <c r="Y32" s="96"/>
      <c r="Z32" s="23"/>
      <c r="AA32" s="23"/>
    </row>
    <row r="33" spans="1:27" ht="37.5" customHeight="1">
      <c r="A33" s="204"/>
      <c r="B33" s="397"/>
      <c r="C33" s="397"/>
      <c r="D33" s="204"/>
      <c r="E33" s="213"/>
      <c r="F33" s="397"/>
      <c r="G33" s="398"/>
      <c r="H33" s="398"/>
      <c r="I33" s="341"/>
      <c r="J33" s="204"/>
      <c r="K33" s="204"/>
      <c r="L33" s="213"/>
      <c r="M33" s="204"/>
      <c r="N33" s="204"/>
      <c r="O33" s="946"/>
      <c r="P33" s="783"/>
      <c r="Q33" s="783"/>
      <c r="R33" s="805"/>
      <c r="S33" s="204"/>
      <c r="T33" s="401"/>
      <c r="U33" s="401"/>
      <c r="V33" s="361"/>
      <c r="W33" s="341"/>
      <c r="X33" s="205"/>
      <c r="Y33" s="96"/>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96"/>
      <c r="F92" s="23"/>
      <c r="G92" s="96"/>
      <c r="H92" s="96"/>
      <c r="I92" s="23"/>
      <c r="J92" s="23"/>
      <c r="K92" s="23"/>
      <c r="L92" s="23"/>
      <c r="M92" s="23"/>
      <c r="N92" s="23"/>
      <c r="O92" s="23"/>
      <c r="P92" s="23"/>
      <c r="Q92" s="23"/>
      <c r="R92" s="23"/>
      <c r="S92" s="23"/>
      <c r="T92" s="95"/>
      <c r="U92" s="95"/>
      <c r="V92" s="95"/>
      <c r="W92" s="206"/>
      <c r="X92" s="96"/>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164" priority="1" stopIfTrue="1" operator="containsText" text="Cerrada">
      <formula>NOT(ISERROR(SEARCH(("Cerrada"),(W31))))</formula>
    </cfRule>
  </conditionalFormatting>
  <conditionalFormatting sqref="W31:W33">
    <cfRule type="containsText" dxfId="163" priority="2" stopIfTrue="1" operator="containsText" text="En ejecución">
      <formula>NOT(ISERROR(SEARCH(("En ejecución"),(W31))))</formula>
    </cfRule>
  </conditionalFormatting>
  <conditionalFormatting sqref="W31:W33">
    <cfRule type="containsText" dxfId="162"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9" t="s">
        <v>359</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EVALUACIÓN Y CONTROL</v>
      </c>
      <c r="F22" s="813"/>
      <c r="G22" s="256"/>
      <c r="H22" s="907" t="s">
        <v>361</v>
      </c>
      <c r="I22" s="812"/>
      <c r="J22" s="813"/>
      <c r="K22" s="260"/>
      <c r="L22" s="261"/>
      <c r="M22" s="261"/>
      <c r="N22" s="261"/>
      <c r="O22" s="261"/>
      <c r="P22" s="261"/>
      <c r="Q22" s="261"/>
      <c r="R22" s="261"/>
      <c r="S22" s="261"/>
      <c r="T22" s="261"/>
      <c r="U22" s="261"/>
      <c r="V22" s="261"/>
      <c r="W22" s="261"/>
      <c r="X22" s="262"/>
      <c r="Y22" s="23"/>
      <c r="Z22" s="23"/>
      <c r="AA22" s="23"/>
    </row>
    <row r="23" spans="1:27" ht="53.25" customHeight="1">
      <c r="A23" s="922" t="s">
        <v>99</v>
      </c>
      <c r="B23" s="824"/>
      <c r="C23" s="816"/>
      <c r="D23" s="259"/>
      <c r="E23" s="263" t="s">
        <v>362</v>
      </c>
      <c r="F23" s="264">
        <f>COUNTA(E31:E40)</f>
        <v>0</v>
      </c>
      <c r="G23" s="256"/>
      <c r="H23" s="896" t="s">
        <v>363</v>
      </c>
      <c r="I23" s="897"/>
      <c r="J23" s="264">
        <f>COUNTIF(I31:I40,"Acción correctiva")</f>
        <v>0</v>
      </c>
      <c r="K23" s="257"/>
      <c r="L23" s="261"/>
      <c r="M23" s="261"/>
      <c r="N23" s="261"/>
      <c r="O23" s="261"/>
      <c r="P23" s="261"/>
      <c r="Q23" s="261"/>
      <c r="R23" s="261"/>
      <c r="S23" s="261"/>
      <c r="T23" s="261"/>
      <c r="U23" s="262"/>
      <c r="V23" s="262"/>
      <c r="W23" s="259"/>
      <c r="X23" s="262"/>
      <c r="Y23" s="23"/>
      <c r="Z23" s="23"/>
      <c r="AA23" s="23"/>
    </row>
    <row r="24" spans="1:27" ht="48.75" customHeight="1">
      <c r="A24" s="266"/>
      <c r="B24" s="259"/>
      <c r="C24" s="259"/>
      <c r="D24" s="267"/>
      <c r="E24" s="268" t="s">
        <v>8</v>
      </c>
      <c r="F24" s="269">
        <f>COUNTA(H31:H40)</f>
        <v>0</v>
      </c>
      <c r="G24" s="270"/>
      <c r="H24" s="898" t="s">
        <v>364</v>
      </c>
      <c r="I24" s="899"/>
      <c r="J24" s="265">
        <f>COUNTIF(I31:I40,"Acción Preventiva y/o de mejora")</f>
        <v>0</v>
      </c>
      <c r="K24" s="257"/>
      <c r="L24" s="261"/>
      <c r="M24" s="261"/>
      <c r="N24" s="261"/>
      <c r="O24" s="261"/>
      <c r="P24" s="261"/>
      <c r="Q24" s="261"/>
      <c r="R24" s="257"/>
      <c r="S24" s="257"/>
      <c r="T24" s="257"/>
      <c r="U24" s="262"/>
      <c r="V24" s="262"/>
      <c r="W24" s="259"/>
      <c r="X24" s="262"/>
      <c r="Y24" s="23"/>
      <c r="Z24" s="23"/>
      <c r="AA24" s="23"/>
    </row>
    <row r="25" spans="1:27" ht="53.25" customHeight="1">
      <c r="A25" s="266"/>
      <c r="B25" s="259"/>
      <c r="C25" s="259"/>
      <c r="D25" s="271"/>
      <c r="E25" s="268" t="s">
        <v>9</v>
      </c>
      <c r="F25" s="269">
        <f>COUNTIF(W31:W40, "Vencida")</f>
        <v>0</v>
      </c>
      <c r="G25" s="270"/>
      <c r="H25" s="900"/>
      <c r="I25" s="901"/>
      <c r="J25" s="272"/>
      <c r="K25" s="257"/>
      <c r="L25" s="261"/>
      <c r="M25" s="261"/>
      <c r="N25" s="261"/>
      <c r="O25" s="261"/>
      <c r="P25" s="261"/>
      <c r="Q25" s="261"/>
      <c r="R25" s="257"/>
      <c r="S25" s="257"/>
      <c r="T25" s="257"/>
      <c r="U25" s="262"/>
      <c r="V25" s="262"/>
      <c r="W25" s="259"/>
      <c r="X25" s="273"/>
      <c r="Y25" s="23"/>
      <c r="Z25" s="23"/>
      <c r="AA25" s="23"/>
    </row>
    <row r="26" spans="1:27" ht="48.75" customHeight="1">
      <c r="A26" s="266"/>
      <c r="B26" s="259"/>
      <c r="C26" s="259"/>
      <c r="D26" s="267"/>
      <c r="E26" s="268" t="s">
        <v>10</v>
      </c>
      <c r="F26" s="269">
        <f>COUNTIF(W31:W40, "En ejecución")</f>
        <v>0</v>
      </c>
      <c r="G26" s="270"/>
      <c r="H26" s="900"/>
      <c r="I26" s="901"/>
      <c r="J26" s="274"/>
      <c r="K26" s="272"/>
      <c r="L26" s="261"/>
      <c r="M26" s="261"/>
      <c r="N26" s="261"/>
      <c r="O26" s="261"/>
      <c r="P26" s="261"/>
      <c r="Q26" s="261"/>
      <c r="R26" s="257"/>
      <c r="S26" s="257"/>
      <c r="T26" s="257"/>
      <c r="U26" s="262"/>
      <c r="V26" s="262"/>
      <c r="W26" s="259"/>
      <c r="X26" s="273"/>
      <c r="Y26" s="23"/>
      <c r="Z26" s="23"/>
      <c r="AA26" s="23"/>
    </row>
    <row r="27" spans="1:27" ht="51" customHeight="1">
      <c r="A27" s="266"/>
      <c r="B27" s="259"/>
      <c r="C27" s="259"/>
      <c r="D27" s="271"/>
      <c r="E27" s="275" t="s">
        <v>369</v>
      </c>
      <c r="F27" s="265">
        <f>COUNTIF(W31:W40, "Cerrada")</f>
        <v>0</v>
      </c>
      <c r="G27" s="270"/>
      <c r="H27" s="276"/>
      <c r="I27" s="277"/>
      <c r="J27" s="261"/>
      <c r="K27" s="261"/>
      <c r="L27" s="261"/>
      <c r="M27" s="261"/>
      <c r="N27" s="261"/>
      <c r="O27" s="261"/>
      <c r="P27" s="261"/>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114" t="s">
        <v>123</v>
      </c>
      <c r="U30" s="112" t="s">
        <v>124</v>
      </c>
      <c r="V30" s="112" t="s">
        <v>57</v>
      </c>
      <c r="W30" s="112" t="s">
        <v>125</v>
      </c>
      <c r="X30" s="113" t="s">
        <v>126</v>
      </c>
      <c r="Y30" s="115"/>
      <c r="Z30" s="23"/>
      <c r="AA30" s="23"/>
    </row>
    <row r="31" spans="1:27" ht="37.5" customHeight="1">
      <c r="A31" s="358"/>
      <c r="B31" s="358"/>
      <c r="C31" s="358"/>
      <c r="D31" s="358"/>
      <c r="E31" s="359"/>
      <c r="F31" s="358"/>
      <c r="G31" s="360"/>
      <c r="H31" s="360"/>
      <c r="I31" s="359"/>
      <c r="J31" s="359"/>
      <c r="K31" s="359"/>
      <c r="L31" s="359"/>
      <c r="M31" s="394"/>
      <c r="N31" s="359"/>
      <c r="O31" s="947"/>
      <c r="P31" s="867"/>
      <c r="Q31" s="867"/>
      <c r="R31" s="868"/>
      <c r="S31" s="359"/>
      <c r="T31" s="395"/>
      <c r="U31" s="395"/>
      <c r="V31" s="395"/>
      <c r="W31" s="359"/>
      <c r="X31" s="396"/>
      <c r="Y31" s="295"/>
      <c r="Z31" s="23"/>
      <c r="AA31" s="23"/>
    </row>
    <row r="32" spans="1:27" ht="37.5" customHeight="1">
      <c r="A32" s="204"/>
      <c r="B32" s="397"/>
      <c r="C32" s="397"/>
      <c r="D32" s="204"/>
      <c r="E32" s="213"/>
      <c r="F32" s="397"/>
      <c r="G32" s="398"/>
      <c r="H32" s="398"/>
      <c r="I32" s="341"/>
      <c r="J32" s="213"/>
      <c r="K32" s="213"/>
      <c r="L32" s="213"/>
      <c r="M32" s="399"/>
      <c r="N32" s="213"/>
      <c r="O32" s="948"/>
      <c r="P32" s="783"/>
      <c r="Q32" s="783"/>
      <c r="R32" s="805"/>
      <c r="S32" s="213"/>
      <c r="T32" s="401"/>
      <c r="U32" s="401"/>
      <c r="V32" s="361"/>
      <c r="W32" s="341"/>
      <c r="X32" s="205"/>
      <c r="Y32" s="96"/>
      <c r="Z32" s="23"/>
      <c r="AA32" s="23"/>
    </row>
    <row r="33" spans="1:27" ht="37.5" customHeight="1">
      <c r="A33" s="204"/>
      <c r="B33" s="397"/>
      <c r="C33" s="397"/>
      <c r="D33" s="204"/>
      <c r="E33" s="213"/>
      <c r="F33" s="397"/>
      <c r="G33" s="398"/>
      <c r="H33" s="398"/>
      <c r="I33" s="341"/>
      <c r="J33" s="204"/>
      <c r="K33" s="204"/>
      <c r="L33" s="213"/>
      <c r="M33" s="204"/>
      <c r="N33" s="204"/>
      <c r="O33" s="946"/>
      <c r="P33" s="783"/>
      <c r="Q33" s="783"/>
      <c r="R33" s="805"/>
      <c r="S33" s="204"/>
      <c r="T33" s="401"/>
      <c r="U33" s="401"/>
      <c r="V33" s="361"/>
      <c r="W33" s="341"/>
      <c r="X33" s="205"/>
      <c r="Y33" s="96"/>
      <c r="Z33" s="23"/>
      <c r="AA33" s="23"/>
    </row>
    <row r="34" spans="1:27" ht="15.75" customHeight="1">
      <c r="A34" s="23"/>
      <c r="B34" s="23"/>
      <c r="C34" s="23"/>
      <c r="D34" s="23"/>
      <c r="E34" s="96"/>
      <c r="F34" s="23"/>
      <c r="G34" s="96"/>
      <c r="H34" s="96"/>
      <c r="I34" s="23"/>
      <c r="J34" s="23"/>
      <c r="K34" s="23"/>
      <c r="L34" s="23"/>
      <c r="M34" s="23"/>
      <c r="N34" s="23"/>
      <c r="O34" s="23"/>
      <c r="P34" s="23"/>
      <c r="Q34" s="23"/>
      <c r="R34" s="23"/>
      <c r="S34" s="23"/>
      <c r="T34" s="95"/>
      <c r="U34" s="95"/>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96"/>
      <c r="F92" s="23"/>
      <c r="G92" s="96"/>
      <c r="H92" s="96"/>
      <c r="I92" s="23"/>
      <c r="J92" s="23"/>
      <c r="K92" s="23"/>
      <c r="L92" s="23"/>
      <c r="M92" s="23"/>
      <c r="N92" s="23"/>
      <c r="O92" s="23"/>
      <c r="P92" s="23"/>
      <c r="Q92" s="23"/>
      <c r="R92" s="23"/>
      <c r="S92" s="23"/>
      <c r="T92" s="95"/>
      <c r="U92" s="95"/>
      <c r="V92" s="95"/>
      <c r="W92" s="206"/>
      <c r="X92" s="96"/>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161" priority="1" stopIfTrue="1" operator="containsText" text="Cerrada">
      <formula>NOT(ISERROR(SEARCH(("Cerrada"),(W31))))</formula>
    </cfRule>
  </conditionalFormatting>
  <conditionalFormatting sqref="W31:W33">
    <cfRule type="containsText" dxfId="160" priority="2" stopIfTrue="1" operator="containsText" text="En ejecución">
      <formula>NOT(ISERROR(SEARCH(("En ejecución"),(W31))))</formula>
    </cfRule>
  </conditionalFormatting>
  <conditionalFormatting sqref="W31:W33">
    <cfRule type="containsText" dxfId="159"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69"/>
      <c r="B1" s="70"/>
      <c r="C1" s="71" t="s">
        <v>15</v>
      </c>
      <c r="D1" s="71" t="s">
        <v>52</v>
      </c>
      <c r="E1" s="72"/>
      <c r="F1" s="73" t="s">
        <v>53</v>
      </c>
      <c r="G1" s="73" t="s">
        <v>54</v>
      </c>
      <c r="H1" s="73" t="s">
        <v>55</v>
      </c>
      <c r="I1" s="73" t="s">
        <v>56</v>
      </c>
      <c r="J1" s="73" t="s">
        <v>57</v>
      </c>
      <c r="K1" s="23"/>
      <c r="L1" s="74"/>
      <c r="M1" s="75"/>
      <c r="N1" s="75"/>
      <c r="O1" s="75"/>
      <c r="P1" s="75"/>
      <c r="Q1" s="75"/>
      <c r="R1" s="75"/>
      <c r="S1" s="23"/>
      <c r="T1" s="23"/>
      <c r="U1" s="23"/>
      <c r="V1" s="23"/>
      <c r="W1" s="23"/>
      <c r="X1" s="23"/>
      <c r="Y1" s="23"/>
      <c r="Z1" s="23"/>
      <c r="AA1" s="23"/>
    </row>
    <row r="2" spans="1:27" ht="25.5" hidden="1">
      <c r="A2" s="76"/>
      <c r="B2" s="77"/>
      <c r="C2" s="78" t="s">
        <v>58</v>
      </c>
      <c r="D2" s="78" t="s">
        <v>59</v>
      </c>
      <c r="E2" s="79"/>
      <c r="F2" s="80" t="s">
        <v>60</v>
      </c>
      <c r="G2" s="81" t="s">
        <v>61</v>
      </c>
      <c r="H2" s="80" t="s">
        <v>62</v>
      </c>
      <c r="I2" s="82" t="s">
        <v>63</v>
      </c>
      <c r="J2" s="83" t="s">
        <v>64</v>
      </c>
      <c r="K2" s="76"/>
      <c r="L2" s="84"/>
      <c r="M2" s="85"/>
      <c r="N2" s="85"/>
      <c r="O2" s="85"/>
      <c r="P2" s="85"/>
      <c r="Q2" s="85"/>
      <c r="R2" s="85"/>
      <c r="S2" s="76"/>
      <c r="T2" s="76"/>
      <c r="U2" s="76"/>
      <c r="V2" s="76"/>
      <c r="W2" s="76"/>
      <c r="X2" s="76"/>
      <c r="Y2" s="76"/>
      <c r="Z2" s="76"/>
      <c r="AA2" s="76"/>
    </row>
    <row r="3" spans="1:27" ht="25.5" hidden="1">
      <c r="A3" s="76"/>
      <c r="B3" s="77"/>
      <c r="C3" s="78" t="s">
        <v>65</v>
      </c>
      <c r="D3" s="78" t="s">
        <v>66</v>
      </c>
      <c r="E3" s="79"/>
      <c r="F3" s="80" t="s">
        <v>67</v>
      </c>
      <c r="G3" s="81" t="s">
        <v>68</v>
      </c>
      <c r="H3" s="81" t="s">
        <v>69</v>
      </c>
      <c r="I3" s="86" t="s">
        <v>70</v>
      </c>
      <c r="J3" s="83" t="s">
        <v>71</v>
      </c>
      <c r="K3" s="76"/>
      <c r="L3" s="84"/>
      <c r="M3" s="85"/>
      <c r="N3" s="85"/>
      <c r="O3" s="85"/>
      <c r="P3" s="85"/>
      <c r="Q3" s="85"/>
      <c r="R3" s="85"/>
      <c r="S3" s="76"/>
      <c r="T3" s="76"/>
      <c r="U3" s="76"/>
      <c r="V3" s="76"/>
      <c r="W3" s="76"/>
      <c r="X3" s="76"/>
      <c r="Y3" s="76"/>
      <c r="Z3" s="76"/>
      <c r="AA3" s="76"/>
    </row>
    <row r="4" spans="1:27" ht="25.5" hidden="1">
      <c r="A4" s="76"/>
      <c r="B4" s="77"/>
      <c r="C4" s="78" t="s">
        <v>72</v>
      </c>
      <c r="D4" s="78" t="s">
        <v>73</v>
      </c>
      <c r="E4" s="79"/>
      <c r="F4" s="80" t="s">
        <v>74</v>
      </c>
      <c r="G4" s="81" t="s">
        <v>75</v>
      </c>
      <c r="H4" s="87"/>
      <c r="I4" s="88" t="s">
        <v>76</v>
      </c>
      <c r="J4" s="83" t="s">
        <v>77</v>
      </c>
      <c r="K4" s="76"/>
      <c r="L4" s="84"/>
      <c r="M4" s="85"/>
      <c r="N4" s="85"/>
      <c r="O4" s="85"/>
      <c r="P4" s="85"/>
      <c r="Q4" s="85"/>
      <c r="R4" s="85"/>
      <c r="S4" s="76"/>
      <c r="T4" s="76"/>
      <c r="U4" s="76"/>
      <c r="V4" s="76"/>
      <c r="W4" s="76"/>
      <c r="X4" s="76"/>
      <c r="Y4" s="76"/>
      <c r="Z4" s="76"/>
      <c r="AA4" s="76"/>
    </row>
    <row r="5" spans="1:27" ht="38.25" hidden="1">
      <c r="A5" s="76"/>
      <c r="B5" s="77"/>
      <c r="C5" s="78" t="s">
        <v>78</v>
      </c>
      <c r="D5" s="78" t="s">
        <v>79</v>
      </c>
      <c r="E5" s="79"/>
      <c r="F5" s="81" t="s">
        <v>80</v>
      </c>
      <c r="G5" s="81" t="s">
        <v>81</v>
      </c>
      <c r="H5" s="89"/>
      <c r="I5" s="83"/>
      <c r="J5" s="83"/>
      <c r="K5" s="76"/>
      <c r="L5" s="84"/>
      <c r="M5" s="85"/>
      <c r="N5" s="85"/>
      <c r="O5" s="85"/>
      <c r="P5" s="85"/>
      <c r="Q5" s="85"/>
      <c r="R5" s="85"/>
      <c r="S5" s="76"/>
      <c r="T5" s="76"/>
      <c r="U5" s="76"/>
      <c r="V5" s="76"/>
      <c r="W5" s="76"/>
      <c r="X5" s="76"/>
      <c r="Y5" s="76"/>
      <c r="Z5" s="76"/>
      <c r="AA5" s="76"/>
    </row>
    <row r="6" spans="1:27" ht="25.5" hidden="1">
      <c r="A6" s="76"/>
      <c r="B6" s="77"/>
      <c r="C6" s="78" t="s">
        <v>82</v>
      </c>
      <c r="D6" s="78" t="s">
        <v>83</v>
      </c>
      <c r="E6" s="76"/>
      <c r="F6" s="81" t="s">
        <v>84</v>
      </c>
      <c r="G6" s="89"/>
      <c r="H6" s="89"/>
      <c r="I6" s="83"/>
      <c r="J6" s="83"/>
      <c r="K6" s="76"/>
      <c r="L6" s="84"/>
      <c r="M6" s="85"/>
      <c r="N6" s="85"/>
      <c r="O6" s="85"/>
      <c r="P6" s="85"/>
      <c r="Q6" s="85"/>
      <c r="R6" s="85"/>
      <c r="S6" s="76"/>
      <c r="T6" s="76"/>
      <c r="U6" s="76"/>
      <c r="V6" s="76"/>
      <c r="W6" s="76"/>
      <c r="X6" s="76"/>
      <c r="Y6" s="76"/>
      <c r="Z6" s="76"/>
      <c r="AA6" s="76"/>
    </row>
    <row r="7" spans="1:27" ht="25.5" hidden="1">
      <c r="A7" s="76"/>
      <c r="B7" s="77"/>
      <c r="C7" s="78" t="s">
        <v>85</v>
      </c>
      <c r="D7" s="78" t="s">
        <v>86</v>
      </c>
      <c r="E7" s="79"/>
      <c r="F7" s="87"/>
      <c r="G7" s="89"/>
      <c r="H7" s="89"/>
      <c r="I7" s="90"/>
      <c r="J7" s="90"/>
      <c r="K7" s="76"/>
      <c r="L7" s="84"/>
      <c r="M7" s="85"/>
      <c r="N7" s="85"/>
      <c r="O7" s="85"/>
      <c r="P7" s="85"/>
      <c r="Q7" s="85"/>
      <c r="R7" s="85"/>
      <c r="S7" s="76"/>
      <c r="T7" s="76"/>
      <c r="U7" s="76"/>
      <c r="V7" s="76"/>
      <c r="W7" s="76"/>
      <c r="X7" s="76"/>
      <c r="Y7" s="76"/>
      <c r="Z7" s="76"/>
      <c r="AA7" s="76"/>
    </row>
    <row r="8" spans="1:27" ht="25.5" hidden="1">
      <c r="A8" s="76"/>
      <c r="B8" s="77"/>
      <c r="C8" s="78" t="s">
        <v>87</v>
      </c>
      <c r="D8" s="78" t="s">
        <v>88</v>
      </c>
      <c r="E8" s="79"/>
      <c r="F8" s="87"/>
      <c r="G8" s="89"/>
      <c r="H8" s="89"/>
      <c r="I8" s="83"/>
      <c r="J8" s="83"/>
      <c r="K8" s="76"/>
      <c r="L8" s="84"/>
      <c r="M8" s="85"/>
      <c r="N8" s="85"/>
      <c r="O8" s="85"/>
      <c r="P8" s="85"/>
      <c r="Q8" s="85"/>
      <c r="R8" s="85"/>
      <c r="S8" s="76"/>
      <c r="T8" s="76"/>
      <c r="U8" s="76"/>
      <c r="V8" s="76"/>
      <c r="W8" s="76"/>
      <c r="X8" s="76"/>
      <c r="Y8" s="76"/>
      <c r="Z8" s="76"/>
      <c r="AA8" s="76"/>
    </row>
    <row r="9" spans="1:27" ht="51" hidden="1">
      <c r="A9" s="76"/>
      <c r="B9" s="77"/>
      <c r="C9" s="78" t="s">
        <v>89</v>
      </c>
      <c r="D9" s="78" t="s">
        <v>90</v>
      </c>
      <c r="E9" s="79"/>
      <c r="F9" s="89"/>
      <c r="G9" s="89"/>
      <c r="H9" s="89"/>
      <c r="I9" s="83"/>
      <c r="J9" s="83"/>
      <c r="K9" s="76"/>
      <c r="L9" s="84"/>
      <c r="M9" s="85"/>
      <c r="N9" s="85"/>
      <c r="O9" s="85"/>
      <c r="P9" s="85"/>
      <c r="Q9" s="85"/>
      <c r="R9" s="85"/>
      <c r="S9" s="76"/>
      <c r="T9" s="76"/>
      <c r="U9" s="76"/>
      <c r="V9" s="76"/>
      <c r="W9" s="76"/>
      <c r="X9" s="76"/>
      <c r="Y9" s="76"/>
      <c r="Z9" s="76"/>
      <c r="AA9" s="76"/>
    </row>
    <row r="10" spans="1:27" ht="25.5" hidden="1">
      <c r="A10" s="76"/>
      <c r="B10" s="77"/>
      <c r="C10" s="78" t="s">
        <v>91</v>
      </c>
      <c r="D10" s="78" t="s">
        <v>92</v>
      </c>
      <c r="E10" s="79"/>
      <c r="F10" s="89"/>
      <c r="G10" s="89"/>
      <c r="H10" s="89"/>
      <c r="I10" s="83"/>
      <c r="J10" s="83"/>
      <c r="K10" s="76"/>
      <c r="L10" s="84"/>
      <c r="M10" s="85"/>
      <c r="N10" s="85"/>
      <c r="O10" s="85"/>
      <c r="P10" s="85"/>
      <c r="Q10" s="85"/>
      <c r="R10" s="85"/>
      <c r="S10" s="76"/>
      <c r="T10" s="76"/>
      <c r="U10" s="76"/>
      <c r="V10" s="76"/>
      <c r="W10" s="76"/>
      <c r="X10" s="76"/>
      <c r="Y10" s="76"/>
      <c r="Z10" s="76"/>
      <c r="AA10" s="76"/>
    </row>
    <row r="11" spans="1:27" ht="38.25" hidden="1">
      <c r="A11" s="76"/>
      <c r="B11" s="77"/>
      <c r="C11" s="78" t="s">
        <v>93</v>
      </c>
      <c r="D11" s="78" t="s">
        <v>94</v>
      </c>
      <c r="E11" s="79"/>
      <c r="F11" s="89"/>
      <c r="G11" s="89"/>
      <c r="H11" s="89"/>
      <c r="I11" s="83"/>
      <c r="J11" s="83"/>
      <c r="K11" s="76"/>
      <c r="L11" s="84"/>
      <c r="M11" s="85"/>
      <c r="N11" s="85"/>
      <c r="O11" s="85"/>
      <c r="P11" s="85"/>
      <c r="Q11" s="85"/>
      <c r="R11" s="85"/>
      <c r="S11" s="76"/>
      <c r="T11" s="76"/>
      <c r="U11" s="76"/>
      <c r="V11" s="76"/>
      <c r="W11" s="76"/>
      <c r="X11" s="76"/>
      <c r="Y11" s="76"/>
      <c r="Z11" s="76"/>
      <c r="AA11" s="76"/>
    </row>
    <row r="12" spans="1:27" ht="25.5" hidden="1">
      <c r="A12" s="76"/>
      <c r="B12" s="77"/>
      <c r="C12" s="78" t="s">
        <v>95</v>
      </c>
      <c r="D12" s="78" t="s">
        <v>96</v>
      </c>
      <c r="E12" s="79"/>
      <c r="F12" s="91"/>
      <c r="G12" s="91"/>
      <c r="H12" s="91"/>
      <c r="I12" s="77"/>
      <c r="J12" s="85"/>
      <c r="K12" s="85"/>
      <c r="L12" s="76"/>
      <c r="M12" s="84"/>
      <c r="N12" s="85"/>
      <c r="O12" s="85"/>
      <c r="P12" s="85"/>
      <c r="Q12" s="85"/>
      <c r="R12" s="85"/>
      <c r="S12" s="85"/>
      <c r="T12" s="76"/>
      <c r="U12" s="76"/>
      <c r="V12" s="76"/>
      <c r="W12" s="76"/>
      <c r="X12" s="76"/>
      <c r="Y12" s="76"/>
      <c r="Z12" s="76"/>
      <c r="AA12" s="76"/>
    </row>
    <row r="13" spans="1:27" ht="38.25" hidden="1">
      <c r="A13" s="76"/>
      <c r="B13" s="77"/>
      <c r="C13" s="78" t="s">
        <v>97</v>
      </c>
      <c r="D13" s="78" t="s">
        <v>98</v>
      </c>
      <c r="E13" s="79"/>
      <c r="F13" s="91"/>
      <c r="G13" s="91"/>
      <c r="H13" s="91"/>
      <c r="I13" s="77"/>
      <c r="J13" s="85"/>
      <c r="K13" s="85"/>
      <c r="L13" s="76"/>
      <c r="M13" s="84"/>
      <c r="N13" s="85"/>
      <c r="O13" s="85"/>
      <c r="P13" s="85"/>
      <c r="Q13" s="85"/>
      <c r="R13" s="85"/>
      <c r="S13" s="85"/>
      <c r="T13" s="76"/>
      <c r="U13" s="76"/>
      <c r="V13" s="76"/>
      <c r="W13" s="76"/>
      <c r="X13" s="76"/>
      <c r="Y13" s="76"/>
      <c r="Z13" s="76"/>
      <c r="AA13" s="76"/>
    </row>
    <row r="14" spans="1:27" ht="25.5" hidden="1">
      <c r="A14" s="76"/>
      <c r="B14" s="77"/>
      <c r="C14" s="78" t="s">
        <v>99</v>
      </c>
      <c r="D14" s="92"/>
      <c r="E14" s="79"/>
      <c r="F14" s="91"/>
      <c r="G14" s="91"/>
      <c r="H14" s="91"/>
      <c r="I14" s="77"/>
      <c r="J14" s="85"/>
      <c r="K14" s="85"/>
      <c r="L14" s="76"/>
      <c r="M14" s="84"/>
      <c r="N14" s="85"/>
      <c r="O14" s="85"/>
      <c r="P14" s="85"/>
      <c r="Q14" s="85"/>
      <c r="R14" s="85"/>
      <c r="S14" s="85"/>
      <c r="T14" s="76"/>
      <c r="U14" s="76"/>
      <c r="V14" s="76"/>
      <c r="W14" s="76"/>
      <c r="X14" s="76"/>
      <c r="Y14" s="76"/>
      <c r="Z14" s="76"/>
      <c r="AA14" s="76"/>
    </row>
    <row r="15" spans="1:27" ht="38.25" hidden="1">
      <c r="A15" s="76"/>
      <c r="B15" s="77"/>
      <c r="C15" s="93" t="s">
        <v>100</v>
      </c>
      <c r="D15" s="78"/>
      <c r="E15" s="79"/>
      <c r="F15" s="91"/>
      <c r="G15" s="91"/>
      <c r="H15" s="91"/>
      <c r="I15" s="77"/>
      <c r="J15" s="85"/>
      <c r="K15" s="85"/>
      <c r="L15" s="76"/>
      <c r="M15" s="84"/>
      <c r="N15" s="85"/>
      <c r="O15" s="85"/>
      <c r="P15" s="85"/>
      <c r="Q15" s="85"/>
      <c r="R15" s="85"/>
      <c r="S15" s="85"/>
      <c r="T15" s="76"/>
      <c r="U15" s="76"/>
      <c r="V15" s="76"/>
      <c r="W15" s="76"/>
      <c r="X15" s="76"/>
      <c r="Y15" s="76"/>
      <c r="Z15" s="76"/>
      <c r="AA15" s="76"/>
    </row>
    <row r="16" spans="1:27" ht="23.25" hidden="1">
      <c r="A16" s="69"/>
      <c r="B16" s="23"/>
      <c r="C16" s="23"/>
      <c r="D16" s="23"/>
      <c r="E16" s="94"/>
      <c r="F16" s="23"/>
      <c r="G16" s="94"/>
      <c r="H16" s="94"/>
      <c r="I16" s="75"/>
      <c r="J16" s="75"/>
      <c r="K16" s="75"/>
      <c r="L16" s="75"/>
      <c r="M16" s="74"/>
      <c r="N16" s="75"/>
      <c r="O16" s="75"/>
      <c r="P16" s="75"/>
      <c r="Q16" s="75"/>
      <c r="R16" s="75"/>
      <c r="S16" s="75"/>
      <c r="T16" s="95"/>
      <c r="U16" s="95"/>
      <c r="V16" s="95"/>
      <c r="W16" s="23"/>
      <c r="X16" s="96"/>
      <c r="Y16" s="96"/>
      <c r="Z16" s="23"/>
      <c r="AA16" s="23"/>
    </row>
    <row r="17" spans="1:27" ht="27.75" customHeight="1">
      <c r="A17" s="850"/>
      <c r="B17" s="851"/>
      <c r="C17" s="852"/>
      <c r="D17" s="857" t="s">
        <v>101</v>
      </c>
      <c r="E17" s="851"/>
      <c r="F17" s="851"/>
      <c r="G17" s="851"/>
      <c r="H17" s="851"/>
      <c r="I17" s="851"/>
      <c r="J17" s="851"/>
      <c r="K17" s="851"/>
      <c r="L17" s="851"/>
      <c r="M17" s="851"/>
      <c r="N17" s="851"/>
      <c r="O17" s="851"/>
      <c r="P17" s="851"/>
      <c r="Q17" s="851"/>
      <c r="R17" s="851"/>
      <c r="S17" s="851"/>
      <c r="T17" s="851"/>
      <c r="U17" s="851"/>
      <c r="V17" s="851"/>
      <c r="W17" s="852"/>
      <c r="X17" s="97" t="s">
        <v>102</v>
      </c>
      <c r="Y17" s="23"/>
      <c r="Z17" s="23"/>
      <c r="AA17" s="23"/>
    </row>
    <row r="18" spans="1:27" ht="27.75" customHeight="1">
      <c r="A18" s="853"/>
      <c r="B18" s="807"/>
      <c r="C18" s="854"/>
      <c r="D18" s="853"/>
      <c r="E18" s="807"/>
      <c r="F18" s="807"/>
      <c r="G18" s="807"/>
      <c r="H18" s="807"/>
      <c r="I18" s="807"/>
      <c r="J18" s="807"/>
      <c r="K18" s="807"/>
      <c r="L18" s="807"/>
      <c r="M18" s="807"/>
      <c r="N18" s="807"/>
      <c r="O18" s="807"/>
      <c r="P18" s="807"/>
      <c r="Q18" s="807"/>
      <c r="R18" s="807"/>
      <c r="S18" s="807"/>
      <c r="T18" s="807"/>
      <c r="U18" s="807"/>
      <c r="V18" s="807"/>
      <c r="W18" s="854"/>
      <c r="X18" s="98" t="s">
        <v>358</v>
      </c>
      <c r="Y18" s="23"/>
      <c r="Z18" s="23"/>
      <c r="AA18" s="23"/>
    </row>
    <row r="19" spans="1:27" ht="27.75" customHeight="1">
      <c r="A19" s="853"/>
      <c r="B19" s="807"/>
      <c r="C19" s="854"/>
      <c r="D19" s="853"/>
      <c r="E19" s="807"/>
      <c r="F19" s="807"/>
      <c r="G19" s="807"/>
      <c r="H19" s="807"/>
      <c r="I19" s="807"/>
      <c r="J19" s="807"/>
      <c r="K19" s="807"/>
      <c r="L19" s="807"/>
      <c r="M19" s="807"/>
      <c r="N19" s="807"/>
      <c r="O19" s="807"/>
      <c r="P19" s="807"/>
      <c r="Q19" s="807"/>
      <c r="R19" s="807"/>
      <c r="S19" s="807"/>
      <c r="T19" s="807"/>
      <c r="U19" s="807"/>
      <c r="V19" s="807"/>
      <c r="W19" s="854"/>
      <c r="X19" s="99" t="s">
        <v>413</v>
      </c>
      <c r="Y19" s="23"/>
      <c r="Z19" s="23"/>
      <c r="AA19" s="23"/>
    </row>
    <row r="20" spans="1:27" ht="27.75" customHeight="1">
      <c r="A20" s="855"/>
      <c r="B20" s="856"/>
      <c r="C20" s="796"/>
      <c r="D20" s="855"/>
      <c r="E20" s="856"/>
      <c r="F20" s="856"/>
      <c r="G20" s="856"/>
      <c r="H20" s="856"/>
      <c r="I20" s="856"/>
      <c r="J20" s="856"/>
      <c r="K20" s="856"/>
      <c r="L20" s="856"/>
      <c r="M20" s="856"/>
      <c r="N20" s="856"/>
      <c r="O20" s="856"/>
      <c r="P20" s="856"/>
      <c r="Q20" s="856"/>
      <c r="R20" s="856"/>
      <c r="S20" s="856"/>
      <c r="T20" s="856"/>
      <c r="U20" s="856"/>
      <c r="V20" s="856"/>
      <c r="W20" s="796"/>
      <c r="X20" s="100" t="s">
        <v>105</v>
      </c>
      <c r="Y20" s="23"/>
      <c r="Z20" s="23"/>
      <c r="AA20" s="23"/>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23"/>
      <c r="Z21" s="23"/>
      <c r="AA21" s="23"/>
    </row>
    <row r="22" spans="1:27" ht="63" customHeight="1">
      <c r="A22" s="905" t="s">
        <v>360</v>
      </c>
      <c r="B22" s="824"/>
      <c r="C22" s="816"/>
      <c r="D22" s="259"/>
      <c r="E22" s="906" t="str">
        <f>CONCATENATE("INFORME DE SEGUIMIENTO DEL PROCESO ",A23)</f>
        <v>INFORME DE SEGUIMIENTO DEL PROCESO MEJORAMIENTO INTEGRAL Y CONTINUO</v>
      </c>
      <c r="F22" s="813"/>
      <c r="G22" s="256"/>
      <c r="H22" s="907" t="s">
        <v>361</v>
      </c>
      <c r="I22" s="812"/>
      <c r="J22" s="813"/>
      <c r="K22" s="260"/>
      <c r="L22" s="261"/>
      <c r="M22" s="261"/>
      <c r="N22" s="261"/>
      <c r="O22" s="261"/>
      <c r="P22" s="261"/>
      <c r="Q22" s="261"/>
      <c r="R22" s="261"/>
      <c r="S22" s="261"/>
      <c r="T22" s="261"/>
      <c r="U22" s="261"/>
      <c r="V22" s="261"/>
      <c r="W22" s="261"/>
      <c r="X22" s="262"/>
      <c r="Y22" s="23"/>
      <c r="Z22" s="23"/>
      <c r="AA22" s="23"/>
    </row>
    <row r="23" spans="1:27" ht="53.25" customHeight="1">
      <c r="A23" s="922" t="s">
        <v>100</v>
      </c>
      <c r="B23" s="824"/>
      <c r="C23" s="816"/>
      <c r="D23" s="259"/>
      <c r="E23" s="263" t="s">
        <v>362</v>
      </c>
      <c r="F23" s="264">
        <f>COUNTA(E31:E40)</f>
        <v>0</v>
      </c>
      <c r="G23" s="256"/>
      <c r="H23" s="896" t="s">
        <v>363</v>
      </c>
      <c r="I23" s="897"/>
      <c r="J23" s="264">
        <f>COUNTIF(I32:I39,"Acción correctiva")</f>
        <v>0</v>
      </c>
      <c r="K23" s="257"/>
      <c r="L23" s="261"/>
      <c r="M23" s="261"/>
      <c r="N23" s="261"/>
      <c r="O23" s="261"/>
      <c r="P23" s="261"/>
      <c r="Q23" s="261"/>
      <c r="R23" s="261"/>
      <c r="S23" s="261"/>
      <c r="T23" s="261"/>
      <c r="U23" s="262"/>
      <c r="V23" s="262"/>
      <c r="W23" s="259"/>
      <c r="X23" s="262"/>
      <c r="Y23" s="23"/>
      <c r="Z23" s="23"/>
      <c r="AA23" s="23"/>
    </row>
    <row r="24" spans="1:27" ht="48.75" customHeight="1">
      <c r="A24" s="266"/>
      <c r="B24" s="259"/>
      <c r="C24" s="259"/>
      <c r="D24" s="267"/>
      <c r="E24" s="268" t="s">
        <v>8</v>
      </c>
      <c r="F24" s="269">
        <f>COUNTA(H31:H40)</f>
        <v>0</v>
      </c>
      <c r="G24" s="270"/>
      <c r="H24" s="898" t="s">
        <v>364</v>
      </c>
      <c r="I24" s="899"/>
      <c r="J24" s="265">
        <f>COUNTIF(I32:I39,"Acción Preventiva y/o de mejora")</f>
        <v>0</v>
      </c>
      <c r="K24" s="257"/>
      <c r="L24" s="261"/>
      <c r="M24" s="261"/>
      <c r="N24" s="261"/>
      <c r="O24" s="261"/>
      <c r="P24" s="261"/>
      <c r="Q24" s="261"/>
      <c r="R24" s="257"/>
      <c r="S24" s="257"/>
      <c r="T24" s="257"/>
      <c r="U24" s="262"/>
      <c r="V24" s="262"/>
      <c r="W24" s="259"/>
      <c r="X24" s="262"/>
      <c r="Y24" s="23"/>
      <c r="Z24" s="23"/>
      <c r="AA24" s="23"/>
    </row>
    <row r="25" spans="1:27" ht="53.25" customHeight="1">
      <c r="A25" s="266"/>
      <c r="B25" s="259"/>
      <c r="C25" s="259"/>
      <c r="D25" s="271"/>
      <c r="E25" s="268" t="s">
        <v>9</v>
      </c>
      <c r="F25" s="269">
        <f>COUNTIF(W31:W40, "Vencida")</f>
        <v>0</v>
      </c>
      <c r="G25" s="270"/>
      <c r="H25" s="900"/>
      <c r="I25" s="901"/>
      <c r="J25" s="272"/>
      <c r="K25" s="257"/>
      <c r="L25" s="261"/>
      <c r="M25" s="261"/>
      <c r="N25" s="261"/>
      <c r="O25" s="261"/>
      <c r="P25" s="261"/>
      <c r="Q25" s="261"/>
      <c r="R25" s="257"/>
      <c r="S25" s="257"/>
      <c r="T25" s="257"/>
      <c r="U25" s="262"/>
      <c r="V25" s="262"/>
      <c r="W25" s="259"/>
      <c r="X25" s="273"/>
      <c r="Y25" s="23"/>
      <c r="Z25" s="23"/>
      <c r="AA25" s="23"/>
    </row>
    <row r="26" spans="1:27" ht="48.75" customHeight="1">
      <c r="A26" s="266"/>
      <c r="B26" s="259"/>
      <c r="C26" s="259"/>
      <c r="D26" s="267"/>
      <c r="E26" s="268" t="s">
        <v>10</v>
      </c>
      <c r="F26" s="269">
        <f>COUNTIF(W31:W40, "En ejecución")</f>
        <v>0</v>
      </c>
      <c r="G26" s="270"/>
      <c r="H26" s="900"/>
      <c r="I26" s="901"/>
      <c r="J26" s="274"/>
      <c r="K26" s="272"/>
      <c r="L26" s="261"/>
      <c r="M26" s="261"/>
      <c r="N26" s="261"/>
      <c r="O26" s="261"/>
      <c r="P26" s="261"/>
      <c r="Q26" s="261"/>
      <c r="R26" s="257"/>
      <c r="S26" s="257"/>
      <c r="T26" s="257"/>
      <c r="U26" s="262"/>
      <c r="V26" s="262"/>
      <c r="W26" s="259"/>
      <c r="X26" s="273"/>
      <c r="Y26" s="23"/>
      <c r="Z26" s="23"/>
      <c r="AA26" s="23"/>
    </row>
    <row r="27" spans="1:27" ht="51" customHeight="1">
      <c r="A27" s="266"/>
      <c r="B27" s="259"/>
      <c r="C27" s="259"/>
      <c r="D27" s="271"/>
      <c r="E27" s="275" t="s">
        <v>369</v>
      </c>
      <c r="F27" s="265">
        <f>COUNTIF(W31:W40, "Cerrada")</f>
        <v>0</v>
      </c>
      <c r="G27" s="270"/>
      <c r="H27" s="276"/>
      <c r="I27" s="277"/>
      <c r="J27" s="261"/>
      <c r="K27" s="261"/>
      <c r="L27" s="261"/>
      <c r="M27" s="261"/>
      <c r="N27" s="261"/>
      <c r="O27" s="261"/>
      <c r="P27" s="261"/>
      <c r="Q27" s="261"/>
      <c r="R27" s="257"/>
      <c r="S27" s="257"/>
      <c r="T27" s="257"/>
      <c r="U27" s="262"/>
      <c r="V27" s="262"/>
      <c r="W27" s="259"/>
      <c r="X27" s="273"/>
      <c r="Y27" s="23"/>
      <c r="Z27" s="23"/>
      <c r="AA27" s="23"/>
    </row>
    <row r="28" spans="1:27" ht="41.25" customHeight="1">
      <c r="A28" s="266"/>
      <c r="B28" s="259"/>
      <c r="C28" s="259"/>
      <c r="D28" s="259"/>
      <c r="E28" s="278"/>
      <c r="F28" s="279"/>
      <c r="G28" s="270"/>
      <c r="H28" s="276"/>
      <c r="I28" s="280"/>
      <c r="J28" s="281"/>
      <c r="K28" s="280"/>
      <c r="L28" s="261"/>
      <c r="M28" s="261"/>
      <c r="N28" s="261"/>
      <c r="O28" s="261"/>
      <c r="P28" s="261"/>
      <c r="Q28" s="283"/>
      <c r="R28" s="255"/>
      <c r="S28" s="255"/>
      <c r="T28" s="255"/>
      <c r="U28" s="255"/>
      <c r="V28" s="255"/>
      <c r="W28" s="255"/>
      <c r="X28" s="255"/>
      <c r="Y28" s="23"/>
      <c r="Z28" s="23"/>
      <c r="AA28" s="23"/>
    </row>
    <row r="29" spans="1:27" ht="45" customHeight="1">
      <c r="A29" s="902" t="s">
        <v>107</v>
      </c>
      <c r="B29" s="812"/>
      <c r="C29" s="812"/>
      <c r="D29" s="812"/>
      <c r="E29" s="812"/>
      <c r="F29" s="812"/>
      <c r="G29" s="813"/>
      <c r="H29" s="903" t="s">
        <v>108</v>
      </c>
      <c r="I29" s="812"/>
      <c r="J29" s="812"/>
      <c r="K29" s="812"/>
      <c r="L29" s="812"/>
      <c r="M29" s="812"/>
      <c r="N29" s="813"/>
      <c r="O29" s="904" t="s">
        <v>109</v>
      </c>
      <c r="P29" s="812"/>
      <c r="Q29" s="812"/>
      <c r="R29" s="812"/>
      <c r="S29" s="813"/>
      <c r="T29" s="894" t="s">
        <v>110</v>
      </c>
      <c r="U29" s="812"/>
      <c r="V29" s="812"/>
      <c r="W29" s="812"/>
      <c r="X29" s="813"/>
      <c r="Y29" s="105"/>
      <c r="Z29" s="106"/>
      <c r="AA29" s="107"/>
    </row>
    <row r="30" spans="1:27" ht="63" customHeight="1">
      <c r="A30" s="108" t="s">
        <v>111</v>
      </c>
      <c r="B30" s="109" t="s">
        <v>53</v>
      </c>
      <c r="C30" s="109" t="s">
        <v>112</v>
      </c>
      <c r="D30" s="109" t="s">
        <v>113</v>
      </c>
      <c r="E30" s="109" t="s">
        <v>114</v>
      </c>
      <c r="F30" s="109" t="s">
        <v>115</v>
      </c>
      <c r="G30" s="110" t="s">
        <v>116</v>
      </c>
      <c r="H30" s="111" t="s">
        <v>117</v>
      </c>
      <c r="I30" s="109" t="s">
        <v>55</v>
      </c>
      <c r="J30" s="109" t="s">
        <v>118</v>
      </c>
      <c r="K30" s="112" t="s">
        <v>119</v>
      </c>
      <c r="L30" s="112" t="s">
        <v>120</v>
      </c>
      <c r="M30" s="112" t="s">
        <v>121</v>
      </c>
      <c r="N30" s="113" t="s">
        <v>122</v>
      </c>
      <c r="O30" s="862" t="s">
        <v>123</v>
      </c>
      <c r="P30" s="824"/>
      <c r="Q30" s="824"/>
      <c r="R30" s="863"/>
      <c r="S30" s="113" t="s">
        <v>124</v>
      </c>
      <c r="T30" s="114" t="s">
        <v>123</v>
      </c>
      <c r="U30" s="112" t="s">
        <v>124</v>
      </c>
      <c r="V30" s="112" t="s">
        <v>57</v>
      </c>
      <c r="W30" s="112" t="s">
        <v>125</v>
      </c>
      <c r="X30" s="113" t="s">
        <v>126</v>
      </c>
      <c r="Y30" s="115"/>
      <c r="Z30" s="23"/>
      <c r="AA30" s="23"/>
    </row>
    <row r="31" spans="1:27"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customHeight="1">
      <c r="A33" s="76"/>
      <c r="B33" s="76"/>
      <c r="C33" s="76"/>
      <c r="D33" s="76"/>
      <c r="E33" s="295"/>
      <c r="F33" s="76"/>
      <c r="G33" s="295"/>
      <c r="H33" s="295"/>
      <c r="I33" s="76"/>
      <c r="J33" s="76"/>
      <c r="K33" s="76"/>
      <c r="L33" s="76"/>
      <c r="M33" s="76"/>
      <c r="N33" s="76"/>
      <c r="O33" s="76"/>
      <c r="P33" s="76"/>
      <c r="Q33" s="76"/>
      <c r="R33" s="76"/>
      <c r="S33" s="76"/>
      <c r="T33" s="392"/>
      <c r="U33" s="392"/>
      <c r="V33" s="95"/>
      <c r="W33" s="206"/>
      <c r="X33" s="96"/>
      <c r="Y33" s="23"/>
      <c r="Z33" s="23"/>
      <c r="AA33" s="23"/>
    </row>
    <row r="34" spans="1:27" ht="15.75" customHeight="1">
      <c r="A34" s="76"/>
      <c r="B34" s="76"/>
      <c r="C34" s="76"/>
      <c r="D34" s="76"/>
      <c r="E34" s="295"/>
      <c r="F34" s="76"/>
      <c r="G34" s="295"/>
      <c r="H34" s="295"/>
      <c r="I34" s="76"/>
      <c r="J34" s="76"/>
      <c r="K34" s="76"/>
      <c r="L34" s="76"/>
      <c r="M34" s="76"/>
      <c r="N34" s="76"/>
      <c r="O34" s="76"/>
      <c r="P34" s="76"/>
      <c r="Q34" s="76"/>
      <c r="R34" s="76"/>
      <c r="S34" s="76"/>
      <c r="T34" s="392"/>
      <c r="U34" s="392"/>
      <c r="V34" s="95"/>
      <c r="W34" s="206"/>
      <c r="X34" s="96"/>
      <c r="Y34" s="23"/>
      <c r="Z34" s="23"/>
      <c r="AA34" s="23"/>
    </row>
    <row r="35" spans="1:27" ht="15.75" customHeight="1">
      <c r="A35" s="23"/>
      <c r="B35" s="23"/>
      <c r="C35" s="23"/>
      <c r="D35" s="23"/>
      <c r="E35" s="96"/>
      <c r="F35" s="23"/>
      <c r="G35" s="96"/>
      <c r="H35" s="96"/>
      <c r="I35" s="23"/>
      <c r="J35" s="23"/>
      <c r="K35" s="23"/>
      <c r="L35" s="23"/>
      <c r="M35" s="23"/>
      <c r="N35" s="23"/>
      <c r="O35" s="23"/>
      <c r="P35" s="23"/>
      <c r="Q35" s="23"/>
      <c r="R35" s="23"/>
      <c r="S35" s="23"/>
      <c r="T35" s="95"/>
      <c r="U35" s="95"/>
      <c r="V35" s="95"/>
      <c r="W35" s="206"/>
      <c r="X35" s="96"/>
      <c r="Y35" s="23"/>
      <c r="Z35" s="23"/>
      <c r="AA35" s="23"/>
    </row>
    <row r="36" spans="1:27" ht="15.75" customHeight="1">
      <c r="A36" s="23"/>
      <c r="B36" s="23"/>
      <c r="C36" s="23"/>
      <c r="D36" s="23"/>
      <c r="E36" s="96"/>
      <c r="F36" s="23"/>
      <c r="G36" s="96"/>
      <c r="H36" s="96"/>
      <c r="I36" s="23"/>
      <c r="J36" s="23"/>
      <c r="K36" s="23"/>
      <c r="L36" s="23"/>
      <c r="M36" s="23"/>
      <c r="N36" s="23"/>
      <c r="O36" s="23"/>
      <c r="P36" s="23"/>
      <c r="Q36" s="23"/>
      <c r="R36" s="23"/>
      <c r="S36" s="23"/>
      <c r="T36" s="95"/>
      <c r="U36" s="95"/>
      <c r="V36" s="95"/>
      <c r="W36" s="206"/>
      <c r="X36" s="96"/>
      <c r="Y36" s="23"/>
      <c r="Z36" s="23"/>
      <c r="AA36" s="23"/>
    </row>
    <row r="37" spans="1:27" ht="15.75" customHeight="1">
      <c r="A37" s="23"/>
      <c r="B37" s="23"/>
      <c r="C37" s="23"/>
      <c r="D37" s="23"/>
      <c r="E37" s="96"/>
      <c r="F37" s="23"/>
      <c r="G37" s="96"/>
      <c r="H37" s="96"/>
      <c r="I37" s="23"/>
      <c r="J37" s="23"/>
      <c r="K37" s="23"/>
      <c r="L37" s="23"/>
      <c r="M37" s="23"/>
      <c r="N37" s="23"/>
      <c r="O37" s="23"/>
      <c r="P37" s="23"/>
      <c r="Q37" s="23"/>
      <c r="R37" s="23"/>
      <c r="S37" s="23"/>
      <c r="T37" s="95"/>
      <c r="U37" s="95"/>
      <c r="V37" s="95"/>
      <c r="W37" s="206"/>
      <c r="X37" s="96"/>
      <c r="Y37" s="23"/>
      <c r="Z37" s="23"/>
      <c r="AA37" s="23"/>
    </row>
    <row r="38" spans="1:27" ht="15.75" customHeight="1">
      <c r="A38" s="23"/>
      <c r="B38" s="23"/>
      <c r="C38" s="23"/>
      <c r="D38" s="23"/>
      <c r="E38" s="96"/>
      <c r="F38" s="23"/>
      <c r="G38" s="96"/>
      <c r="H38" s="96"/>
      <c r="I38" s="23"/>
      <c r="J38" s="23"/>
      <c r="K38" s="23"/>
      <c r="L38" s="23"/>
      <c r="M38" s="23"/>
      <c r="N38" s="23"/>
      <c r="O38" s="23"/>
      <c r="P38" s="23"/>
      <c r="Q38" s="23"/>
      <c r="R38" s="23"/>
      <c r="S38" s="23"/>
      <c r="T38" s="95"/>
      <c r="U38" s="95"/>
      <c r="V38" s="95"/>
      <c r="W38" s="206"/>
      <c r="X38" s="96"/>
      <c r="Y38" s="23"/>
      <c r="Z38" s="23"/>
      <c r="AA38" s="23"/>
    </row>
    <row r="39" spans="1:27" ht="15.75" customHeight="1">
      <c r="A39" s="23"/>
      <c r="B39" s="23"/>
      <c r="C39" s="23"/>
      <c r="D39" s="23"/>
      <c r="E39" s="96"/>
      <c r="F39" s="23"/>
      <c r="G39" s="96"/>
      <c r="H39" s="96"/>
      <c r="I39" s="23"/>
      <c r="J39" s="23"/>
      <c r="K39" s="23"/>
      <c r="L39" s="23"/>
      <c r="M39" s="23"/>
      <c r="N39" s="23"/>
      <c r="O39" s="23"/>
      <c r="P39" s="23"/>
      <c r="Q39" s="23"/>
      <c r="R39" s="23"/>
      <c r="S39" s="23"/>
      <c r="T39" s="95"/>
      <c r="U39" s="95"/>
      <c r="V39" s="95"/>
      <c r="W39" s="206"/>
      <c r="X39" s="96"/>
      <c r="Y39" s="23"/>
      <c r="Z39" s="23"/>
      <c r="AA39" s="23"/>
    </row>
    <row r="40" spans="1:27" ht="15.75" customHeight="1">
      <c r="A40" s="23"/>
      <c r="B40" s="23"/>
      <c r="C40" s="23"/>
      <c r="D40" s="23"/>
      <c r="E40" s="96"/>
      <c r="F40" s="23"/>
      <c r="G40" s="96"/>
      <c r="H40" s="96"/>
      <c r="I40" s="23"/>
      <c r="J40" s="23"/>
      <c r="K40" s="23"/>
      <c r="L40" s="23"/>
      <c r="M40" s="23"/>
      <c r="N40" s="23"/>
      <c r="O40" s="23"/>
      <c r="P40" s="23"/>
      <c r="Q40" s="23"/>
      <c r="R40" s="23"/>
      <c r="S40" s="23"/>
      <c r="T40" s="95"/>
      <c r="U40" s="95"/>
      <c r="V40" s="95"/>
      <c r="W40" s="206"/>
      <c r="X40" s="96"/>
      <c r="Y40" s="23"/>
      <c r="Z40" s="23"/>
      <c r="AA40" s="23"/>
    </row>
    <row r="41" spans="1:27" ht="15.75" customHeight="1">
      <c r="A41" s="23"/>
      <c r="B41" s="23"/>
      <c r="C41" s="23"/>
      <c r="D41" s="23"/>
      <c r="E41" s="96"/>
      <c r="F41" s="23"/>
      <c r="G41" s="96"/>
      <c r="H41" s="96"/>
      <c r="I41" s="23"/>
      <c r="J41" s="23"/>
      <c r="K41" s="23"/>
      <c r="L41" s="23"/>
      <c r="M41" s="23"/>
      <c r="N41" s="23"/>
      <c r="O41" s="23"/>
      <c r="P41" s="23"/>
      <c r="Q41" s="23"/>
      <c r="R41" s="23"/>
      <c r="S41" s="23"/>
      <c r="T41" s="95"/>
      <c r="U41" s="95"/>
      <c r="V41" s="95"/>
      <c r="W41" s="206"/>
      <c r="X41" s="96"/>
      <c r="Y41" s="23"/>
      <c r="Z41" s="23"/>
      <c r="AA41" s="23"/>
    </row>
    <row r="42" spans="1:27" ht="15.75" customHeight="1">
      <c r="A42" s="23"/>
      <c r="B42" s="23"/>
      <c r="C42" s="23"/>
      <c r="D42" s="23"/>
      <c r="E42" s="96"/>
      <c r="F42" s="23"/>
      <c r="G42" s="96"/>
      <c r="H42" s="96"/>
      <c r="I42" s="23"/>
      <c r="J42" s="23"/>
      <c r="K42" s="23"/>
      <c r="L42" s="23"/>
      <c r="M42" s="23"/>
      <c r="N42" s="23"/>
      <c r="O42" s="23"/>
      <c r="P42" s="23"/>
      <c r="Q42" s="23"/>
      <c r="R42" s="23"/>
      <c r="S42" s="23"/>
      <c r="T42" s="95"/>
      <c r="U42" s="95"/>
      <c r="V42" s="95"/>
      <c r="W42" s="206"/>
      <c r="X42" s="96"/>
      <c r="Y42" s="23"/>
      <c r="Z42" s="23"/>
      <c r="AA42" s="23"/>
    </row>
    <row r="43" spans="1:27" ht="15.75" customHeight="1">
      <c r="A43" s="23"/>
      <c r="B43" s="23"/>
      <c r="C43" s="23"/>
      <c r="D43" s="23"/>
      <c r="E43" s="96"/>
      <c r="F43" s="23"/>
      <c r="G43" s="96"/>
      <c r="H43" s="96"/>
      <c r="I43" s="23"/>
      <c r="J43" s="23"/>
      <c r="K43" s="23"/>
      <c r="L43" s="23"/>
      <c r="M43" s="23"/>
      <c r="N43" s="23"/>
      <c r="O43" s="23"/>
      <c r="P43" s="23"/>
      <c r="Q43" s="23"/>
      <c r="R43" s="23"/>
      <c r="S43" s="23"/>
      <c r="T43" s="95"/>
      <c r="U43" s="95"/>
      <c r="V43" s="95"/>
      <c r="W43" s="206"/>
      <c r="X43" s="96"/>
      <c r="Y43" s="23"/>
      <c r="Z43" s="23"/>
      <c r="AA43" s="23"/>
    </row>
    <row r="44" spans="1:27" ht="15.75" customHeight="1">
      <c r="A44" s="23"/>
      <c r="B44" s="23"/>
      <c r="C44" s="23"/>
      <c r="D44" s="23"/>
      <c r="E44" s="96"/>
      <c r="F44" s="23"/>
      <c r="G44" s="96"/>
      <c r="H44" s="96"/>
      <c r="I44" s="23"/>
      <c r="J44" s="23"/>
      <c r="K44" s="23"/>
      <c r="L44" s="23"/>
      <c r="M44" s="23"/>
      <c r="N44" s="23"/>
      <c r="O44" s="23"/>
      <c r="P44" s="23"/>
      <c r="Q44" s="23"/>
      <c r="R44" s="23"/>
      <c r="S44" s="23"/>
      <c r="T44" s="95"/>
      <c r="U44" s="95"/>
      <c r="V44" s="95"/>
      <c r="W44" s="206"/>
      <c r="X44" s="96"/>
      <c r="Y44" s="23"/>
      <c r="Z44" s="23"/>
      <c r="AA44" s="23"/>
    </row>
    <row r="45" spans="1:27" ht="15.75" customHeight="1">
      <c r="A45" s="23"/>
      <c r="B45" s="23"/>
      <c r="C45" s="23"/>
      <c r="D45" s="23"/>
      <c r="E45" s="96"/>
      <c r="F45" s="23"/>
      <c r="G45" s="96"/>
      <c r="H45" s="96"/>
      <c r="I45" s="23"/>
      <c r="J45" s="23"/>
      <c r="K45" s="23"/>
      <c r="L45" s="23"/>
      <c r="M45" s="23"/>
      <c r="N45" s="23"/>
      <c r="O45" s="23"/>
      <c r="P45" s="23"/>
      <c r="Q45" s="23"/>
      <c r="R45" s="23"/>
      <c r="S45" s="23"/>
      <c r="T45" s="95"/>
      <c r="U45" s="95"/>
      <c r="V45" s="95"/>
      <c r="W45" s="206"/>
      <c r="X45" s="96"/>
      <c r="Y45" s="23"/>
      <c r="Z45" s="23"/>
      <c r="AA45" s="23"/>
    </row>
    <row r="46" spans="1:27" ht="15.75" customHeight="1">
      <c r="A46" s="23"/>
      <c r="B46" s="23"/>
      <c r="C46" s="23"/>
      <c r="D46" s="23"/>
      <c r="E46" s="96"/>
      <c r="F46" s="23"/>
      <c r="G46" s="96"/>
      <c r="H46" s="96"/>
      <c r="I46" s="23"/>
      <c r="J46" s="23"/>
      <c r="K46" s="23"/>
      <c r="L46" s="23"/>
      <c r="M46" s="23"/>
      <c r="N46" s="23"/>
      <c r="O46" s="23"/>
      <c r="P46" s="23"/>
      <c r="Q46" s="23"/>
      <c r="R46" s="23"/>
      <c r="S46" s="23"/>
      <c r="T46" s="95"/>
      <c r="U46" s="95"/>
      <c r="V46" s="95"/>
      <c r="W46" s="206"/>
      <c r="X46" s="96"/>
      <c r="Y46" s="23"/>
      <c r="Z46" s="23"/>
      <c r="AA46" s="23"/>
    </row>
    <row r="47" spans="1:27" ht="15.75" customHeight="1">
      <c r="A47" s="23"/>
      <c r="B47" s="23"/>
      <c r="C47" s="23"/>
      <c r="D47" s="23"/>
      <c r="E47" s="96"/>
      <c r="F47" s="23"/>
      <c r="G47" s="96"/>
      <c r="H47" s="96"/>
      <c r="I47" s="23"/>
      <c r="J47" s="23"/>
      <c r="K47" s="23"/>
      <c r="L47" s="23"/>
      <c r="M47" s="23"/>
      <c r="N47" s="23"/>
      <c r="O47" s="23"/>
      <c r="P47" s="23"/>
      <c r="Q47" s="23"/>
      <c r="R47" s="23"/>
      <c r="S47" s="23"/>
      <c r="T47" s="95"/>
      <c r="U47" s="95"/>
      <c r="V47" s="95"/>
      <c r="W47" s="206"/>
      <c r="X47" s="96"/>
      <c r="Y47" s="23"/>
      <c r="Z47" s="23"/>
      <c r="AA47" s="23"/>
    </row>
    <row r="48" spans="1:27" ht="15.75" customHeight="1">
      <c r="A48" s="23"/>
      <c r="B48" s="23"/>
      <c r="C48" s="23"/>
      <c r="D48" s="23"/>
      <c r="E48" s="96"/>
      <c r="F48" s="23"/>
      <c r="G48" s="96"/>
      <c r="H48" s="96"/>
      <c r="I48" s="23"/>
      <c r="J48" s="23"/>
      <c r="K48" s="23"/>
      <c r="L48" s="23"/>
      <c r="M48" s="23"/>
      <c r="N48" s="23"/>
      <c r="O48" s="23"/>
      <c r="P48" s="23"/>
      <c r="Q48" s="23"/>
      <c r="R48" s="23"/>
      <c r="S48" s="23"/>
      <c r="T48" s="95"/>
      <c r="U48" s="95"/>
      <c r="V48" s="95"/>
      <c r="W48" s="206"/>
      <c r="X48" s="96"/>
      <c r="Y48" s="23"/>
      <c r="Z48" s="23"/>
      <c r="AA48" s="23"/>
    </row>
    <row r="49" spans="1:27" ht="15.75" customHeight="1">
      <c r="A49" s="23"/>
      <c r="B49" s="23"/>
      <c r="C49" s="23"/>
      <c r="D49" s="23"/>
      <c r="E49" s="96"/>
      <c r="F49" s="23"/>
      <c r="G49" s="96"/>
      <c r="H49" s="96"/>
      <c r="I49" s="23"/>
      <c r="J49" s="23"/>
      <c r="K49" s="23"/>
      <c r="L49" s="23"/>
      <c r="M49" s="23"/>
      <c r="N49" s="23"/>
      <c r="O49" s="23"/>
      <c r="P49" s="23"/>
      <c r="Q49" s="23"/>
      <c r="R49" s="23"/>
      <c r="S49" s="23"/>
      <c r="T49" s="95"/>
      <c r="U49" s="95"/>
      <c r="V49" s="95"/>
      <c r="W49" s="206"/>
      <c r="X49" s="96"/>
      <c r="Y49" s="23"/>
      <c r="Z49" s="23"/>
      <c r="AA49" s="23"/>
    </row>
    <row r="50" spans="1:27" ht="15.75" customHeight="1">
      <c r="A50" s="23"/>
      <c r="B50" s="23"/>
      <c r="C50" s="23"/>
      <c r="D50" s="23"/>
      <c r="E50" s="96"/>
      <c r="F50" s="23"/>
      <c r="G50" s="96"/>
      <c r="H50" s="96"/>
      <c r="I50" s="23"/>
      <c r="J50" s="23"/>
      <c r="K50" s="23"/>
      <c r="L50" s="23"/>
      <c r="M50" s="23"/>
      <c r="N50" s="23"/>
      <c r="O50" s="23"/>
      <c r="P50" s="23"/>
      <c r="Q50" s="23"/>
      <c r="R50" s="23"/>
      <c r="S50" s="23"/>
      <c r="T50" s="95"/>
      <c r="U50" s="95"/>
      <c r="V50" s="95"/>
      <c r="W50" s="206"/>
      <c r="X50" s="96"/>
      <c r="Y50" s="23"/>
      <c r="Z50" s="23"/>
      <c r="AA50" s="23"/>
    </row>
    <row r="51" spans="1:27" ht="15.75" customHeight="1">
      <c r="A51" s="23"/>
      <c r="B51" s="23"/>
      <c r="C51" s="23"/>
      <c r="D51" s="23"/>
      <c r="E51" s="96"/>
      <c r="F51" s="23"/>
      <c r="G51" s="96"/>
      <c r="H51" s="96"/>
      <c r="I51" s="23"/>
      <c r="J51" s="23"/>
      <c r="K51" s="23"/>
      <c r="L51" s="23"/>
      <c r="M51" s="23"/>
      <c r="N51" s="23"/>
      <c r="O51" s="23"/>
      <c r="P51" s="23"/>
      <c r="Q51" s="23"/>
      <c r="R51" s="23"/>
      <c r="S51" s="23"/>
      <c r="T51" s="95"/>
      <c r="U51" s="95"/>
      <c r="V51" s="95"/>
      <c r="W51" s="206"/>
      <c r="X51" s="96"/>
      <c r="Y51" s="23"/>
      <c r="Z51" s="23"/>
      <c r="AA51" s="23"/>
    </row>
    <row r="52" spans="1:27" ht="15.75" customHeight="1">
      <c r="A52" s="23"/>
      <c r="B52" s="23"/>
      <c r="C52" s="23"/>
      <c r="D52" s="23"/>
      <c r="E52" s="96"/>
      <c r="F52" s="23"/>
      <c r="G52" s="96"/>
      <c r="H52" s="96"/>
      <c r="I52" s="23"/>
      <c r="J52" s="23"/>
      <c r="K52" s="23"/>
      <c r="L52" s="23"/>
      <c r="M52" s="23"/>
      <c r="N52" s="23"/>
      <c r="O52" s="23"/>
      <c r="P52" s="23"/>
      <c r="Q52" s="23"/>
      <c r="R52" s="23"/>
      <c r="S52" s="23"/>
      <c r="T52" s="95"/>
      <c r="U52" s="95"/>
      <c r="V52" s="95"/>
      <c r="W52" s="206"/>
      <c r="X52" s="96"/>
      <c r="Y52" s="23"/>
      <c r="Z52" s="23"/>
      <c r="AA52" s="23"/>
    </row>
    <row r="53" spans="1:27" ht="15.75" customHeight="1">
      <c r="A53" s="23"/>
      <c r="B53" s="23"/>
      <c r="C53" s="23"/>
      <c r="D53" s="23"/>
      <c r="E53" s="96"/>
      <c r="F53" s="23"/>
      <c r="G53" s="96"/>
      <c r="H53" s="96"/>
      <c r="I53" s="23"/>
      <c r="J53" s="23"/>
      <c r="K53" s="23"/>
      <c r="L53" s="23"/>
      <c r="M53" s="23"/>
      <c r="N53" s="23"/>
      <c r="O53" s="23"/>
      <c r="P53" s="23"/>
      <c r="Q53" s="23"/>
      <c r="R53" s="23"/>
      <c r="S53" s="23"/>
      <c r="T53" s="95"/>
      <c r="U53" s="95"/>
      <c r="V53" s="95"/>
      <c r="W53" s="206"/>
      <c r="X53" s="96"/>
      <c r="Y53" s="23"/>
      <c r="Z53" s="23"/>
      <c r="AA53" s="23"/>
    </row>
    <row r="54" spans="1:27" ht="15.75" customHeight="1">
      <c r="A54" s="23"/>
      <c r="B54" s="23"/>
      <c r="C54" s="23"/>
      <c r="D54" s="23"/>
      <c r="E54" s="96"/>
      <c r="F54" s="23"/>
      <c r="G54" s="96"/>
      <c r="H54" s="96"/>
      <c r="I54" s="23"/>
      <c r="J54" s="23"/>
      <c r="K54" s="23"/>
      <c r="L54" s="23"/>
      <c r="M54" s="23"/>
      <c r="N54" s="23"/>
      <c r="O54" s="23"/>
      <c r="P54" s="23"/>
      <c r="Q54" s="23"/>
      <c r="R54" s="23"/>
      <c r="S54" s="23"/>
      <c r="T54" s="95"/>
      <c r="U54" s="95"/>
      <c r="V54" s="95"/>
      <c r="W54" s="206"/>
      <c r="X54" s="96"/>
      <c r="Y54" s="23"/>
      <c r="Z54" s="23"/>
      <c r="AA54" s="23"/>
    </row>
    <row r="55" spans="1:27" ht="15.75" customHeight="1">
      <c r="A55" s="23"/>
      <c r="B55" s="23"/>
      <c r="C55" s="23"/>
      <c r="D55" s="23"/>
      <c r="E55" s="96"/>
      <c r="F55" s="23"/>
      <c r="G55" s="96"/>
      <c r="H55" s="96"/>
      <c r="I55" s="23"/>
      <c r="J55" s="23"/>
      <c r="K55" s="23"/>
      <c r="L55" s="23"/>
      <c r="M55" s="23"/>
      <c r="N55" s="23"/>
      <c r="O55" s="23"/>
      <c r="P55" s="23"/>
      <c r="Q55" s="23"/>
      <c r="R55" s="23"/>
      <c r="S55" s="23"/>
      <c r="T55" s="95"/>
      <c r="U55" s="95"/>
      <c r="V55" s="95"/>
      <c r="W55" s="206"/>
      <c r="X55" s="96"/>
      <c r="Y55" s="23"/>
      <c r="Z55" s="23"/>
      <c r="AA55" s="23"/>
    </row>
    <row r="56" spans="1:27" ht="15.75" customHeight="1">
      <c r="A56" s="23"/>
      <c r="B56" s="23"/>
      <c r="C56" s="23"/>
      <c r="D56" s="23"/>
      <c r="E56" s="96"/>
      <c r="F56" s="23"/>
      <c r="G56" s="96"/>
      <c r="H56" s="96"/>
      <c r="I56" s="23"/>
      <c r="J56" s="23"/>
      <c r="K56" s="23"/>
      <c r="L56" s="23"/>
      <c r="M56" s="23"/>
      <c r="N56" s="23"/>
      <c r="O56" s="23"/>
      <c r="P56" s="23"/>
      <c r="Q56" s="23"/>
      <c r="R56" s="23"/>
      <c r="S56" s="23"/>
      <c r="T56" s="95"/>
      <c r="U56" s="95"/>
      <c r="V56" s="95"/>
      <c r="W56" s="206"/>
      <c r="X56" s="96"/>
      <c r="Y56" s="23"/>
      <c r="Z56" s="23"/>
      <c r="AA56" s="23"/>
    </row>
    <row r="57" spans="1:27" ht="15.75" customHeight="1">
      <c r="A57" s="23"/>
      <c r="B57" s="23"/>
      <c r="C57" s="23"/>
      <c r="D57" s="23"/>
      <c r="E57" s="96"/>
      <c r="F57" s="23"/>
      <c r="G57" s="96"/>
      <c r="H57" s="96"/>
      <c r="I57" s="23"/>
      <c r="J57" s="23"/>
      <c r="K57" s="23"/>
      <c r="L57" s="23"/>
      <c r="M57" s="23"/>
      <c r="N57" s="23"/>
      <c r="O57" s="23"/>
      <c r="P57" s="23"/>
      <c r="Q57" s="23"/>
      <c r="R57" s="23"/>
      <c r="S57" s="23"/>
      <c r="T57" s="95"/>
      <c r="U57" s="95"/>
      <c r="V57" s="95"/>
      <c r="W57" s="206"/>
      <c r="X57" s="96"/>
      <c r="Y57" s="23"/>
      <c r="Z57" s="23"/>
      <c r="AA57" s="23"/>
    </row>
    <row r="58" spans="1:27" ht="15.75" customHeight="1">
      <c r="A58" s="23"/>
      <c r="B58" s="23"/>
      <c r="C58" s="23"/>
      <c r="D58" s="23"/>
      <c r="E58" s="96"/>
      <c r="F58" s="23"/>
      <c r="G58" s="96"/>
      <c r="H58" s="96"/>
      <c r="I58" s="23"/>
      <c r="J58" s="23"/>
      <c r="K58" s="23"/>
      <c r="L58" s="23"/>
      <c r="M58" s="23"/>
      <c r="N58" s="23"/>
      <c r="O58" s="23"/>
      <c r="P58" s="23"/>
      <c r="Q58" s="23"/>
      <c r="R58" s="23"/>
      <c r="S58" s="23"/>
      <c r="T58" s="95"/>
      <c r="U58" s="95"/>
      <c r="V58" s="95"/>
      <c r="W58" s="206"/>
      <c r="X58" s="96"/>
      <c r="Y58" s="23"/>
      <c r="Z58" s="23"/>
      <c r="AA58" s="23"/>
    </row>
    <row r="59" spans="1:27" ht="15.75" customHeight="1">
      <c r="A59" s="23"/>
      <c r="B59" s="23"/>
      <c r="C59" s="23"/>
      <c r="D59" s="23"/>
      <c r="E59" s="96"/>
      <c r="F59" s="23"/>
      <c r="G59" s="96"/>
      <c r="H59" s="96"/>
      <c r="I59" s="23"/>
      <c r="J59" s="23"/>
      <c r="K59" s="23"/>
      <c r="L59" s="23"/>
      <c r="M59" s="23"/>
      <c r="N59" s="23"/>
      <c r="O59" s="23"/>
      <c r="P59" s="23"/>
      <c r="Q59" s="23"/>
      <c r="R59" s="23"/>
      <c r="S59" s="23"/>
      <c r="T59" s="95"/>
      <c r="U59" s="95"/>
      <c r="V59" s="95"/>
      <c r="W59" s="206"/>
      <c r="X59" s="96"/>
      <c r="Y59" s="23"/>
      <c r="Z59" s="23"/>
      <c r="AA59" s="23"/>
    </row>
    <row r="60" spans="1:27" ht="15.75" customHeight="1">
      <c r="A60" s="23"/>
      <c r="B60" s="23"/>
      <c r="C60" s="23"/>
      <c r="D60" s="23"/>
      <c r="E60" s="96"/>
      <c r="F60" s="23"/>
      <c r="G60" s="96"/>
      <c r="H60" s="96"/>
      <c r="I60" s="23"/>
      <c r="J60" s="23"/>
      <c r="K60" s="23"/>
      <c r="L60" s="23"/>
      <c r="M60" s="23"/>
      <c r="N60" s="23"/>
      <c r="O60" s="23"/>
      <c r="P60" s="23"/>
      <c r="Q60" s="23"/>
      <c r="R60" s="23"/>
      <c r="S60" s="23"/>
      <c r="T60" s="95"/>
      <c r="U60" s="95"/>
      <c r="V60" s="95"/>
      <c r="W60" s="206"/>
      <c r="X60" s="96"/>
      <c r="Y60" s="23"/>
      <c r="Z60" s="23"/>
      <c r="AA60" s="23"/>
    </row>
    <row r="61" spans="1:27" ht="15.75" customHeight="1">
      <c r="A61" s="23"/>
      <c r="B61" s="23"/>
      <c r="C61" s="23"/>
      <c r="D61" s="23"/>
      <c r="E61" s="96"/>
      <c r="F61" s="23"/>
      <c r="G61" s="96"/>
      <c r="H61" s="96"/>
      <c r="I61" s="23"/>
      <c r="J61" s="23"/>
      <c r="K61" s="23"/>
      <c r="L61" s="23"/>
      <c r="M61" s="23"/>
      <c r="N61" s="23"/>
      <c r="O61" s="23"/>
      <c r="P61" s="23"/>
      <c r="Q61" s="23"/>
      <c r="R61" s="23"/>
      <c r="S61" s="23"/>
      <c r="T61" s="95"/>
      <c r="U61" s="95"/>
      <c r="V61" s="95"/>
      <c r="W61" s="206"/>
      <c r="X61" s="96"/>
      <c r="Y61" s="23"/>
      <c r="Z61" s="23"/>
      <c r="AA61" s="23"/>
    </row>
    <row r="62" spans="1:27" ht="15.75" customHeight="1">
      <c r="A62" s="23"/>
      <c r="B62" s="23"/>
      <c r="C62" s="23"/>
      <c r="D62" s="23"/>
      <c r="E62" s="96"/>
      <c r="F62" s="23"/>
      <c r="G62" s="96"/>
      <c r="H62" s="96"/>
      <c r="I62" s="23"/>
      <c r="J62" s="23"/>
      <c r="K62" s="23"/>
      <c r="L62" s="23"/>
      <c r="M62" s="23"/>
      <c r="N62" s="23"/>
      <c r="O62" s="23"/>
      <c r="P62" s="23"/>
      <c r="Q62" s="23"/>
      <c r="R62" s="23"/>
      <c r="S62" s="23"/>
      <c r="T62" s="95"/>
      <c r="U62" s="95"/>
      <c r="V62" s="95"/>
      <c r="W62" s="206"/>
      <c r="X62" s="96"/>
      <c r="Y62" s="23"/>
      <c r="Z62" s="23"/>
      <c r="AA62" s="23"/>
    </row>
    <row r="63" spans="1:27" ht="15.75" customHeight="1">
      <c r="A63" s="23"/>
      <c r="B63" s="23"/>
      <c r="C63" s="23"/>
      <c r="D63" s="23"/>
      <c r="E63" s="96"/>
      <c r="F63" s="23"/>
      <c r="G63" s="96"/>
      <c r="H63" s="96"/>
      <c r="I63" s="23"/>
      <c r="J63" s="23"/>
      <c r="K63" s="23"/>
      <c r="L63" s="23"/>
      <c r="M63" s="23"/>
      <c r="N63" s="23"/>
      <c r="O63" s="23"/>
      <c r="P63" s="23"/>
      <c r="Q63" s="23"/>
      <c r="R63" s="23"/>
      <c r="S63" s="23"/>
      <c r="T63" s="95"/>
      <c r="U63" s="95"/>
      <c r="V63" s="95"/>
      <c r="W63" s="206"/>
      <c r="X63" s="96"/>
      <c r="Y63" s="23"/>
      <c r="Z63" s="23"/>
      <c r="AA63" s="23"/>
    </row>
    <row r="64" spans="1:27" ht="15.75" customHeight="1">
      <c r="A64" s="23"/>
      <c r="B64" s="23"/>
      <c r="C64" s="23"/>
      <c r="D64" s="23"/>
      <c r="E64" s="96"/>
      <c r="F64" s="23"/>
      <c r="G64" s="96"/>
      <c r="H64" s="96"/>
      <c r="I64" s="23"/>
      <c r="J64" s="23"/>
      <c r="K64" s="23"/>
      <c r="L64" s="23"/>
      <c r="M64" s="23"/>
      <c r="N64" s="23"/>
      <c r="O64" s="23"/>
      <c r="P64" s="23"/>
      <c r="Q64" s="23"/>
      <c r="R64" s="23"/>
      <c r="S64" s="23"/>
      <c r="T64" s="95"/>
      <c r="U64" s="95"/>
      <c r="V64" s="95"/>
      <c r="W64" s="206"/>
      <c r="X64" s="96"/>
      <c r="Y64" s="23"/>
      <c r="Z64" s="23"/>
      <c r="AA64" s="23"/>
    </row>
    <row r="65" spans="1:27" ht="15.75" customHeight="1">
      <c r="A65" s="23"/>
      <c r="B65" s="23"/>
      <c r="C65" s="23"/>
      <c r="D65" s="23"/>
      <c r="E65" s="96"/>
      <c r="F65" s="23"/>
      <c r="G65" s="96"/>
      <c r="H65" s="96"/>
      <c r="I65" s="23"/>
      <c r="J65" s="23"/>
      <c r="K65" s="23"/>
      <c r="L65" s="23"/>
      <c r="M65" s="23"/>
      <c r="N65" s="23"/>
      <c r="O65" s="23"/>
      <c r="P65" s="23"/>
      <c r="Q65" s="23"/>
      <c r="R65" s="23"/>
      <c r="S65" s="23"/>
      <c r="T65" s="95"/>
      <c r="U65" s="95"/>
      <c r="V65" s="95"/>
      <c r="W65" s="206"/>
      <c r="X65" s="96"/>
      <c r="Y65" s="23"/>
      <c r="Z65" s="23"/>
      <c r="AA65" s="23"/>
    </row>
    <row r="66" spans="1:27" ht="15.75" customHeight="1">
      <c r="A66" s="23"/>
      <c r="B66" s="23"/>
      <c r="C66" s="23"/>
      <c r="D66" s="23"/>
      <c r="E66" s="96"/>
      <c r="F66" s="23"/>
      <c r="G66" s="96"/>
      <c r="H66" s="96"/>
      <c r="I66" s="23"/>
      <c r="J66" s="23"/>
      <c r="K66" s="23"/>
      <c r="L66" s="23"/>
      <c r="M66" s="23"/>
      <c r="N66" s="23"/>
      <c r="O66" s="23"/>
      <c r="P66" s="23"/>
      <c r="Q66" s="23"/>
      <c r="R66" s="23"/>
      <c r="S66" s="23"/>
      <c r="T66" s="95"/>
      <c r="U66" s="95"/>
      <c r="V66" s="95"/>
      <c r="W66" s="206"/>
      <c r="X66" s="96"/>
      <c r="Y66" s="23"/>
      <c r="Z66" s="23"/>
      <c r="AA66" s="23"/>
    </row>
    <row r="67" spans="1:27" ht="15.75" customHeight="1">
      <c r="A67" s="23"/>
      <c r="B67" s="23"/>
      <c r="C67" s="23"/>
      <c r="D67" s="23"/>
      <c r="E67" s="96"/>
      <c r="F67" s="23"/>
      <c r="G67" s="96"/>
      <c r="H67" s="96"/>
      <c r="I67" s="23"/>
      <c r="J67" s="23"/>
      <c r="K67" s="23"/>
      <c r="L67" s="23"/>
      <c r="M67" s="23"/>
      <c r="N67" s="23"/>
      <c r="O67" s="23"/>
      <c r="P67" s="23"/>
      <c r="Q67" s="23"/>
      <c r="R67" s="23"/>
      <c r="S67" s="23"/>
      <c r="T67" s="95"/>
      <c r="U67" s="95"/>
      <c r="V67" s="95"/>
      <c r="W67" s="206"/>
      <c r="X67" s="96"/>
      <c r="Y67" s="23"/>
      <c r="Z67" s="23"/>
      <c r="AA67" s="23"/>
    </row>
    <row r="68" spans="1:27" ht="15.75" customHeight="1">
      <c r="A68" s="23"/>
      <c r="B68" s="23"/>
      <c r="C68" s="23"/>
      <c r="D68" s="23"/>
      <c r="E68" s="96"/>
      <c r="F68" s="23"/>
      <c r="G68" s="96"/>
      <c r="H68" s="96"/>
      <c r="I68" s="23"/>
      <c r="J68" s="23"/>
      <c r="K68" s="23"/>
      <c r="L68" s="23"/>
      <c r="M68" s="23"/>
      <c r="N68" s="23"/>
      <c r="O68" s="23"/>
      <c r="P68" s="23"/>
      <c r="Q68" s="23"/>
      <c r="R68" s="23"/>
      <c r="S68" s="23"/>
      <c r="T68" s="95"/>
      <c r="U68" s="95"/>
      <c r="V68" s="95"/>
      <c r="W68" s="206"/>
      <c r="X68" s="96"/>
      <c r="Y68" s="23"/>
      <c r="Z68" s="23"/>
      <c r="AA68" s="23"/>
    </row>
    <row r="69" spans="1:27" ht="15.75" customHeight="1">
      <c r="A69" s="23"/>
      <c r="B69" s="23"/>
      <c r="C69" s="23"/>
      <c r="D69" s="23"/>
      <c r="E69" s="96"/>
      <c r="F69" s="23"/>
      <c r="G69" s="96"/>
      <c r="H69" s="96"/>
      <c r="I69" s="23"/>
      <c r="J69" s="23"/>
      <c r="K69" s="23"/>
      <c r="L69" s="23"/>
      <c r="M69" s="23"/>
      <c r="N69" s="23"/>
      <c r="O69" s="23"/>
      <c r="P69" s="23"/>
      <c r="Q69" s="23"/>
      <c r="R69" s="23"/>
      <c r="S69" s="23"/>
      <c r="T69" s="95"/>
      <c r="U69" s="95"/>
      <c r="V69" s="95"/>
      <c r="W69" s="206"/>
      <c r="X69" s="96"/>
      <c r="Y69" s="23"/>
      <c r="Z69" s="23"/>
      <c r="AA69" s="23"/>
    </row>
    <row r="70" spans="1:27" ht="15.75" customHeight="1">
      <c r="A70" s="23"/>
      <c r="B70" s="23"/>
      <c r="C70" s="23"/>
      <c r="D70" s="23"/>
      <c r="E70" s="96"/>
      <c r="F70" s="23"/>
      <c r="G70" s="96"/>
      <c r="H70" s="96"/>
      <c r="I70" s="23"/>
      <c r="J70" s="23"/>
      <c r="K70" s="23"/>
      <c r="L70" s="23"/>
      <c r="M70" s="23"/>
      <c r="N70" s="23"/>
      <c r="O70" s="23"/>
      <c r="P70" s="23"/>
      <c r="Q70" s="23"/>
      <c r="R70" s="23"/>
      <c r="S70" s="23"/>
      <c r="T70" s="95"/>
      <c r="U70" s="95"/>
      <c r="V70" s="95"/>
      <c r="W70" s="206"/>
      <c r="X70" s="96"/>
      <c r="Y70" s="23"/>
      <c r="Z70" s="23"/>
      <c r="AA70" s="23"/>
    </row>
    <row r="71" spans="1:27" ht="15.75" customHeight="1">
      <c r="A71" s="23"/>
      <c r="B71" s="23"/>
      <c r="C71" s="23"/>
      <c r="D71" s="23"/>
      <c r="E71" s="96"/>
      <c r="F71" s="23"/>
      <c r="G71" s="96"/>
      <c r="H71" s="96"/>
      <c r="I71" s="23"/>
      <c r="J71" s="23"/>
      <c r="K71" s="23"/>
      <c r="L71" s="23"/>
      <c r="M71" s="23"/>
      <c r="N71" s="23"/>
      <c r="O71" s="23"/>
      <c r="P71" s="23"/>
      <c r="Q71" s="23"/>
      <c r="R71" s="23"/>
      <c r="S71" s="23"/>
      <c r="T71" s="95"/>
      <c r="U71" s="95"/>
      <c r="V71" s="95"/>
      <c r="W71" s="206"/>
      <c r="X71" s="96"/>
      <c r="Y71" s="23"/>
      <c r="Z71" s="23"/>
      <c r="AA71" s="23"/>
    </row>
    <row r="72" spans="1:27" ht="15.75" customHeight="1">
      <c r="A72" s="23"/>
      <c r="B72" s="23"/>
      <c r="C72" s="23"/>
      <c r="D72" s="23"/>
      <c r="E72" s="96"/>
      <c r="F72" s="23"/>
      <c r="G72" s="96"/>
      <c r="H72" s="96"/>
      <c r="I72" s="23"/>
      <c r="J72" s="23"/>
      <c r="K72" s="23"/>
      <c r="L72" s="23"/>
      <c r="M72" s="23"/>
      <c r="N72" s="23"/>
      <c r="O72" s="23"/>
      <c r="P72" s="23"/>
      <c r="Q72" s="23"/>
      <c r="R72" s="23"/>
      <c r="S72" s="23"/>
      <c r="T72" s="95"/>
      <c r="U72" s="95"/>
      <c r="V72" s="95"/>
      <c r="W72" s="206"/>
      <c r="X72" s="96"/>
      <c r="Y72" s="23"/>
      <c r="Z72" s="23"/>
      <c r="AA72" s="23"/>
    </row>
    <row r="73" spans="1:27" ht="15.75" customHeight="1">
      <c r="A73" s="23"/>
      <c r="B73" s="23"/>
      <c r="C73" s="23"/>
      <c r="D73" s="23"/>
      <c r="E73" s="96"/>
      <c r="F73" s="23"/>
      <c r="G73" s="96"/>
      <c r="H73" s="96"/>
      <c r="I73" s="23"/>
      <c r="J73" s="23"/>
      <c r="K73" s="23"/>
      <c r="L73" s="23"/>
      <c r="M73" s="23"/>
      <c r="N73" s="23"/>
      <c r="O73" s="23"/>
      <c r="P73" s="23"/>
      <c r="Q73" s="23"/>
      <c r="R73" s="23"/>
      <c r="S73" s="23"/>
      <c r="T73" s="95"/>
      <c r="U73" s="95"/>
      <c r="V73" s="95"/>
      <c r="W73" s="206"/>
      <c r="X73" s="96"/>
      <c r="Y73" s="23"/>
      <c r="Z73" s="23"/>
      <c r="AA73" s="23"/>
    </row>
    <row r="74" spans="1:27" ht="15.75" customHeight="1">
      <c r="A74" s="23"/>
      <c r="B74" s="23"/>
      <c r="C74" s="23"/>
      <c r="D74" s="23"/>
      <c r="E74" s="96"/>
      <c r="F74" s="23"/>
      <c r="G74" s="96"/>
      <c r="H74" s="96"/>
      <c r="I74" s="23"/>
      <c r="J74" s="23"/>
      <c r="K74" s="23"/>
      <c r="L74" s="23"/>
      <c r="M74" s="23"/>
      <c r="N74" s="23"/>
      <c r="O74" s="23"/>
      <c r="P74" s="23"/>
      <c r="Q74" s="23"/>
      <c r="R74" s="23"/>
      <c r="S74" s="23"/>
      <c r="T74" s="95"/>
      <c r="U74" s="95"/>
      <c r="V74" s="95"/>
      <c r="W74" s="206"/>
      <c r="X74" s="96"/>
      <c r="Y74" s="23"/>
      <c r="Z74" s="23"/>
      <c r="AA74" s="23"/>
    </row>
    <row r="75" spans="1:27" ht="15.75" customHeight="1">
      <c r="A75" s="23"/>
      <c r="B75" s="23"/>
      <c r="C75" s="23"/>
      <c r="D75" s="23"/>
      <c r="E75" s="96"/>
      <c r="F75" s="23"/>
      <c r="G75" s="96"/>
      <c r="H75" s="96"/>
      <c r="I75" s="23"/>
      <c r="J75" s="23"/>
      <c r="K75" s="23"/>
      <c r="L75" s="23"/>
      <c r="M75" s="23"/>
      <c r="N75" s="23"/>
      <c r="O75" s="23"/>
      <c r="P75" s="23"/>
      <c r="Q75" s="23"/>
      <c r="R75" s="23"/>
      <c r="S75" s="23"/>
      <c r="T75" s="95"/>
      <c r="U75" s="95"/>
      <c r="V75" s="95"/>
      <c r="W75" s="206"/>
      <c r="X75" s="96"/>
      <c r="Y75" s="23"/>
      <c r="Z75" s="23"/>
      <c r="AA75" s="23"/>
    </row>
    <row r="76" spans="1:27" ht="15.75" customHeight="1">
      <c r="A76" s="23"/>
      <c r="B76" s="23"/>
      <c r="C76" s="23"/>
      <c r="D76" s="23"/>
      <c r="E76" s="96"/>
      <c r="F76" s="23"/>
      <c r="G76" s="96"/>
      <c r="H76" s="96"/>
      <c r="I76" s="23"/>
      <c r="J76" s="23"/>
      <c r="K76" s="23"/>
      <c r="L76" s="23"/>
      <c r="M76" s="23"/>
      <c r="N76" s="23"/>
      <c r="O76" s="23"/>
      <c r="P76" s="23"/>
      <c r="Q76" s="23"/>
      <c r="R76" s="23"/>
      <c r="S76" s="23"/>
      <c r="T76" s="95"/>
      <c r="U76" s="95"/>
      <c r="V76" s="95"/>
      <c r="W76" s="206"/>
      <c r="X76" s="96"/>
      <c r="Y76" s="23"/>
      <c r="Z76" s="23"/>
      <c r="AA76" s="23"/>
    </row>
    <row r="77" spans="1:27" ht="15.75" customHeight="1">
      <c r="A77" s="23"/>
      <c r="B77" s="23"/>
      <c r="C77" s="23"/>
      <c r="D77" s="23"/>
      <c r="E77" s="96"/>
      <c r="F77" s="23"/>
      <c r="G77" s="96"/>
      <c r="H77" s="96"/>
      <c r="I77" s="23"/>
      <c r="J77" s="23"/>
      <c r="K77" s="23"/>
      <c r="L77" s="23"/>
      <c r="M77" s="23"/>
      <c r="N77" s="23"/>
      <c r="O77" s="23"/>
      <c r="P77" s="23"/>
      <c r="Q77" s="23"/>
      <c r="R77" s="23"/>
      <c r="S77" s="23"/>
      <c r="T77" s="95"/>
      <c r="U77" s="95"/>
      <c r="V77" s="95"/>
      <c r="W77" s="206"/>
      <c r="X77" s="96"/>
      <c r="Y77" s="23"/>
      <c r="Z77" s="23"/>
      <c r="AA77" s="23"/>
    </row>
    <row r="78" spans="1:27" ht="15.75" customHeight="1">
      <c r="A78" s="23"/>
      <c r="B78" s="23"/>
      <c r="C78" s="23"/>
      <c r="D78" s="23"/>
      <c r="E78" s="96"/>
      <c r="F78" s="23"/>
      <c r="G78" s="96"/>
      <c r="H78" s="96"/>
      <c r="I78" s="23"/>
      <c r="J78" s="23"/>
      <c r="K78" s="23"/>
      <c r="L78" s="23"/>
      <c r="M78" s="23"/>
      <c r="N78" s="23"/>
      <c r="O78" s="23"/>
      <c r="P78" s="23"/>
      <c r="Q78" s="23"/>
      <c r="R78" s="23"/>
      <c r="S78" s="23"/>
      <c r="T78" s="95"/>
      <c r="U78" s="95"/>
      <c r="V78" s="95"/>
      <c r="W78" s="206"/>
      <c r="X78" s="96"/>
      <c r="Y78" s="23"/>
      <c r="Z78" s="23"/>
      <c r="AA78" s="23"/>
    </row>
    <row r="79" spans="1:27" ht="15.75" customHeight="1">
      <c r="A79" s="23"/>
      <c r="B79" s="23"/>
      <c r="C79" s="23"/>
      <c r="D79" s="23"/>
      <c r="E79" s="96"/>
      <c r="F79" s="23"/>
      <c r="G79" s="96"/>
      <c r="H79" s="96"/>
      <c r="I79" s="23"/>
      <c r="J79" s="23"/>
      <c r="K79" s="23"/>
      <c r="L79" s="23"/>
      <c r="M79" s="23"/>
      <c r="N79" s="23"/>
      <c r="O79" s="23"/>
      <c r="P79" s="23"/>
      <c r="Q79" s="23"/>
      <c r="R79" s="23"/>
      <c r="S79" s="23"/>
      <c r="T79" s="95"/>
      <c r="U79" s="95"/>
      <c r="V79" s="95"/>
      <c r="W79" s="206"/>
      <c r="X79" s="96"/>
      <c r="Y79" s="23"/>
      <c r="Z79" s="23"/>
      <c r="AA79" s="23"/>
    </row>
    <row r="80" spans="1:27" ht="15.75" customHeight="1">
      <c r="A80" s="23"/>
      <c r="B80" s="23"/>
      <c r="C80" s="23"/>
      <c r="D80" s="23"/>
      <c r="E80" s="96"/>
      <c r="F80" s="23"/>
      <c r="G80" s="96"/>
      <c r="H80" s="96"/>
      <c r="I80" s="23"/>
      <c r="J80" s="23"/>
      <c r="K80" s="23"/>
      <c r="L80" s="23"/>
      <c r="M80" s="23"/>
      <c r="N80" s="23"/>
      <c r="O80" s="23"/>
      <c r="P80" s="23"/>
      <c r="Q80" s="23"/>
      <c r="R80" s="23"/>
      <c r="S80" s="23"/>
      <c r="T80" s="95"/>
      <c r="U80" s="95"/>
      <c r="V80" s="95"/>
      <c r="W80" s="206"/>
      <c r="X80" s="96"/>
      <c r="Y80" s="23"/>
      <c r="Z80" s="23"/>
      <c r="AA80" s="23"/>
    </row>
    <row r="81" spans="1:27" ht="15.75" customHeight="1">
      <c r="A81" s="23"/>
      <c r="B81" s="23"/>
      <c r="C81" s="23"/>
      <c r="D81" s="23"/>
      <c r="E81" s="96"/>
      <c r="F81" s="23"/>
      <c r="G81" s="96"/>
      <c r="H81" s="96"/>
      <c r="I81" s="23"/>
      <c r="J81" s="23"/>
      <c r="K81" s="23"/>
      <c r="L81" s="23"/>
      <c r="M81" s="23"/>
      <c r="N81" s="23"/>
      <c r="O81" s="23"/>
      <c r="P81" s="23"/>
      <c r="Q81" s="23"/>
      <c r="R81" s="23"/>
      <c r="S81" s="23"/>
      <c r="T81" s="95"/>
      <c r="U81" s="95"/>
      <c r="V81" s="95"/>
      <c r="W81" s="206"/>
      <c r="X81" s="96"/>
      <c r="Y81" s="23"/>
      <c r="Z81" s="23"/>
      <c r="AA81" s="23"/>
    </row>
    <row r="82" spans="1:27" ht="15.75" customHeight="1">
      <c r="A82" s="23"/>
      <c r="B82" s="23"/>
      <c r="C82" s="23"/>
      <c r="D82" s="23"/>
      <c r="E82" s="96"/>
      <c r="F82" s="23"/>
      <c r="G82" s="96"/>
      <c r="H82" s="96"/>
      <c r="I82" s="23"/>
      <c r="J82" s="23"/>
      <c r="K82" s="23"/>
      <c r="L82" s="23"/>
      <c r="M82" s="23"/>
      <c r="N82" s="23"/>
      <c r="O82" s="23"/>
      <c r="P82" s="23"/>
      <c r="Q82" s="23"/>
      <c r="R82" s="23"/>
      <c r="S82" s="23"/>
      <c r="T82" s="95"/>
      <c r="U82" s="95"/>
      <c r="V82" s="95"/>
      <c r="W82" s="206"/>
      <c r="X82" s="96"/>
      <c r="Y82" s="23"/>
      <c r="Z82" s="23"/>
      <c r="AA82" s="23"/>
    </row>
    <row r="83" spans="1:27" ht="15.75" customHeight="1">
      <c r="A83" s="23"/>
      <c r="B83" s="23"/>
      <c r="C83" s="23"/>
      <c r="D83" s="23"/>
      <c r="E83" s="96"/>
      <c r="F83" s="23"/>
      <c r="G83" s="96"/>
      <c r="H83" s="96"/>
      <c r="I83" s="23"/>
      <c r="J83" s="23"/>
      <c r="K83" s="23"/>
      <c r="L83" s="23"/>
      <c r="M83" s="23"/>
      <c r="N83" s="23"/>
      <c r="O83" s="23"/>
      <c r="P83" s="23"/>
      <c r="Q83" s="23"/>
      <c r="R83" s="23"/>
      <c r="S83" s="23"/>
      <c r="T83" s="95"/>
      <c r="U83" s="95"/>
      <c r="V83" s="95"/>
      <c r="W83" s="206"/>
      <c r="X83" s="96"/>
      <c r="Y83" s="23"/>
      <c r="Z83" s="23"/>
      <c r="AA83" s="23"/>
    </row>
    <row r="84" spans="1:27" ht="15.75" customHeight="1">
      <c r="A84" s="23"/>
      <c r="B84" s="23"/>
      <c r="C84" s="23"/>
      <c r="D84" s="23"/>
      <c r="E84" s="96"/>
      <c r="F84" s="23"/>
      <c r="G84" s="96"/>
      <c r="H84" s="96"/>
      <c r="I84" s="23"/>
      <c r="J84" s="23"/>
      <c r="K84" s="23"/>
      <c r="L84" s="23"/>
      <c r="M84" s="23"/>
      <c r="N84" s="23"/>
      <c r="O84" s="23"/>
      <c r="P84" s="23"/>
      <c r="Q84" s="23"/>
      <c r="R84" s="23"/>
      <c r="S84" s="23"/>
      <c r="T84" s="95"/>
      <c r="U84" s="95"/>
      <c r="V84" s="95"/>
      <c r="W84" s="206"/>
      <c r="X84" s="96"/>
      <c r="Y84" s="23"/>
      <c r="Z84" s="23"/>
      <c r="AA84" s="23"/>
    </row>
    <row r="85" spans="1:27" ht="15.75" customHeight="1">
      <c r="A85" s="23"/>
      <c r="B85" s="23"/>
      <c r="C85" s="23"/>
      <c r="D85" s="23"/>
      <c r="E85" s="96"/>
      <c r="F85" s="23"/>
      <c r="G85" s="96"/>
      <c r="H85" s="96"/>
      <c r="I85" s="23"/>
      <c r="J85" s="23"/>
      <c r="K85" s="23"/>
      <c r="L85" s="23"/>
      <c r="M85" s="23"/>
      <c r="N85" s="23"/>
      <c r="O85" s="23"/>
      <c r="P85" s="23"/>
      <c r="Q85" s="23"/>
      <c r="R85" s="23"/>
      <c r="S85" s="23"/>
      <c r="T85" s="95"/>
      <c r="U85" s="95"/>
      <c r="V85" s="95"/>
      <c r="W85" s="206"/>
      <c r="X85" s="96"/>
      <c r="Y85" s="23"/>
      <c r="Z85" s="23"/>
      <c r="AA85" s="23"/>
    </row>
    <row r="86" spans="1:27" ht="15.75" customHeight="1">
      <c r="A86" s="23"/>
      <c r="B86" s="23"/>
      <c r="C86" s="23"/>
      <c r="D86" s="23"/>
      <c r="E86" s="96"/>
      <c r="F86" s="23"/>
      <c r="G86" s="96"/>
      <c r="H86" s="96"/>
      <c r="I86" s="23"/>
      <c r="J86" s="23"/>
      <c r="K86" s="23"/>
      <c r="L86" s="23"/>
      <c r="M86" s="23"/>
      <c r="N86" s="23"/>
      <c r="O86" s="23"/>
      <c r="P86" s="23"/>
      <c r="Q86" s="23"/>
      <c r="R86" s="23"/>
      <c r="S86" s="23"/>
      <c r="T86" s="95"/>
      <c r="U86" s="95"/>
      <c r="V86" s="95"/>
      <c r="W86" s="206"/>
      <c r="X86" s="96"/>
      <c r="Y86" s="23"/>
      <c r="Z86" s="23"/>
      <c r="AA86" s="23"/>
    </row>
    <row r="87" spans="1:27" ht="15.75" customHeight="1">
      <c r="A87" s="23"/>
      <c r="B87" s="23"/>
      <c r="C87" s="23"/>
      <c r="D87" s="23"/>
      <c r="E87" s="96"/>
      <c r="F87" s="23"/>
      <c r="G87" s="96"/>
      <c r="H87" s="96"/>
      <c r="I87" s="23"/>
      <c r="J87" s="23"/>
      <c r="K87" s="23"/>
      <c r="L87" s="23"/>
      <c r="M87" s="23"/>
      <c r="N87" s="23"/>
      <c r="O87" s="23"/>
      <c r="P87" s="23"/>
      <c r="Q87" s="23"/>
      <c r="R87" s="23"/>
      <c r="S87" s="23"/>
      <c r="T87" s="95"/>
      <c r="U87" s="95"/>
      <c r="V87" s="95"/>
      <c r="W87" s="206"/>
      <c r="X87" s="96"/>
      <c r="Y87" s="23"/>
      <c r="Z87" s="23"/>
      <c r="AA87" s="23"/>
    </row>
    <row r="88" spans="1:27" ht="15.75" customHeight="1">
      <c r="A88" s="23"/>
      <c r="B88" s="23"/>
      <c r="C88" s="23"/>
      <c r="D88" s="23"/>
      <c r="E88" s="96"/>
      <c r="F88" s="23"/>
      <c r="G88" s="96"/>
      <c r="H88" s="96"/>
      <c r="I88" s="23"/>
      <c r="J88" s="23"/>
      <c r="K88" s="23"/>
      <c r="L88" s="23"/>
      <c r="M88" s="23"/>
      <c r="N88" s="23"/>
      <c r="O88" s="23"/>
      <c r="P88" s="23"/>
      <c r="Q88" s="23"/>
      <c r="R88" s="23"/>
      <c r="S88" s="23"/>
      <c r="T88" s="95"/>
      <c r="U88" s="95"/>
      <c r="V88" s="95"/>
      <c r="W88" s="206"/>
      <c r="X88" s="96"/>
      <c r="Y88" s="23"/>
      <c r="Z88" s="23"/>
      <c r="AA88" s="23"/>
    </row>
    <row r="89" spans="1:27" ht="15.75" customHeight="1">
      <c r="A89" s="23"/>
      <c r="B89" s="23"/>
      <c r="C89" s="23"/>
      <c r="D89" s="23"/>
      <c r="E89" s="96"/>
      <c r="F89" s="23"/>
      <c r="G89" s="96"/>
      <c r="H89" s="96"/>
      <c r="I89" s="23"/>
      <c r="J89" s="23"/>
      <c r="K89" s="23"/>
      <c r="L89" s="23"/>
      <c r="M89" s="23"/>
      <c r="N89" s="23"/>
      <c r="O89" s="23"/>
      <c r="P89" s="23"/>
      <c r="Q89" s="23"/>
      <c r="R89" s="23"/>
      <c r="S89" s="23"/>
      <c r="T89" s="95"/>
      <c r="U89" s="95"/>
      <c r="V89" s="95"/>
      <c r="W89" s="206"/>
      <c r="X89" s="96"/>
      <c r="Y89" s="23"/>
      <c r="Z89" s="23"/>
      <c r="AA89" s="23"/>
    </row>
    <row r="90" spans="1:27" ht="15.75" customHeight="1">
      <c r="A90" s="23"/>
      <c r="B90" s="23"/>
      <c r="C90" s="23"/>
      <c r="D90" s="23"/>
      <c r="E90" s="96"/>
      <c r="F90" s="23"/>
      <c r="G90" s="96"/>
      <c r="H90" s="96"/>
      <c r="I90" s="23"/>
      <c r="J90" s="23"/>
      <c r="K90" s="23"/>
      <c r="L90" s="23"/>
      <c r="M90" s="23"/>
      <c r="N90" s="23"/>
      <c r="O90" s="23"/>
      <c r="P90" s="23"/>
      <c r="Q90" s="23"/>
      <c r="R90" s="23"/>
      <c r="S90" s="23"/>
      <c r="T90" s="95"/>
      <c r="U90" s="95"/>
      <c r="V90" s="95"/>
      <c r="W90" s="206"/>
      <c r="X90" s="96"/>
      <c r="Y90" s="23"/>
      <c r="Z90" s="23"/>
      <c r="AA90" s="23"/>
    </row>
    <row r="91" spans="1:27" ht="15.75" customHeight="1">
      <c r="A91" s="23"/>
      <c r="B91" s="23"/>
      <c r="C91" s="23"/>
      <c r="D91" s="23"/>
      <c r="E91" s="96"/>
      <c r="F91" s="23"/>
      <c r="G91" s="96"/>
      <c r="H91" s="96"/>
      <c r="I91" s="23"/>
      <c r="J91" s="23"/>
      <c r="K91" s="23"/>
      <c r="L91" s="23"/>
      <c r="M91" s="23"/>
      <c r="N91" s="23"/>
      <c r="O91" s="23"/>
      <c r="P91" s="23"/>
      <c r="Q91" s="23"/>
      <c r="R91" s="23"/>
      <c r="S91" s="23"/>
      <c r="T91" s="95"/>
      <c r="U91" s="95"/>
      <c r="V91" s="95"/>
      <c r="W91" s="206"/>
      <c r="X91" s="96"/>
      <c r="Y91" s="23"/>
      <c r="Z91" s="23"/>
      <c r="AA91" s="23"/>
    </row>
    <row r="92" spans="1:27" ht="15.75" customHeight="1">
      <c r="A92" s="23"/>
      <c r="B92" s="23"/>
      <c r="C92" s="23"/>
      <c r="D92" s="23"/>
      <c r="E92" s="23"/>
      <c r="F92" s="23"/>
      <c r="G92" s="23"/>
      <c r="H92" s="23"/>
      <c r="I92" s="23"/>
      <c r="J92" s="23"/>
      <c r="K92" s="23"/>
      <c r="L92" s="23"/>
      <c r="M92" s="23"/>
      <c r="N92" s="23"/>
      <c r="O92" s="23"/>
      <c r="P92" s="23"/>
      <c r="Q92" s="23"/>
      <c r="R92" s="23"/>
      <c r="S92" s="23"/>
      <c r="T92" s="23"/>
      <c r="U92" s="23"/>
      <c r="V92" s="23"/>
      <c r="W92" s="206"/>
      <c r="X92" s="23"/>
      <c r="Y92" s="23"/>
      <c r="Z92" s="23"/>
      <c r="AA92" s="23"/>
    </row>
    <row r="93" spans="1:27" ht="15.75" customHeight="1">
      <c r="A93" s="23"/>
      <c r="B93" s="23"/>
      <c r="C93" s="23"/>
      <c r="D93" s="23"/>
      <c r="E93" s="23"/>
      <c r="F93" s="23"/>
      <c r="G93" s="23"/>
      <c r="H93" s="23"/>
      <c r="I93" s="23"/>
      <c r="J93" s="23"/>
      <c r="K93" s="23"/>
      <c r="L93" s="23"/>
      <c r="M93" s="23"/>
      <c r="N93" s="23"/>
      <c r="O93" s="23"/>
      <c r="P93" s="23"/>
      <c r="Q93" s="23"/>
      <c r="R93" s="23"/>
      <c r="S93" s="23"/>
      <c r="T93" s="23"/>
      <c r="U93" s="23"/>
      <c r="V93" s="23"/>
      <c r="W93" s="206"/>
      <c r="X93" s="23"/>
      <c r="Y93" s="23"/>
      <c r="Z93" s="23"/>
      <c r="AA93" s="23"/>
    </row>
    <row r="94" spans="1:27" ht="15.75" customHeight="1">
      <c r="A94" s="23"/>
      <c r="B94" s="23"/>
      <c r="C94" s="23"/>
      <c r="D94" s="23"/>
      <c r="E94" s="23"/>
      <c r="F94" s="23"/>
      <c r="G94" s="23"/>
      <c r="H94" s="23"/>
      <c r="I94" s="23"/>
      <c r="J94" s="23"/>
      <c r="K94" s="23"/>
      <c r="L94" s="23"/>
      <c r="M94" s="23"/>
      <c r="N94" s="23"/>
      <c r="O94" s="23"/>
      <c r="P94" s="23"/>
      <c r="Q94" s="23"/>
      <c r="R94" s="23"/>
      <c r="S94" s="23"/>
      <c r="T94" s="23"/>
      <c r="U94" s="23"/>
      <c r="V94" s="23"/>
      <c r="W94" s="206"/>
      <c r="X94" s="23"/>
      <c r="Y94" s="23"/>
      <c r="Z94" s="23"/>
      <c r="AA94" s="23"/>
    </row>
    <row r="95" spans="1:27" ht="15.75" customHeight="1">
      <c r="A95" s="23"/>
      <c r="B95" s="23"/>
      <c r="C95" s="23"/>
      <c r="D95" s="23"/>
      <c r="E95" s="23"/>
      <c r="F95" s="23"/>
      <c r="G95" s="23"/>
      <c r="H95" s="23"/>
      <c r="I95" s="23"/>
      <c r="J95" s="23"/>
      <c r="K95" s="23"/>
      <c r="L95" s="23"/>
      <c r="M95" s="23"/>
      <c r="N95" s="23"/>
      <c r="O95" s="23"/>
      <c r="P95" s="23"/>
      <c r="Q95" s="23"/>
      <c r="R95" s="23"/>
      <c r="S95" s="23"/>
      <c r="T95" s="23"/>
      <c r="U95" s="23"/>
      <c r="V95" s="23"/>
      <c r="W95" s="206"/>
      <c r="X95" s="23"/>
      <c r="Y95" s="23"/>
      <c r="Z95" s="23"/>
      <c r="AA95" s="23"/>
    </row>
    <row r="96" spans="1:27" ht="15.75" customHeight="1">
      <c r="A96" s="23"/>
      <c r="B96" s="23"/>
      <c r="C96" s="23"/>
      <c r="D96" s="23"/>
      <c r="E96" s="23"/>
      <c r="F96" s="23"/>
      <c r="G96" s="23"/>
      <c r="H96" s="23"/>
      <c r="I96" s="23"/>
      <c r="J96" s="23"/>
      <c r="K96" s="23"/>
      <c r="L96" s="23"/>
      <c r="M96" s="23"/>
      <c r="N96" s="23"/>
      <c r="O96" s="23"/>
      <c r="P96" s="23"/>
      <c r="Q96" s="23"/>
      <c r="R96" s="23"/>
      <c r="S96" s="23"/>
      <c r="T96" s="23"/>
      <c r="U96" s="23"/>
      <c r="V96" s="23"/>
      <c r="W96" s="206"/>
      <c r="X96" s="23"/>
      <c r="Y96" s="23"/>
      <c r="Z96" s="23"/>
      <c r="AA96" s="23"/>
    </row>
    <row r="97" spans="1:27" ht="15.75" customHeight="1">
      <c r="A97" s="23"/>
      <c r="B97" s="23"/>
      <c r="C97" s="23"/>
      <c r="D97" s="23"/>
      <c r="E97" s="23"/>
      <c r="F97" s="23"/>
      <c r="G97" s="23"/>
      <c r="H97" s="23"/>
      <c r="I97" s="23"/>
      <c r="J97" s="23"/>
      <c r="K97" s="23"/>
      <c r="L97" s="23"/>
      <c r="M97" s="23"/>
      <c r="N97" s="23"/>
      <c r="O97" s="23"/>
      <c r="P97" s="23"/>
      <c r="Q97" s="23"/>
      <c r="R97" s="23"/>
      <c r="S97" s="23"/>
      <c r="T97" s="23"/>
      <c r="U97" s="23"/>
      <c r="V97" s="23"/>
      <c r="W97" s="206"/>
      <c r="X97" s="23"/>
      <c r="Y97" s="23"/>
      <c r="Z97" s="23"/>
      <c r="AA97" s="23"/>
    </row>
    <row r="98" spans="1:27" ht="15.75" customHeight="1">
      <c r="A98" s="23"/>
      <c r="B98" s="23"/>
      <c r="C98" s="23"/>
      <c r="D98" s="23"/>
      <c r="E98" s="23"/>
      <c r="F98" s="23"/>
      <c r="G98" s="23"/>
      <c r="H98" s="23"/>
      <c r="I98" s="23"/>
      <c r="J98" s="23"/>
      <c r="K98" s="23"/>
      <c r="L98" s="23"/>
      <c r="M98" s="23"/>
      <c r="N98" s="23"/>
      <c r="O98" s="23"/>
      <c r="P98" s="23"/>
      <c r="Q98" s="23"/>
      <c r="R98" s="23"/>
      <c r="S98" s="23"/>
      <c r="T98" s="23"/>
      <c r="U98" s="23"/>
      <c r="V98" s="23"/>
      <c r="W98" s="206"/>
      <c r="X98" s="23"/>
      <c r="Y98" s="23"/>
      <c r="Z98" s="23"/>
      <c r="AA98" s="23"/>
    </row>
    <row r="99" spans="1:27" ht="15.75" customHeight="1">
      <c r="A99" s="23"/>
      <c r="B99" s="23"/>
      <c r="C99" s="23"/>
      <c r="D99" s="23"/>
      <c r="E99" s="23"/>
      <c r="F99" s="23"/>
      <c r="G99" s="23"/>
      <c r="H99" s="23"/>
      <c r="I99" s="23"/>
      <c r="J99" s="23"/>
      <c r="K99" s="23"/>
      <c r="L99" s="23"/>
      <c r="M99" s="23"/>
      <c r="N99" s="23"/>
      <c r="O99" s="23"/>
      <c r="P99" s="23"/>
      <c r="Q99" s="23"/>
      <c r="R99" s="23"/>
      <c r="S99" s="23"/>
      <c r="T99" s="23"/>
      <c r="U99" s="23"/>
      <c r="V99" s="23"/>
      <c r="W99" s="206"/>
      <c r="X99" s="23"/>
      <c r="Y99" s="23"/>
      <c r="Z99" s="23"/>
      <c r="AA99" s="23"/>
    </row>
    <row r="100" spans="1:27"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06"/>
      <c r="X100" s="23"/>
      <c r="Y100" s="23"/>
      <c r="Z100" s="23"/>
      <c r="AA100" s="23"/>
    </row>
    <row r="101" spans="1:27"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06"/>
      <c r="X101" s="23"/>
      <c r="Y101" s="23"/>
      <c r="Z101" s="23"/>
      <c r="AA101" s="23"/>
    </row>
    <row r="102" spans="1:27"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06"/>
      <c r="X102" s="23"/>
      <c r="Y102" s="23"/>
      <c r="Z102" s="23"/>
      <c r="AA102" s="23"/>
    </row>
    <row r="103" spans="1:27"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06"/>
      <c r="X103" s="23"/>
      <c r="Y103" s="23"/>
      <c r="Z103" s="23"/>
      <c r="AA103" s="23"/>
    </row>
    <row r="104" spans="1:27"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06"/>
      <c r="X104" s="23"/>
      <c r="Y104" s="23"/>
      <c r="Z104" s="23"/>
      <c r="AA104" s="23"/>
    </row>
    <row r="105" spans="1:27"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06"/>
      <c r="X105" s="23"/>
      <c r="Y105" s="23"/>
      <c r="Z105" s="23"/>
      <c r="AA105" s="23"/>
    </row>
    <row r="106" spans="1:27"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06"/>
      <c r="X106" s="23"/>
      <c r="Y106" s="23"/>
      <c r="Z106" s="23"/>
      <c r="AA106" s="23"/>
    </row>
    <row r="107" spans="1:2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06"/>
      <c r="X107" s="23"/>
      <c r="Y107" s="23"/>
      <c r="Z107" s="23"/>
      <c r="AA107" s="23"/>
    </row>
    <row r="108" spans="1:27"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06"/>
      <c r="X108" s="23"/>
      <c r="Y108" s="23"/>
      <c r="Z108" s="23"/>
      <c r="AA108" s="23"/>
    </row>
    <row r="109" spans="1:27"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06"/>
      <c r="X109" s="23"/>
      <c r="Y109" s="23"/>
      <c r="Z109" s="23"/>
      <c r="AA109" s="23"/>
    </row>
    <row r="110" spans="1:27"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06"/>
      <c r="X110" s="23"/>
      <c r="Y110" s="23"/>
      <c r="Z110" s="23"/>
      <c r="AA110" s="23"/>
    </row>
    <row r="111" spans="1:27"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06"/>
      <c r="X111" s="23"/>
      <c r="Y111" s="23"/>
      <c r="Z111" s="23"/>
      <c r="AA111" s="23"/>
    </row>
    <row r="112" spans="1:27"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06"/>
      <c r="X112" s="23"/>
      <c r="Y112" s="23"/>
      <c r="Z112" s="23"/>
      <c r="AA112" s="23"/>
    </row>
    <row r="113" spans="1:27"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06"/>
      <c r="X113" s="23"/>
      <c r="Y113" s="23"/>
      <c r="Z113" s="23"/>
      <c r="AA113" s="23"/>
    </row>
    <row r="114" spans="1:27"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06"/>
      <c r="X114" s="23"/>
      <c r="Y114" s="23"/>
      <c r="Z114" s="23"/>
      <c r="AA114" s="23"/>
    </row>
    <row r="115" spans="1:27"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06"/>
      <c r="X115" s="23"/>
      <c r="Y115" s="23"/>
      <c r="Z115" s="23"/>
      <c r="AA115" s="23"/>
    </row>
    <row r="116" spans="1:27"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06"/>
      <c r="X116" s="23"/>
      <c r="Y116" s="23"/>
      <c r="Z116" s="23"/>
      <c r="AA116" s="23"/>
    </row>
    <row r="117" spans="1:2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06"/>
      <c r="X117" s="23"/>
      <c r="Y117" s="23"/>
      <c r="Z117" s="23"/>
      <c r="AA117" s="23"/>
    </row>
    <row r="118" spans="1:27"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06"/>
      <c r="X118" s="23"/>
      <c r="Y118" s="23"/>
      <c r="Z118" s="23"/>
      <c r="AA118" s="23"/>
    </row>
    <row r="119" spans="1:27"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06"/>
      <c r="X119" s="23"/>
      <c r="Y119" s="23"/>
      <c r="Z119" s="23"/>
      <c r="AA119" s="23"/>
    </row>
    <row r="120" spans="1:27"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06"/>
      <c r="X120" s="23"/>
      <c r="Y120" s="23"/>
      <c r="Z120" s="23"/>
      <c r="AA120" s="23"/>
    </row>
    <row r="121" spans="1:27"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06"/>
      <c r="X121" s="23"/>
      <c r="Y121" s="23"/>
      <c r="Z121" s="23"/>
      <c r="AA121" s="23"/>
    </row>
    <row r="122" spans="1:27"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06"/>
      <c r="X122" s="23"/>
      <c r="Y122" s="23"/>
      <c r="Z122" s="23"/>
      <c r="AA122" s="23"/>
    </row>
    <row r="123" spans="1:27"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06"/>
      <c r="X123" s="23"/>
      <c r="Y123" s="23"/>
      <c r="Z123" s="23"/>
      <c r="AA123" s="23"/>
    </row>
    <row r="124" spans="1:27"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06"/>
      <c r="X124" s="23"/>
      <c r="Y124" s="23"/>
      <c r="Z124" s="23"/>
      <c r="AA124" s="23"/>
    </row>
    <row r="125" spans="1:27"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06"/>
      <c r="X125" s="23"/>
      <c r="Y125" s="23"/>
      <c r="Z125" s="23"/>
      <c r="AA125" s="23"/>
    </row>
    <row r="126" spans="1:27"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06"/>
      <c r="X126" s="23"/>
      <c r="Y126" s="23"/>
      <c r="Z126" s="23"/>
      <c r="AA126" s="23"/>
    </row>
    <row r="127" spans="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06"/>
      <c r="X127" s="23"/>
      <c r="Y127" s="23"/>
      <c r="Z127" s="23"/>
      <c r="AA127" s="23"/>
    </row>
    <row r="128" spans="1:27"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06"/>
      <c r="X128" s="23"/>
      <c r="Y128" s="23"/>
      <c r="Z128" s="23"/>
      <c r="AA128" s="23"/>
    </row>
    <row r="129" spans="1:27"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06"/>
      <c r="X129" s="23"/>
      <c r="Y129" s="23"/>
      <c r="Z129" s="23"/>
      <c r="AA129" s="23"/>
    </row>
    <row r="130" spans="1:27"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06"/>
      <c r="X130" s="23"/>
      <c r="Y130" s="23"/>
      <c r="Z130" s="23"/>
      <c r="AA130" s="23"/>
    </row>
    <row r="131" spans="1:27"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06"/>
      <c r="X131" s="23"/>
      <c r="Y131" s="23"/>
      <c r="Z131" s="23"/>
      <c r="AA131" s="23"/>
    </row>
    <row r="132" spans="1:27"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06"/>
      <c r="X132" s="23"/>
      <c r="Y132" s="23"/>
      <c r="Z132" s="23"/>
      <c r="AA132" s="23"/>
    </row>
    <row r="133" spans="1:27"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06"/>
      <c r="X133" s="23"/>
      <c r="Y133" s="23"/>
      <c r="Z133" s="23"/>
      <c r="AA133" s="23"/>
    </row>
    <row r="134" spans="1:27"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06"/>
      <c r="X134" s="23"/>
      <c r="Y134" s="23"/>
      <c r="Z134" s="23"/>
      <c r="AA134" s="23"/>
    </row>
    <row r="135" spans="1:27"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06"/>
      <c r="X135" s="23"/>
      <c r="Y135" s="23"/>
      <c r="Z135" s="23"/>
      <c r="AA135" s="23"/>
    </row>
    <row r="136" spans="1:27"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06"/>
      <c r="X136" s="23"/>
      <c r="Y136" s="23"/>
      <c r="Z136" s="23"/>
      <c r="AA136" s="23"/>
    </row>
    <row r="137" spans="1:2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06"/>
      <c r="X137" s="23"/>
      <c r="Y137" s="23"/>
      <c r="Z137" s="23"/>
      <c r="AA137" s="23"/>
    </row>
    <row r="138" spans="1:27"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06"/>
      <c r="X138" s="23"/>
      <c r="Y138" s="23"/>
      <c r="Z138" s="23"/>
      <c r="AA138" s="23"/>
    </row>
    <row r="139" spans="1:27"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06"/>
      <c r="X139" s="23"/>
      <c r="Y139" s="23"/>
      <c r="Z139" s="23"/>
      <c r="AA139" s="23"/>
    </row>
    <row r="140" spans="1:27"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06"/>
      <c r="X140" s="23"/>
      <c r="Y140" s="23"/>
      <c r="Z140" s="23"/>
      <c r="AA140" s="23"/>
    </row>
    <row r="141" spans="1:27"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06"/>
      <c r="X141" s="23"/>
      <c r="Y141" s="23"/>
      <c r="Z141" s="23"/>
      <c r="AA141" s="23"/>
    </row>
    <row r="142" spans="1:27"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06"/>
      <c r="X142" s="23"/>
      <c r="Y142" s="23"/>
      <c r="Z142" s="23"/>
      <c r="AA142" s="23"/>
    </row>
    <row r="143" spans="1:27"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06"/>
      <c r="X143" s="23"/>
      <c r="Y143" s="23"/>
      <c r="Z143" s="23"/>
      <c r="AA143" s="23"/>
    </row>
    <row r="144" spans="1:27"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06"/>
      <c r="X144" s="23"/>
      <c r="Y144" s="23"/>
      <c r="Z144" s="23"/>
      <c r="AA144" s="23"/>
    </row>
    <row r="145" spans="1:27"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06"/>
      <c r="X145" s="23"/>
      <c r="Y145" s="23"/>
      <c r="Z145" s="23"/>
      <c r="AA145" s="23"/>
    </row>
    <row r="146" spans="1:27"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06"/>
      <c r="X146" s="23"/>
      <c r="Y146" s="23"/>
      <c r="Z146" s="23"/>
      <c r="AA146" s="23"/>
    </row>
    <row r="147" spans="1:2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06"/>
      <c r="X147" s="23"/>
      <c r="Y147" s="23"/>
      <c r="Z147" s="23"/>
      <c r="AA147" s="23"/>
    </row>
    <row r="148" spans="1:27"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06"/>
      <c r="X148" s="23"/>
      <c r="Y148" s="23"/>
      <c r="Z148" s="23"/>
      <c r="AA148" s="23"/>
    </row>
    <row r="149" spans="1:27"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06"/>
      <c r="X149" s="23"/>
      <c r="Y149" s="23"/>
      <c r="Z149" s="23"/>
      <c r="AA149" s="23"/>
    </row>
    <row r="150" spans="1:27"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06"/>
      <c r="X150" s="23"/>
      <c r="Y150" s="23"/>
      <c r="Z150" s="23"/>
      <c r="AA150" s="23"/>
    </row>
    <row r="151" spans="1:27"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06"/>
      <c r="X151" s="23"/>
      <c r="Y151" s="23"/>
      <c r="Z151" s="23"/>
      <c r="AA151" s="23"/>
    </row>
    <row r="152" spans="1:27"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06"/>
      <c r="X152" s="23"/>
      <c r="Y152" s="23"/>
      <c r="Z152" s="23"/>
      <c r="AA152" s="23"/>
    </row>
    <row r="153" spans="1:27"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06"/>
      <c r="X153" s="23"/>
      <c r="Y153" s="23"/>
      <c r="Z153" s="23"/>
      <c r="AA153" s="23"/>
    </row>
    <row r="154" spans="1:27"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06"/>
      <c r="X154" s="23"/>
      <c r="Y154" s="23"/>
      <c r="Z154" s="23"/>
      <c r="AA154" s="23"/>
    </row>
    <row r="155" spans="1:27"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06"/>
      <c r="X155" s="23"/>
      <c r="Y155" s="23"/>
      <c r="Z155" s="23"/>
      <c r="AA155" s="23"/>
    </row>
    <row r="156" spans="1:27"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06"/>
      <c r="X156" s="23"/>
      <c r="Y156" s="23"/>
      <c r="Z156" s="23"/>
      <c r="AA156" s="23"/>
    </row>
    <row r="157" spans="1:2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06"/>
      <c r="X157" s="23"/>
      <c r="Y157" s="23"/>
      <c r="Z157" s="23"/>
      <c r="AA157" s="23"/>
    </row>
    <row r="158" spans="1:27"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06"/>
      <c r="X158" s="23"/>
      <c r="Y158" s="23"/>
      <c r="Z158" s="23"/>
      <c r="AA158" s="23"/>
    </row>
    <row r="159" spans="1:27"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06"/>
      <c r="X159" s="23"/>
      <c r="Y159" s="23"/>
      <c r="Z159" s="23"/>
      <c r="AA159" s="23"/>
    </row>
    <row r="160" spans="1:27"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06"/>
      <c r="X160" s="23"/>
      <c r="Y160" s="23"/>
      <c r="Z160" s="23"/>
      <c r="AA160" s="23"/>
    </row>
    <row r="161" spans="1:27"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06"/>
      <c r="X161" s="23"/>
      <c r="Y161" s="23"/>
      <c r="Z161" s="23"/>
      <c r="AA161" s="23"/>
    </row>
    <row r="162" spans="1:27"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06"/>
      <c r="X162" s="23"/>
      <c r="Y162" s="23"/>
      <c r="Z162" s="23"/>
      <c r="AA162" s="23"/>
    </row>
    <row r="163" spans="1:27"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06"/>
      <c r="X163" s="23"/>
      <c r="Y163" s="23"/>
      <c r="Z163" s="23"/>
      <c r="AA163" s="23"/>
    </row>
    <row r="164" spans="1:27"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06"/>
      <c r="X164" s="23"/>
      <c r="Y164" s="23"/>
      <c r="Z164" s="23"/>
      <c r="AA164" s="23"/>
    </row>
    <row r="165" spans="1:27"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06"/>
      <c r="X165" s="23"/>
      <c r="Y165" s="23"/>
      <c r="Z165" s="23"/>
      <c r="AA165" s="23"/>
    </row>
    <row r="166" spans="1:27"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06"/>
      <c r="X166" s="23"/>
      <c r="Y166" s="23"/>
      <c r="Z166" s="23"/>
      <c r="AA166" s="23"/>
    </row>
    <row r="167" spans="1:2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06"/>
      <c r="X167" s="23"/>
      <c r="Y167" s="23"/>
      <c r="Z167" s="23"/>
      <c r="AA167" s="23"/>
    </row>
    <row r="168" spans="1:27"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06"/>
      <c r="X168" s="23"/>
      <c r="Y168" s="23"/>
      <c r="Z168" s="23"/>
      <c r="AA168" s="23"/>
    </row>
    <row r="169" spans="1:27"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06"/>
      <c r="X169" s="23"/>
      <c r="Y169" s="23"/>
      <c r="Z169" s="23"/>
      <c r="AA169" s="23"/>
    </row>
    <row r="170" spans="1:27"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06"/>
      <c r="X170" s="23"/>
      <c r="Y170" s="23"/>
      <c r="Z170" s="23"/>
      <c r="AA170" s="23"/>
    </row>
    <row r="171" spans="1:27"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06"/>
      <c r="X171" s="23"/>
      <c r="Y171" s="23"/>
      <c r="Z171" s="23"/>
      <c r="AA171" s="23"/>
    </row>
    <row r="172" spans="1:27"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06"/>
      <c r="X172" s="23"/>
      <c r="Y172" s="23"/>
      <c r="Z172" s="23"/>
      <c r="AA172" s="23"/>
    </row>
    <row r="173" spans="1:27"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06"/>
      <c r="X173" s="23"/>
      <c r="Y173" s="23"/>
      <c r="Z173" s="23"/>
      <c r="AA173" s="23"/>
    </row>
    <row r="174" spans="1:27"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06"/>
      <c r="X174" s="23"/>
      <c r="Y174" s="23"/>
      <c r="Z174" s="23"/>
      <c r="AA174" s="23"/>
    </row>
    <row r="175" spans="1:27"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06"/>
      <c r="X175" s="23"/>
      <c r="Y175" s="23"/>
      <c r="Z175" s="23"/>
      <c r="AA175" s="23"/>
    </row>
    <row r="176" spans="1:27"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06"/>
      <c r="X176" s="23"/>
      <c r="Y176" s="23"/>
      <c r="Z176" s="23"/>
      <c r="AA176" s="23"/>
    </row>
    <row r="177" spans="1:2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06"/>
      <c r="X177" s="23"/>
      <c r="Y177" s="23"/>
      <c r="Z177" s="23"/>
      <c r="AA177" s="23"/>
    </row>
    <row r="178" spans="1:27"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06"/>
      <c r="X178" s="23"/>
      <c r="Y178" s="23"/>
      <c r="Z178" s="23"/>
      <c r="AA178" s="23"/>
    </row>
    <row r="179" spans="1:27"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06"/>
      <c r="X179" s="23"/>
      <c r="Y179" s="23"/>
      <c r="Z179" s="23"/>
      <c r="AA179" s="23"/>
    </row>
    <row r="180" spans="1:27"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06"/>
      <c r="X180" s="23"/>
      <c r="Y180" s="23"/>
      <c r="Z180" s="23"/>
      <c r="AA180" s="23"/>
    </row>
    <row r="181" spans="1:27"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06"/>
      <c r="X181" s="23"/>
      <c r="Y181" s="23"/>
      <c r="Z181" s="23"/>
      <c r="AA181" s="23"/>
    </row>
    <row r="182" spans="1:27"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06"/>
      <c r="X182" s="23"/>
      <c r="Y182" s="23"/>
      <c r="Z182" s="23"/>
      <c r="AA182" s="23"/>
    </row>
    <row r="183" spans="1:27"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06"/>
      <c r="X183" s="23"/>
      <c r="Y183" s="23"/>
      <c r="Z183" s="23"/>
      <c r="AA183" s="23"/>
    </row>
    <row r="184" spans="1:27"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06"/>
      <c r="X184" s="23"/>
      <c r="Y184" s="23"/>
      <c r="Z184" s="23"/>
      <c r="AA184" s="23"/>
    </row>
    <row r="185" spans="1:27"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06"/>
      <c r="X185" s="23"/>
      <c r="Y185" s="23"/>
      <c r="Z185" s="23"/>
      <c r="AA185" s="23"/>
    </row>
    <row r="186" spans="1:27"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06"/>
      <c r="X186" s="23"/>
      <c r="Y186" s="23"/>
      <c r="Z186" s="23"/>
      <c r="AA186" s="23"/>
    </row>
    <row r="187" spans="1:2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06"/>
      <c r="X187" s="23"/>
      <c r="Y187" s="23"/>
      <c r="Z187" s="23"/>
      <c r="AA187" s="23"/>
    </row>
    <row r="188" spans="1:27"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06"/>
      <c r="X188" s="23"/>
      <c r="Y188" s="23"/>
      <c r="Z188" s="23"/>
      <c r="AA188" s="23"/>
    </row>
    <row r="189" spans="1:27"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06"/>
      <c r="X189" s="23"/>
      <c r="Y189" s="23"/>
      <c r="Z189" s="23"/>
      <c r="AA189" s="23"/>
    </row>
    <row r="190" spans="1:27"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06"/>
      <c r="X190" s="23"/>
      <c r="Y190" s="23"/>
      <c r="Z190" s="23"/>
      <c r="AA190" s="23"/>
    </row>
    <row r="191" spans="1:27"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06"/>
      <c r="X191" s="23"/>
      <c r="Y191" s="23"/>
      <c r="Z191" s="23"/>
      <c r="AA191" s="23"/>
    </row>
    <row r="192" spans="1:27"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06"/>
      <c r="X192" s="23"/>
      <c r="Y192" s="23"/>
      <c r="Z192" s="23"/>
      <c r="AA192" s="23"/>
    </row>
    <row r="193" spans="1:27"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06"/>
      <c r="X193" s="23"/>
      <c r="Y193" s="23"/>
      <c r="Z193" s="23"/>
      <c r="AA193" s="23"/>
    </row>
    <row r="194" spans="1:27"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06"/>
      <c r="X194" s="23"/>
      <c r="Y194" s="23"/>
      <c r="Z194" s="23"/>
      <c r="AA194" s="23"/>
    </row>
    <row r="195" spans="1:27"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06"/>
      <c r="X195" s="23"/>
      <c r="Y195" s="23"/>
      <c r="Z195" s="23"/>
      <c r="AA195" s="23"/>
    </row>
    <row r="196" spans="1:27"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06"/>
      <c r="X196" s="23"/>
      <c r="Y196" s="23"/>
      <c r="Z196" s="23"/>
      <c r="AA196" s="23"/>
    </row>
    <row r="197" spans="1:2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06"/>
      <c r="X197" s="23"/>
      <c r="Y197" s="23"/>
      <c r="Z197" s="23"/>
      <c r="AA197" s="23"/>
    </row>
    <row r="198" spans="1:27"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06"/>
      <c r="X198" s="23"/>
      <c r="Y198" s="23"/>
      <c r="Z198" s="23"/>
      <c r="AA198" s="23"/>
    </row>
    <row r="199" spans="1:27"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06"/>
      <c r="X199" s="23"/>
      <c r="Y199" s="23"/>
      <c r="Z199" s="23"/>
      <c r="AA199" s="23"/>
    </row>
    <row r="200" spans="1:27"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06"/>
      <c r="X200" s="23"/>
      <c r="Y200" s="23"/>
      <c r="Z200" s="23"/>
      <c r="AA200" s="23"/>
    </row>
    <row r="201" spans="1:27"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06"/>
      <c r="X201" s="23"/>
      <c r="Y201" s="23"/>
      <c r="Z201" s="23"/>
      <c r="AA201" s="23"/>
    </row>
    <row r="202" spans="1:27"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06"/>
      <c r="X202" s="23"/>
      <c r="Y202" s="23"/>
      <c r="Z202" s="23"/>
      <c r="AA202" s="23"/>
    </row>
    <row r="203" spans="1:27"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06"/>
      <c r="X203" s="23"/>
      <c r="Y203" s="23"/>
      <c r="Z203" s="23"/>
      <c r="AA203" s="23"/>
    </row>
    <row r="204" spans="1:27"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06"/>
      <c r="X204" s="23"/>
      <c r="Y204" s="23"/>
      <c r="Z204" s="23"/>
      <c r="AA204" s="23"/>
    </row>
    <row r="205" spans="1:27"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06"/>
      <c r="X205" s="23"/>
      <c r="Y205" s="23"/>
      <c r="Z205" s="23"/>
      <c r="AA205" s="23"/>
    </row>
    <row r="206" spans="1:27"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06"/>
      <c r="X206" s="23"/>
      <c r="Y206" s="23"/>
      <c r="Z206" s="23"/>
      <c r="AA206" s="23"/>
    </row>
    <row r="207" spans="1:2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06"/>
      <c r="X207" s="23"/>
      <c r="Y207" s="23"/>
      <c r="Z207" s="23"/>
      <c r="AA207" s="23"/>
    </row>
    <row r="208" spans="1:27"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06"/>
      <c r="X208" s="23"/>
      <c r="Y208" s="23"/>
      <c r="Z208" s="23"/>
      <c r="AA208" s="23"/>
    </row>
    <row r="209" spans="1:27"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06"/>
      <c r="X209" s="23"/>
      <c r="Y209" s="23"/>
      <c r="Z209" s="23"/>
      <c r="AA209" s="23"/>
    </row>
    <row r="210" spans="1:27"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06"/>
      <c r="X210" s="23"/>
      <c r="Y210" s="23"/>
      <c r="Z210" s="23"/>
      <c r="AA210" s="23"/>
    </row>
    <row r="211" spans="1:27"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06"/>
      <c r="X211" s="23"/>
      <c r="Y211" s="23"/>
      <c r="Z211" s="23"/>
      <c r="AA211" s="23"/>
    </row>
    <row r="212" spans="1:27"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06"/>
      <c r="X212" s="23"/>
      <c r="Y212" s="23"/>
      <c r="Z212" s="23"/>
      <c r="AA212" s="23"/>
    </row>
    <row r="213" spans="1:27"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06"/>
      <c r="X213" s="23"/>
      <c r="Y213" s="23"/>
      <c r="Z213" s="23"/>
      <c r="AA213" s="23"/>
    </row>
    <row r="214" spans="1:27"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06"/>
      <c r="X214" s="23"/>
      <c r="Y214" s="23"/>
      <c r="Z214" s="23"/>
      <c r="AA214" s="23"/>
    </row>
    <row r="215" spans="1:27"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06"/>
      <c r="X215" s="23"/>
      <c r="Y215" s="23"/>
      <c r="Z215" s="23"/>
      <c r="AA215" s="23"/>
    </row>
    <row r="216" spans="1:27"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06"/>
      <c r="X216" s="23"/>
      <c r="Y216" s="23"/>
      <c r="Z216" s="23"/>
      <c r="AA216" s="23"/>
    </row>
    <row r="217" spans="1:2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06"/>
      <c r="X217" s="23"/>
      <c r="Y217" s="23"/>
      <c r="Z217" s="23"/>
      <c r="AA217" s="23"/>
    </row>
    <row r="218" spans="1:27"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06"/>
      <c r="X218" s="23"/>
      <c r="Y218" s="23"/>
      <c r="Z218" s="23"/>
      <c r="AA218" s="23"/>
    </row>
    <row r="219" spans="1:27"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06"/>
      <c r="X219" s="23"/>
      <c r="Y219" s="23"/>
      <c r="Z219" s="23"/>
      <c r="AA219" s="23"/>
    </row>
    <row r="220" spans="1:27"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06"/>
      <c r="X220" s="23"/>
      <c r="Y220" s="23"/>
      <c r="Z220" s="23"/>
      <c r="AA220" s="23"/>
    </row>
    <row r="221" spans="1:27"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06"/>
      <c r="X221" s="23"/>
      <c r="Y221" s="23"/>
      <c r="Z221" s="23"/>
      <c r="AA221" s="23"/>
    </row>
    <row r="222" spans="1:27"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06"/>
      <c r="X222" s="23"/>
      <c r="Y222" s="23"/>
      <c r="Z222" s="23"/>
      <c r="AA222" s="23"/>
    </row>
    <row r="223" spans="1:27"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06"/>
      <c r="X223" s="23"/>
      <c r="Y223" s="23"/>
      <c r="Z223" s="23"/>
      <c r="AA223" s="23"/>
    </row>
    <row r="224" spans="1:27"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06"/>
      <c r="X224" s="23"/>
      <c r="Y224" s="23"/>
      <c r="Z224" s="23"/>
      <c r="AA224" s="23"/>
    </row>
    <row r="225" spans="1:27"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06"/>
      <c r="X225" s="23"/>
      <c r="Y225" s="23"/>
      <c r="Z225" s="23"/>
      <c r="AA225" s="23"/>
    </row>
    <row r="226" spans="1:27"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06"/>
      <c r="X226" s="23"/>
      <c r="Y226" s="23"/>
      <c r="Z226" s="23"/>
      <c r="AA226" s="23"/>
    </row>
    <row r="227" spans="1: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06"/>
      <c r="X227" s="23"/>
      <c r="Y227" s="23"/>
      <c r="Z227" s="23"/>
      <c r="AA227" s="23"/>
    </row>
    <row r="228" spans="1:27"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06"/>
      <c r="X228" s="23"/>
      <c r="Y228" s="23"/>
      <c r="Z228" s="23"/>
      <c r="AA228" s="23"/>
    </row>
    <row r="229" spans="1:27"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06"/>
      <c r="X229" s="23"/>
      <c r="Y229" s="23"/>
      <c r="Z229" s="23"/>
      <c r="AA229" s="23"/>
    </row>
    <row r="230" spans="1:27"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06"/>
      <c r="X230" s="23"/>
      <c r="Y230" s="23"/>
      <c r="Z230" s="23"/>
      <c r="AA230" s="23"/>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formula1>PROCESOS</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4" width="19.42578125" customWidth="1"/>
    <col min="25" max="25" width="11" customWidth="1"/>
  </cols>
  <sheetData>
    <row r="1" spans="1:26" ht="44.25" hidden="1" customHeight="1">
      <c r="A1" s="69"/>
      <c r="B1" s="70"/>
      <c r="C1" s="71" t="s">
        <v>15</v>
      </c>
      <c r="D1" s="71" t="s">
        <v>52</v>
      </c>
      <c r="E1" s="72"/>
      <c r="F1" s="73" t="s">
        <v>53</v>
      </c>
      <c r="G1" s="73" t="s">
        <v>54</v>
      </c>
      <c r="H1" s="73" t="s">
        <v>55</v>
      </c>
      <c r="I1" s="73" t="s">
        <v>56</v>
      </c>
      <c r="J1" s="73" t="s">
        <v>57</v>
      </c>
      <c r="K1" s="23"/>
      <c r="L1" s="74"/>
      <c r="M1" s="75"/>
      <c r="N1" s="75"/>
      <c r="O1" s="75"/>
      <c r="P1" s="23"/>
      <c r="Q1" s="23"/>
      <c r="R1" s="23"/>
      <c r="S1" s="23"/>
      <c r="T1" s="23"/>
      <c r="U1" s="23"/>
      <c r="V1" s="23"/>
      <c r="W1" s="23"/>
      <c r="X1" s="23"/>
      <c r="Y1" s="23"/>
      <c r="Z1" s="23"/>
    </row>
    <row r="2" spans="1:26" ht="25.5" hidden="1">
      <c r="A2" s="76"/>
      <c r="B2" s="77"/>
      <c r="C2" s="78" t="s">
        <v>58</v>
      </c>
      <c r="D2" s="78" t="s">
        <v>59</v>
      </c>
      <c r="E2" s="79"/>
      <c r="F2" s="80" t="s">
        <v>60</v>
      </c>
      <c r="G2" s="81" t="s">
        <v>61</v>
      </c>
      <c r="H2" s="80" t="s">
        <v>62</v>
      </c>
      <c r="I2" s="82" t="s">
        <v>63</v>
      </c>
      <c r="J2" s="83" t="s">
        <v>64</v>
      </c>
      <c r="K2" s="76"/>
      <c r="L2" s="84"/>
      <c r="M2" s="85"/>
      <c r="N2" s="85"/>
      <c r="O2" s="85"/>
      <c r="P2" s="76"/>
      <c r="Q2" s="76"/>
      <c r="R2" s="76"/>
      <c r="S2" s="76"/>
      <c r="T2" s="76"/>
      <c r="U2" s="76"/>
      <c r="V2" s="76"/>
      <c r="W2" s="76"/>
      <c r="X2" s="76"/>
      <c r="Y2" s="76"/>
      <c r="Z2" s="76"/>
    </row>
    <row r="3" spans="1:26" ht="25.5" hidden="1">
      <c r="A3" s="76"/>
      <c r="B3" s="77"/>
      <c r="C3" s="78" t="s">
        <v>65</v>
      </c>
      <c r="D3" s="78" t="s">
        <v>66</v>
      </c>
      <c r="E3" s="79"/>
      <c r="F3" s="80" t="s">
        <v>67</v>
      </c>
      <c r="G3" s="81" t="s">
        <v>68</v>
      </c>
      <c r="H3" s="81" t="s">
        <v>69</v>
      </c>
      <c r="I3" s="86" t="s">
        <v>70</v>
      </c>
      <c r="J3" s="83" t="s">
        <v>71</v>
      </c>
      <c r="K3" s="76"/>
      <c r="L3" s="84"/>
      <c r="M3" s="85"/>
      <c r="N3" s="85"/>
      <c r="O3" s="85"/>
      <c r="P3" s="76"/>
      <c r="Q3" s="76"/>
      <c r="R3" s="76"/>
      <c r="S3" s="76"/>
      <c r="T3" s="76"/>
      <c r="U3" s="76"/>
      <c r="V3" s="76"/>
      <c r="W3" s="76"/>
      <c r="X3" s="76"/>
      <c r="Y3" s="76"/>
      <c r="Z3" s="76"/>
    </row>
    <row r="4" spans="1:26" ht="25.5" hidden="1">
      <c r="A4" s="76"/>
      <c r="B4" s="77"/>
      <c r="C4" s="78" t="s">
        <v>72</v>
      </c>
      <c r="D4" s="78" t="s">
        <v>73</v>
      </c>
      <c r="E4" s="79"/>
      <c r="F4" s="80" t="s">
        <v>74</v>
      </c>
      <c r="G4" s="81" t="s">
        <v>75</v>
      </c>
      <c r="H4" s="87"/>
      <c r="I4" s="88" t="s">
        <v>76</v>
      </c>
      <c r="J4" s="83" t="s">
        <v>77</v>
      </c>
      <c r="K4" s="76"/>
      <c r="L4" s="84"/>
      <c r="M4" s="85"/>
      <c r="N4" s="85"/>
      <c r="O4" s="85"/>
      <c r="P4" s="76"/>
      <c r="Q4" s="76"/>
      <c r="R4" s="76"/>
      <c r="S4" s="76"/>
      <c r="T4" s="76"/>
      <c r="U4" s="76"/>
      <c r="V4" s="76"/>
      <c r="W4" s="76"/>
      <c r="X4" s="76"/>
      <c r="Y4" s="76"/>
      <c r="Z4" s="76"/>
    </row>
    <row r="5" spans="1:26" ht="38.25" hidden="1">
      <c r="A5" s="76"/>
      <c r="B5" s="77"/>
      <c r="C5" s="78" t="s">
        <v>78</v>
      </c>
      <c r="D5" s="78" t="s">
        <v>79</v>
      </c>
      <c r="E5" s="79"/>
      <c r="F5" s="81" t="s">
        <v>80</v>
      </c>
      <c r="G5" s="81" t="s">
        <v>81</v>
      </c>
      <c r="H5" s="89"/>
      <c r="I5" s="83"/>
      <c r="J5" s="83"/>
      <c r="K5" s="76"/>
      <c r="L5" s="84"/>
      <c r="M5" s="85"/>
      <c r="N5" s="85"/>
      <c r="O5" s="85"/>
      <c r="P5" s="76"/>
      <c r="Q5" s="76"/>
      <c r="R5" s="76"/>
      <c r="S5" s="76"/>
      <c r="T5" s="76"/>
      <c r="U5" s="76"/>
      <c r="V5" s="76"/>
      <c r="W5" s="76"/>
      <c r="X5" s="76"/>
      <c r="Y5" s="76"/>
      <c r="Z5" s="76"/>
    </row>
    <row r="6" spans="1:26" ht="25.5" hidden="1">
      <c r="A6" s="76"/>
      <c r="B6" s="77"/>
      <c r="C6" s="78" t="s">
        <v>82</v>
      </c>
      <c r="D6" s="78" t="s">
        <v>83</v>
      </c>
      <c r="E6" s="76"/>
      <c r="F6" s="81" t="s">
        <v>84</v>
      </c>
      <c r="G6" s="89"/>
      <c r="H6" s="89"/>
      <c r="I6" s="83"/>
      <c r="J6" s="83"/>
      <c r="K6" s="76"/>
      <c r="L6" s="84"/>
      <c r="M6" s="85"/>
      <c r="N6" s="85"/>
      <c r="O6" s="85"/>
      <c r="P6" s="76"/>
      <c r="Q6" s="76"/>
      <c r="R6" s="76"/>
      <c r="S6" s="76"/>
      <c r="T6" s="76"/>
      <c r="U6" s="76"/>
      <c r="V6" s="76"/>
      <c r="W6" s="76"/>
      <c r="X6" s="76"/>
      <c r="Y6" s="76"/>
      <c r="Z6" s="76"/>
    </row>
    <row r="7" spans="1:26" ht="25.5" hidden="1">
      <c r="A7" s="76"/>
      <c r="B7" s="77"/>
      <c r="C7" s="78" t="s">
        <v>85</v>
      </c>
      <c r="D7" s="78" t="s">
        <v>86</v>
      </c>
      <c r="E7" s="79"/>
      <c r="F7" s="87"/>
      <c r="G7" s="89"/>
      <c r="H7" s="89"/>
      <c r="I7" s="90"/>
      <c r="J7" s="90"/>
      <c r="K7" s="76"/>
      <c r="L7" s="84"/>
      <c r="M7" s="85"/>
      <c r="N7" s="85"/>
      <c r="O7" s="85"/>
      <c r="P7" s="76"/>
      <c r="Q7" s="76"/>
      <c r="R7" s="76"/>
      <c r="S7" s="76"/>
      <c r="T7" s="76"/>
      <c r="U7" s="76"/>
      <c r="V7" s="76"/>
      <c r="W7" s="76"/>
      <c r="X7" s="76"/>
      <c r="Y7" s="76"/>
      <c r="Z7" s="76"/>
    </row>
    <row r="8" spans="1:26" ht="25.5" hidden="1">
      <c r="A8" s="76"/>
      <c r="B8" s="77"/>
      <c r="C8" s="78" t="s">
        <v>87</v>
      </c>
      <c r="D8" s="78" t="s">
        <v>88</v>
      </c>
      <c r="E8" s="79"/>
      <c r="F8" s="87"/>
      <c r="G8" s="89"/>
      <c r="H8" s="89"/>
      <c r="I8" s="83"/>
      <c r="J8" s="83"/>
      <c r="K8" s="76"/>
      <c r="L8" s="84"/>
      <c r="M8" s="85"/>
      <c r="N8" s="85"/>
      <c r="O8" s="85"/>
      <c r="P8" s="76"/>
      <c r="Q8" s="76"/>
      <c r="R8" s="76"/>
      <c r="S8" s="76"/>
      <c r="T8" s="76"/>
      <c r="U8" s="76"/>
      <c r="V8" s="76"/>
      <c r="W8" s="76"/>
      <c r="X8" s="76"/>
      <c r="Y8" s="76"/>
      <c r="Z8" s="76"/>
    </row>
    <row r="9" spans="1:26" ht="51" hidden="1">
      <c r="A9" s="76"/>
      <c r="B9" s="77"/>
      <c r="C9" s="78" t="s">
        <v>89</v>
      </c>
      <c r="D9" s="78" t="s">
        <v>90</v>
      </c>
      <c r="E9" s="79"/>
      <c r="F9" s="89"/>
      <c r="G9" s="89"/>
      <c r="H9" s="89"/>
      <c r="I9" s="83"/>
      <c r="J9" s="83"/>
      <c r="K9" s="76"/>
      <c r="L9" s="84"/>
      <c r="M9" s="85"/>
      <c r="N9" s="85"/>
      <c r="O9" s="85"/>
      <c r="P9" s="76"/>
      <c r="Q9" s="76"/>
      <c r="R9" s="76"/>
      <c r="S9" s="76"/>
      <c r="T9" s="76"/>
      <c r="U9" s="76"/>
      <c r="V9" s="76"/>
      <c r="W9" s="76"/>
      <c r="X9" s="76"/>
      <c r="Y9" s="76"/>
      <c r="Z9" s="76"/>
    </row>
    <row r="10" spans="1:26" ht="25.5" hidden="1">
      <c r="A10" s="76"/>
      <c r="B10" s="77"/>
      <c r="C10" s="78" t="s">
        <v>91</v>
      </c>
      <c r="D10" s="78" t="s">
        <v>92</v>
      </c>
      <c r="E10" s="79"/>
      <c r="F10" s="89"/>
      <c r="G10" s="89"/>
      <c r="H10" s="89"/>
      <c r="I10" s="83"/>
      <c r="J10" s="83"/>
      <c r="K10" s="76"/>
      <c r="L10" s="84"/>
      <c r="M10" s="85"/>
      <c r="N10" s="85"/>
      <c r="O10" s="85"/>
      <c r="P10" s="76"/>
      <c r="Q10" s="76"/>
      <c r="R10" s="76"/>
      <c r="S10" s="76"/>
      <c r="T10" s="76"/>
      <c r="U10" s="76"/>
      <c r="V10" s="76"/>
      <c r="W10" s="76"/>
      <c r="X10" s="76"/>
      <c r="Y10" s="76"/>
      <c r="Z10" s="76"/>
    </row>
    <row r="11" spans="1:26" ht="38.25" hidden="1">
      <c r="A11" s="76"/>
      <c r="B11" s="77"/>
      <c r="C11" s="78" t="s">
        <v>93</v>
      </c>
      <c r="D11" s="78" t="s">
        <v>94</v>
      </c>
      <c r="E11" s="79"/>
      <c r="F11" s="89"/>
      <c r="G11" s="89"/>
      <c r="H11" s="89"/>
      <c r="I11" s="83"/>
      <c r="J11" s="83"/>
      <c r="K11" s="76"/>
      <c r="L11" s="84"/>
      <c r="M11" s="85"/>
      <c r="N11" s="85"/>
      <c r="O11" s="85"/>
      <c r="P11" s="76"/>
      <c r="Q11" s="76"/>
      <c r="R11" s="76"/>
      <c r="S11" s="76"/>
      <c r="T11" s="76"/>
      <c r="U11" s="76"/>
      <c r="V11" s="76"/>
      <c r="W11" s="76"/>
      <c r="X11" s="76"/>
      <c r="Y11" s="76"/>
      <c r="Z11" s="76"/>
    </row>
    <row r="12" spans="1:26" ht="25.5" hidden="1">
      <c r="A12" s="76"/>
      <c r="B12" s="77"/>
      <c r="C12" s="78" t="s">
        <v>95</v>
      </c>
      <c r="D12" s="78" t="s">
        <v>96</v>
      </c>
      <c r="E12" s="79"/>
      <c r="F12" s="91"/>
      <c r="G12" s="91"/>
      <c r="H12" s="91"/>
      <c r="I12" s="77"/>
      <c r="J12" s="85"/>
      <c r="K12" s="85"/>
      <c r="L12" s="76"/>
      <c r="M12" s="84"/>
      <c r="N12" s="85"/>
      <c r="O12" s="85"/>
      <c r="P12" s="85"/>
      <c r="Q12" s="76"/>
      <c r="R12" s="76"/>
      <c r="S12" s="76"/>
      <c r="T12" s="76"/>
      <c r="U12" s="76"/>
      <c r="V12" s="76"/>
      <c r="W12" s="76"/>
      <c r="X12" s="76"/>
      <c r="Y12" s="76"/>
      <c r="Z12" s="76"/>
    </row>
    <row r="13" spans="1:26" ht="38.25" hidden="1">
      <c r="A13" s="76"/>
      <c r="B13" s="77"/>
      <c r="C13" s="78" t="s">
        <v>97</v>
      </c>
      <c r="D13" s="78" t="s">
        <v>98</v>
      </c>
      <c r="E13" s="79"/>
      <c r="F13" s="91"/>
      <c r="G13" s="91"/>
      <c r="H13" s="91"/>
      <c r="I13" s="77"/>
      <c r="J13" s="85"/>
      <c r="K13" s="85"/>
      <c r="L13" s="76"/>
      <c r="M13" s="84"/>
      <c r="N13" s="85"/>
      <c r="O13" s="85"/>
      <c r="P13" s="85"/>
      <c r="Q13" s="76"/>
      <c r="R13" s="76"/>
      <c r="S13" s="76"/>
      <c r="T13" s="76"/>
      <c r="U13" s="76"/>
      <c r="V13" s="76"/>
      <c r="W13" s="76"/>
      <c r="X13" s="76"/>
      <c r="Y13" s="76"/>
      <c r="Z13" s="76"/>
    </row>
    <row r="14" spans="1:26" ht="25.5" hidden="1">
      <c r="A14" s="76"/>
      <c r="B14" s="77"/>
      <c r="C14" s="78" t="s">
        <v>99</v>
      </c>
      <c r="D14" s="92"/>
      <c r="E14" s="79"/>
      <c r="F14" s="91"/>
      <c r="G14" s="91"/>
      <c r="H14" s="91"/>
      <c r="I14" s="77"/>
      <c r="J14" s="85"/>
      <c r="K14" s="85"/>
      <c r="L14" s="76"/>
      <c r="M14" s="84"/>
      <c r="N14" s="85"/>
      <c r="O14" s="85"/>
      <c r="P14" s="85"/>
      <c r="Q14" s="76"/>
      <c r="R14" s="76"/>
      <c r="S14" s="76"/>
      <c r="T14" s="76"/>
      <c r="U14" s="76"/>
      <c r="V14" s="76"/>
      <c r="W14" s="76"/>
      <c r="X14" s="76"/>
      <c r="Y14" s="76"/>
      <c r="Z14" s="76"/>
    </row>
    <row r="15" spans="1:26" ht="38.25" hidden="1">
      <c r="A15" s="76"/>
      <c r="B15" s="77"/>
      <c r="C15" s="93" t="s">
        <v>100</v>
      </c>
      <c r="D15" s="78"/>
      <c r="E15" s="79"/>
      <c r="F15" s="91"/>
      <c r="G15" s="91"/>
      <c r="H15" s="91"/>
      <c r="I15" s="77"/>
      <c r="J15" s="85"/>
      <c r="K15" s="85"/>
      <c r="L15" s="76"/>
      <c r="M15" s="84"/>
      <c r="N15" s="85"/>
      <c r="O15" s="85"/>
      <c r="P15" s="85"/>
      <c r="Q15" s="76"/>
      <c r="R15" s="76"/>
      <c r="S15" s="76"/>
      <c r="T15" s="76"/>
      <c r="U15" s="76"/>
      <c r="V15" s="76"/>
      <c r="W15" s="76"/>
      <c r="X15" s="76"/>
      <c r="Y15" s="76"/>
      <c r="Z15" s="76"/>
    </row>
    <row r="16" spans="1:26" ht="23.25" hidden="1">
      <c r="A16" s="69"/>
      <c r="B16" s="23"/>
      <c r="C16" s="23"/>
      <c r="D16" s="23"/>
      <c r="E16" s="94"/>
      <c r="F16" s="23"/>
      <c r="G16" s="94"/>
      <c r="H16" s="94"/>
      <c r="I16" s="75"/>
      <c r="J16" s="75"/>
      <c r="K16" s="75"/>
      <c r="L16" s="75"/>
      <c r="M16" s="74"/>
      <c r="N16" s="75"/>
      <c r="O16" s="75"/>
      <c r="P16" s="75"/>
      <c r="Q16" s="95"/>
      <c r="R16" s="95"/>
      <c r="S16" s="95"/>
      <c r="T16" s="23"/>
      <c r="U16" s="96"/>
      <c r="V16" s="96"/>
      <c r="W16" s="23"/>
      <c r="X16" s="23"/>
      <c r="Y16" s="23"/>
      <c r="Z16" s="23"/>
    </row>
    <row r="17" spans="1:26" ht="27.75" customHeight="1">
      <c r="A17" s="850"/>
      <c r="B17" s="851"/>
      <c r="C17" s="852"/>
      <c r="D17" s="857" t="s">
        <v>101</v>
      </c>
      <c r="E17" s="851"/>
      <c r="F17" s="851"/>
      <c r="G17" s="851"/>
      <c r="H17" s="851"/>
      <c r="I17" s="851"/>
      <c r="J17" s="851"/>
      <c r="K17" s="851"/>
      <c r="L17" s="851"/>
      <c r="M17" s="851"/>
      <c r="N17" s="851"/>
      <c r="O17" s="851"/>
      <c r="P17" s="851"/>
      <c r="Q17" s="851"/>
      <c r="R17" s="851"/>
      <c r="S17" s="851"/>
      <c r="T17" s="852"/>
      <c r="U17" s="97" t="s">
        <v>102</v>
      </c>
      <c r="V17" s="23"/>
      <c r="W17" s="23"/>
      <c r="X17" s="23"/>
      <c r="Y17" s="23"/>
      <c r="Z17" s="23"/>
    </row>
    <row r="18" spans="1:26" ht="27.75" customHeight="1">
      <c r="A18" s="853"/>
      <c r="B18" s="807"/>
      <c r="C18" s="854"/>
      <c r="D18" s="853"/>
      <c r="E18" s="807"/>
      <c r="F18" s="807"/>
      <c r="G18" s="807"/>
      <c r="H18" s="807"/>
      <c r="I18" s="807"/>
      <c r="J18" s="807"/>
      <c r="K18" s="807"/>
      <c r="L18" s="807"/>
      <c r="M18" s="807"/>
      <c r="N18" s="807"/>
      <c r="O18" s="807"/>
      <c r="P18" s="807"/>
      <c r="Q18" s="807"/>
      <c r="R18" s="807"/>
      <c r="S18" s="807"/>
      <c r="T18" s="854"/>
      <c r="U18" s="98" t="s">
        <v>103</v>
      </c>
      <c r="V18" s="23"/>
      <c r="W18" s="23"/>
      <c r="X18" s="23"/>
      <c r="Y18" s="23"/>
      <c r="Z18" s="23"/>
    </row>
    <row r="19" spans="1:26" ht="27.75" customHeight="1">
      <c r="A19" s="853"/>
      <c r="B19" s="807"/>
      <c r="C19" s="854"/>
      <c r="D19" s="853"/>
      <c r="E19" s="807"/>
      <c r="F19" s="807"/>
      <c r="G19" s="807"/>
      <c r="H19" s="807"/>
      <c r="I19" s="807"/>
      <c r="J19" s="807"/>
      <c r="K19" s="807"/>
      <c r="L19" s="807"/>
      <c r="M19" s="807"/>
      <c r="N19" s="807"/>
      <c r="O19" s="807"/>
      <c r="P19" s="807"/>
      <c r="Q19" s="807"/>
      <c r="R19" s="807"/>
      <c r="S19" s="807"/>
      <c r="T19" s="854"/>
      <c r="U19" s="99" t="s">
        <v>104</v>
      </c>
      <c r="V19" s="23"/>
      <c r="W19" s="23"/>
      <c r="X19" s="23"/>
      <c r="Y19" s="23"/>
      <c r="Z19" s="23"/>
    </row>
    <row r="20" spans="1:26" ht="27.75" customHeight="1">
      <c r="A20" s="855"/>
      <c r="B20" s="856"/>
      <c r="C20" s="796"/>
      <c r="D20" s="855"/>
      <c r="E20" s="856"/>
      <c r="F20" s="856"/>
      <c r="G20" s="856"/>
      <c r="H20" s="856"/>
      <c r="I20" s="856"/>
      <c r="J20" s="856"/>
      <c r="K20" s="856"/>
      <c r="L20" s="856"/>
      <c r="M20" s="856"/>
      <c r="N20" s="856"/>
      <c r="O20" s="856"/>
      <c r="P20" s="856"/>
      <c r="Q20" s="856"/>
      <c r="R20" s="856"/>
      <c r="S20" s="856"/>
      <c r="T20" s="796"/>
      <c r="U20" s="100" t="s">
        <v>105</v>
      </c>
      <c r="V20" s="23"/>
      <c r="W20" s="23"/>
      <c r="X20" s="23"/>
      <c r="Y20" s="23"/>
      <c r="Z20" s="23"/>
    </row>
    <row r="21" spans="1:26" ht="45" customHeight="1">
      <c r="A21" s="101" t="s">
        <v>1095</v>
      </c>
      <c r="B21" s="20"/>
      <c r="C21" s="20"/>
      <c r="D21" s="103"/>
      <c r="E21" s="103"/>
      <c r="F21" s="103"/>
      <c r="G21" s="103"/>
      <c r="H21" s="103"/>
      <c r="I21" s="103"/>
      <c r="J21" s="103"/>
      <c r="K21" s="103"/>
      <c r="L21" s="103"/>
      <c r="M21" s="103"/>
      <c r="N21" s="103"/>
      <c r="O21" s="103"/>
      <c r="P21" s="103"/>
      <c r="Q21" s="103"/>
      <c r="R21" s="103"/>
      <c r="S21" s="103"/>
      <c r="T21" s="103"/>
      <c r="U21" s="615"/>
      <c r="V21" s="23"/>
      <c r="W21" s="23"/>
      <c r="X21" s="23"/>
      <c r="Y21" s="23"/>
      <c r="Z21" s="23"/>
    </row>
    <row r="22" spans="1:26" ht="45" customHeight="1">
      <c r="A22" s="902" t="s">
        <v>107</v>
      </c>
      <c r="B22" s="812"/>
      <c r="C22" s="812"/>
      <c r="D22" s="812"/>
      <c r="E22" s="812"/>
      <c r="F22" s="812"/>
      <c r="G22" s="813"/>
      <c r="H22" s="903" t="s">
        <v>108</v>
      </c>
      <c r="I22" s="812"/>
      <c r="J22" s="812"/>
      <c r="K22" s="812"/>
      <c r="L22" s="812"/>
      <c r="M22" s="812"/>
      <c r="N22" s="813"/>
      <c r="O22" s="904" t="s">
        <v>109</v>
      </c>
      <c r="P22" s="813"/>
      <c r="Q22" s="894" t="s">
        <v>110</v>
      </c>
      <c r="R22" s="812"/>
      <c r="S22" s="812"/>
      <c r="T22" s="812"/>
      <c r="U22" s="813"/>
      <c r="V22" s="105"/>
      <c r="W22" s="106"/>
      <c r="X22" s="107"/>
      <c r="Y22" s="107"/>
      <c r="Z22" s="107"/>
    </row>
    <row r="23" spans="1:26" ht="63" customHeight="1">
      <c r="A23" s="108" t="s">
        <v>111</v>
      </c>
      <c r="B23" s="109" t="s">
        <v>53</v>
      </c>
      <c r="C23" s="109" t="s">
        <v>112</v>
      </c>
      <c r="D23" s="109" t="s">
        <v>113</v>
      </c>
      <c r="E23" s="109" t="s">
        <v>114</v>
      </c>
      <c r="F23" s="109" t="s">
        <v>115</v>
      </c>
      <c r="G23" s="110" t="s">
        <v>116</v>
      </c>
      <c r="H23" s="111" t="s">
        <v>117</v>
      </c>
      <c r="I23" s="109" t="s">
        <v>55</v>
      </c>
      <c r="J23" s="109" t="s">
        <v>118</v>
      </c>
      <c r="K23" s="112" t="s">
        <v>119</v>
      </c>
      <c r="L23" s="112" t="s">
        <v>120</v>
      </c>
      <c r="M23" s="112" t="s">
        <v>121</v>
      </c>
      <c r="N23" s="113" t="s">
        <v>122</v>
      </c>
      <c r="O23" s="616" t="s">
        <v>123</v>
      </c>
      <c r="P23" s="113" t="s">
        <v>124</v>
      </c>
      <c r="Q23" s="114" t="s">
        <v>123</v>
      </c>
      <c r="R23" s="112" t="s">
        <v>124</v>
      </c>
      <c r="S23" s="112" t="s">
        <v>57</v>
      </c>
      <c r="T23" s="112" t="s">
        <v>125</v>
      </c>
      <c r="U23" s="113" t="s">
        <v>126</v>
      </c>
      <c r="V23" s="115"/>
      <c r="W23" s="23"/>
      <c r="X23" s="23"/>
      <c r="Y23" s="23"/>
      <c r="Z23" s="23"/>
    </row>
    <row r="24" spans="1:26" ht="72" customHeight="1">
      <c r="A24" s="461">
        <v>6</v>
      </c>
      <c r="B24" s="394" t="s">
        <v>60</v>
      </c>
      <c r="C24" s="394" t="s">
        <v>66</v>
      </c>
      <c r="D24" s="617">
        <v>42342</v>
      </c>
      <c r="E24" s="618" t="s">
        <v>1096</v>
      </c>
      <c r="F24" s="394" t="s">
        <v>68</v>
      </c>
      <c r="G24" s="618" t="s">
        <v>1097</v>
      </c>
      <c r="H24" s="618" t="s">
        <v>1098</v>
      </c>
      <c r="I24" s="394" t="s">
        <v>69</v>
      </c>
      <c r="J24" s="394" t="s">
        <v>1099</v>
      </c>
      <c r="K24" s="394" t="s">
        <v>1100</v>
      </c>
      <c r="L24" s="617">
        <v>42349</v>
      </c>
      <c r="M24" s="617">
        <v>42371</v>
      </c>
      <c r="N24" s="617">
        <v>42460</v>
      </c>
      <c r="O24" s="619" t="s">
        <v>1101</v>
      </c>
      <c r="P24" s="618" t="s">
        <v>1102</v>
      </c>
      <c r="Q24" s="620" t="s">
        <v>1103</v>
      </c>
      <c r="R24" s="621" t="s">
        <v>1104</v>
      </c>
      <c r="S24" s="395"/>
      <c r="T24" s="359" t="s">
        <v>76</v>
      </c>
      <c r="U24" s="621" t="s">
        <v>1105</v>
      </c>
      <c r="V24" s="295"/>
      <c r="W24" s="23"/>
      <c r="X24" s="23"/>
      <c r="Y24" s="23"/>
      <c r="Z24" s="23"/>
    </row>
    <row r="25" spans="1:26" ht="72" customHeight="1">
      <c r="A25" s="1034">
        <v>11</v>
      </c>
      <c r="B25" s="1033" t="s">
        <v>60</v>
      </c>
      <c r="C25" s="1033" t="s">
        <v>86</v>
      </c>
      <c r="D25" s="1035">
        <v>42832</v>
      </c>
      <c r="E25" s="1036" t="s">
        <v>1106</v>
      </c>
      <c r="F25" s="1033" t="s">
        <v>68</v>
      </c>
      <c r="G25" s="1036" t="s">
        <v>1107</v>
      </c>
      <c r="H25" s="618" t="s">
        <v>1108</v>
      </c>
      <c r="I25" s="394" t="s">
        <v>69</v>
      </c>
      <c r="J25" s="394" t="s">
        <v>1109</v>
      </c>
      <c r="K25" s="394" t="s">
        <v>419</v>
      </c>
      <c r="L25" s="617">
        <v>42857</v>
      </c>
      <c r="M25" s="617">
        <v>42767</v>
      </c>
      <c r="N25" s="617">
        <v>42931</v>
      </c>
      <c r="O25" s="619" t="s">
        <v>1110</v>
      </c>
      <c r="P25" s="618" t="s">
        <v>1111</v>
      </c>
      <c r="Q25" s="623" t="s">
        <v>1112</v>
      </c>
      <c r="R25" s="618" t="s">
        <v>1113</v>
      </c>
      <c r="S25" s="624" t="s">
        <v>64</v>
      </c>
      <c r="T25" s="359" t="s">
        <v>76</v>
      </c>
      <c r="U25" s="625" t="s">
        <v>1114</v>
      </c>
      <c r="V25" s="295"/>
      <c r="W25" s="23"/>
      <c r="X25" s="23"/>
      <c r="Y25" s="23"/>
      <c r="Z25" s="23"/>
    </row>
    <row r="26" spans="1:26" ht="72" customHeight="1">
      <c r="A26" s="833"/>
      <c r="B26" s="833"/>
      <c r="C26" s="833"/>
      <c r="D26" s="833"/>
      <c r="E26" s="833"/>
      <c r="F26" s="833"/>
      <c r="G26" s="833"/>
      <c r="H26" s="93" t="s">
        <v>1115</v>
      </c>
      <c r="I26" s="120" t="s">
        <v>69</v>
      </c>
      <c r="J26" s="120" t="s">
        <v>1116</v>
      </c>
      <c r="K26" s="120" t="s">
        <v>419</v>
      </c>
      <c r="L26" s="121">
        <v>42857</v>
      </c>
      <c r="M26" s="121">
        <v>42767</v>
      </c>
      <c r="N26" s="121">
        <v>42931</v>
      </c>
      <c r="O26" s="305" t="s">
        <v>1117</v>
      </c>
      <c r="P26" s="93" t="s">
        <v>1111</v>
      </c>
      <c r="Q26" s="136" t="s">
        <v>1118</v>
      </c>
      <c r="R26" s="93" t="s">
        <v>1119</v>
      </c>
      <c r="S26" s="339" t="s">
        <v>64</v>
      </c>
      <c r="T26" s="359" t="s">
        <v>76</v>
      </c>
      <c r="U26" s="129" t="s">
        <v>1120</v>
      </c>
      <c r="V26" s="96"/>
      <c r="W26" s="23"/>
      <c r="X26" s="23"/>
      <c r="Y26" s="23"/>
      <c r="Z26" s="23"/>
    </row>
    <row r="27" spans="1:26" ht="72" customHeight="1">
      <c r="A27" s="833"/>
      <c r="B27" s="833"/>
      <c r="C27" s="833"/>
      <c r="D27" s="833"/>
      <c r="E27" s="833"/>
      <c r="F27" s="833"/>
      <c r="G27" s="833"/>
      <c r="H27" s="93" t="s">
        <v>1121</v>
      </c>
      <c r="I27" s="120" t="s">
        <v>69</v>
      </c>
      <c r="J27" s="120" t="s">
        <v>1122</v>
      </c>
      <c r="K27" s="120" t="s">
        <v>419</v>
      </c>
      <c r="L27" s="121">
        <v>42857</v>
      </c>
      <c r="M27" s="121">
        <v>42767</v>
      </c>
      <c r="N27" s="121">
        <v>42933</v>
      </c>
      <c r="O27" s="305" t="s">
        <v>1123</v>
      </c>
      <c r="P27" s="93"/>
      <c r="Q27" s="136" t="s">
        <v>1124</v>
      </c>
      <c r="R27" s="93" t="s">
        <v>1125</v>
      </c>
      <c r="S27" s="339" t="s">
        <v>64</v>
      </c>
      <c r="T27" s="359" t="s">
        <v>76</v>
      </c>
      <c r="U27" s="129" t="s">
        <v>1126</v>
      </c>
      <c r="V27" s="96"/>
      <c r="W27" s="23"/>
      <c r="X27" s="23"/>
      <c r="Y27" s="23"/>
      <c r="Z27" s="23"/>
    </row>
    <row r="28" spans="1:26" ht="72" customHeight="1">
      <c r="A28" s="833"/>
      <c r="B28" s="833"/>
      <c r="C28" s="833"/>
      <c r="D28" s="833"/>
      <c r="E28" s="833"/>
      <c r="F28" s="833"/>
      <c r="G28" s="833"/>
      <c r="H28" s="93" t="s">
        <v>1127</v>
      </c>
      <c r="I28" s="120" t="s">
        <v>69</v>
      </c>
      <c r="J28" s="120" t="s">
        <v>1128</v>
      </c>
      <c r="K28" s="120" t="s">
        <v>419</v>
      </c>
      <c r="L28" s="121">
        <v>42857</v>
      </c>
      <c r="M28" s="121">
        <v>42933</v>
      </c>
      <c r="N28" s="121">
        <v>42937</v>
      </c>
      <c r="O28" s="305" t="s">
        <v>1129</v>
      </c>
      <c r="P28" s="93" t="s">
        <v>1111</v>
      </c>
      <c r="Q28" s="136" t="s">
        <v>1130</v>
      </c>
      <c r="R28" s="93" t="s">
        <v>1131</v>
      </c>
      <c r="S28" s="339" t="s">
        <v>64</v>
      </c>
      <c r="T28" s="359" t="s">
        <v>76</v>
      </c>
      <c r="U28" s="129" t="s">
        <v>1132</v>
      </c>
      <c r="V28" s="96"/>
      <c r="W28" s="23"/>
      <c r="X28" s="23"/>
      <c r="Y28" s="23"/>
      <c r="Z28" s="23"/>
    </row>
    <row r="29" spans="1:26" ht="72" customHeight="1">
      <c r="A29" s="834"/>
      <c r="B29" s="834"/>
      <c r="C29" s="834"/>
      <c r="D29" s="834"/>
      <c r="E29" s="834"/>
      <c r="F29" s="834"/>
      <c r="G29" s="834"/>
      <c r="H29" s="93" t="s">
        <v>1133</v>
      </c>
      <c r="I29" s="120" t="s">
        <v>69</v>
      </c>
      <c r="J29" s="120" t="s">
        <v>1134</v>
      </c>
      <c r="K29" s="120" t="s">
        <v>419</v>
      </c>
      <c r="L29" s="121">
        <v>42857</v>
      </c>
      <c r="M29" s="121">
        <v>42940</v>
      </c>
      <c r="N29" s="121">
        <v>42947</v>
      </c>
      <c r="O29" s="305" t="s">
        <v>1135</v>
      </c>
      <c r="P29" s="93"/>
      <c r="Q29" s="136" t="s">
        <v>1136</v>
      </c>
      <c r="R29" s="93" t="s">
        <v>1137</v>
      </c>
      <c r="S29" s="339" t="s">
        <v>64</v>
      </c>
      <c r="T29" s="359" t="s">
        <v>76</v>
      </c>
      <c r="U29" s="129" t="s">
        <v>1138</v>
      </c>
      <c r="V29" s="96"/>
      <c r="W29" s="23"/>
      <c r="X29" s="23"/>
      <c r="Y29" s="23"/>
      <c r="Z29" s="23"/>
    </row>
    <row r="30" spans="1:26" ht="72" customHeight="1">
      <c r="A30" s="1018">
        <v>12</v>
      </c>
      <c r="B30" s="832" t="s">
        <v>60</v>
      </c>
      <c r="C30" s="832" t="s">
        <v>86</v>
      </c>
      <c r="D30" s="839">
        <v>42832</v>
      </c>
      <c r="E30" s="832" t="s">
        <v>1139</v>
      </c>
      <c r="F30" s="832" t="s">
        <v>68</v>
      </c>
      <c r="G30" s="918" t="s">
        <v>1140</v>
      </c>
      <c r="H30" s="93" t="s">
        <v>1141</v>
      </c>
      <c r="I30" s="120" t="s">
        <v>69</v>
      </c>
      <c r="J30" s="120" t="s">
        <v>1109</v>
      </c>
      <c r="K30" s="120" t="s">
        <v>419</v>
      </c>
      <c r="L30" s="121">
        <v>42857</v>
      </c>
      <c r="M30" s="121">
        <v>42962</v>
      </c>
      <c r="N30" s="121">
        <v>43069</v>
      </c>
      <c r="O30" s="305" t="s">
        <v>1142</v>
      </c>
      <c r="P30" s="93" t="s">
        <v>1143</v>
      </c>
      <c r="Q30" s="136" t="s">
        <v>1144</v>
      </c>
      <c r="R30" s="93" t="s">
        <v>1145</v>
      </c>
      <c r="S30" s="339" t="s">
        <v>64</v>
      </c>
      <c r="T30" s="359" t="s">
        <v>76</v>
      </c>
      <c r="U30" s="129" t="s">
        <v>1146</v>
      </c>
      <c r="V30" s="96"/>
      <c r="W30" s="23"/>
      <c r="X30" s="23"/>
      <c r="Y30" s="23"/>
      <c r="Z30" s="23"/>
    </row>
    <row r="31" spans="1:26" ht="72" customHeight="1">
      <c r="A31" s="833"/>
      <c r="B31" s="833"/>
      <c r="C31" s="833"/>
      <c r="D31" s="833"/>
      <c r="E31" s="833"/>
      <c r="F31" s="833"/>
      <c r="G31" s="833"/>
      <c r="H31" s="93" t="s">
        <v>1147</v>
      </c>
      <c r="I31" s="120" t="s">
        <v>69</v>
      </c>
      <c r="J31" s="120" t="s">
        <v>1122</v>
      </c>
      <c r="K31" s="120" t="s">
        <v>419</v>
      </c>
      <c r="L31" s="121">
        <v>42857</v>
      </c>
      <c r="M31" s="121">
        <v>42962</v>
      </c>
      <c r="N31" s="121">
        <v>43069</v>
      </c>
      <c r="O31" s="305" t="s">
        <v>1148</v>
      </c>
      <c r="P31" s="93" t="s">
        <v>1143</v>
      </c>
      <c r="Q31" s="136" t="s">
        <v>1149</v>
      </c>
      <c r="R31" s="93" t="s">
        <v>1150</v>
      </c>
      <c r="S31" s="339" t="s">
        <v>64</v>
      </c>
      <c r="T31" s="359" t="s">
        <v>76</v>
      </c>
      <c r="U31" s="129" t="s">
        <v>1151</v>
      </c>
      <c r="V31" s="96"/>
      <c r="W31" s="23"/>
      <c r="X31" s="23"/>
      <c r="Y31" s="23"/>
      <c r="Z31" s="23"/>
    </row>
    <row r="32" spans="1:26" ht="72" customHeight="1">
      <c r="A32" s="833"/>
      <c r="B32" s="833"/>
      <c r="C32" s="833"/>
      <c r="D32" s="833"/>
      <c r="E32" s="833"/>
      <c r="F32" s="833"/>
      <c r="G32" s="833"/>
      <c r="H32" s="93" t="s">
        <v>1152</v>
      </c>
      <c r="I32" s="120" t="s">
        <v>69</v>
      </c>
      <c r="J32" s="120" t="s">
        <v>1153</v>
      </c>
      <c r="K32" s="120" t="s">
        <v>419</v>
      </c>
      <c r="L32" s="121">
        <v>42857</v>
      </c>
      <c r="M32" s="121">
        <v>43073</v>
      </c>
      <c r="N32" s="121">
        <v>43077</v>
      </c>
      <c r="O32" s="305" t="s">
        <v>1154</v>
      </c>
      <c r="P32" s="93"/>
      <c r="Q32" s="136" t="s">
        <v>1155</v>
      </c>
      <c r="R32" s="93" t="s">
        <v>1156</v>
      </c>
      <c r="S32" s="339" t="s">
        <v>64</v>
      </c>
      <c r="T32" s="359" t="s">
        <v>76</v>
      </c>
      <c r="U32" s="129" t="s">
        <v>1157</v>
      </c>
      <c r="V32" s="96"/>
      <c r="W32" s="23"/>
      <c r="X32" s="23"/>
      <c r="Y32" s="23"/>
      <c r="Z32" s="23"/>
    </row>
    <row r="33" spans="1:26" ht="72" customHeight="1">
      <c r="A33" s="833"/>
      <c r="B33" s="833"/>
      <c r="C33" s="833"/>
      <c r="D33" s="833"/>
      <c r="E33" s="833"/>
      <c r="F33" s="833"/>
      <c r="G33" s="833"/>
      <c r="H33" s="93" t="s">
        <v>1158</v>
      </c>
      <c r="I33" s="120" t="s">
        <v>69</v>
      </c>
      <c r="J33" s="120" t="s">
        <v>1159</v>
      </c>
      <c r="K33" s="120" t="s">
        <v>419</v>
      </c>
      <c r="L33" s="121">
        <v>42857</v>
      </c>
      <c r="M33" s="121">
        <v>43080</v>
      </c>
      <c r="N33" s="121">
        <v>43084</v>
      </c>
      <c r="O33" s="305" t="s">
        <v>1160</v>
      </c>
      <c r="P33" s="93"/>
      <c r="Q33" s="136" t="s">
        <v>1161</v>
      </c>
      <c r="R33" s="93" t="s">
        <v>1162</v>
      </c>
      <c r="S33" s="339" t="s">
        <v>64</v>
      </c>
      <c r="T33" s="359" t="s">
        <v>76</v>
      </c>
      <c r="U33" s="129" t="s">
        <v>1163</v>
      </c>
      <c r="V33" s="96"/>
      <c r="W33" s="23"/>
      <c r="X33" s="23"/>
      <c r="Y33" s="23"/>
      <c r="Z33" s="23"/>
    </row>
    <row r="34" spans="1:26" ht="72" customHeight="1">
      <c r="A34" s="834"/>
      <c r="B34" s="834"/>
      <c r="C34" s="834"/>
      <c r="D34" s="834"/>
      <c r="E34" s="834"/>
      <c r="F34" s="834"/>
      <c r="G34" s="834"/>
      <c r="H34" s="93" t="s">
        <v>1164</v>
      </c>
      <c r="I34" s="120" t="s">
        <v>69</v>
      </c>
      <c r="J34" s="120" t="s">
        <v>1165</v>
      </c>
      <c r="K34" s="120" t="s">
        <v>419</v>
      </c>
      <c r="L34" s="121">
        <v>42857</v>
      </c>
      <c r="M34" s="121">
        <v>43467</v>
      </c>
      <c r="N34" s="121">
        <v>43830</v>
      </c>
      <c r="O34" s="305" t="s">
        <v>1166</v>
      </c>
      <c r="P34" s="93" t="s">
        <v>1167</v>
      </c>
      <c r="Q34" s="136" t="s">
        <v>1168</v>
      </c>
      <c r="R34" s="93" t="s">
        <v>1169</v>
      </c>
      <c r="S34" s="341"/>
      <c r="T34" s="359" t="s">
        <v>76</v>
      </c>
      <c r="U34" s="129" t="s">
        <v>1170</v>
      </c>
      <c r="V34" s="96"/>
      <c r="W34" s="23"/>
      <c r="X34" s="23"/>
      <c r="Y34" s="23"/>
      <c r="Z34" s="23"/>
    </row>
    <row r="35" spans="1:26" ht="72" customHeight="1">
      <c r="A35" s="424">
        <v>13</v>
      </c>
      <c r="B35" s="126" t="s">
        <v>60</v>
      </c>
      <c r="C35" s="126" t="s">
        <v>86</v>
      </c>
      <c r="D35" s="121">
        <v>42832</v>
      </c>
      <c r="E35" s="93" t="s">
        <v>1171</v>
      </c>
      <c r="F35" s="120" t="s">
        <v>68</v>
      </c>
      <c r="G35" s="93" t="s">
        <v>1140</v>
      </c>
      <c r="H35" s="93" t="s">
        <v>1172</v>
      </c>
      <c r="I35" s="120" t="s">
        <v>69</v>
      </c>
      <c r="J35" s="120" t="s">
        <v>1173</v>
      </c>
      <c r="K35" s="120" t="s">
        <v>419</v>
      </c>
      <c r="L35" s="121">
        <v>42857</v>
      </c>
      <c r="M35" s="121">
        <v>43132</v>
      </c>
      <c r="N35" s="121">
        <v>43465</v>
      </c>
      <c r="O35" s="305" t="s">
        <v>1174</v>
      </c>
      <c r="P35" s="93" t="s">
        <v>1175</v>
      </c>
      <c r="Q35" s="626" t="s">
        <v>1176</v>
      </c>
      <c r="R35" s="93" t="s">
        <v>1177</v>
      </c>
      <c r="S35" s="339" t="s">
        <v>64</v>
      </c>
      <c r="T35" s="359" t="s">
        <v>76</v>
      </c>
      <c r="U35" s="93" t="s">
        <v>1178</v>
      </c>
      <c r="V35" s="96"/>
      <c r="W35" s="23"/>
      <c r="X35" s="23"/>
      <c r="Y35" s="23"/>
      <c r="Z35" s="23"/>
    </row>
    <row r="36" spans="1:26" ht="72" customHeight="1">
      <c r="A36" s="424">
        <v>14</v>
      </c>
      <c r="B36" s="126" t="s">
        <v>60</v>
      </c>
      <c r="C36" s="126" t="s">
        <v>86</v>
      </c>
      <c r="D36" s="121">
        <v>42832</v>
      </c>
      <c r="E36" s="93" t="s">
        <v>1179</v>
      </c>
      <c r="F36" s="120" t="s">
        <v>68</v>
      </c>
      <c r="G36" s="93" t="s">
        <v>1140</v>
      </c>
      <c r="H36" s="93" t="s">
        <v>1180</v>
      </c>
      <c r="I36" s="120" t="s">
        <v>69</v>
      </c>
      <c r="J36" s="120" t="s">
        <v>1181</v>
      </c>
      <c r="K36" s="120" t="s">
        <v>419</v>
      </c>
      <c r="L36" s="121">
        <v>42857</v>
      </c>
      <c r="M36" s="121">
        <v>42842</v>
      </c>
      <c r="N36" s="121">
        <v>42867</v>
      </c>
      <c r="O36" s="305" t="s">
        <v>1182</v>
      </c>
      <c r="P36" s="93"/>
      <c r="Q36" s="136" t="s">
        <v>1183</v>
      </c>
      <c r="R36" s="93" t="s">
        <v>1184</v>
      </c>
      <c r="S36" s="339" t="s">
        <v>64</v>
      </c>
      <c r="T36" s="359" t="s">
        <v>76</v>
      </c>
      <c r="U36" s="93" t="s">
        <v>1185</v>
      </c>
      <c r="V36" s="96"/>
      <c r="W36" s="23"/>
      <c r="X36" s="23"/>
      <c r="Y36" s="23"/>
      <c r="Z36" s="23"/>
    </row>
    <row r="37" spans="1:26" ht="72" customHeight="1">
      <c r="A37" s="1018">
        <v>15</v>
      </c>
      <c r="B37" s="832" t="s">
        <v>60</v>
      </c>
      <c r="C37" s="832" t="s">
        <v>86</v>
      </c>
      <c r="D37" s="839">
        <v>43038</v>
      </c>
      <c r="E37" s="918" t="s">
        <v>1186</v>
      </c>
      <c r="F37" s="832" t="s">
        <v>68</v>
      </c>
      <c r="G37" s="918" t="s">
        <v>1187</v>
      </c>
      <c r="H37" s="93" t="s">
        <v>1188</v>
      </c>
      <c r="I37" s="120" t="s">
        <v>69</v>
      </c>
      <c r="J37" s="120" t="s">
        <v>1189</v>
      </c>
      <c r="K37" s="120" t="s">
        <v>1190</v>
      </c>
      <c r="L37" s="121">
        <v>43040</v>
      </c>
      <c r="M37" s="121">
        <v>43102</v>
      </c>
      <c r="N37" s="121">
        <v>43190</v>
      </c>
      <c r="O37" s="305" t="s">
        <v>1191</v>
      </c>
      <c r="P37" s="93" t="s">
        <v>1192</v>
      </c>
      <c r="Q37" s="627" t="s">
        <v>1193</v>
      </c>
      <c r="R37" s="628" t="s">
        <v>1194</v>
      </c>
      <c r="S37" s="339" t="s">
        <v>64</v>
      </c>
      <c r="T37" s="359" t="s">
        <v>76</v>
      </c>
      <c r="U37" s="93" t="s">
        <v>1195</v>
      </c>
      <c r="V37" s="96"/>
      <c r="W37" s="23"/>
      <c r="X37" s="23"/>
      <c r="Y37" s="23"/>
      <c r="Z37" s="23"/>
    </row>
    <row r="38" spans="1:26" ht="72" customHeight="1">
      <c r="A38" s="834"/>
      <c r="B38" s="834"/>
      <c r="C38" s="834"/>
      <c r="D38" s="834"/>
      <c r="E38" s="834"/>
      <c r="F38" s="834"/>
      <c r="G38" s="834"/>
      <c r="H38" s="93" t="s">
        <v>1196</v>
      </c>
      <c r="I38" s="120" t="s">
        <v>69</v>
      </c>
      <c r="J38" s="120" t="s">
        <v>1197</v>
      </c>
      <c r="K38" s="120" t="s">
        <v>1190</v>
      </c>
      <c r="L38" s="121">
        <v>43040</v>
      </c>
      <c r="M38" s="121">
        <v>43191</v>
      </c>
      <c r="N38" s="121">
        <v>43465</v>
      </c>
      <c r="O38" s="305" t="s">
        <v>1198</v>
      </c>
      <c r="P38" s="93" t="s">
        <v>1199</v>
      </c>
      <c r="Q38" s="136" t="s">
        <v>1200</v>
      </c>
      <c r="R38" s="93" t="s">
        <v>1201</v>
      </c>
      <c r="S38" s="339" t="s">
        <v>64</v>
      </c>
      <c r="T38" s="359" t="s">
        <v>76</v>
      </c>
      <c r="U38" s="93" t="s">
        <v>1202</v>
      </c>
      <c r="V38" s="96"/>
      <c r="W38" s="23"/>
      <c r="X38" s="23"/>
      <c r="Y38" s="23"/>
      <c r="Z38" s="23"/>
    </row>
    <row r="39" spans="1:26" ht="72" customHeight="1">
      <c r="A39" s="1018">
        <v>16</v>
      </c>
      <c r="B39" s="832" t="s">
        <v>60</v>
      </c>
      <c r="C39" s="832" t="s">
        <v>86</v>
      </c>
      <c r="D39" s="839">
        <v>43084</v>
      </c>
      <c r="E39" s="918" t="s">
        <v>1203</v>
      </c>
      <c r="F39" s="832" t="s">
        <v>68</v>
      </c>
      <c r="G39" s="918" t="s">
        <v>1204</v>
      </c>
      <c r="H39" s="93" t="s">
        <v>1205</v>
      </c>
      <c r="I39" s="120" t="s">
        <v>69</v>
      </c>
      <c r="J39" s="120" t="s">
        <v>1206</v>
      </c>
      <c r="K39" s="120" t="s">
        <v>419</v>
      </c>
      <c r="L39" s="121">
        <v>43112</v>
      </c>
      <c r="M39" s="121">
        <v>43143</v>
      </c>
      <c r="N39" s="121">
        <v>43159</v>
      </c>
      <c r="O39" s="305" t="s">
        <v>1207</v>
      </c>
      <c r="P39" s="93" t="s">
        <v>1208</v>
      </c>
      <c r="Q39" s="136" t="s">
        <v>1209</v>
      </c>
      <c r="R39" s="123" t="s">
        <v>1210</v>
      </c>
      <c r="S39" s="339" t="s">
        <v>64</v>
      </c>
      <c r="T39" s="359" t="s">
        <v>76</v>
      </c>
      <c r="U39" s="123" t="s">
        <v>1211</v>
      </c>
      <c r="V39" s="96"/>
      <c r="W39" s="23"/>
      <c r="X39" s="23"/>
      <c r="Y39" s="23"/>
      <c r="Z39" s="23"/>
    </row>
    <row r="40" spans="1:26" ht="72" customHeight="1">
      <c r="A40" s="833"/>
      <c r="B40" s="833"/>
      <c r="C40" s="833"/>
      <c r="D40" s="833"/>
      <c r="E40" s="833"/>
      <c r="F40" s="833"/>
      <c r="G40" s="833"/>
      <c r="H40" s="93" t="s">
        <v>1212</v>
      </c>
      <c r="I40" s="120" t="s">
        <v>69</v>
      </c>
      <c r="J40" s="120" t="s">
        <v>1213</v>
      </c>
      <c r="K40" s="120" t="s">
        <v>419</v>
      </c>
      <c r="L40" s="121">
        <v>43112</v>
      </c>
      <c r="M40" s="121">
        <v>43122</v>
      </c>
      <c r="N40" s="121">
        <v>43159</v>
      </c>
      <c r="O40" s="305" t="s">
        <v>1214</v>
      </c>
      <c r="P40" s="93" t="s">
        <v>1215</v>
      </c>
      <c r="Q40" s="136" t="s">
        <v>1216</v>
      </c>
      <c r="R40" s="93" t="s">
        <v>1217</v>
      </c>
      <c r="S40" s="339" t="s">
        <v>64</v>
      </c>
      <c r="T40" s="359" t="s">
        <v>76</v>
      </c>
      <c r="U40" s="93" t="s">
        <v>1218</v>
      </c>
      <c r="V40" s="96"/>
      <c r="W40" s="23"/>
      <c r="X40" s="23"/>
      <c r="Y40" s="23"/>
      <c r="Z40" s="23"/>
    </row>
    <row r="41" spans="1:26" ht="72" customHeight="1">
      <c r="A41" s="834"/>
      <c r="B41" s="834"/>
      <c r="C41" s="834"/>
      <c r="D41" s="834"/>
      <c r="E41" s="834"/>
      <c r="F41" s="834"/>
      <c r="G41" s="834"/>
      <c r="H41" s="93" t="s">
        <v>1219</v>
      </c>
      <c r="I41" s="120" t="s">
        <v>69</v>
      </c>
      <c r="J41" s="120" t="s">
        <v>1220</v>
      </c>
      <c r="K41" s="120" t="s">
        <v>419</v>
      </c>
      <c r="L41" s="121">
        <v>43112</v>
      </c>
      <c r="M41" s="121">
        <v>43122</v>
      </c>
      <c r="N41" s="121">
        <v>43465</v>
      </c>
      <c r="O41" s="305" t="s">
        <v>1221</v>
      </c>
      <c r="P41" s="93" t="s">
        <v>1222</v>
      </c>
      <c r="Q41" s="136" t="s">
        <v>1223</v>
      </c>
      <c r="R41" s="93" t="s">
        <v>1224</v>
      </c>
      <c r="S41" s="339" t="s">
        <v>64</v>
      </c>
      <c r="T41" s="359" t="s">
        <v>76</v>
      </c>
      <c r="U41" s="93" t="s">
        <v>1225</v>
      </c>
      <c r="V41" s="96"/>
      <c r="W41" s="23"/>
      <c r="X41" s="23"/>
      <c r="Y41" s="23"/>
      <c r="Z41" s="23"/>
    </row>
    <row r="42" spans="1:26" ht="72" customHeight="1">
      <c r="A42" s="1018">
        <v>17</v>
      </c>
      <c r="B42" s="832" t="s">
        <v>60</v>
      </c>
      <c r="C42" s="832" t="s">
        <v>1226</v>
      </c>
      <c r="D42" s="839">
        <v>43084</v>
      </c>
      <c r="E42" s="918" t="s">
        <v>1227</v>
      </c>
      <c r="F42" s="832" t="s">
        <v>68</v>
      </c>
      <c r="G42" s="918" t="s">
        <v>1228</v>
      </c>
      <c r="H42" s="93" t="s">
        <v>1229</v>
      </c>
      <c r="I42" s="120" t="s">
        <v>62</v>
      </c>
      <c r="J42" s="120" t="s">
        <v>1206</v>
      </c>
      <c r="K42" s="120" t="s">
        <v>419</v>
      </c>
      <c r="L42" s="121">
        <v>43112</v>
      </c>
      <c r="M42" s="121">
        <v>43122</v>
      </c>
      <c r="N42" s="121">
        <v>43126</v>
      </c>
      <c r="O42" s="305" t="s">
        <v>1230</v>
      </c>
      <c r="P42" s="93" t="s">
        <v>1231</v>
      </c>
      <c r="Q42" s="136" t="s">
        <v>1232</v>
      </c>
      <c r="R42" s="123" t="s">
        <v>1233</v>
      </c>
      <c r="S42" s="341"/>
      <c r="T42" s="359" t="s">
        <v>76</v>
      </c>
      <c r="U42" s="93" t="s">
        <v>1234</v>
      </c>
      <c r="V42" s="96"/>
      <c r="W42" s="23"/>
      <c r="X42" s="23"/>
      <c r="Y42" s="23"/>
      <c r="Z42" s="23"/>
    </row>
    <row r="43" spans="1:26" ht="72" customHeight="1">
      <c r="A43" s="833"/>
      <c r="B43" s="833"/>
      <c r="C43" s="833"/>
      <c r="D43" s="833"/>
      <c r="E43" s="833"/>
      <c r="F43" s="833"/>
      <c r="G43" s="833"/>
      <c r="H43" s="93" t="s">
        <v>1235</v>
      </c>
      <c r="I43" s="120" t="s">
        <v>62</v>
      </c>
      <c r="J43" s="120" t="s">
        <v>1236</v>
      </c>
      <c r="K43" s="120" t="s">
        <v>419</v>
      </c>
      <c r="L43" s="121">
        <v>43112</v>
      </c>
      <c r="M43" s="121">
        <v>43132</v>
      </c>
      <c r="N43" s="121">
        <v>43159</v>
      </c>
      <c r="O43" s="305" t="s">
        <v>1237</v>
      </c>
      <c r="P43" s="93"/>
      <c r="Q43" s="136" t="s">
        <v>1238</v>
      </c>
      <c r="R43" s="93" t="s">
        <v>1239</v>
      </c>
      <c r="S43" s="339" t="s">
        <v>64</v>
      </c>
      <c r="T43" s="359" t="s">
        <v>76</v>
      </c>
      <c r="U43" s="93" t="s">
        <v>1240</v>
      </c>
      <c r="V43" s="96"/>
      <c r="W43" s="23"/>
      <c r="X43" s="23"/>
      <c r="Y43" s="23"/>
      <c r="Z43" s="23"/>
    </row>
    <row r="44" spans="1:26" ht="72" customHeight="1">
      <c r="A44" s="834"/>
      <c r="B44" s="834"/>
      <c r="C44" s="834"/>
      <c r="D44" s="834"/>
      <c r="E44" s="834"/>
      <c r="F44" s="834"/>
      <c r="G44" s="834"/>
      <c r="H44" s="93" t="s">
        <v>1241</v>
      </c>
      <c r="I44" s="120" t="s">
        <v>62</v>
      </c>
      <c r="J44" s="120" t="s">
        <v>1242</v>
      </c>
      <c r="K44" s="120" t="s">
        <v>419</v>
      </c>
      <c r="L44" s="121">
        <v>43112</v>
      </c>
      <c r="M44" s="121">
        <v>43122</v>
      </c>
      <c r="N44" s="121">
        <v>43465</v>
      </c>
      <c r="O44" s="305" t="s">
        <v>1243</v>
      </c>
      <c r="P44" s="93" t="s">
        <v>1244</v>
      </c>
      <c r="Q44" s="136" t="s">
        <v>1245</v>
      </c>
      <c r="R44" s="93" t="s">
        <v>1246</v>
      </c>
      <c r="S44" s="339" t="s">
        <v>64</v>
      </c>
      <c r="T44" s="359" t="s">
        <v>76</v>
      </c>
      <c r="U44" s="93" t="s">
        <v>1247</v>
      </c>
      <c r="V44" s="96"/>
      <c r="W44" s="23"/>
      <c r="X44" s="23"/>
      <c r="Y44" s="23"/>
      <c r="Z44" s="23"/>
    </row>
    <row r="45" spans="1:26" ht="72" customHeight="1">
      <c r="A45" s="461">
        <v>19</v>
      </c>
      <c r="B45" s="394" t="s">
        <v>60</v>
      </c>
      <c r="C45" s="394" t="s">
        <v>96</v>
      </c>
      <c r="D45" s="617">
        <v>42551</v>
      </c>
      <c r="E45" s="618" t="s">
        <v>1248</v>
      </c>
      <c r="F45" s="394" t="s">
        <v>68</v>
      </c>
      <c r="G45" s="618" t="s">
        <v>1249</v>
      </c>
      <c r="H45" s="618" t="s">
        <v>1250</v>
      </c>
      <c r="I45" s="394" t="s">
        <v>62</v>
      </c>
      <c r="J45" s="394" t="s">
        <v>1251</v>
      </c>
      <c r="K45" s="394" t="s">
        <v>1252</v>
      </c>
      <c r="L45" s="617">
        <v>42566</v>
      </c>
      <c r="M45" s="617">
        <v>42566</v>
      </c>
      <c r="N45" s="617">
        <v>42735</v>
      </c>
      <c r="O45" s="629" t="s">
        <v>1253</v>
      </c>
      <c r="P45" s="394" t="s">
        <v>1254</v>
      </c>
      <c r="Q45" s="620" t="s">
        <v>1255</v>
      </c>
      <c r="R45" s="630" t="s">
        <v>1256</v>
      </c>
      <c r="S45" s="624" t="s">
        <v>64</v>
      </c>
      <c r="T45" s="359" t="s">
        <v>76</v>
      </c>
      <c r="U45" s="621" t="s">
        <v>1257</v>
      </c>
      <c r="V45" s="295"/>
      <c r="W45" s="23"/>
      <c r="X45" s="23"/>
      <c r="Y45" s="23"/>
      <c r="Z45" s="23"/>
    </row>
    <row r="46" spans="1:26" ht="72" customHeight="1">
      <c r="A46" s="424">
        <v>26</v>
      </c>
      <c r="B46" s="120" t="s">
        <v>60</v>
      </c>
      <c r="C46" s="120" t="s">
        <v>96</v>
      </c>
      <c r="D46" s="121">
        <v>42951</v>
      </c>
      <c r="E46" s="93" t="s">
        <v>1258</v>
      </c>
      <c r="F46" s="120" t="s">
        <v>68</v>
      </c>
      <c r="G46" s="93" t="s">
        <v>1259</v>
      </c>
      <c r="H46" s="93" t="s">
        <v>1260</v>
      </c>
      <c r="I46" s="120" t="s">
        <v>62</v>
      </c>
      <c r="J46" s="120" t="s">
        <v>1261</v>
      </c>
      <c r="K46" s="120" t="s">
        <v>1252</v>
      </c>
      <c r="L46" s="121">
        <v>42970</v>
      </c>
      <c r="M46" s="121">
        <v>42971</v>
      </c>
      <c r="N46" s="121">
        <v>43076</v>
      </c>
      <c r="O46" s="631" t="s">
        <v>1262</v>
      </c>
      <c r="P46" s="120" t="s">
        <v>1263</v>
      </c>
      <c r="Q46" s="632" t="s">
        <v>1264</v>
      </c>
      <c r="R46" s="119" t="s">
        <v>1265</v>
      </c>
      <c r="S46" s="339"/>
      <c r="T46" s="359" t="s">
        <v>76</v>
      </c>
      <c r="U46" s="119" t="s">
        <v>1266</v>
      </c>
      <c r="V46" s="96"/>
      <c r="W46" s="23"/>
      <c r="X46" s="23"/>
      <c r="Y46" s="23"/>
      <c r="Z46" s="23"/>
    </row>
    <row r="47" spans="1:26" ht="72" customHeight="1">
      <c r="A47" s="424">
        <v>27</v>
      </c>
      <c r="B47" s="120" t="s">
        <v>60</v>
      </c>
      <c r="C47" s="120" t="s">
        <v>96</v>
      </c>
      <c r="D47" s="121">
        <v>42951</v>
      </c>
      <c r="E47" s="93" t="s">
        <v>1267</v>
      </c>
      <c r="F47" s="120" t="s">
        <v>68</v>
      </c>
      <c r="G47" s="93" t="s">
        <v>1259</v>
      </c>
      <c r="H47" s="93" t="s">
        <v>1260</v>
      </c>
      <c r="I47" s="120" t="s">
        <v>62</v>
      </c>
      <c r="J47" s="120" t="s">
        <v>1261</v>
      </c>
      <c r="K47" s="120" t="s">
        <v>1252</v>
      </c>
      <c r="L47" s="121">
        <v>42970</v>
      </c>
      <c r="M47" s="121">
        <v>42971</v>
      </c>
      <c r="N47" s="121">
        <v>43076</v>
      </c>
      <c r="O47" s="631" t="s">
        <v>1268</v>
      </c>
      <c r="P47" s="444" t="s">
        <v>1263</v>
      </c>
      <c r="Q47" s="627" t="s">
        <v>1269</v>
      </c>
      <c r="R47" s="119" t="s">
        <v>1270</v>
      </c>
      <c r="S47" s="339"/>
      <c r="T47" s="359" t="s">
        <v>76</v>
      </c>
      <c r="U47" s="119" t="s">
        <v>1271</v>
      </c>
      <c r="V47" s="96"/>
      <c r="W47" s="23"/>
      <c r="X47" s="23"/>
      <c r="Y47" s="23"/>
      <c r="Z47" s="23"/>
    </row>
    <row r="48" spans="1:26" ht="72" customHeight="1">
      <c r="A48" s="1018">
        <v>30</v>
      </c>
      <c r="B48" s="832" t="s">
        <v>74</v>
      </c>
      <c r="C48" s="832" t="s">
        <v>73</v>
      </c>
      <c r="D48" s="1019">
        <v>43370</v>
      </c>
      <c r="E48" s="917" t="s">
        <v>1272</v>
      </c>
      <c r="F48" s="917" t="s">
        <v>75</v>
      </c>
      <c r="G48" s="1020" t="s">
        <v>1273</v>
      </c>
      <c r="H48" s="633" t="s">
        <v>1274</v>
      </c>
      <c r="I48" s="634" t="s">
        <v>62</v>
      </c>
      <c r="J48" s="634" t="s">
        <v>1275</v>
      </c>
      <c r="K48" s="635" t="s">
        <v>1276</v>
      </c>
      <c r="L48" s="636">
        <v>43367</v>
      </c>
      <c r="M48" s="636">
        <v>43367</v>
      </c>
      <c r="N48" s="636">
        <v>43370</v>
      </c>
      <c r="O48" s="637" t="s">
        <v>1277</v>
      </c>
      <c r="P48" s="638" t="s">
        <v>1278</v>
      </c>
      <c r="Q48" s="639" t="s">
        <v>1279</v>
      </c>
      <c r="R48" s="639" t="s">
        <v>1280</v>
      </c>
      <c r="S48" s="640" t="s">
        <v>64</v>
      </c>
      <c r="T48" s="359" t="s">
        <v>76</v>
      </c>
      <c r="U48" s="628" t="s">
        <v>1281</v>
      </c>
      <c r="V48" s="23"/>
      <c r="W48" s="23"/>
      <c r="X48" s="23"/>
      <c r="Y48" s="23"/>
      <c r="Z48" s="23"/>
    </row>
    <row r="49" spans="1:26" ht="72" customHeight="1">
      <c r="A49" s="833"/>
      <c r="B49" s="833"/>
      <c r="C49" s="833"/>
      <c r="D49" s="833"/>
      <c r="E49" s="833"/>
      <c r="F49" s="833"/>
      <c r="G49" s="833"/>
      <c r="H49" s="93" t="s">
        <v>1282</v>
      </c>
      <c r="I49" s="120" t="s">
        <v>62</v>
      </c>
      <c r="J49" s="120" t="s">
        <v>1283</v>
      </c>
      <c r="K49" s="641" t="s">
        <v>1276</v>
      </c>
      <c r="L49" s="642">
        <v>43370</v>
      </c>
      <c r="M49" s="642">
        <v>43370</v>
      </c>
      <c r="N49" s="642">
        <v>43370</v>
      </c>
      <c r="O49" s="643" t="s">
        <v>1284</v>
      </c>
      <c r="P49" s="120" t="s">
        <v>1285</v>
      </c>
      <c r="Q49" s="131" t="s">
        <v>1286</v>
      </c>
      <c r="R49" s="644" t="s">
        <v>1287</v>
      </c>
      <c r="S49" s="339" t="s">
        <v>64</v>
      </c>
      <c r="T49" s="359" t="s">
        <v>76</v>
      </c>
      <c r="U49" s="628" t="s">
        <v>1288</v>
      </c>
      <c r="V49" s="23"/>
      <c r="W49" s="23"/>
      <c r="X49" s="23"/>
      <c r="Y49" s="23"/>
      <c r="Z49" s="23"/>
    </row>
    <row r="50" spans="1:26" ht="72" customHeight="1">
      <c r="A50" s="833"/>
      <c r="B50" s="833"/>
      <c r="C50" s="833"/>
      <c r="D50" s="833"/>
      <c r="E50" s="833"/>
      <c r="F50" s="833"/>
      <c r="G50" s="833"/>
      <c r="H50" s="131" t="s">
        <v>1289</v>
      </c>
      <c r="I50" s="120" t="s">
        <v>62</v>
      </c>
      <c r="J50" s="120" t="s">
        <v>1290</v>
      </c>
      <c r="K50" s="120" t="s">
        <v>1276</v>
      </c>
      <c r="L50" s="121">
        <v>43370</v>
      </c>
      <c r="M50" s="642">
        <v>43374</v>
      </c>
      <c r="N50" s="642">
        <v>43462</v>
      </c>
      <c r="O50" s="645" t="s">
        <v>1291</v>
      </c>
      <c r="P50" s="120" t="s">
        <v>1292</v>
      </c>
      <c r="Q50" s="632" t="s">
        <v>1293</v>
      </c>
      <c r="R50" s="627" t="s">
        <v>1294</v>
      </c>
      <c r="S50" s="339" t="s">
        <v>64</v>
      </c>
      <c r="T50" s="359" t="s">
        <v>76</v>
      </c>
      <c r="U50" s="119" t="s">
        <v>1295</v>
      </c>
      <c r="V50" s="23"/>
      <c r="W50" s="23"/>
      <c r="X50" s="23"/>
      <c r="Y50" s="23"/>
      <c r="Z50" s="23"/>
    </row>
    <row r="51" spans="1:26" ht="72" customHeight="1">
      <c r="A51" s="833"/>
      <c r="B51" s="833"/>
      <c r="C51" s="833"/>
      <c r="D51" s="833"/>
      <c r="E51" s="833"/>
      <c r="F51" s="833"/>
      <c r="G51" s="833"/>
      <c r="H51" s="93" t="s">
        <v>1296</v>
      </c>
      <c r="I51" s="120" t="s">
        <v>62</v>
      </c>
      <c r="J51" s="120" t="s">
        <v>1297</v>
      </c>
      <c r="K51" s="120" t="s">
        <v>1276</v>
      </c>
      <c r="L51" s="121">
        <v>43370</v>
      </c>
      <c r="M51" s="642">
        <v>43374</v>
      </c>
      <c r="N51" s="642">
        <v>43612</v>
      </c>
      <c r="O51" s="343" t="s">
        <v>1298</v>
      </c>
      <c r="P51" s="120" t="s">
        <v>1299</v>
      </c>
      <c r="Q51" s="632" t="s">
        <v>1300</v>
      </c>
      <c r="R51" s="361" t="s">
        <v>1301</v>
      </c>
      <c r="S51" s="361"/>
      <c r="T51" s="359" t="s">
        <v>76</v>
      </c>
      <c r="U51" s="119" t="s">
        <v>1302</v>
      </c>
      <c r="V51" s="23"/>
      <c r="W51" s="23"/>
      <c r="X51" s="23"/>
      <c r="Y51" s="23"/>
      <c r="Z51" s="23"/>
    </row>
    <row r="52" spans="1:26" ht="72" customHeight="1">
      <c r="A52" s="833"/>
      <c r="B52" s="833"/>
      <c r="C52" s="833"/>
      <c r="D52" s="833"/>
      <c r="E52" s="833"/>
      <c r="F52" s="833"/>
      <c r="G52" s="833"/>
      <c r="H52" s="119" t="s">
        <v>1303</v>
      </c>
      <c r="I52" s="444" t="s">
        <v>62</v>
      </c>
      <c r="J52" s="444" t="s">
        <v>1304</v>
      </c>
      <c r="K52" s="444" t="s">
        <v>1276</v>
      </c>
      <c r="L52" s="445">
        <v>43370</v>
      </c>
      <c r="M52" s="646">
        <v>43374</v>
      </c>
      <c r="N52" s="646">
        <v>43403</v>
      </c>
      <c r="O52" s="647" t="s">
        <v>1305</v>
      </c>
      <c r="P52" s="648"/>
      <c r="Q52" s="632" t="s">
        <v>1306</v>
      </c>
      <c r="R52" s="649"/>
      <c r="S52" s="649"/>
      <c r="T52" s="359" t="s">
        <v>475</v>
      </c>
      <c r="U52" s="119" t="s">
        <v>1307</v>
      </c>
      <c r="V52" s="23"/>
      <c r="W52" s="23"/>
      <c r="X52" s="23"/>
      <c r="Y52" s="23"/>
      <c r="Z52" s="23"/>
    </row>
    <row r="53" spans="1:26" ht="72" customHeight="1">
      <c r="A53" s="833"/>
      <c r="B53" s="833"/>
      <c r="C53" s="833"/>
      <c r="D53" s="833"/>
      <c r="E53" s="833"/>
      <c r="F53" s="833"/>
      <c r="G53" s="833"/>
      <c r="H53" s="119" t="s">
        <v>1308</v>
      </c>
      <c r="I53" s="444" t="s">
        <v>62</v>
      </c>
      <c r="J53" s="444" t="s">
        <v>1309</v>
      </c>
      <c r="K53" s="444" t="s">
        <v>1276</v>
      </c>
      <c r="L53" s="445">
        <v>43370</v>
      </c>
      <c r="M53" s="646">
        <v>43374</v>
      </c>
      <c r="N53" s="646">
        <v>43434</v>
      </c>
      <c r="O53" s="650" t="s">
        <v>1310</v>
      </c>
      <c r="P53" s="648"/>
      <c r="Q53" s="632" t="s">
        <v>1311</v>
      </c>
      <c r="R53" s="649"/>
      <c r="S53" s="649"/>
      <c r="T53" s="359" t="s">
        <v>475</v>
      </c>
      <c r="U53" s="119" t="s">
        <v>1312</v>
      </c>
      <c r="V53" s="23"/>
      <c r="W53" s="23"/>
      <c r="X53" s="23"/>
      <c r="Y53" s="23"/>
      <c r="Z53" s="23"/>
    </row>
    <row r="54" spans="1:26" ht="72" customHeight="1">
      <c r="A54" s="834"/>
      <c r="B54" s="834"/>
      <c r="C54" s="834"/>
      <c r="D54" s="834"/>
      <c r="E54" s="834"/>
      <c r="F54" s="834"/>
      <c r="G54" s="834"/>
      <c r="H54" s="651" t="s">
        <v>1313</v>
      </c>
      <c r="I54" s="138" t="s">
        <v>62</v>
      </c>
      <c r="J54" s="138" t="s">
        <v>1314</v>
      </c>
      <c r="K54" s="444" t="s">
        <v>1276</v>
      </c>
      <c r="L54" s="445">
        <v>43370</v>
      </c>
      <c r="M54" s="646">
        <v>43371</v>
      </c>
      <c r="N54" s="646">
        <v>43434</v>
      </c>
      <c r="O54" s="647" t="s">
        <v>1315</v>
      </c>
      <c r="P54" s="652"/>
      <c r="Q54" s="632" t="s">
        <v>1316</v>
      </c>
      <c r="R54" s="649"/>
      <c r="S54" s="649"/>
      <c r="T54" s="359" t="s">
        <v>475</v>
      </c>
      <c r="U54" s="119" t="s">
        <v>1317</v>
      </c>
      <c r="V54" s="23"/>
      <c r="W54" s="23"/>
      <c r="X54" s="23"/>
      <c r="Y54" s="23"/>
      <c r="Z54" s="23"/>
    </row>
    <row r="55" spans="1:26" ht="72" customHeight="1">
      <c r="A55" s="1018">
        <v>31</v>
      </c>
      <c r="B55" s="832" t="s">
        <v>60</v>
      </c>
      <c r="C55" s="832" t="s">
        <v>73</v>
      </c>
      <c r="D55" s="1019">
        <v>43368</v>
      </c>
      <c r="E55" s="918" t="s">
        <v>1318</v>
      </c>
      <c r="F55" s="832" t="s">
        <v>75</v>
      </c>
      <c r="G55" s="918" t="s">
        <v>1319</v>
      </c>
      <c r="H55" s="93" t="s">
        <v>1320</v>
      </c>
      <c r="I55" s="120" t="s">
        <v>62</v>
      </c>
      <c r="J55" s="120" t="s">
        <v>1283</v>
      </c>
      <c r="K55" s="120" t="s">
        <v>1276</v>
      </c>
      <c r="L55" s="642">
        <v>43370</v>
      </c>
      <c r="M55" s="642">
        <v>43370</v>
      </c>
      <c r="N55" s="642">
        <v>43370</v>
      </c>
      <c r="O55" s="126" t="s">
        <v>1321</v>
      </c>
      <c r="P55" s="120" t="s">
        <v>1285</v>
      </c>
      <c r="Q55" s="632" t="s">
        <v>1322</v>
      </c>
      <c r="R55" s="644" t="s">
        <v>1323</v>
      </c>
      <c r="S55" s="339" t="s">
        <v>64</v>
      </c>
      <c r="T55" s="359" t="s">
        <v>76</v>
      </c>
      <c r="U55" s="119" t="s">
        <v>1324</v>
      </c>
      <c r="V55" s="23"/>
      <c r="W55" s="23"/>
      <c r="X55" s="23"/>
      <c r="Y55" s="23"/>
      <c r="Z55" s="23"/>
    </row>
    <row r="56" spans="1:26" ht="72" customHeight="1">
      <c r="A56" s="833"/>
      <c r="B56" s="833"/>
      <c r="C56" s="833"/>
      <c r="D56" s="833"/>
      <c r="E56" s="833"/>
      <c r="F56" s="833"/>
      <c r="G56" s="833"/>
      <c r="H56" s="119" t="s">
        <v>1325</v>
      </c>
      <c r="I56" s="120" t="s">
        <v>62</v>
      </c>
      <c r="J56" s="120" t="s">
        <v>1283</v>
      </c>
      <c r="K56" s="120" t="s">
        <v>1276</v>
      </c>
      <c r="L56" s="642">
        <v>43370</v>
      </c>
      <c r="M56" s="642">
        <v>43374</v>
      </c>
      <c r="N56" s="642">
        <v>43449</v>
      </c>
      <c r="O56" s="349" t="s">
        <v>1326</v>
      </c>
      <c r="P56" s="126" t="s">
        <v>1327</v>
      </c>
      <c r="Q56" s="632" t="s">
        <v>1328</v>
      </c>
      <c r="R56" s="653" t="s">
        <v>1329</v>
      </c>
      <c r="S56" s="339" t="s">
        <v>64</v>
      </c>
      <c r="T56" s="359" t="s">
        <v>76</v>
      </c>
      <c r="U56" s="119" t="s">
        <v>1330</v>
      </c>
      <c r="V56" s="23"/>
      <c r="W56" s="23"/>
      <c r="X56" s="23"/>
      <c r="Y56" s="23"/>
      <c r="Z56" s="23"/>
    </row>
    <row r="57" spans="1:26" ht="72" customHeight="1">
      <c r="A57" s="834"/>
      <c r="B57" s="834"/>
      <c r="C57" s="834"/>
      <c r="D57" s="834"/>
      <c r="E57" s="834"/>
      <c r="F57" s="834"/>
      <c r="G57" s="833"/>
      <c r="H57" s="311" t="s">
        <v>1331</v>
      </c>
      <c r="I57" s="139" t="s">
        <v>62</v>
      </c>
      <c r="J57" s="139" t="s">
        <v>1332</v>
      </c>
      <c r="K57" s="139" t="s">
        <v>1276</v>
      </c>
      <c r="L57" s="140">
        <v>43370</v>
      </c>
      <c r="M57" s="654">
        <v>43374</v>
      </c>
      <c r="N57" s="654">
        <v>43403</v>
      </c>
      <c r="O57" s="655" t="s">
        <v>1333</v>
      </c>
      <c r="P57" s="128" t="s">
        <v>1334</v>
      </c>
      <c r="Q57" s="656" t="s">
        <v>1335</v>
      </c>
      <c r="R57" s="657" t="s">
        <v>1336</v>
      </c>
      <c r="S57" s="339" t="s">
        <v>64</v>
      </c>
      <c r="T57" s="359" t="s">
        <v>76</v>
      </c>
      <c r="U57" s="651" t="s">
        <v>1337</v>
      </c>
      <c r="V57" s="23"/>
      <c r="W57" s="23"/>
      <c r="X57" s="23"/>
      <c r="Y57" s="23"/>
      <c r="Z57" s="23"/>
    </row>
    <row r="58" spans="1:26" ht="72" customHeight="1">
      <c r="A58" s="658">
        <v>32</v>
      </c>
      <c r="B58" s="126" t="s">
        <v>74</v>
      </c>
      <c r="C58" s="126" t="s">
        <v>73</v>
      </c>
      <c r="D58" s="659">
        <v>43437</v>
      </c>
      <c r="E58" s="660" t="s">
        <v>1338</v>
      </c>
      <c r="F58" s="126" t="s">
        <v>75</v>
      </c>
      <c r="G58" s="660" t="s">
        <v>1339</v>
      </c>
      <c r="H58" s="660" t="s">
        <v>1340</v>
      </c>
      <c r="I58" s="126" t="s">
        <v>62</v>
      </c>
      <c r="J58" s="660" t="s">
        <v>1285</v>
      </c>
      <c r="K58" s="120" t="s">
        <v>1276</v>
      </c>
      <c r="L58" s="121">
        <v>43437</v>
      </c>
      <c r="M58" s="642">
        <v>43497</v>
      </c>
      <c r="N58" s="642">
        <v>43678</v>
      </c>
      <c r="O58" s="661" t="s">
        <v>1341</v>
      </c>
      <c r="P58" s="662" t="s">
        <v>1342</v>
      </c>
      <c r="Q58" s="663" t="s">
        <v>1343</v>
      </c>
      <c r="R58" s="664" t="s">
        <v>1344</v>
      </c>
      <c r="S58" s="339"/>
      <c r="T58" s="359" t="s">
        <v>76</v>
      </c>
      <c r="U58" s="119" t="s">
        <v>1345</v>
      </c>
      <c r="V58" s="23"/>
      <c r="W58" s="23"/>
      <c r="X58" s="23"/>
      <c r="Y58" s="23"/>
      <c r="Z58" s="23"/>
    </row>
    <row r="59" spans="1:26" ht="15.75" customHeight="1">
      <c r="A59" s="399">
        <v>4</v>
      </c>
      <c r="B59" s="126" t="s">
        <v>74</v>
      </c>
      <c r="C59" s="126" t="s">
        <v>94</v>
      </c>
      <c r="D59" s="121">
        <v>43403</v>
      </c>
      <c r="E59" s="137" t="s">
        <v>1346</v>
      </c>
      <c r="F59" s="120" t="s">
        <v>75</v>
      </c>
      <c r="G59" s="137" t="s">
        <v>1347</v>
      </c>
      <c r="H59" s="137" t="s">
        <v>1348</v>
      </c>
      <c r="I59" s="120" t="s">
        <v>69</v>
      </c>
      <c r="J59" s="93" t="s">
        <v>1349</v>
      </c>
      <c r="K59" s="93" t="s">
        <v>1350</v>
      </c>
      <c r="L59" s="121">
        <v>43439</v>
      </c>
      <c r="M59" s="121">
        <v>43511</v>
      </c>
      <c r="N59" s="121">
        <v>43539</v>
      </c>
      <c r="O59" s="343" t="s">
        <v>1351</v>
      </c>
      <c r="P59" s="126" t="s">
        <v>1352</v>
      </c>
      <c r="Q59" s="137" t="s">
        <v>1353</v>
      </c>
      <c r="R59" s="200" t="s">
        <v>1354</v>
      </c>
      <c r="S59" s="136" t="s">
        <v>71</v>
      </c>
      <c r="T59" s="120" t="s">
        <v>76</v>
      </c>
      <c r="U59" s="93" t="s">
        <v>1355</v>
      </c>
      <c r="V59" s="23"/>
      <c r="W59" s="23"/>
      <c r="X59" s="23"/>
      <c r="Y59" s="23"/>
      <c r="Z59" s="23"/>
    </row>
    <row r="60" spans="1:26" ht="147" customHeight="1">
      <c r="A60" s="399">
        <v>2</v>
      </c>
      <c r="B60" s="126" t="s">
        <v>60</v>
      </c>
      <c r="C60" s="126" t="s">
        <v>94</v>
      </c>
      <c r="D60" s="121">
        <v>43392</v>
      </c>
      <c r="E60" s="137" t="s">
        <v>1356</v>
      </c>
      <c r="F60" s="120" t="s">
        <v>75</v>
      </c>
      <c r="G60" s="137" t="s">
        <v>1357</v>
      </c>
      <c r="H60" s="137" t="s">
        <v>1358</v>
      </c>
      <c r="I60" s="120" t="s">
        <v>69</v>
      </c>
      <c r="J60" s="93" t="s">
        <v>1359</v>
      </c>
      <c r="K60" s="93" t="s">
        <v>1350</v>
      </c>
      <c r="L60" s="121">
        <v>43439</v>
      </c>
      <c r="M60" s="121">
        <v>43480</v>
      </c>
      <c r="N60" s="121">
        <v>43511</v>
      </c>
      <c r="O60" s="643" t="s">
        <v>1360</v>
      </c>
      <c r="P60" s="126" t="s">
        <v>1361</v>
      </c>
      <c r="Q60" s="137" t="s">
        <v>1362</v>
      </c>
      <c r="R60" s="665" t="s">
        <v>1363</v>
      </c>
      <c r="S60" s="136" t="s">
        <v>64</v>
      </c>
      <c r="T60" s="120" t="s">
        <v>76</v>
      </c>
      <c r="U60" s="93" t="s">
        <v>1355</v>
      </c>
      <c r="V60" s="23"/>
      <c r="W60" s="23"/>
      <c r="X60" s="23"/>
      <c r="Y60" s="23"/>
      <c r="Z60" s="23"/>
    </row>
    <row r="61" spans="1:26" ht="409.5" customHeight="1">
      <c r="A61" s="666">
        <v>30</v>
      </c>
      <c r="B61" s="444" t="s">
        <v>60</v>
      </c>
      <c r="C61" s="444" t="s">
        <v>88</v>
      </c>
      <c r="D61" s="445">
        <v>42531</v>
      </c>
      <c r="E61" s="119" t="s">
        <v>1364</v>
      </c>
      <c r="F61" s="444" t="s">
        <v>68</v>
      </c>
      <c r="G61" s="119" t="s">
        <v>1365</v>
      </c>
      <c r="H61" s="119" t="s">
        <v>1366</v>
      </c>
      <c r="I61" s="444" t="s">
        <v>62</v>
      </c>
      <c r="J61" s="444" t="s">
        <v>1367</v>
      </c>
      <c r="K61" s="444" t="s">
        <v>1368</v>
      </c>
      <c r="L61" s="445">
        <v>42643</v>
      </c>
      <c r="M61" s="445">
        <v>42646</v>
      </c>
      <c r="N61" s="445">
        <v>42735</v>
      </c>
      <c r="O61" s="667" t="s">
        <v>1369</v>
      </c>
      <c r="P61" s="492" t="s">
        <v>1370</v>
      </c>
      <c r="Q61" s="668" t="s">
        <v>1371</v>
      </c>
      <c r="R61" s="119" t="s">
        <v>1372</v>
      </c>
      <c r="S61" s="669" t="s">
        <v>64</v>
      </c>
      <c r="T61" s="670" t="s">
        <v>76</v>
      </c>
      <c r="U61" s="119" t="s">
        <v>1373</v>
      </c>
      <c r="V61" s="20"/>
      <c r="W61" s="20"/>
      <c r="X61" s="20"/>
      <c r="Y61" s="614"/>
      <c r="Z61" s="20"/>
    </row>
    <row r="62" spans="1:26" ht="357.75" customHeight="1">
      <c r="A62" s="666">
        <v>32</v>
      </c>
      <c r="B62" s="444" t="s">
        <v>60</v>
      </c>
      <c r="C62" s="444" t="s">
        <v>92</v>
      </c>
      <c r="D62" s="445">
        <v>42934</v>
      </c>
      <c r="E62" s="119" t="s">
        <v>1374</v>
      </c>
      <c r="F62" s="444" t="s">
        <v>68</v>
      </c>
      <c r="G62" s="119" t="s">
        <v>1375</v>
      </c>
      <c r="H62" s="119" t="s">
        <v>1376</v>
      </c>
      <c r="I62" s="444" t="s">
        <v>62</v>
      </c>
      <c r="J62" s="444" t="s">
        <v>1377</v>
      </c>
      <c r="K62" s="444" t="s">
        <v>1378</v>
      </c>
      <c r="L62" s="445">
        <v>42947</v>
      </c>
      <c r="M62" s="445">
        <v>42979</v>
      </c>
      <c r="N62" s="445">
        <v>43084</v>
      </c>
      <c r="O62" s="671" t="s">
        <v>1379</v>
      </c>
      <c r="P62" s="444" t="s">
        <v>1380</v>
      </c>
      <c r="Q62" s="620" t="s">
        <v>1381</v>
      </c>
      <c r="R62" s="672" t="s">
        <v>1382</v>
      </c>
      <c r="S62" s="669" t="s">
        <v>64</v>
      </c>
      <c r="T62" s="670" t="s">
        <v>76</v>
      </c>
      <c r="U62" s="119" t="s">
        <v>1383</v>
      </c>
      <c r="V62" s="20"/>
      <c r="W62" s="20"/>
      <c r="X62" s="20"/>
      <c r="Y62" s="614"/>
      <c r="Z62" s="20"/>
    </row>
    <row r="63" spans="1:26" ht="15.75" customHeight="1">
      <c r="A63" s="666">
        <v>35</v>
      </c>
      <c r="B63" s="444" t="s">
        <v>60</v>
      </c>
      <c r="C63" s="444" t="s">
        <v>92</v>
      </c>
      <c r="D63" s="445">
        <v>42934</v>
      </c>
      <c r="E63" s="119" t="s">
        <v>1384</v>
      </c>
      <c r="F63" s="444" t="s">
        <v>68</v>
      </c>
      <c r="G63" s="119" t="s">
        <v>1385</v>
      </c>
      <c r="H63" s="119" t="s">
        <v>1386</v>
      </c>
      <c r="I63" s="444" t="s">
        <v>62</v>
      </c>
      <c r="J63" s="673" t="s">
        <v>1065</v>
      </c>
      <c r="K63" s="444" t="s">
        <v>1387</v>
      </c>
      <c r="L63" s="445">
        <v>42947</v>
      </c>
      <c r="M63" s="445">
        <v>42948</v>
      </c>
      <c r="N63" s="445">
        <v>43100</v>
      </c>
      <c r="O63" s="671" t="s">
        <v>1388</v>
      </c>
      <c r="P63" s="444" t="s">
        <v>1389</v>
      </c>
      <c r="Q63" s="627" t="s">
        <v>1390</v>
      </c>
      <c r="R63" s="119" t="s">
        <v>1391</v>
      </c>
      <c r="S63" s="669" t="s">
        <v>64</v>
      </c>
      <c r="T63" s="670" t="s">
        <v>76</v>
      </c>
      <c r="U63" s="119" t="s">
        <v>1392</v>
      </c>
      <c r="V63" s="20"/>
      <c r="W63" s="20"/>
      <c r="X63" s="20"/>
      <c r="Y63" s="614"/>
      <c r="Z63" s="20"/>
    </row>
    <row r="64" spans="1:26" ht="353.25" customHeight="1">
      <c r="A64" s="1030">
        <v>36</v>
      </c>
      <c r="B64" s="841" t="s">
        <v>60</v>
      </c>
      <c r="C64" s="841" t="s">
        <v>92</v>
      </c>
      <c r="D64" s="1031">
        <v>42934</v>
      </c>
      <c r="E64" s="1032" t="s">
        <v>1393</v>
      </c>
      <c r="F64" s="841" t="s">
        <v>68</v>
      </c>
      <c r="G64" s="1032" t="s">
        <v>1385</v>
      </c>
      <c r="H64" s="119" t="s">
        <v>1394</v>
      </c>
      <c r="I64" s="444" t="s">
        <v>62</v>
      </c>
      <c r="J64" s="327" t="s">
        <v>1065</v>
      </c>
      <c r="K64" s="444" t="s">
        <v>1378</v>
      </c>
      <c r="L64" s="445">
        <v>42947</v>
      </c>
      <c r="M64" s="445">
        <v>42948</v>
      </c>
      <c r="N64" s="445">
        <v>43097</v>
      </c>
      <c r="O64" s="671" t="s">
        <v>1395</v>
      </c>
      <c r="P64" s="444" t="s">
        <v>1396</v>
      </c>
      <c r="Q64" s="627" t="s">
        <v>1397</v>
      </c>
      <c r="R64" s="628" t="s">
        <v>1398</v>
      </c>
      <c r="S64" s="669" t="s">
        <v>64</v>
      </c>
      <c r="T64" s="670" t="s">
        <v>76</v>
      </c>
      <c r="U64" s="119" t="s">
        <v>1399</v>
      </c>
      <c r="V64" s="20"/>
      <c r="W64" s="20"/>
      <c r="X64" s="20"/>
      <c r="Y64" s="614"/>
      <c r="Z64" s="20"/>
    </row>
    <row r="65" spans="1:26" ht="241.5" customHeight="1">
      <c r="A65" s="834"/>
      <c r="B65" s="834"/>
      <c r="C65" s="834"/>
      <c r="D65" s="834"/>
      <c r="E65" s="834"/>
      <c r="F65" s="834"/>
      <c r="G65" s="834"/>
      <c r="H65" s="119" t="s">
        <v>1400</v>
      </c>
      <c r="I65" s="444" t="s">
        <v>62</v>
      </c>
      <c r="J65" s="444" t="s">
        <v>1401</v>
      </c>
      <c r="K65" s="444" t="s">
        <v>1402</v>
      </c>
      <c r="L65" s="445">
        <v>42947</v>
      </c>
      <c r="M65" s="445">
        <v>42948</v>
      </c>
      <c r="N65" s="445">
        <v>43097</v>
      </c>
      <c r="O65" s="671" t="s">
        <v>1403</v>
      </c>
      <c r="P65" s="444" t="s">
        <v>1404</v>
      </c>
      <c r="Q65" s="627" t="s">
        <v>1405</v>
      </c>
      <c r="R65" s="119" t="s">
        <v>1406</v>
      </c>
      <c r="S65" s="669" t="s">
        <v>64</v>
      </c>
      <c r="T65" s="670" t="s">
        <v>76</v>
      </c>
      <c r="U65" s="119" t="s">
        <v>1407</v>
      </c>
      <c r="V65" s="20"/>
      <c r="W65" s="20"/>
      <c r="X65" s="20"/>
      <c r="Y65" s="614"/>
      <c r="Z65" s="20"/>
    </row>
    <row r="66" spans="1:26" ht="216.75" customHeight="1">
      <c r="A66" s="1021">
        <v>37</v>
      </c>
      <c r="B66" s="832" t="s">
        <v>60</v>
      </c>
      <c r="C66" s="832" t="s">
        <v>92</v>
      </c>
      <c r="D66" s="839">
        <v>43129</v>
      </c>
      <c r="E66" s="832" t="s">
        <v>1408</v>
      </c>
      <c r="F66" s="832" t="s">
        <v>68</v>
      </c>
      <c r="G66" s="918" t="s">
        <v>1409</v>
      </c>
      <c r="H66" s="93" t="s">
        <v>1410</v>
      </c>
      <c r="I66" s="120" t="s">
        <v>62</v>
      </c>
      <c r="J66" s="120" t="s">
        <v>1411</v>
      </c>
      <c r="K66" s="120" t="s">
        <v>1412</v>
      </c>
      <c r="L66" s="121">
        <v>43129</v>
      </c>
      <c r="M66" s="121">
        <v>43130</v>
      </c>
      <c r="N66" s="121">
        <v>43138</v>
      </c>
      <c r="O66" s="305" t="s">
        <v>1413</v>
      </c>
      <c r="P66" s="93" t="s">
        <v>1414</v>
      </c>
      <c r="Q66" s="136" t="s">
        <v>1415</v>
      </c>
      <c r="R66" s="93" t="s">
        <v>1416</v>
      </c>
      <c r="S66" s="361"/>
      <c r="T66" s="359" t="s">
        <v>76</v>
      </c>
      <c r="U66" s="119" t="s">
        <v>1417</v>
      </c>
      <c r="V66" s="23"/>
      <c r="W66" s="23"/>
      <c r="X66" s="23"/>
      <c r="Y66" s="96"/>
      <c r="Z66" s="23"/>
    </row>
    <row r="67" spans="1:26" ht="222" customHeight="1">
      <c r="A67" s="833"/>
      <c r="B67" s="833"/>
      <c r="C67" s="833"/>
      <c r="D67" s="833"/>
      <c r="E67" s="833"/>
      <c r="F67" s="833"/>
      <c r="G67" s="833"/>
      <c r="H67" s="119" t="s">
        <v>1418</v>
      </c>
      <c r="I67" s="444" t="s">
        <v>62</v>
      </c>
      <c r="J67" s="444" t="s">
        <v>495</v>
      </c>
      <c r="K67" s="444" t="s">
        <v>1419</v>
      </c>
      <c r="L67" s="445">
        <v>43129</v>
      </c>
      <c r="M67" s="445">
        <v>43136</v>
      </c>
      <c r="N67" s="445">
        <v>43281</v>
      </c>
      <c r="O67" s="671" t="s">
        <v>1420</v>
      </c>
      <c r="P67" s="444" t="s">
        <v>1421</v>
      </c>
      <c r="Q67" s="627" t="s">
        <v>1422</v>
      </c>
      <c r="R67" s="119" t="s">
        <v>1423</v>
      </c>
      <c r="S67" s="649"/>
      <c r="T67" s="670" t="s">
        <v>76</v>
      </c>
      <c r="U67" s="119" t="s">
        <v>1424</v>
      </c>
      <c r="V67" s="20"/>
      <c r="W67" s="20"/>
      <c r="X67" s="20"/>
      <c r="Y67" s="614"/>
      <c r="Z67" s="20"/>
    </row>
    <row r="68" spans="1:26" ht="52.5" hidden="1" customHeight="1">
      <c r="A68" s="833"/>
      <c r="B68" s="833"/>
      <c r="C68" s="833"/>
      <c r="D68" s="833"/>
      <c r="E68" s="833"/>
      <c r="F68" s="833"/>
      <c r="G68" s="833"/>
      <c r="H68" s="93" t="s">
        <v>1425</v>
      </c>
      <c r="I68" s="120" t="s">
        <v>62</v>
      </c>
      <c r="J68" s="120" t="s">
        <v>1426</v>
      </c>
      <c r="K68" s="120" t="s">
        <v>1427</v>
      </c>
      <c r="L68" s="121">
        <v>43129</v>
      </c>
      <c r="M68" s="121">
        <v>43130</v>
      </c>
      <c r="N68" s="121">
        <v>43133</v>
      </c>
      <c r="O68" s="1026" t="s">
        <v>1428</v>
      </c>
      <c r="P68" s="783"/>
      <c r="Q68" s="783"/>
      <c r="R68" s="805"/>
      <c r="S68" s="120" t="s">
        <v>1429</v>
      </c>
      <c r="T68" s="136" t="s">
        <v>1430</v>
      </c>
      <c r="U68" s="93" t="s">
        <v>1416</v>
      </c>
      <c r="V68" s="361"/>
      <c r="W68" s="359" t="s">
        <v>76</v>
      </c>
      <c r="X68" s="119" t="s">
        <v>1417</v>
      </c>
      <c r="Y68" s="96"/>
      <c r="Z68" s="23"/>
    </row>
    <row r="69" spans="1:26" ht="15.75" hidden="1" customHeight="1">
      <c r="A69" s="833"/>
      <c r="B69" s="833"/>
      <c r="C69" s="833"/>
      <c r="D69" s="833"/>
      <c r="E69" s="833"/>
      <c r="F69" s="833"/>
      <c r="G69" s="833"/>
      <c r="H69" s="93" t="s">
        <v>1431</v>
      </c>
      <c r="I69" s="120" t="s">
        <v>62</v>
      </c>
      <c r="J69" s="120" t="s">
        <v>1432</v>
      </c>
      <c r="K69" s="120" t="s">
        <v>1433</v>
      </c>
      <c r="L69" s="121">
        <v>43137</v>
      </c>
      <c r="M69" s="121">
        <v>43138</v>
      </c>
      <c r="N69" s="121">
        <v>43159</v>
      </c>
      <c r="O69" s="1026" t="s">
        <v>1434</v>
      </c>
      <c r="P69" s="783"/>
      <c r="Q69" s="783"/>
      <c r="R69" s="805"/>
      <c r="S69" s="120" t="s">
        <v>1435</v>
      </c>
      <c r="T69" s="136" t="s">
        <v>1430</v>
      </c>
      <c r="U69" s="93" t="s">
        <v>1416</v>
      </c>
      <c r="V69" s="361"/>
      <c r="W69" s="359" t="s">
        <v>76</v>
      </c>
      <c r="X69" s="119" t="s">
        <v>1417</v>
      </c>
      <c r="Y69" s="96"/>
      <c r="Z69" s="23"/>
    </row>
    <row r="70" spans="1:26" ht="111" hidden="1" customHeight="1">
      <c r="A70" s="833"/>
      <c r="B70" s="833"/>
      <c r="C70" s="833"/>
      <c r="D70" s="833"/>
      <c r="E70" s="833"/>
      <c r="F70" s="833"/>
      <c r="G70" s="833"/>
      <c r="H70" s="93" t="s">
        <v>1436</v>
      </c>
      <c r="I70" s="120" t="s">
        <v>62</v>
      </c>
      <c r="J70" s="120" t="s">
        <v>495</v>
      </c>
      <c r="K70" s="120" t="s">
        <v>1437</v>
      </c>
      <c r="L70" s="121">
        <v>43137</v>
      </c>
      <c r="M70" s="121">
        <v>43138</v>
      </c>
      <c r="N70" s="121">
        <v>43143</v>
      </c>
      <c r="O70" s="1026" t="s">
        <v>1438</v>
      </c>
      <c r="P70" s="783"/>
      <c r="Q70" s="783"/>
      <c r="R70" s="805"/>
      <c r="S70" s="120" t="s">
        <v>1439</v>
      </c>
      <c r="T70" s="136" t="s">
        <v>1430</v>
      </c>
      <c r="U70" s="93" t="s">
        <v>1416</v>
      </c>
      <c r="V70" s="361"/>
      <c r="W70" s="359" t="s">
        <v>76</v>
      </c>
      <c r="X70" s="119" t="s">
        <v>1417</v>
      </c>
      <c r="Y70" s="96"/>
      <c r="Z70" s="23"/>
    </row>
    <row r="71" spans="1:26" ht="312.75" hidden="1" customHeight="1">
      <c r="A71" s="833"/>
      <c r="B71" s="833"/>
      <c r="C71" s="833"/>
      <c r="D71" s="833"/>
      <c r="E71" s="833"/>
      <c r="F71" s="833"/>
      <c r="G71" s="833"/>
      <c r="H71" s="119" t="s">
        <v>1440</v>
      </c>
      <c r="I71" s="444" t="s">
        <v>62</v>
      </c>
      <c r="J71" s="444" t="s">
        <v>1441</v>
      </c>
      <c r="K71" s="444" t="s">
        <v>1442</v>
      </c>
      <c r="L71" s="445">
        <v>43137</v>
      </c>
      <c r="M71" s="445">
        <v>43189</v>
      </c>
      <c r="N71" s="445">
        <v>43281</v>
      </c>
      <c r="O71" s="1027" t="s">
        <v>1443</v>
      </c>
      <c r="P71" s="783"/>
      <c r="Q71" s="783"/>
      <c r="R71" s="805"/>
      <c r="S71" s="444" t="s">
        <v>1444</v>
      </c>
      <c r="T71" s="627" t="s">
        <v>1445</v>
      </c>
      <c r="U71" s="119" t="s">
        <v>1446</v>
      </c>
      <c r="V71" s="669" t="s">
        <v>64</v>
      </c>
      <c r="W71" s="670" t="s">
        <v>76</v>
      </c>
      <c r="X71" s="119" t="s">
        <v>1447</v>
      </c>
      <c r="Y71" s="614"/>
      <c r="Z71" s="20"/>
    </row>
    <row r="72" spans="1:26" ht="409.5" hidden="1" customHeight="1">
      <c r="A72" s="833"/>
      <c r="B72" s="833"/>
      <c r="C72" s="833"/>
      <c r="D72" s="833"/>
      <c r="E72" s="833"/>
      <c r="F72" s="833"/>
      <c r="G72" s="833"/>
      <c r="H72" s="119" t="s">
        <v>1448</v>
      </c>
      <c r="I72" s="444" t="s">
        <v>62</v>
      </c>
      <c r="J72" s="444" t="s">
        <v>1441</v>
      </c>
      <c r="K72" s="444" t="s">
        <v>1449</v>
      </c>
      <c r="L72" s="445">
        <v>43137</v>
      </c>
      <c r="M72" s="445">
        <v>43189</v>
      </c>
      <c r="N72" s="445">
        <v>43281</v>
      </c>
      <c r="O72" s="1027" t="s">
        <v>1450</v>
      </c>
      <c r="P72" s="783"/>
      <c r="Q72" s="783"/>
      <c r="R72" s="805"/>
      <c r="S72" s="444" t="s">
        <v>1451</v>
      </c>
      <c r="T72" s="627" t="s">
        <v>1452</v>
      </c>
      <c r="U72" s="119" t="s">
        <v>1453</v>
      </c>
      <c r="V72" s="669" t="s">
        <v>64</v>
      </c>
      <c r="W72" s="670" t="s">
        <v>76</v>
      </c>
      <c r="X72" s="119" t="s">
        <v>1454</v>
      </c>
      <c r="Y72" s="614"/>
      <c r="Z72" s="20"/>
    </row>
    <row r="73" spans="1:26" ht="189.75" hidden="1" customHeight="1">
      <c r="A73" s="833"/>
      <c r="B73" s="833"/>
      <c r="C73" s="833"/>
      <c r="D73" s="833"/>
      <c r="E73" s="833"/>
      <c r="F73" s="833"/>
      <c r="G73" s="833"/>
      <c r="H73" s="131" t="s">
        <v>1455</v>
      </c>
      <c r="I73" s="444" t="s">
        <v>62</v>
      </c>
      <c r="J73" s="463" t="s">
        <v>1456</v>
      </c>
      <c r="K73" s="463" t="s">
        <v>1419</v>
      </c>
      <c r="L73" s="464">
        <v>43137</v>
      </c>
      <c r="M73" s="464"/>
      <c r="N73" s="464"/>
      <c r="O73" s="1029" t="s">
        <v>1457</v>
      </c>
      <c r="P73" s="783"/>
      <c r="Q73" s="783"/>
      <c r="R73" s="805"/>
      <c r="S73" s="463"/>
      <c r="T73" s="627" t="s">
        <v>1458</v>
      </c>
      <c r="U73" s="674" t="s">
        <v>1459</v>
      </c>
      <c r="V73" s="669" t="s">
        <v>64</v>
      </c>
      <c r="W73" s="670" t="s">
        <v>76</v>
      </c>
      <c r="X73" s="119" t="s">
        <v>1460</v>
      </c>
      <c r="Y73" s="614"/>
      <c r="Z73" s="20"/>
    </row>
    <row r="74" spans="1:26" ht="15.75" hidden="1" customHeight="1">
      <c r="A74" s="833"/>
      <c r="B74" s="833"/>
      <c r="C74" s="833"/>
      <c r="D74" s="833"/>
      <c r="E74" s="833"/>
      <c r="F74" s="833"/>
      <c r="G74" s="833"/>
      <c r="H74" s="93" t="s">
        <v>1461</v>
      </c>
      <c r="I74" s="120" t="s">
        <v>62</v>
      </c>
      <c r="J74" s="120" t="s">
        <v>1462</v>
      </c>
      <c r="K74" s="120" t="s">
        <v>1463</v>
      </c>
      <c r="L74" s="121">
        <v>43137</v>
      </c>
      <c r="M74" s="121">
        <v>43136</v>
      </c>
      <c r="N74" s="121">
        <v>43280</v>
      </c>
      <c r="O74" s="1026" t="s">
        <v>1464</v>
      </c>
      <c r="P74" s="783"/>
      <c r="Q74" s="783"/>
      <c r="R74" s="805"/>
      <c r="S74" s="120" t="s">
        <v>1465</v>
      </c>
      <c r="T74" s="136" t="s">
        <v>1466</v>
      </c>
      <c r="U74" s="588" t="s">
        <v>1467</v>
      </c>
      <c r="V74" s="361"/>
      <c r="W74" s="359" t="s">
        <v>76</v>
      </c>
      <c r="X74" s="119" t="s">
        <v>1468</v>
      </c>
      <c r="Y74" s="96"/>
      <c r="Z74" s="23"/>
    </row>
    <row r="75" spans="1:26" ht="248.25" hidden="1" customHeight="1">
      <c r="A75" s="833"/>
      <c r="B75" s="833"/>
      <c r="C75" s="833"/>
      <c r="D75" s="833"/>
      <c r="E75" s="833"/>
      <c r="F75" s="833"/>
      <c r="G75" s="833"/>
      <c r="H75" s="119" t="s">
        <v>1469</v>
      </c>
      <c r="I75" s="444" t="s">
        <v>62</v>
      </c>
      <c r="J75" s="444" t="s">
        <v>1470</v>
      </c>
      <c r="K75" s="444" t="s">
        <v>1463</v>
      </c>
      <c r="L75" s="445">
        <v>43137</v>
      </c>
      <c r="M75" s="445">
        <v>43136</v>
      </c>
      <c r="N75" s="445">
        <v>43280</v>
      </c>
      <c r="O75" s="1027" t="s">
        <v>1471</v>
      </c>
      <c r="P75" s="783"/>
      <c r="Q75" s="783"/>
      <c r="R75" s="805"/>
      <c r="S75" s="444"/>
      <c r="T75" s="627" t="s">
        <v>1472</v>
      </c>
      <c r="U75" s="119" t="s">
        <v>1473</v>
      </c>
      <c r="V75" s="669" t="s">
        <v>64</v>
      </c>
      <c r="W75" s="670" t="s">
        <v>76</v>
      </c>
      <c r="X75" s="119" t="s">
        <v>1474</v>
      </c>
      <c r="Y75" s="614"/>
      <c r="Z75" s="20"/>
    </row>
    <row r="76" spans="1:26" ht="15.75" hidden="1" customHeight="1">
      <c r="A76" s="833"/>
      <c r="B76" s="833"/>
      <c r="C76" s="833"/>
      <c r="D76" s="833"/>
      <c r="E76" s="833"/>
      <c r="F76" s="833"/>
      <c r="G76" s="833"/>
      <c r="H76" s="93" t="s">
        <v>1475</v>
      </c>
      <c r="I76" s="120" t="s">
        <v>62</v>
      </c>
      <c r="J76" s="120" t="s">
        <v>1476</v>
      </c>
      <c r="K76" s="120" t="s">
        <v>1477</v>
      </c>
      <c r="L76" s="121">
        <v>43137</v>
      </c>
      <c r="M76" s="121">
        <v>43136</v>
      </c>
      <c r="N76" s="121">
        <v>43159</v>
      </c>
      <c r="O76" s="1026" t="s">
        <v>1478</v>
      </c>
      <c r="P76" s="783"/>
      <c r="Q76" s="783"/>
      <c r="R76" s="805"/>
      <c r="S76" s="120" t="s">
        <v>1479</v>
      </c>
      <c r="T76" s="136" t="s">
        <v>1480</v>
      </c>
      <c r="U76" s="93" t="s">
        <v>1481</v>
      </c>
      <c r="V76" s="361"/>
      <c r="W76" s="359" t="s">
        <v>76</v>
      </c>
      <c r="X76" s="119" t="s">
        <v>1417</v>
      </c>
      <c r="Y76" s="96"/>
      <c r="Z76" s="23"/>
    </row>
    <row r="77" spans="1:26" ht="15.75" hidden="1" customHeight="1">
      <c r="A77" s="833"/>
      <c r="B77" s="833"/>
      <c r="C77" s="833"/>
      <c r="D77" s="833"/>
      <c r="E77" s="833"/>
      <c r="F77" s="833"/>
      <c r="G77" s="833"/>
      <c r="H77" s="119" t="s">
        <v>1482</v>
      </c>
      <c r="I77" s="444" t="s">
        <v>62</v>
      </c>
      <c r="J77" s="444" t="s">
        <v>1483</v>
      </c>
      <c r="K77" s="444" t="s">
        <v>1484</v>
      </c>
      <c r="L77" s="445">
        <v>43137</v>
      </c>
      <c r="M77" s="445">
        <v>43160</v>
      </c>
      <c r="N77" s="445">
        <v>43464</v>
      </c>
      <c r="O77" s="1027" t="s">
        <v>1485</v>
      </c>
      <c r="P77" s="783"/>
      <c r="Q77" s="783"/>
      <c r="R77" s="805"/>
      <c r="S77" s="444"/>
      <c r="T77" s="627" t="s">
        <v>1486</v>
      </c>
      <c r="U77" s="675" t="s">
        <v>1487</v>
      </c>
      <c r="V77" s="669" t="s">
        <v>64</v>
      </c>
      <c r="W77" s="670" t="s">
        <v>76</v>
      </c>
      <c r="X77" s="119" t="s">
        <v>1488</v>
      </c>
      <c r="Y77" s="614"/>
      <c r="Z77" s="20"/>
    </row>
    <row r="78" spans="1:26" ht="267" hidden="1" customHeight="1">
      <c r="A78" s="833"/>
      <c r="B78" s="833"/>
      <c r="C78" s="833"/>
      <c r="D78" s="833"/>
      <c r="E78" s="833"/>
      <c r="F78" s="833"/>
      <c r="G78" s="833"/>
      <c r="H78" s="93" t="s">
        <v>1489</v>
      </c>
      <c r="I78" s="120" t="s">
        <v>62</v>
      </c>
      <c r="J78" s="120" t="s">
        <v>495</v>
      </c>
      <c r="K78" s="120" t="s">
        <v>1490</v>
      </c>
      <c r="L78" s="121">
        <v>43137</v>
      </c>
      <c r="M78" s="121">
        <v>43137</v>
      </c>
      <c r="N78" s="121">
        <v>43159</v>
      </c>
      <c r="O78" s="1026" t="s">
        <v>1491</v>
      </c>
      <c r="P78" s="783"/>
      <c r="Q78" s="783"/>
      <c r="R78" s="805"/>
      <c r="S78" s="120"/>
      <c r="T78" s="136" t="s">
        <v>1492</v>
      </c>
      <c r="U78" s="672" t="s">
        <v>1493</v>
      </c>
      <c r="V78" s="339"/>
      <c r="W78" s="359" t="s">
        <v>76</v>
      </c>
      <c r="X78" s="119" t="s">
        <v>1494</v>
      </c>
      <c r="Y78" s="96"/>
      <c r="Z78" s="23"/>
    </row>
    <row r="79" spans="1:26" ht="73.5" hidden="1" customHeight="1">
      <c r="A79" s="833"/>
      <c r="B79" s="833"/>
      <c r="C79" s="833"/>
      <c r="D79" s="833"/>
      <c r="E79" s="833"/>
      <c r="F79" s="833"/>
      <c r="G79" s="833"/>
      <c r="H79" s="93" t="s">
        <v>1495</v>
      </c>
      <c r="I79" s="120" t="s">
        <v>62</v>
      </c>
      <c r="J79" s="120" t="s">
        <v>1496</v>
      </c>
      <c r="K79" s="120" t="s">
        <v>1463</v>
      </c>
      <c r="L79" s="121">
        <v>43137</v>
      </c>
      <c r="M79" s="121">
        <v>43137</v>
      </c>
      <c r="N79" s="121">
        <v>43159</v>
      </c>
      <c r="O79" s="1026" t="s">
        <v>1497</v>
      </c>
      <c r="P79" s="783"/>
      <c r="Q79" s="783"/>
      <c r="R79" s="805"/>
      <c r="S79" s="120"/>
      <c r="T79" s="136" t="s">
        <v>1498</v>
      </c>
      <c r="U79" s="672" t="s">
        <v>1499</v>
      </c>
      <c r="V79" s="339"/>
      <c r="W79" s="359" t="s">
        <v>76</v>
      </c>
      <c r="X79" s="119" t="s">
        <v>1500</v>
      </c>
      <c r="Y79" s="96"/>
      <c r="Z79" s="23"/>
    </row>
    <row r="80" spans="1:26" ht="15.75" hidden="1" customHeight="1">
      <c r="A80" s="833"/>
      <c r="B80" s="833"/>
      <c r="C80" s="833"/>
      <c r="D80" s="833"/>
      <c r="E80" s="833"/>
      <c r="F80" s="833"/>
      <c r="G80" s="833"/>
      <c r="H80" s="119" t="s">
        <v>1501</v>
      </c>
      <c r="I80" s="444" t="s">
        <v>62</v>
      </c>
      <c r="J80" s="444"/>
      <c r="K80" s="444" t="s">
        <v>1502</v>
      </c>
      <c r="L80" s="445">
        <v>43137</v>
      </c>
      <c r="M80" s="445">
        <v>43143</v>
      </c>
      <c r="N80" s="445">
        <v>43147</v>
      </c>
      <c r="O80" s="1027" t="s">
        <v>1503</v>
      </c>
      <c r="P80" s="783"/>
      <c r="Q80" s="783"/>
      <c r="R80" s="805"/>
      <c r="S80" s="444" t="s">
        <v>1504</v>
      </c>
      <c r="T80" s="627" t="s">
        <v>1505</v>
      </c>
      <c r="U80" s="119" t="s">
        <v>1506</v>
      </c>
      <c r="V80" s="669" t="s">
        <v>64</v>
      </c>
      <c r="W80" s="670" t="s">
        <v>76</v>
      </c>
      <c r="X80" s="119" t="s">
        <v>1507</v>
      </c>
      <c r="Y80" s="614"/>
      <c r="Z80" s="20"/>
    </row>
    <row r="81" spans="1:26" ht="15.75" hidden="1" customHeight="1">
      <c r="A81" s="833"/>
      <c r="B81" s="833"/>
      <c r="C81" s="833"/>
      <c r="D81" s="833"/>
      <c r="E81" s="833"/>
      <c r="F81" s="833"/>
      <c r="G81" s="833"/>
      <c r="H81" s="119" t="s">
        <v>1508</v>
      </c>
      <c r="I81" s="444" t="s">
        <v>69</v>
      </c>
      <c r="J81" s="444" t="s">
        <v>1509</v>
      </c>
      <c r="K81" s="444" t="s">
        <v>1510</v>
      </c>
      <c r="L81" s="445">
        <v>43131</v>
      </c>
      <c r="M81" s="445">
        <v>43281</v>
      </c>
      <c r="N81" s="445">
        <v>43281</v>
      </c>
      <c r="O81" s="1028" t="s">
        <v>1511</v>
      </c>
      <c r="P81" s="865"/>
      <c r="Q81" s="865"/>
      <c r="R81" s="866"/>
      <c r="S81" s="444"/>
      <c r="T81" s="627" t="s">
        <v>1512</v>
      </c>
      <c r="U81" s="119"/>
      <c r="V81" s="649"/>
      <c r="W81" s="670" t="s">
        <v>76</v>
      </c>
      <c r="X81" s="119" t="s">
        <v>1513</v>
      </c>
      <c r="Y81" s="614"/>
      <c r="Z81" s="20"/>
    </row>
    <row r="82" spans="1:26" ht="15.75" hidden="1" customHeight="1">
      <c r="A82" s="833"/>
      <c r="B82" s="833"/>
      <c r="C82" s="833"/>
      <c r="D82" s="833"/>
      <c r="E82" s="833"/>
      <c r="F82" s="833"/>
      <c r="G82" s="833"/>
      <c r="H82" s="119" t="s">
        <v>1514</v>
      </c>
      <c r="I82" s="444" t="s">
        <v>69</v>
      </c>
      <c r="J82" s="444" t="s">
        <v>1509</v>
      </c>
      <c r="K82" s="444" t="s">
        <v>1515</v>
      </c>
      <c r="L82" s="445">
        <v>43131</v>
      </c>
      <c r="M82" s="445">
        <v>43160</v>
      </c>
      <c r="N82" s="445">
        <v>43281</v>
      </c>
      <c r="O82" s="843"/>
      <c r="P82" s="807"/>
      <c r="Q82" s="807"/>
      <c r="R82" s="891"/>
      <c r="S82" s="444"/>
      <c r="T82" s="627" t="s">
        <v>1516</v>
      </c>
      <c r="U82" s="119"/>
      <c r="V82" s="649"/>
      <c r="W82" s="670" t="s">
        <v>76</v>
      </c>
      <c r="X82" s="119" t="s">
        <v>1517</v>
      </c>
      <c r="Y82" s="614"/>
      <c r="Z82" s="20"/>
    </row>
    <row r="83" spans="1:26" ht="129" hidden="1" customHeight="1">
      <c r="A83" s="834"/>
      <c r="B83" s="834"/>
      <c r="C83" s="834"/>
      <c r="D83" s="834"/>
      <c r="E83" s="834"/>
      <c r="F83" s="834"/>
      <c r="G83" s="834"/>
      <c r="H83" s="119" t="s">
        <v>1518</v>
      </c>
      <c r="I83" s="444" t="s">
        <v>69</v>
      </c>
      <c r="J83" s="444" t="s">
        <v>1509</v>
      </c>
      <c r="K83" s="444" t="s">
        <v>1519</v>
      </c>
      <c r="L83" s="445">
        <v>43131</v>
      </c>
      <c r="M83" s="445">
        <v>43252</v>
      </c>
      <c r="N83" s="445">
        <v>43281</v>
      </c>
      <c r="O83" s="844"/>
      <c r="P83" s="867"/>
      <c r="Q83" s="867"/>
      <c r="R83" s="868"/>
      <c r="S83" s="444"/>
      <c r="T83" s="627" t="s">
        <v>1520</v>
      </c>
      <c r="U83" s="119"/>
      <c r="V83" s="649"/>
      <c r="W83" s="670" t="s">
        <v>76</v>
      </c>
      <c r="X83" s="119" t="s">
        <v>1521</v>
      </c>
      <c r="Y83" s="614"/>
      <c r="Z83" s="20"/>
    </row>
    <row r="84" spans="1:26" ht="133.5" customHeight="1">
      <c r="A84" s="676">
        <v>1</v>
      </c>
      <c r="B84" s="676" t="s">
        <v>74</v>
      </c>
      <c r="C84" s="676" t="s">
        <v>66</v>
      </c>
      <c r="D84" s="677">
        <v>43451</v>
      </c>
      <c r="E84" s="93" t="s">
        <v>1522</v>
      </c>
      <c r="F84" s="126" t="s">
        <v>75</v>
      </c>
      <c r="G84" s="618" t="s">
        <v>1523</v>
      </c>
      <c r="H84" s="93" t="s">
        <v>1524</v>
      </c>
      <c r="I84" s="120" t="s">
        <v>69</v>
      </c>
      <c r="J84" s="126" t="s">
        <v>1301</v>
      </c>
      <c r="K84" s="394" t="s">
        <v>1525</v>
      </c>
      <c r="L84" s="617">
        <v>43451</v>
      </c>
      <c r="M84" s="617">
        <v>43480</v>
      </c>
      <c r="N84" s="617">
        <v>43494</v>
      </c>
      <c r="O84" s="678" t="s">
        <v>1526</v>
      </c>
      <c r="P84" s="344" t="s">
        <v>1527</v>
      </c>
      <c r="Q84" s="93" t="s">
        <v>1528</v>
      </c>
      <c r="R84" s="93"/>
      <c r="S84" s="93" t="s">
        <v>71</v>
      </c>
      <c r="T84" s="120" t="s">
        <v>76</v>
      </c>
      <c r="U84" s="679" t="s">
        <v>1529</v>
      </c>
      <c r="V84" s="680"/>
      <c r="W84" s="680"/>
      <c r="X84" s="680"/>
      <c r="Y84" s="681"/>
      <c r="Z84" s="680"/>
    </row>
    <row r="85" spans="1:26" ht="72" customHeight="1">
      <c r="A85" s="682" t="s">
        <v>1530</v>
      </c>
      <c r="B85" s="23"/>
      <c r="C85" s="23"/>
      <c r="D85" s="23"/>
      <c r="E85" s="23"/>
      <c r="F85" s="23"/>
      <c r="G85" s="23"/>
      <c r="H85" s="23"/>
      <c r="I85" s="23"/>
      <c r="J85" s="23"/>
      <c r="K85" s="23"/>
      <c r="L85" s="23"/>
      <c r="M85" s="23"/>
      <c r="N85" s="23"/>
      <c r="O85" s="23"/>
      <c r="P85" s="23"/>
      <c r="Q85" s="23"/>
      <c r="R85" s="23"/>
      <c r="S85" s="23"/>
      <c r="T85" s="206"/>
      <c r="U85" s="23"/>
      <c r="V85" s="23"/>
      <c r="W85" s="23"/>
      <c r="X85" s="23"/>
      <c r="Y85" s="23"/>
      <c r="Z85" s="23"/>
    </row>
    <row r="86" spans="1:26" ht="279.75" customHeight="1">
      <c r="A86" s="120">
        <v>1</v>
      </c>
      <c r="B86" s="126" t="s">
        <v>74</v>
      </c>
      <c r="C86" s="126" t="s">
        <v>59</v>
      </c>
      <c r="D86" s="312">
        <v>43432</v>
      </c>
      <c r="E86" s="93" t="s">
        <v>1531</v>
      </c>
      <c r="F86" s="126" t="s">
        <v>75</v>
      </c>
      <c r="G86" s="93" t="s">
        <v>1532</v>
      </c>
      <c r="H86" s="93" t="s">
        <v>1533</v>
      </c>
      <c r="I86" s="120" t="s">
        <v>69</v>
      </c>
      <c r="J86" s="93" t="s">
        <v>1534</v>
      </c>
      <c r="K86" s="120" t="s">
        <v>1535</v>
      </c>
      <c r="L86" s="121">
        <v>43432</v>
      </c>
      <c r="M86" s="121">
        <v>43446</v>
      </c>
      <c r="N86" s="121">
        <v>43646</v>
      </c>
      <c r="O86" s="982" t="s">
        <v>1536</v>
      </c>
      <c r="P86" s="783"/>
      <c r="Q86" s="783"/>
      <c r="R86" s="805"/>
      <c r="S86" s="483" t="s">
        <v>1537</v>
      </c>
      <c r="T86" s="93" t="s">
        <v>1538</v>
      </c>
      <c r="U86" s="93" t="s">
        <v>1539</v>
      </c>
      <c r="V86" s="93" t="s">
        <v>71</v>
      </c>
      <c r="W86" s="120" t="s">
        <v>76</v>
      </c>
      <c r="X86" s="683" t="s">
        <v>1540</v>
      </c>
      <c r="Y86" s="595"/>
      <c r="Z86" s="124"/>
    </row>
    <row r="87" spans="1:26" ht="192.75" customHeight="1">
      <c r="A87" s="120">
        <v>2</v>
      </c>
      <c r="B87" s="126" t="s">
        <v>74</v>
      </c>
      <c r="C87" s="126" t="s">
        <v>59</v>
      </c>
      <c r="D87" s="312">
        <v>43432</v>
      </c>
      <c r="E87" s="93" t="s">
        <v>1541</v>
      </c>
      <c r="F87" s="126" t="s">
        <v>75</v>
      </c>
      <c r="G87" s="93" t="s">
        <v>1542</v>
      </c>
      <c r="H87" s="93" t="s">
        <v>1543</v>
      </c>
      <c r="I87" s="93" t="s">
        <v>69</v>
      </c>
      <c r="J87" s="93" t="s">
        <v>1544</v>
      </c>
      <c r="K87" s="120" t="s">
        <v>1535</v>
      </c>
      <c r="L87" s="121">
        <v>43432</v>
      </c>
      <c r="M87" s="121">
        <v>43446</v>
      </c>
      <c r="N87" s="121">
        <v>43554</v>
      </c>
      <c r="O87" s="982" t="s">
        <v>1545</v>
      </c>
      <c r="P87" s="783"/>
      <c r="Q87" s="783"/>
      <c r="R87" s="805"/>
      <c r="S87" s="483" t="s">
        <v>1546</v>
      </c>
      <c r="T87" s="93" t="s">
        <v>1547</v>
      </c>
      <c r="U87" s="93" t="s">
        <v>1548</v>
      </c>
      <c r="V87" s="93" t="s">
        <v>71</v>
      </c>
      <c r="W87" s="120" t="s">
        <v>76</v>
      </c>
      <c r="X87" s="683" t="s">
        <v>1549</v>
      </c>
      <c r="Y87" s="124"/>
      <c r="Z87" s="124"/>
    </row>
    <row r="88" spans="1:26" ht="183" customHeight="1">
      <c r="A88" s="120">
        <v>3</v>
      </c>
      <c r="B88" s="126" t="s">
        <v>74</v>
      </c>
      <c r="C88" s="126" t="s">
        <v>59</v>
      </c>
      <c r="D88" s="312">
        <v>43432</v>
      </c>
      <c r="E88" s="93" t="s">
        <v>1550</v>
      </c>
      <c r="F88" s="126" t="s">
        <v>75</v>
      </c>
      <c r="G88" s="93" t="s">
        <v>1551</v>
      </c>
      <c r="H88" s="93" t="s">
        <v>1552</v>
      </c>
      <c r="I88" s="93" t="s">
        <v>69</v>
      </c>
      <c r="J88" s="93" t="s">
        <v>1553</v>
      </c>
      <c r="K88" s="120" t="s">
        <v>1535</v>
      </c>
      <c r="L88" s="121">
        <v>43432</v>
      </c>
      <c r="M88" s="121">
        <v>43446</v>
      </c>
      <c r="N88" s="121">
        <v>43646</v>
      </c>
      <c r="O88" s="982" t="s">
        <v>1554</v>
      </c>
      <c r="P88" s="783"/>
      <c r="Q88" s="783"/>
      <c r="R88" s="805"/>
      <c r="S88" s="143" t="s">
        <v>1555</v>
      </c>
      <c r="T88" s="93" t="s">
        <v>1556</v>
      </c>
      <c r="U88" s="93" t="s">
        <v>1557</v>
      </c>
      <c r="V88" s="93" t="s">
        <v>71</v>
      </c>
      <c r="W88" s="120" t="s">
        <v>76</v>
      </c>
      <c r="X88" s="683" t="s">
        <v>1558</v>
      </c>
      <c r="Y88" s="124"/>
      <c r="Z88" s="124"/>
    </row>
    <row r="89" spans="1:26" ht="207.75" customHeight="1">
      <c r="A89" s="684">
        <v>2</v>
      </c>
      <c r="B89" s="120" t="s">
        <v>74</v>
      </c>
      <c r="C89" s="120" t="s">
        <v>59</v>
      </c>
      <c r="D89" s="121">
        <v>43432</v>
      </c>
      <c r="E89" s="120" t="s">
        <v>1559</v>
      </c>
      <c r="F89" s="120" t="s">
        <v>75</v>
      </c>
      <c r="G89" s="120" t="s">
        <v>1560</v>
      </c>
      <c r="H89" s="135" t="s">
        <v>1561</v>
      </c>
      <c r="I89" s="120" t="s">
        <v>69</v>
      </c>
      <c r="J89" s="135" t="s">
        <v>1562</v>
      </c>
      <c r="K89" s="120" t="s">
        <v>1563</v>
      </c>
      <c r="L89" s="121">
        <v>43432</v>
      </c>
      <c r="M89" s="121">
        <v>43446</v>
      </c>
      <c r="N89" s="121">
        <v>43646</v>
      </c>
      <c r="O89" s="1001" t="s">
        <v>1564</v>
      </c>
      <c r="P89" s="783"/>
      <c r="Q89" s="783"/>
      <c r="R89" s="805"/>
      <c r="S89" s="483" t="s">
        <v>1565</v>
      </c>
      <c r="T89" s="93" t="s">
        <v>1566</v>
      </c>
      <c r="U89" s="327" t="s">
        <v>1567</v>
      </c>
      <c r="V89" s="341" t="s">
        <v>64</v>
      </c>
      <c r="W89" s="341" t="s">
        <v>76</v>
      </c>
      <c r="X89" s="123" t="s">
        <v>1568</v>
      </c>
      <c r="Y89" s="96"/>
      <c r="Z89" s="23"/>
    </row>
    <row r="90" spans="1:26" ht="216.75" customHeight="1">
      <c r="A90" s="120">
        <v>1</v>
      </c>
      <c r="B90" s="120" t="s">
        <v>74</v>
      </c>
      <c r="C90" s="120" t="s">
        <v>59</v>
      </c>
      <c r="D90" s="121">
        <v>43431</v>
      </c>
      <c r="E90" s="93" t="s">
        <v>1569</v>
      </c>
      <c r="F90" s="120" t="s">
        <v>75</v>
      </c>
      <c r="G90" s="93" t="s">
        <v>1570</v>
      </c>
      <c r="H90" s="93" t="s">
        <v>1571</v>
      </c>
      <c r="I90" s="120" t="s">
        <v>69</v>
      </c>
      <c r="J90" s="93" t="s">
        <v>1572</v>
      </c>
      <c r="K90" s="120" t="s">
        <v>395</v>
      </c>
      <c r="L90" s="121">
        <v>43432</v>
      </c>
      <c r="M90" s="121">
        <v>43446</v>
      </c>
      <c r="N90" s="121">
        <v>43646</v>
      </c>
      <c r="O90" s="982" t="s">
        <v>1573</v>
      </c>
      <c r="P90" s="783"/>
      <c r="Q90" s="783"/>
      <c r="R90" s="805"/>
      <c r="S90" s="483" t="s">
        <v>1574</v>
      </c>
      <c r="T90" s="93" t="s">
        <v>1575</v>
      </c>
      <c r="U90" s="120" t="s">
        <v>1576</v>
      </c>
      <c r="V90" s="120" t="s">
        <v>64</v>
      </c>
      <c r="W90" s="120" t="s">
        <v>76</v>
      </c>
      <c r="X90" s="93" t="s">
        <v>1577</v>
      </c>
      <c r="Y90" s="295"/>
      <c r="Z90" s="23"/>
    </row>
    <row r="91" spans="1:26" ht="216.75" customHeight="1">
      <c r="A91" s="483">
        <v>2</v>
      </c>
      <c r="B91" s="483" t="s">
        <v>74</v>
      </c>
      <c r="C91" s="483" t="s">
        <v>59</v>
      </c>
      <c r="D91" s="685">
        <v>43431</v>
      </c>
      <c r="E91" s="129" t="s">
        <v>1578</v>
      </c>
      <c r="F91" s="483" t="s">
        <v>75</v>
      </c>
      <c r="G91" s="129" t="s">
        <v>1579</v>
      </c>
      <c r="H91" s="129" t="s">
        <v>1580</v>
      </c>
      <c r="I91" s="483" t="s">
        <v>69</v>
      </c>
      <c r="J91" s="129" t="s">
        <v>1581</v>
      </c>
      <c r="K91" s="483" t="s">
        <v>395</v>
      </c>
      <c r="L91" s="686">
        <v>43440</v>
      </c>
      <c r="M91" s="685">
        <v>43446</v>
      </c>
      <c r="N91" s="345" t="s">
        <v>1582</v>
      </c>
      <c r="O91" s="982" t="s">
        <v>1583</v>
      </c>
      <c r="P91" s="783"/>
      <c r="Q91" s="783"/>
      <c r="R91" s="805"/>
      <c r="S91" s="483" t="s">
        <v>1584</v>
      </c>
      <c r="T91" s="129" t="s">
        <v>1585</v>
      </c>
      <c r="U91" s="483" t="s">
        <v>1586</v>
      </c>
      <c r="V91" s="483" t="s">
        <v>64</v>
      </c>
      <c r="W91" s="345" t="s">
        <v>76</v>
      </c>
      <c r="X91" s="93" t="s">
        <v>1587</v>
      </c>
      <c r="Y91" s="687"/>
      <c r="Z91" s="688"/>
    </row>
    <row r="92" spans="1:26" ht="147.75" customHeight="1">
      <c r="A92" s="483">
        <v>3</v>
      </c>
      <c r="B92" s="483" t="s">
        <v>60</v>
      </c>
      <c r="C92" s="483" t="s">
        <v>98</v>
      </c>
      <c r="D92" s="686">
        <v>43433</v>
      </c>
      <c r="E92" s="129" t="s">
        <v>1588</v>
      </c>
      <c r="F92" s="345" t="s">
        <v>81</v>
      </c>
      <c r="G92" s="129" t="s">
        <v>1589</v>
      </c>
      <c r="H92" s="129" t="s">
        <v>1590</v>
      </c>
      <c r="I92" s="345" t="s">
        <v>62</v>
      </c>
      <c r="J92" s="129" t="s">
        <v>1581</v>
      </c>
      <c r="K92" s="483" t="s">
        <v>395</v>
      </c>
      <c r="L92" s="686">
        <v>43440</v>
      </c>
      <c r="M92" s="685">
        <v>43446</v>
      </c>
      <c r="N92" s="345" t="s">
        <v>1582</v>
      </c>
      <c r="O92" s="982" t="s">
        <v>1591</v>
      </c>
      <c r="P92" s="783"/>
      <c r="Q92" s="783"/>
      <c r="R92" s="805"/>
      <c r="S92" s="483" t="s">
        <v>1592</v>
      </c>
      <c r="T92" s="129" t="s">
        <v>1593</v>
      </c>
      <c r="U92" s="483" t="s">
        <v>1586</v>
      </c>
      <c r="V92" s="345" t="s">
        <v>64</v>
      </c>
      <c r="W92" s="345" t="s">
        <v>76</v>
      </c>
      <c r="X92" s="129" t="s">
        <v>1594</v>
      </c>
      <c r="Y92" s="687"/>
      <c r="Z92" s="688"/>
    </row>
    <row r="93" spans="1:26" ht="267.75" customHeight="1">
      <c r="A93" s="120">
        <v>4</v>
      </c>
      <c r="B93" s="120" t="s">
        <v>60</v>
      </c>
      <c r="C93" s="120" t="s">
        <v>98</v>
      </c>
      <c r="D93" s="121">
        <v>43433</v>
      </c>
      <c r="E93" s="93" t="s">
        <v>1595</v>
      </c>
      <c r="F93" s="120" t="s">
        <v>81</v>
      </c>
      <c r="G93" s="93" t="s">
        <v>1596</v>
      </c>
      <c r="H93" s="93" t="s">
        <v>1597</v>
      </c>
      <c r="I93" s="120" t="s">
        <v>62</v>
      </c>
      <c r="J93" s="93" t="s">
        <v>1598</v>
      </c>
      <c r="K93" s="120" t="s">
        <v>395</v>
      </c>
      <c r="L93" s="121">
        <v>43440</v>
      </c>
      <c r="M93" s="121">
        <v>43446</v>
      </c>
      <c r="N93" s="121">
        <v>43554</v>
      </c>
      <c r="O93" s="982" t="s">
        <v>1599</v>
      </c>
      <c r="P93" s="783"/>
      <c r="Q93" s="783"/>
      <c r="R93" s="805"/>
      <c r="S93" s="483" t="s">
        <v>1600</v>
      </c>
      <c r="T93" s="93" t="s">
        <v>1601</v>
      </c>
      <c r="U93" s="120" t="s">
        <v>1602</v>
      </c>
      <c r="V93" s="120" t="s">
        <v>64</v>
      </c>
      <c r="W93" s="120" t="s">
        <v>76</v>
      </c>
      <c r="X93" s="93" t="s">
        <v>1603</v>
      </c>
      <c r="Y93" s="23"/>
      <c r="Z93" s="23"/>
    </row>
    <row r="94" spans="1:26" ht="153" customHeight="1">
      <c r="A94" s="120">
        <v>5</v>
      </c>
      <c r="B94" s="120" t="s">
        <v>60</v>
      </c>
      <c r="C94" s="120" t="s">
        <v>98</v>
      </c>
      <c r="D94" s="121">
        <v>43433</v>
      </c>
      <c r="E94" s="93" t="s">
        <v>1604</v>
      </c>
      <c r="F94" s="120" t="s">
        <v>81</v>
      </c>
      <c r="G94" s="93" t="s">
        <v>1605</v>
      </c>
      <c r="H94" s="93" t="s">
        <v>1606</v>
      </c>
      <c r="I94" s="120" t="s">
        <v>62</v>
      </c>
      <c r="J94" s="93" t="s">
        <v>1607</v>
      </c>
      <c r="K94" s="120" t="s">
        <v>395</v>
      </c>
      <c r="L94" s="121">
        <v>43440</v>
      </c>
      <c r="M94" s="121">
        <v>43446</v>
      </c>
      <c r="N94" s="120" t="s">
        <v>1582</v>
      </c>
      <c r="O94" s="982" t="s">
        <v>1608</v>
      </c>
      <c r="P94" s="783"/>
      <c r="Q94" s="783"/>
      <c r="R94" s="805"/>
      <c r="S94" s="483" t="s">
        <v>1609</v>
      </c>
      <c r="T94" s="93" t="s">
        <v>1610</v>
      </c>
      <c r="U94" s="327" t="s">
        <v>1567</v>
      </c>
      <c r="V94" s="120" t="s">
        <v>64</v>
      </c>
      <c r="W94" s="120" t="s">
        <v>76</v>
      </c>
      <c r="X94" s="93" t="s">
        <v>1611</v>
      </c>
      <c r="Y94" s="23"/>
      <c r="Z94" s="23"/>
    </row>
    <row r="95" spans="1:26" ht="153" customHeight="1">
      <c r="A95" s="120">
        <v>6</v>
      </c>
      <c r="B95" s="120" t="s">
        <v>60</v>
      </c>
      <c r="C95" s="120" t="s">
        <v>98</v>
      </c>
      <c r="D95" s="121">
        <v>43433</v>
      </c>
      <c r="E95" s="93" t="s">
        <v>1612</v>
      </c>
      <c r="F95" s="120" t="s">
        <v>81</v>
      </c>
      <c r="G95" s="93" t="s">
        <v>1613</v>
      </c>
      <c r="H95" s="93" t="s">
        <v>1614</v>
      </c>
      <c r="I95" s="120" t="s">
        <v>62</v>
      </c>
      <c r="J95" s="93" t="s">
        <v>1615</v>
      </c>
      <c r="K95" s="120" t="s">
        <v>395</v>
      </c>
      <c r="L95" s="121">
        <v>43440</v>
      </c>
      <c r="M95" s="121">
        <v>43446</v>
      </c>
      <c r="N95" s="121">
        <v>43554</v>
      </c>
      <c r="O95" s="1001" t="s">
        <v>1616</v>
      </c>
      <c r="P95" s="783"/>
      <c r="Q95" s="783"/>
      <c r="R95" s="805"/>
      <c r="S95" s="689" t="s">
        <v>1617</v>
      </c>
      <c r="T95" s="93" t="s">
        <v>1618</v>
      </c>
      <c r="U95" s="690" t="s">
        <v>1619</v>
      </c>
      <c r="V95" s="120" t="s">
        <v>64</v>
      </c>
      <c r="W95" s="120" t="s">
        <v>76</v>
      </c>
      <c r="X95" s="123" t="s">
        <v>1620</v>
      </c>
      <c r="Y95" s="23"/>
      <c r="Z95" s="23"/>
    </row>
    <row r="96" spans="1:26" ht="409.5" customHeight="1">
      <c r="A96" s="84"/>
      <c r="B96" s="84"/>
      <c r="C96" s="84"/>
      <c r="D96" s="691"/>
      <c r="E96" s="309"/>
      <c r="F96" s="84"/>
      <c r="G96" s="309"/>
      <c r="H96" s="93" t="s">
        <v>1164</v>
      </c>
      <c r="I96" s="120" t="s">
        <v>69</v>
      </c>
      <c r="J96" s="120" t="s">
        <v>1165</v>
      </c>
      <c r="K96" s="120" t="s">
        <v>419</v>
      </c>
      <c r="L96" s="121">
        <v>42857</v>
      </c>
      <c r="M96" s="121">
        <v>43467</v>
      </c>
      <c r="N96" s="121">
        <v>43830</v>
      </c>
      <c r="O96" s="1026" t="s">
        <v>1621</v>
      </c>
      <c r="P96" s="783"/>
      <c r="Q96" s="783"/>
      <c r="R96" s="805"/>
      <c r="S96" s="93" t="s">
        <v>1622</v>
      </c>
      <c r="T96" s="136" t="s">
        <v>1623</v>
      </c>
      <c r="U96" s="93" t="s">
        <v>1624</v>
      </c>
      <c r="V96" s="341"/>
      <c r="W96" s="359" t="s">
        <v>76</v>
      </c>
      <c r="X96" s="129" t="s">
        <v>1625</v>
      </c>
      <c r="Y96" s="96"/>
      <c r="Z96" s="23"/>
    </row>
    <row r="97" spans="1:26" ht="195" customHeight="1">
      <c r="A97" s="424">
        <v>18</v>
      </c>
      <c r="B97" s="126" t="s">
        <v>60</v>
      </c>
      <c r="C97" s="126" t="s">
        <v>86</v>
      </c>
      <c r="D97" s="121">
        <v>43138</v>
      </c>
      <c r="E97" s="93" t="s">
        <v>1626</v>
      </c>
      <c r="F97" s="120" t="s">
        <v>68</v>
      </c>
      <c r="G97" s="93" t="s">
        <v>1627</v>
      </c>
      <c r="H97" s="93" t="s">
        <v>1628</v>
      </c>
      <c r="I97" s="120" t="s">
        <v>62</v>
      </c>
      <c r="J97" s="120" t="s">
        <v>1629</v>
      </c>
      <c r="K97" s="120" t="s">
        <v>419</v>
      </c>
      <c r="L97" s="121">
        <v>43503</v>
      </c>
      <c r="M97" s="121">
        <v>43503</v>
      </c>
      <c r="N97" s="121">
        <v>43511</v>
      </c>
      <c r="O97" s="1002" t="s">
        <v>1630</v>
      </c>
      <c r="P97" s="783"/>
      <c r="Q97" s="783"/>
      <c r="R97" s="805"/>
      <c r="S97" s="123" t="s">
        <v>1631</v>
      </c>
      <c r="T97" s="626" t="s">
        <v>1632</v>
      </c>
      <c r="U97" s="93" t="s">
        <v>1633</v>
      </c>
      <c r="V97" s="339" t="s">
        <v>64</v>
      </c>
      <c r="W97" s="359" t="s">
        <v>76</v>
      </c>
      <c r="X97" s="93" t="s">
        <v>1634</v>
      </c>
      <c r="Y97" s="23"/>
      <c r="Z97" s="23"/>
    </row>
    <row r="98" spans="1:26" ht="112.5" customHeight="1">
      <c r="A98" s="692">
        <v>28</v>
      </c>
      <c r="B98" s="693" t="s">
        <v>60</v>
      </c>
      <c r="C98" s="693" t="s">
        <v>96</v>
      </c>
      <c r="D98" s="694">
        <v>43516</v>
      </c>
      <c r="E98" s="695" t="s">
        <v>1635</v>
      </c>
      <c r="F98" s="693" t="s">
        <v>68</v>
      </c>
      <c r="G98" s="129" t="s">
        <v>1636</v>
      </c>
      <c r="H98" s="625" t="s">
        <v>1637</v>
      </c>
      <c r="I98" s="695" t="s">
        <v>62</v>
      </c>
      <c r="J98" s="693" t="s">
        <v>1638</v>
      </c>
      <c r="K98" s="483" t="s">
        <v>1639</v>
      </c>
      <c r="L98" s="696">
        <v>43435</v>
      </c>
      <c r="M98" s="696">
        <v>43435</v>
      </c>
      <c r="N98" s="694">
        <v>43461</v>
      </c>
      <c r="O98" s="1001" t="s">
        <v>1640</v>
      </c>
      <c r="P98" s="783"/>
      <c r="Q98" s="783"/>
      <c r="R98" s="805"/>
      <c r="S98" s="697" t="s">
        <v>457</v>
      </c>
      <c r="T98" s="698" t="s">
        <v>1641</v>
      </c>
      <c r="U98" s="699" t="s">
        <v>1642</v>
      </c>
      <c r="V98" s="692" t="s">
        <v>64</v>
      </c>
      <c r="W98" s="695" t="s">
        <v>76</v>
      </c>
      <c r="X98" s="625" t="s">
        <v>1643</v>
      </c>
      <c r="Y98" s="700"/>
      <c r="Z98" s="701"/>
    </row>
    <row r="99" spans="1:26" ht="160.5" customHeight="1">
      <c r="A99" s="455"/>
      <c r="B99" s="456"/>
      <c r="C99" s="456"/>
      <c r="D99" s="702"/>
      <c r="E99" s="456"/>
      <c r="F99" s="456"/>
      <c r="G99" s="622"/>
      <c r="H99" s="93" t="s">
        <v>1296</v>
      </c>
      <c r="I99" s="120" t="s">
        <v>62</v>
      </c>
      <c r="J99" s="120" t="s">
        <v>1297</v>
      </c>
      <c r="K99" s="120" t="s">
        <v>1276</v>
      </c>
      <c r="L99" s="121">
        <v>43370</v>
      </c>
      <c r="M99" s="642">
        <v>43374</v>
      </c>
      <c r="N99" s="642">
        <v>43612</v>
      </c>
      <c r="O99" s="1009" t="s">
        <v>1644</v>
      </c>
      <c r="P99" s="1005"/>
      <c r="Q99" s="1005"/>
      <c r="R99" s="1006"/>
      <c r="S99" s="120" t="s">
        <v>1299</v>
      </c>
      <c r="T99" s="632" t="s">
        <v>1645</v>
      </c>
      <c r="U99" s="361" t="s">
        <v>1301</v>
      </c>
      <c r="V99" s="361"/>
      <c r="W99" s="341" t="s">
        <v>76</v>
      </c>
      <c r="X99" s="119" t="s">
        <v>1646</v>
      </c>
      <c r="Y99" s="23"/>
      <c r="Z99" s="23"/>
    </row>
    <row r="100" spans="1:26" ht="138" customHeight="1">
      <c r="A100" s="658">
        <v>32</v>
      </c>
      <c r="B100" s="126" t="s">
        <v>74</v>
      </c>
      <c r="C100" s="126" t="s">
        <v>73</v>
      </c>
      <c r="D100" s="659">
        <v>43437</v>
      </c>
      <c r="E100" s="660" t="s">
        <v>1338</v>
      </c>
      <c r="F100" s="126" t="s">
        <v>75</v>
      </c>
      <c r="G100" s="660" t="s">
        <v>1339</v>
      </c>
      <c r="H100" s="660" t="s">
        <v>1340</v>
      </c>
      <c r="I100" s="126" t="s">
        <v>62</v>
      </c>
      <c r="J100" s="660" t="s">
        <v>1285</v>
      </c>
      <c r="K100" s="120" t="s">
        <v>1276</v>
      </c>
      <c r="L100" s="121">
        <v>43437</v>
      </c>
      <c r="M100" s="642">
        <v>43497</v>
      </c>
      <c r="N100" s="642">
        <v>43678</v>
      </c>
      <c r="O100" s="1009" t="s">
        <v>1647</v>
      </c>
      <c r="P100" s="1005"/>
      <c r="Q100" s="1005"/>
      <c r="R100" s="1006"/>
      <c r="S100" s="662" t="s">
        <v>1648</v>
      </c>
      <c r="T100" s="663" t="s">
        <v>1649</v>
      </c>
      <c r="U100" s="664" t="s">
        <v>1344</v>
      </c>
      <c r="V100" s="339"/>
      <c r="W100" s="341" t="s">
        <v>76</v>
      </c>
      <c r="X100" s="119" t="s">
        <v>1650</v>
      </c>
      <c r="Y100" s="23"/>
      <c r="Z100" s="23"/>
    </row>
    <row r="101" spans="1:26" ht="72" customHeight="1">
      <c r="A101" s="703"/>
      <c r="B101" s="704"/>
      <c r="C101" s="704" t="s">
        <v>73</v>
      </c>
      <c r="D101" s="705"/>
      <c r="E101" s="344" t="s">
        <v>1651</v>
      </c>
      <c r="F101" s="704"/>
      <c r="G101" s="679"/>
      <c r="H101" s="344" t="s">
        <v>1652</v>
      </c>
      <c r="I101" s="399" t="s">
        <v>69</v>
      </c>
      <c r="J101" s="399" t="s">
        <v>1653</v>
      </c>
      <c r="K101" s="399" t="s">
        <v>1654</v>
      </c>
      <c r="L101" s="706">
        <v>43585</v>
      </c>
      <c r="M101" s="706">
        <v>43587</v>
      </c>
      <c r="N101" s="706">
        <v>43615</v>
      </c>
      <c r="O101" s="1009" t="s">
        <v>1655</v>
      </c>
      <c r="P101" s="1005"/>
      <c r="Q101" s="1005"/>
      <c r="R101" s="1006"/>
      <c r="S101" s="344" t="s">
        <v>1656</v>
      </c>
      <c r="T101" s="707" t="s">
        <v>1657</v>
      </c>
      <c r="U101" s="708" t="s">
        <v>1658</v>
      </c>
      <c r="V101" s="339" t="s">
        <v>64</v>
      </c>
      <c r="W101" s="341" t="s">
        <v>76</v>
      </c>
      <c r="X101" s="344" t="s">
        <v>1659</v>
      </c>
      <c r="Y101" s="23"/>
      <c r="Z101" s="23"/>
    </row>
    <row r="102" spans="1:26" ht="72" customHeight="1">
      <c r="A102" s="1013"/>
      <c r="B102" s="1011"/>
      <c r="C102" s="709"/>
      <c r="D102" s="1014"/>
      <c r="E102" s="1015"/>
      <c r="F102" s="1011"/>
      <c r="G102" s="1011"/>
      <c r="H102" s="133" t="s">
        <v>1660</v>
      </c>
      <c r="I102" s="399" t="s">
        <v>69</v>
      </c>
      <c r="J102" s="399" t="s">
        <v>1290</v>
      </c>
      <c r="K102" s="399" t="s">
        <v>1661</v>
      </c>
      <c r="L102" s="706">
        <v>43585</v>
      </c>
      <c r="M102" s="706">
        <v>43617</v>
      </c>
      <c r="N102" s="706">
        <v>43630</v>
      </c>
      <c r="O102" s="1009" t="s">
        <v>1662</v>
      </c>
      <c r="P102" s="1005"/>
      <c r="Q102" s="1005"/>
      <c r="R102" s="1006"/>
      <c r="S102" s="146" t="s">
        <v>1663</v>
      </c>
      <c r="T102" s="707" t="s">
        <v>1664</v>
      </c>
      <c r="U102" s="710" t="s">
        <v>1665</v>
      </c>
      <c r="V102" s="339" t="s">
        <v>64</v>
      </c>
      <c r="W102" s="341" t="s">
        <v>76</v>
      </c>
      <c r="X102" s="344" t="s">
        <v>1666</v>
      </c>
      <c r="Y102" s="23"/>
      <c r="Z102" s="23"/>
    </row>
    <row r="103" spans="1:26" ht="72" customHeight="1">
      <c r="A103" s="833"/>
      <c r="B103" s="833"/>
      <c r="C103" s="709"/>
      <c r="D103" s="833"/>
      <c r="E103" s="834"/>
      <c r="F103" s="833"/>
      <c r="G103" s="833"/>
      <c r="H103" s="133" t="s">
        <v>1667</v>
      </c>
      <c r="I103" s="399" t="s">
        <v>69</v>
      </c>
      <c r="J103" s="399" t="s">
        <v>1653</v>
      </c>
      <c r="K103" s="399" t="s">
        <v>1668</v>
      </c>
      <c r="L103" s="706">
        <v>43585</v>
      </c>
      <c r="M103" s="706">
        <v>43556</v>
      </c>
      <c r="N103" s="706">
        <v>43800</v>
      </c>
      <c r="O103" s="1009" t="s">
        <v>1669</v>
      </c>
      <c r="P103" s="1005"/>
      <c r="Q103" s="1005"/>
      <c r="R103" s="1006"/>
      <c r="S103" s="146" t="s">
        <v>1670</v>
      </c>
      <c r="T103" s="707" t="s">
        <v>1671</v>
      </c>
      <c r="U103" s="710" t="s">
        <v>1658</v>
      </c>
      <c r="V103" s="339" t="s">
        <v>64</v>
      </c>
      <c r="W103" s="341" t="s">
        <v>76</v>
      </c>
      <c r="X103" s="344" t="s">
        <v>1672</v>
      </c>
      <c r="Y103" s="23"/>
      <c r="Z103" s="23"/>
    </row>
    <row r="104" spans="1:26" ht="72" customHeight="1">
      <c r="A104" s="1016">
        <v>36</v>
      </c>
      <c r="B104" s="983" t="s">
        <v>60</v>
      </c>
      <c r="C104" s="983" t="s">
        <v>73</v>
      </c>
      <c r="D104" s="1017">
        <v>43564</v>
      </c>
      <c r="E104" s="344" t="s">
        <v>1673</v>
      </c>
      <c r="F104" s="399" t="s">
        <v>81</v>
      </c>
      <c r="G104" s="983" t="s">
        <v>1674</v>
      </c>
      <c r="H104" s="133" t="s">
        <v>1675</v>
      </c>
      <c r="I104" s="399" t="s">
        <v>69</v>
      </c>
      <c r="J104" s="399" t="s">
        <v>1676</v>
      </c>
      <c r="K104" s="399" t="s">
        <v>1661</v>
      </c>
      <c r="L104" s="706">
        <v>43585</v>
      </c>
      <c r="M104" s="706">
        <v>43587</v>
      </c>
      <c r="N104" s="706">
        <v>43615</v>
      </c>
      <c r="O104" s="1009" t="s">
        <v>1677</v>
      </c>
      <c r="P104" s="1005"/>
      <c r="Q104" s="1005"/>
      <c r="R104" s="901"/>
      <c r="S104" s="680" t="s">
        <v>1678</v>
      </c>
      <c r="T104" s="707" t="s">
        <v>1679</v>
      </c>
      <c r="U104" s="710" t="s">
        <v>1680</v>
      </c>
      <c r="V104" s="339" t="s">
        <v>64</v>
      </c>
      <c r="W104" s="341" t="s">
        <v>76</v>
      </c>
      <c r="X104" s="344" t="s">
        <v>1681</v>
      </c>
      <c r="Y104" s="23"/>
      <c r="Z104" s="23"/>
    </row>
    <row r="105" spans="1:26" ht="72" customHeight="1">
      <c r="A105" s="833"/>
      <c r="B105" s="833"/>
      <c r="C105" s="833"/>
      <c r="D105" s="833"/>
      <c r="E105" s="344" t="s">
        <v>1682</v>
      </c>
      <c r="F105" s="399" t="s">
        <v>81</v>
      </c>
      <c r="G105" s="833"/>
      <c r="H105" s="712" t="s">
        <v>1683</v>
      </c>
      <c r="I105" s="399" t="s">
        <v>69</v>
      </c>
      <c r="J105" s="399" t="s">
        <v>1684</v>
      </c>
      <c r="K105" s="399" t="s">
        <v>1661</v>
      </c>
      <c r="L105" s="706">
        <v>43585</v>
      </c>
      <c r="M105" s="706">
        <v>43587</v>
      </c>
      <c r="N105" s="706">
        <v>43615</v>
      </c>
      <c r="O105" s="1009" t="s">
        <v>1685</v>
      </c>
      <c r="P105" s="1005"/>
      <c r="Q105" s="1005"/>
      <c r="R105" s="1006"/>
      <c r="S105" s="344" t="s">
        <v>1686</v>
      </c>
      <c r="T105" s="707" t="s">
        <v>1687</v>
      </c>
      <c r="U105" s="710" t="s">
        <v>1688</v>
      </c>
      <c r="V105" s="339" t="s">
        <v>64</v>
      </c>
      <c r="W105" s="341" t="s">
        <v>76</v>
      </c>
      <c r="X105" s="344" t="s">
        <v>1689</v>
      </c>
      <c r="Y105" s="23"/>
      <c r="Z105" s="23"/>
    </row>
    <row r="106" spans="1:26" ht="72" customHeight="1">
      <c r="A106" s="834"/>
      <c r="B106" s="834"/>
      <c r="C106" s="834"/>
      <c r="D106" s="834"/>
      <c r="E106" s="133" t="s">
        <v>1690</v>
      </c>
      <c r="F106" s="399" t="s">
        <v>81</v>
      </c>
      <c r="G106" s="834"/>
      <c r="H106" s="133" t="s">
        <v>1691</v>
      </c>
      <c r="I106" s="399" t="s">
        <v>69</v>
      </c>
      <c r="J106" s="399" t="s">
        <v>1692</v>
      </c>
      <c r="K106" s="399" t="s">
        <v>1661</v>
      </c>
      <c r="L106" s="706">
        <v>43585</v>
      </c>
      <c r="M106" s="706">
        <v>43587</v>
      </c>
      <c r="N106" s="706">
        <v>43600</v>
      </c>
      <c r="O106" s="1009" t="s">
        <v>1693</v>
      </c>
      <c r="P106" s="1005"/>
      <c r="Q106" s="1005"/>
      <c r="R106" s="1006"/>
      <c r="S106" s="344" t="s">
        <v>1694</v>
      </c>
      <c r="T106" s="707" t="s">
        <v>1695</v>
      </c>
      <c r="U106" s="710" t="s">
        <v>1688</v>
      </c>
      <c r="V106" s="339" t="s">
        <v>64</v>
      </c>
      <c r="W106" s="341" t="s">
        <v>76</v>
      </c>
      <c r="X106" s="344" t="s">
        <v>1696</v>
      </c>
      <c r="Y106" s="23"/>
      <c r="Z106" s="23"/>
    </row>
    <row r="107" spans="1:26" ht="72" customHeight="1">
      <c r="A107" s="1016">
        <v>38</v>
      </c>
      <c r="B107" s="983" t="s">
        <v>60</v>
      </c>
      <c r="C107" s="983" t="s">
        <v>73</v>
      </c>
      <c r="D107" s="1017">
        <v>43564</v>
      </c>
      <c r="E107" s="344" t="s">
        <v>1697</v>
      </c>
      <c r="F107" s="399" t="s">
        <v>81</v>
      </c>
      <c r="G107" s="837" t="s">
        <v>1698</v>
      </c>
      <c r="H107" s="133" t="s">
        <v>1699</v>
      </c>
      <c r="I107" s="399" t="s">
        <v>69</v>
      </c>
      <c r="J107" s="399" t="s">
        <v>1700</v>
      </c>
      <c r="K107" s="399" t="s">
        <v>1654</v>
      </c>
      <c r="L107" s="706">
        <v>43585</v>
      </c>
      <c r="M107" s="706">
        <v>43587</v>
      </c>
      <c r="N107" s="706">
        <v>43615</v>
      </c>
      <c r="O107" s="1009" t="s">
        <v>1701</v>
      </c>
      <c r="P107" s="1005"/>
      <c r="Q107" s="1005"/>
      <c r="R107" s="1006"/>
      <c r="S107" s="133" t="s">
        <v>1702</v>
      </c>
      <c r="T107" s="707" t="s">
        <v>1703</v>
      </c>
      <c r="U107" s="400"/>
      <c r="V107" s="339" t="s">
        <v>64</v>
      </c>
      <c r="W107" s="341" t="s">
        <v>76</v>
      </c>
      <c r="X107" s="344" t="s">
        <v>1704</v>
      </c>
      <c r="Y107" s="23"/>
      <c r="Z107" s="23"/>
    </row>
    <row r="108" spans="1:26" ht="72" customHeight="1">
      <c r="A108" s="834"/>
      <c r="B108" s="834"/>
      <c r="C108" s="834"/>
      <c r="D108" s="834"/>
      <c r="E108" s="344" t="s">
        <v>1705</v>
      </c>
      <c r="F108" s="399" t="s">
        <v>81</v>
      </c>
      <c r="G108" s="834"/>
      <c r="H108" s="133" t="s">
        <v>1706</v>
      </c>
      <c r="I108" s="399" t="s">
        <v>69</v>
      </c>
      <c r="J108" s="399" t="s">
        <v>1707</v>
      </c>
      <c r="K108" s="399" t="s">
        <v>1654</v>
      </c>
      <c r="L108" s="706">
        <v>43585</v>
      </c>
      <c r="M108" s="706">
        <v>43587</v>
      </c>
      <c r="N108" s="706">
        <v>43615</v>
      </c>
      <c r="O108" s="1009" t="s">
        <v>1708</v>
      </c>
      <c r="P108" s="1005"/>
      <c r="Q108" s="1005"/>
      <c r="R108" s="1006"/>
      <c r="S108" s="398" t="s">
        <v>1709</v>
      </c>
      <c r="T108" s="707" t="s">
        <v>1710</v>
      </c>
      <c r="U108" s="400"/>
      <c r="V108" s="339" t="s">
        <v>64</v>
      </c>
      <c r="W108" s="341" t="s">
        <v>76</v>
      </c>
      <c r="X108" s="344" t="s">
        <v>1711</v>
      </c>
      <c r="Y108" s="23"/>
      <c r="Z108" s="23"/>
    </row>
    <row r="109" spans="1:26" ht="72" customHeight="1">
      <c r="A109" s="658">
        <v>39</v>
      </c>
      <c r="B109" s="399" t="s">
        <v>60</v>
      </c>
      <c r="C109" s="399" t="s">
        <v>73</v>
      </c>
      <c r="D109" s="713">
        <v>43564</v>
      </c>
      <c r="E109" s="133" t="s">
        <v>1712</v>
      </c>
      <c r="F109" s="399" t="s">
        <v>81</v>
      </c>
      <c r="G109" s="344" t="s">
        <v>1713</v>
      </c>
      <c r="H109" s="133" t="s">
        <v>1714</v>
      </c>
      <c r="I109" s="399" t="s">
        <v>69</v>
      </c>
      <c r="J109" s="399" t="s">
        <v>1715</v>
      </c>
      <c r="K109" s="399" t="s">
        <v>1716</v>
      </c>
      <c r="L109" s="706">
        <v>43585</v>
      </c>
      <c r="M109" s="706">
        <v>43587</v>
      </c>
      <c r="N109" s="706">
        <v>43829</v>
      </c>
      <c r="O109" s="1009" t="s">
        <v>1717</v>
      </c>
      <c r="P109" s="1005"/>
      <c r="Q109" s="1005"/>
      <c r="R109" s="1006"/>
      <c r="S109" s="344" t="s">
        <v>1718</v>
      </c>
      <c r="T109" s="707" t="s">
        <v>1719</v>
      </c>
      <c r="U109" s="714" t="s">
        <v>1720</v>
      </c>
      <c r="V109" s="339" t="s">
        <v>64</v>
      </c>
      <c r="W109" s="341" t="s">
        <v>76</v>
      </c>
      <c r="X109" s="344" t="s">
        <v>1721</v>
      </c>
      <c r="Y109" s="23"/>
      <c r="Z109" s="23"/>
    </row>
    <row r="110" spans="1:26" ht="72" customHeight="1">
      <c r="A110" s="658">
        <v>40</v>
      </c>
      <c r="B110" s="399" t="s">
        <v>60</v>
      </c>
      <c r="C110" s="399" t="s">
        <v>73</v>
      </c>
      <c r="D110" s="713">
        <v>43564</v>
      </c>
      <c r="E110" s="344" t="s">
        <v>1722</v>
      </c>
      <c r="F110" s="399" t="s">
        <v>81</v>
      </c>
      <c r="G110" s="344" t="s">
        <v>1723</v>
      </c>
      <c r="H110" s="133" t="s">
        <v>1724</v>
      </c>
      <c r="I110" s="399" t="s">
        <v>69</v>
      </c>
      <c r="J110" s="399" t="s">
        <v>1725</v>
      </c>
      <c r="K110" s="399" t="s">
        <v>1726</v>
      </c>
      <c r="L110" s="706">
        <v>43585</v>
      </c>
      <c r="M110" s="706">
        <v>43586</v>
      </c>
      <c r="N110" s="706">
        <v>43615</v>
      </c>
      <c r="O110" s="1009" t="s">
        <v>1727</v>
      </c>
      <c r="P110" s="1005"/>
      <c r="Q110" s="1005"/>
      <c r="R110" s="1006"/>
      <c r="S110" s="715" t="s">
        <v>1728</v>
      </c>
      <c r="T110" s="707" t="s">
        <v>1729</v>
      </c>
      <c r="U110" s="714" t="s">
        <v>1730</v>
      </c>
      <c r="V110" s="339" t="s">
        <v>64</v>
      </c>
      <c r="W110" s="341" t="s">
        <v>76</v>
      </c>
      <c r="X110" s="344" t="s">
        <v>1731</v>
      </c>
      <c r="Y110" s="23"/>
      <c r="Z110" s="23"/>
    </row>
    <row r="111" spans="1:26" ht="72" customHeight="1">
      <c r="A111" s="1016">
        <v>41</v>
      </c>
      <c r="B111" s="983" t="s">
        <v>60</v>
      </c>
      <c r="C111" s="983" t="s">
        <v>73</v>
      </c>
      <c r="D111" s="1017">
        <v>43564</v>
      </c>
      <c r="E111" s="344" t="s">
        <v>1732</v>
      </c>
      <c r="F111" s="399" t="s">
        <v>81</v>
      </c>
      <c r="G111" s="837" t="s">
        <v>1733</v>
      </c>
      <c r="H111" s="133" t="s">
        <v>1734</v>
      </c>
      <c r="I111" s="399" t="s">
        <v>69</v>
      </c>
      <c r="J111" s="399" t="s">
        <v>1735</v>
      </c>
      <c r="K111" s="399" t="s">
        <v>1736</v>
      </c>
      <c r="L111" s="706">
        <v>43585</v>
      </c>
      <c r="M111" s="706">
        <v>43587</v>
      </c>
      <c r="N111" s="706">
        <v>43607</v>
      </c>
      <c r="O111" s="1009" t="s">
        <v>1737</v>
      </c>
      <c r="P111" s="1005"/>
      <c r="Q111" s="1005"/>
      <c r="R111" s="1006"/>
      <c r="S111" s="716" t="s">
        <v>1738</v>
      </c>
      <c r="T111" s="707" t="s">
        <v>1739</v>
      </c>
      <c r="U111" s="714" t="s">
        <v>1740</v>
      </c>
      <c r="V111" s="339" t="s">
        <v>64</v>
      </c>
      <c r="W111" s="341" t="s">
        <v>76</v>
      </c>
      <c r="X111" s="344" t="s">
        <v>1741</v>
      </c>
      <c r="Y111" s="23"/>
      <c r="Z111" s="23"/>
    </row>
    <row r="112" spans="1:26" ht="72" customHeight="1">
      <c r="A112" s="833"/>
      <c r="B112" s="833"/>
      <c r="C112" s="833"/>
      <c r="D112" s="833"/>
      <c r="E112" s="837" t="s">
        <v>1742</v>
      </c>
      <c r="F112" s="983" t="s">
        <v>81</v>
      </c>
      <c r="G112" s="833"/>
      <c r="H112" s="133" t="s">
        <v>1743</v>
      </c>
      <c r="I112" s="399" t="s">
        <v>69</v>
      </c>
      <c r="J112" s="399" t="s">
        <v>1744</v>
      </c>
      <c r="K112" s="399" t="s">
        <v>1726</v>
      </c>
      <c r="L112" s="706">
        <v>43585</v>
      </c>
      <c r="M112" s="706">
        <v>43585</v>
      </c>
      <c r="N112" s="717">
        <v>43585</v>
      </c>
      <c r="O112" s="1009" t="s">
        <v>1745</v>
      </c>
      <c r="P112" s="1005"/>
      <c r="Q112" s="1005"/>
      <c r="R112" s="1006"/>
      <c r="S112" s="718" t="s">
        <v>1746</v>
      </c>
      <c r="T112" s="719" t="s">
        <v>1747</v>
      </c>
      <c r="U112" s="714" t="s">
        <v>1748</v>
      </c>
      <c r="V112" s="339" t="s">
        <v>64</v>
      </c>
      <c r="W112" s="341" t="s">
        <v>76</v>
      </c>
      <c r="X112" s="344" t="s">
        <v>1749</v>
      </c>
      <c r="Y112" s="23"/>
      <c r="Z112" s="23"/>
    </row>
    <row r="113" spans="1:26" ht="72" customHeight="1">
      <c r="A113" s="833"/>
      <c r="B113" s="833"/>
      <c r="C113" s="833"/>
      <c r="D113" s="833"/>
      <c r="E113" s="833"/>
      <c r="F113" s="833"/>
      <c r="G113" s="833"/>
      <c r="H113" s="133" t="s">
        <v>1750</v>
      </c>
      <c r="I113" s="399" t="s">
        <v>69</v>
      </c>
      <c r="J113" s="399" t="s">
        <v>1744</v>
      </c>
      <c r="K113" s="399" t="s">
        <v>1751</v>
      </c>
      <c r="L113" s="706">
        <v>43585</v>
      </c>
      <c r="M113" s="706">
        <v>43587</v>
      </c>
      <c r="N113" s="717">
        <v>43600</v>
      </c>
      <c r="O113" s="1009" t="s">
        <v>1752</v>
      </c>
      <c r="P113" s="1005"/>
      <c r="Q113" s="1005"/>
      <c r="R113" s="1006"/>
      <c r="S113" s="715" t="s">
        <v>1753</v>
      </c>
      <c r="T113" s="719" t="s">
        <v>1754</v>
      </c>
      <c r="U113" s="714" t="s">
        <v>1748</v>
      </c>
      <c r="V113" s="339" t="s">
        <v>64</v>
      </c>
      <c r="W113" s="341" t="s">
        <v>76</v>
      </c>
      <c r="X113" s="344" t="s">
        <v>1755</v>
      </c>
      <c r="Y113" s="23"/>
      <c r="Z113" s="23"/>
    </row>
    <row r="114" spans="1:26" ht="72" customHeight="1">
      <c r="A114" s="833"/>
      <c r="B114" s="833"/>
      <c r="C114" s="833"/>
      <c r="D114" s="833"/>
      <c r="E114" s="834"/>
      <c r="F114" s="834"/>
      <c r="G114" s="833"/>
      <c r="H114" s="133" t="s">
        <v>1756</v>
      </c>
      <c r="I114" s="399" t="s">
        <v>69</v>
      </c>
      <c r="J114" s="399" t="s">
        <v>1757</v>
      </c>
      <c r="K114" s="399" t="s">
        <v>1661</v>
      </c>
      <c r="L114" s="706">
        <v>43585</v>
      </c>
      <c r="M114" s="706">
        <v>43587</v>
      </c>
      <c r="N114" s="717">
        <v>43600</v>
      </c>
      <c r="O114" s="1009" t="s">
        <v>1758</v>
      </c>
      <c r="P114" s="1005"/>
      <c r="Q114" s="1005"/>
      <c r="R114" s="1006"/>
      <c r="S114" s="344" t="s">
        <v>1759</v>
      </c>
      <c r="T114" s="707" t="s">
        <v>1760</v>
      </c>
      <c r="U114" s="710" t="s">
        <v>1761</v>
      </c>
      <c r="V114" s="339" t="s">
        <v>64</v>
      </c>
      <c r="W114" s="341" t="s">
        <v>76</v>
      </c>
      <c r="X114" s="344" t="s">
        <v>1762</v>
      </c>
      <c r="Y114" s="23"/>
      <c r="Z114" s="23"/>
    </row>
    <row r="115" spans="1:26" ht="72" customHeight="1">
      <c r="A115" s="711">
        <v>43</v>
      </c>
      <c r="B115" s="399" t="s">
        <v>60</v>
      </c>
      <c r="C115" s="399" t="s">
        <v>73</v>
      </c>
      <c r="D115" s="713">
        <v>43564</v>
      </c>
      <c r="E115" s="344" t="s">
        <v>1763</v>
      </c>
      <c r="F115" s="399" t="s">
        <v>81</v>
      </c>
      <c r="G115" s="586" t="s">
        <v>1764</v>
      </c>
      <c r="H115" s="133" t="s">
        <v>1765</v>
      </c>
      <c r="I115" s="399" t="s">
        <v>69</v>
      </c>
      <c r="J115" s="399" t="s">
        <v>1766</v>
      </c>
      <c r="K115" s="399" t="s">
        <v>1661</v>
      </c>
      <c r="L115" s="706">
        <v>43585</v>
      </c>
      <c r="M115" s="706">
        <v>43587</v>
      </c>
      <c r="N115" s="706">
        <v>43600</v>
      </c>
      <c r="O115" s="1009" t="s">
        <v>1767</v>
      </c>
      <c r="P115" s="1005"/>
      <c r="Q115" s="1005"/>
      <c r="R115" s="1006"/>
      <c r="S115" s="344" t="s">
        <v>1768</v>
      </c>
      <c r="T115" s="707" t="s">
        <v>1769</v>
      </c>
      <c r="U115" s="400"/>
      <c r="V115" s="339" t="s">
        <v>64</v>
      </c>
      <c r="W115" s="341" t="s">
        <v>76</v>
      </c>
      <c r="X115" s="344" t="s">
        <v>1770</v>
      </c>
      <c r="Y115" s="23"/>
      <c r="Z115" s="23"/>
    </row>
    <row r="116" spans="1:26" ht="72" customHeight="1">
      <c r="A116" s="720">
        <v>44</v>
      </c>
      <c r="B116" s="983" t="s">
        <v>60</v>
      </c>
      <c r="C116" s="983" t="s">
        <v>73</v>
      </c>
      <c r="D116" s="1017">
        <v>43564</v>
      </c>
      <c r="E116" s="344" t="s">
        <v>1771</v>
      </c>
      <c r="F116" s="983" t="s">
        <v>81</v>
      </c>
      <c r="G116" s="837" t="s">
        <v>1772</v>
      </c>
      <c r="H116" s="133" t="s">
        <v>1773</v>
      </c>
      <c r="I116" s="399" t="s">
        <v>69</v>
      </c>
      <c r="J116" s="399" t="s">
        <v>1774</v>
      </c>
      <c r="K116" s="399" t="s">
        <v>1775</v>
      </c>
      <c r="L116" s="706">
        <v>43585</v>
      </c>
      <c r="M116" s="706">
        <v>43587</v>
      </c>
      <c r="N116" s="706">
        <v>43646</v>
      </c>
      <c r="O116" s="1009" t="s">
        <v>1776</v>
      </c>
      <c r="P116" s="1005"/>
      <c r="Q116" s="1005"/>
      <c r="R116" s="1006"/>
      <c r="S116" s="344" t="s">
        <v>1777</v>
      </c>
      <c r="T116" s="707" t="s">
        <v>1778</v>
      </c>
      <c r="U116" s="710" t="s">
        <v>1779</v>
      </c>
      <c r="V116" s="339" t="s">
        <v>64</v>
      </c>
      <c r="W116" s="341" t="s">
        <v>76</v>
      </c>
      <c r="X116" s="344" t="s">
        <v>1780</v>
      </c>
      <c r="Y116" s="23"/>
      <c r="Z116" s="23"/>
    </row>
    <row r="117" spans="1:26" ht="72" customHeight="1">
      <c r="A117" s="721"/>
      <c r="B117" s="833"/>
      <c r="C117" s="833"/>
      <c r="D117" s="833"/>
      <c r="E117" s="344" t="s">
        <v>1781</v>
      </c>
      <c r="F117" s="833"/>
      <c r="G117" s="833"/>
      <c r="H117" s="344" t="s">
        <v>1782</v>
      </c>
      <c r="I117" s="399" t="s">
        <v>69</v>
      </c>
      <c r="J117" s="399" t="s">
        <v>1783</v>
      </c>
      <c r="K117" s="399" t="s">
        <v>1751</v>
      </c>
      <c r="L117" s="706">
        <v>43585</v>
      </c>
      <c r="M117" s="706">
        <v>43587</v>
      </c>
      <c r="N117" s="706">
        <v>43646</v>
      </c>
      <c r="O117" s="1009" t="s">
        <v>1784</v>
      </c>
      <c r="P117" s="1005"/>
      <c r="Q117" s="1005"/>
      <c r="R117" s="1006"/>
      <c r="S117" s="344" t="s">
        <v>1785</v>
      </c>
      <c r="T117" s="707" t="s">
        <v>1786</v>
      </c>
      <c r="U117" s="400"/>
      <c r="V117" s="339" t="s">
        <v>64</v>
      </c>
      <c r="W117" s="341" t="s">
        <v>76</v>
      </c>
      <c r="X117" s="344" t="s">
        <v>1787</v>
      </c>
      <c r="Y117" s="23"/>
      <c r="Z117" s="23"/>
    </row>
    <row r="118" spans="1:26" ht="72" customHeight="1">
      <c r="A118" s="721"/>
      <c r="B118" s="833"/>
      <c r="C118" s="833"/>
      <c r="D118" s="833"/>
      <c r="E118" s="344" t="s">
        <v>1788</v>
      </c>
      <c r="F118" s="833"/>
      <c r="G118" s="833"/>
      <c r="H118" s="133" t="s">
        <v>1789</v>
      </c>
      <c r="I118" s="399" t="s">
        <v>69</v>
      </c>
      <c r="J118" s="399" t="s">
        <v>1790</v>
      </c>
      <c r="K118" s="399" t="s">
        <v>1654</v>
      </c>
      <c r="L118" s="706">
        <v>43585</v>
      </c>
      <c r="M118" s="706">
        <v>43587</v>
      </c>
      <c r="N118" s="706">
        <v>43615</v>
      </c>
      <c r="O118" s="1009" t="s">
        <v>1791</v>
      </c>
      <c r="P118" s="1005"/>
      <c r="Q118" s="1005"/>
      <c r="R118" s="1006"/>
      <c r="S118" s="722" t="s">
        <v>1790</v>
      </c>
      <c r="T118" s="707" t="s">
        <v>1792</v>
      </c>
      <c r="U118" s="400"/>
      <c r="V118" s="339" t="s">
        <v>64</v>
      </c>
      <c r="W118" s="341" t="s">
        <v>76</v>
      </c>
      <c r="X118" s="344" t="s">
        <v>1793</v>
      </c>
      <c r="Y118" s="23"/>
      <c r="Z118" s="23"/>
    </row>
    <row r="119" spans="1:26" ht="72" customHeight="1">
      <c r="A119" s="721"/>
      <c r="B119" s="833"/>
      <c r="C119" s="833"/>
      <c r="D119" s="833"/>
      <c r="E119" s="344" t="s">
        <v>1794</v>
      </c>
      <c r="F119" s="833"/>
      <c r="G119" s="833"/>
      <c r="H119" s="133" t="s">
        <v>1795</v>
      </c>
      <c r="I119" s="399" t="s">
        <v>69</v>
      </c>
      <c r="J119" s="399" t="s">
        <v>1796</v>
      </c>
      <c r="K119" s="399" t="s">
        <v>1654</v>
      </c>
      <c r="L119" s="706">
        <v>43585</v>
      </c>
      <c r="M119" s="706">
        <v>43587</v>
      </c>
      <c r="N119" s="706">
        <v>43615</v>
      </c>
      <c r="O119" s="1009" t="s">
        <v>1797</v>
      </c>
      <c r="P119" s="1005"/>
      <c r="Q119" s="1005"/>
      <c r="R119" s="1006"/>
      <c r="S119" s="837" t="s">
        <v>1798</v>
      </c>
      <c r="T119" s="707" t="s">
        <v>1799</v>
      </c>
      <c r="U119" s="400"/>
      <c r="V119" s="339" t="s">
        <v>64</v>
      </c>
      <c r="W119" s="341" t="s">
        <v>76</v>
      </c>
      <c r="X119" s="344" t="s">
        <v>1800</v>
      </c>
      <c r="Y119" s="23"/>
      <c r="Z119" s="23"/>
    </row>
    <row r="120" spans="1:26" ht="72" customHeight="1">
      <c r="A120" s="721"/>
      <c r="B120" s="833"/>
      <c r="C120" s="833"/>
      <c r="D120" s="833"/>
      <c r="E120" s="344" t="s">
        <v>1801</v>
      </c>
      <c r="F120" s="833"/>
      <c r="G120" s="833"/>
      <c r="H120" s="133" t="s">
        <v>1802</v>
      </c>
      <c r="I120" s="399" t="s">
        <v>69</v>
      </c>
      <c r="J120" s="399" t="s">
        <v>1796</v>
      </c>
      <c r="K120" s="399" t="s">
        <v>1751</v>
      </c>
      <c r="L120" s="706">
        <v>43585</v>
      </c>
      <c r="M120" s="706">
        <v>43587</v>
      </c>
      <c r="N120" s="706">
        <v>43615</v>
      </c>
      <c r="O120" s="1009"/>
      <c r="P120" s="1005"/>
      <c r="Q120" s="1005"/>
      <c r="R120" s="1006"/>
      <c r="S120" s="834"/>
      <c r="T120" s="707" t="s">
        <v>1803</v>
      </c>
      <c r="U120" s="400"/>
      <c r="V120" s="339" t="s">
        <v>64</v>
      </c>
      <c r="W120" s="341" t="s">
        <v>76</v>
      </c>
      <c r="X120" s="344" t="s">
        <v>1804</v>
      </c>
      <c r="Y120" s="23"/>
      <c r="Z120" s="23"/>
    </row>
    <row r="121" spans="1:26" ht="72" customHeight="1">
      <c r="A121" s="721"/>
      <c r="B121" s="833"/>
      <c r="C121" s="833"/>
      <c r="D121" s="833"/>
      <c r="E121" s="344" t="s">
        <v>1805</v>
      </c>
      <c r="F121" s="833"/>
      <c r="G121" s="833"/>
      <c r="H121" s="344" t="s">
        <v>1806</v>
      </c>
      <c r="I121" s="399" t="s">
        <v>69</v>
      </c>
      <c r="J121" s="399" t="s">
        <v>1807</v>
      </c>
      <c r="K121" s="399" t="s">
        <v>1808</v>
      </c>
      <c r="L121" s="706">
        <v>43585</v>
      </c>
      <c r="M121" s="706">
        <v>43587</v>
      </c>
      <c r="N121" s="706">
        <v>43631</v>
      </c>
      <c r="O121" s="1009" t="s">
        <v>1809</v>
      </c>
      <c r="P121" s="1005"/>
      <c r="Q121" s="1005"/>
      <c r="R121" s="1006"/>
      <c r="S121" s="344" t="s">
        <v>1810</v>
      </c>
      <c r="T121" s="707" t="s">
        <v>1811</v>
      </c>
      <c r="U121" s="400"/>
      <c r="V121" s="339" t="s">
        <v>64</v>
      </c>
      <c r="W121" s="341" t="s">
        <v>76</v>
      </c>
      <c r="X121" s="344" t="s">
        <v>1812</v>
      </c>
      <c r="Y121" s="23"/>
      <c r="Z121" s="23"/>
    </row>
    <row r="122" spans="1:26" ht="72" customHeight="1">
      <c r="A122" s="723"/>
      <c r="B122" s="834"/>
      <c r="C122" s="834"/>
      <c r="D122" s="834"/>
      <c r="E122" s="344" t="s">
        <v>1813</v>
      </c>
      <c r="F122" s="834"/>
      <c r="G122" s="834"/>
      <c r="H122" s="344" t="s">
        <v>1814</v>
      </c>
      <c r="I122" s="399" t="s">
        <v>69</v>
      </c>
      <c r="J122" s="399" t="s">
        <v>1796</v>
      </c>
      <c r="K122" s="399" t="s">
        <v>1654</v>
      </c>
      <c r="L122" s="706">
        <v>43585</v>
      </c>
      <c r="M122" s="706">
        <v>43587</v>
      </c>
      <c r="N122" s="706">
        <v>43615</v>
      </c>
      <c r="O122" s="1009" t="s">
        <v>1815</v>
      </c>
      <c r="P122" s="1005"/>
      <c r="Q122" s="1005"/>
      <c r="R122" s="1006"/>
      <c r="S122" s="344" t="s">
        <v>1816</v>
      </c>
      <c r="T122" s="707" t="s">
        <v>1817</v>
      </c>
      <c r="U122" s="400"/>
      <c r="V122" s="339" t="s">
        <v>64</v>
      </c>
      <c r="W122" s="341" t="s">
        <v>76</v>
      </c>
      <c r="X122" s="344" t="s">
        <v>1818</v>
      </c>
      <c r="Y122" s="23"/>
      <c r="Z122" s="23"/>
    </row>
    <row r="123" spans="1:26" ht="72" customHeight="1">
      <c r="A123" s="658">
        <v>46</v>
      </c>
      <c r="B123" s="399" t="s">
        <v>60</v>
      </c>
      <c r="C123" s="399" t="s">
        <v>73</v>
      </c>
      <c r="D123" s="713">
        <v>43564</v>
      </c>
      <c r="E123" s="344" t="s">
        <v>1819</v>
      </c>
      <c r="F123" s="399" t="s">
        <v>81</v>
      </c>
      <c r="G123" s="344" t="s">
        <v>1820</v>
      </c>
      <c r="H123" s="344" t="s">
        <v>1821</v>
      </c>
      <c r="I123" s="399" t="s">
        <v>69</v>
      </c>
      <c r="J123" s="399" t="s">
        <v>1822</v>
      </c>
      <c r="K123" s="399" t="s">
        <v>1726</v>
      </c>
      <c r="L123" s="706">
        <v>43585</v>
      </c>
      <c r="M123" s="706">
        <v>43591</v>
      </c>
      <c r="N123" s="706">
        <v>43591</v>
      </c>
      <c r="O123" s="1009" t="s">
        <v>1823</v>
      </c>
      <c r="P123" s="1005"/>
      <c r="Q123" s="1005"/>
      <c r="R123" s="901"/>
      <c r="S123" s="680" t="s">
        <v>1824</v>
      </c>
      <c r="T123" s="707" t="s">
        <v>1825</v>
      </c>
      <c r="U123" s="710" t="s">
        <v>1826</v>
      </c>
      <c r="V123" s="339" t="s">
        <v>64</v>
      </c>
      <c r="W123" s="341" t="s">
        <v>76</v>
      </c>
      <c r="X123" s="344" t="s">
        <v>1827</v>
      </c>
      <c r="Y123" s="23"/>
      <c r="Z123" s="23"/>
    </row>
    <row r="124" spans="1:26" ht="72" customHeight="1">
      <c r="A124" s="1016">
        <v>47</v>
      </c>
      <c r="B124" s="983" t="s">
        <v>60</v>
      </c>
      <c r="C124" s="983" t="s">
        <v>73</v>
      </c>
      <c r="D124" s="1017">
        <v>43564</v>
      </c>
      <c r="E124" s="344" t="s">
        <v>1828</v>
      </c>
      <c r="F124" s="399" t="s">
        <v>81</v>
      </c>
      <c r="G124" s="1012" t="s">
        <v>1829</v>
      </c>
      <c r="H124" s="133" t="s">
        <v>1830</v>
      </c>
      <c r="I124" s="399" t="s">
        <v>69</v>
      </c>
      <c r="J124" s="399" t="s">
        <v>1831</v>
      </c>
      <c r="K124" s="399" t="s">
        <v>1832</v>
      </c>
      <c r="L124" s="706">
        <v>43585</v>
      </c>
      <c r="M124" s="706">
        <v>43587</v>
      </c>
      <c r="N124" s="706">
        <v>43646</v>
      </c>
      <c r="O124" s="1009" t="s">
        <v>1833</v>
      </c>
      <c r="P124" s="1005"/>
      <c r="Q124" s="1005"/>
      <c r="R124" s="1006"/>
      <c r="S124" s="344" t="s">
        <v>1831</v>
      </c>
      <c r="T124" s="707" t="s">
        <v>1834</v>
      </c>
      <c r="U124" s="400"/>
      <c r="V124" s="339" t="s">
        <v>64</v>
      </c>
      <c r="W124" s="341" t="s">
        <v>76</v>
      </c>
      <c r="X124" s="344" t="s">
        <v>1835</v>
      </c>
      <c r="Y124" s="23"/>
      <c r="Z124" s="23"/>
    </row>
    <row r="125" spans="1:26" ht="72" customHeight="1">
      <c r="A125" s="834"/>
      <c r="B125" s="834"/>
      <c r="C125" s="834"/>
      <c r="D125" s="834"/>
      <c r="E125" s="344" t="s">
        <v>1836</v>
      </c>
      <c r="F125" s="399" t="s">
        <v>81</v>
      </c>
      <c r="G125" s="834"/>
      <c r="H125" s="133" t="s">
        <v>1837</v>
      </c>
      <c r="I125" s="399" t="s">
        <v>69</v>
      </c>
      <c r="J125" s="379" t="s">
        <v>1838</v>
      </c>
      <c r="K125" s="399" t="s">
        <v>1832</v>
      </c>
      <c r="L125" s="706">
        <v>43585</v>
      </c>
      <c r="M125" s="706">
        <v>43587</v>
      </c>
      <c r="N125" s="706">
        <v>43615</v>
      </c>
      <c r="O125" s="1009" t="s">
        <v>1839</v>
      </c>
      <c r="P125" s="1005"/>
      <c r="Q125" s="1005"/>
      <c r="R125" s="1006"/>
      <c r="S125" s="344" t="s">
        <v>1840</v>
      </c>
      <c r="T125" s="707" t="s">
        <v>1841</v>
      </c>
      <c r="U125" s="400"/>
      <c r="V125" s="339" t="s">
        <v>64</v>
      </c>
      <c r="W125" s="341" t="s">
        <v>76</v>
      </c>
      <c r="X125" s="344" t="s">
        <v>1842</v>
      </c>
      <c r="Y125" s="23"/>
      <c r="Z125" s="23"/>
    </row>
    <row r="126" spans="1:26" ht="72" customHeight="1">
      <c r="A126" s="703"/>
      <c r="B126" s="704"/>
      <c r="C126" s="704"/>
      <c r="D126" s="705"/>
      <c r="E126" s="679"/>
      <c r="F126" s="704"/>
      <c r="G126" s="724"/>
      <c r="H126" s="344" t="s">
        <v>1843</v>
      </c>
      <c r="I126" s="399" t="s">
        <v>69</v>
      </c>
      <c r="J126" s="399" t="s">
        <v>1844</v>
      </c>
      <c r="K126" s="399" t="s">
        <v>1751</v>
      </c>
      <c r="L126" s="706">
        <v>43585</v>
      </c>
      <c r="M126" s="717">
        <v>43587</v>
      </c>
      <c r="N126" s="717">
        <v>43646</v>
      </c>
      <c r="O126" s="1009" t="s">
        <v>1845</v>
      </c>
      <c r="P126" s="1005"/>
      <c r="Q126" s="1005"/>
      <c r="R126" s="1006"/>
      <c r="S126" s="722" t="s">
        <v>1844</v>
      </c>
      <c r="T126" s="707" t="s">
        <v>1846</v>
      </c>
      <c r="U126" s="400"/>
      <c r="V126" s="339" t="s">
        <v>64</v>
      </c>
      <c r="W126" s="341" t="s">
        <v>76</v>
      </c>
      <c r="X126" s="344" t="s">
        <v>1847</v>
      </c>
      <c r="Y126" s="23"/>
      <c r="Z126" s="23"/>
    </row>
    <row r="127" spans="1:26" ht="72" customHeight="1">
      <c r="A127" s="703"/>
      <c r="B127" s="704"/>
      <c r="C127" s="704"/>
      <c r="D127" s="705"/>
      <c r="E127" s="679"/>
      <c r="F127" s="704"/>
      <c r="G127" s="724"/>
      <c r="H127" s="344" t="s">
        <v>1848</v>
      </c>
      <c r="I127" s="399" t="s">
        <v>69</v>
      </c>
      <c r="J127" s="399" t="s">
        <v>1849</v>
      </c>
      <c r="K127" s="399" t="s">
        <v>1726</v>
      </c>
      <c r="L127" s="706">
        <v>43585</v>
      </c>
      <c r="M127" s="706">
        <v>43587</v>
      </c>
      <c r="N127" s="706">
        <v>43600</v>
      </c>
      <c r="O127" s="1009" t="s">
        <v>1850</v>
      </c>
      <c r="P127" s="1005"/>
      <c r="Q127" s="1005"/>
      <c r="R127" s="1006"/>
      <c r="S127" s="344" t="s">
        <v>1851</v>
      </c>
      <c r="T127" s="707" t="s">
        <v>1852</v>
      </c>
      <c r="U127" s="710" t="s">
        <v>1853</v>
      </c>
      <c r="V127" s="339" t="s">
        <v>64</v>
      </c>
      <c r="W127" s="341" t="s">
        <v>76</v>
      </c>
      <c r="X127" s="344" t="s">
        <v>1854</v>
      </c>
      <c r="Y127" s="23"/>
      <c r="Z127" s="23"/>
    </row>
    <row r="128" spans="1:26" ht="15.75" customHeight="1">
      <c r="A128" s="120">
        <v>1</v>
      </c>
      <c r="B128" s="126" t="s">
        <v>60</v>
      </c>
      <c r="C128" s="126" t="s">
        <v>94</v>
      </c>
      <c r="D128" s="121">
        <v>43392</v>
      </c>
      <c r="E128" s="93" t="s">
        <v>1855</v>
      </c>
      <c r="F128" s="120" t="s">
        <v>75</v>
      </c>
      <c r="G128" s="93" t="s">
        <v>1856</v>
      </c>
      <c r="H128" s="93" t="s">
        <v>1857</v>
      </c>
      <c r="I128" s="120" t="s">
        <v>69</v>
      </c>
      <c r="J128" s="93" t="s">
        <v>1858</v>
      </c>
      <c r="K128" s="93" t="s">
        <v>1350</v>
      </c>
      <c r="L128" s="121">
        <v>43439</v>
      </c>
      <c r="M128" s="121">
        <v>43480</v>
      </c>
      <c r="N128" s="121">
        <v>43539</v>
      </c>
      <c r="O128" s="954" t="s">
        <v>1859</v>
      </c>
      <c r="P128" s="783"/>
      <c r="Q128" s="783"/>
      <c r="R128" s="805"/>
      <c r="S128" s="93" t="s">
        <v>1860</v>
      </c>
      <c r="T128" s="93" t="s">
        <v>1861</v>
      </c>
      <c r="U128" s="136" t="s">
        <v>1862</v>
      </c>
      <c r="V128" s="136"/>
      <c r="W128" s="120" t="s">
        <v>76</v>
      </c>
      <c r="X128" s="93" t="s">
        <v>1863</v>
      </c>
      <c r="Y128" s="96"/>
      <c r="Z128" s="23"/>
    </row>
    <row r="129" spans="1:26" ht="15.75" customHeight="1">
      <c r="A129" s="399">
        <v>3</v>
      </c>
      <c r="B129" s="126" t="s">
        <v>74</v>
      </c>
      <c r="C129" s="126" t="s">
        <v>94</v>
      </c>
      <c r="D129" s="121">
        <v>43403</v>
      </c>
      <c r="E129" s="137" t="s">
        <v>1864</v>
      </c>
      <c r="F129" s="120" t="s">
        <v>75</v>
      </c>
      <c r="G129" s="137" t="s">
        <v>1865</v>
      </c>
      <c r="H129" s="137" t="s">
        <v>1866</v>
      </c>
      <c r="I129" s="120" t="s">
        <v>69</v>
      </c>
      <c r="J129" s="93" t="s">
        <v>1867</v>
      </c>
      <c r="K129" s="93" t="s">
        <v>1350</v>
      </c>
      <c r="L129" s="121">
        <v>43439</v>
      </c>
      <c r="M129" s="121">
        <v>43511</v>
      </c>
      <c r="N129" s="121">
        <v>43661</v>
      </c>
      <c r="O129" s="954" t="s">
        <v>1868</v>
      </c>
      <c r="P129" s="783"/>
      <c r="Q129" s="783"/>
      <c r="R129" s="805"/>
      <c r="S129" s="126" t="s">
        <v>1869</v>
      </c>
      <c r="T129" s="93" t="s">
        <v>1870</v>
      </c>
      <c r="U129" s="200" t="s">
        <v>1871</v>
      </c>
      <c r="V129" s="136" t="s">
        <v>71</v>
      </c>
      <c r="W129" s="120" t="s">
        <v>76</v>
      </c>
      <c r="X129" s="93" t="s">
        <v>1872</v>
      </c>
      <c r="Y129" s="23"/>
      <c r="Z129" s="23"/>
    </row>
    <row r="130" spans="1:26" ht="15.75" customHeight="1">
      <c r="A130" s="399">
        <v>6</v>
      </c>
      <c r="B130" s="126" t="s">
        <v>74</v>
      </c>
      <c r="C130" s="126" t="s">
        <v>94</v>
      </c>
      <c r="D130" s="121">
        <v>43403</v>
      </c>
      <c r="E130" s="137" t="s">
        <v>1873</v>
      </c>
      <c r="F130" s="120" t="s">
        <v>75</v>
      </c>
      <c r="G130" s="137" t="s">
        <v>1874</v>
      </c>
      <c r="H130" s="137" t="s">
        <v>1875</v>
      </c>
      <c r="I130" s="120" t="s">
        <v>69</v>
      </c>
      <c r="J130" s="93" t="s">
        <v>1876</v>
      </c>
      <c r="K130" s="93" t="s">
        <v>1350</v>
      </c>
      <c r="L130" s="121">
        <v>43439</v>
      </c>
      <c r="M130" s="121">
        <v>43525</v>
      </c>
      <c r="N130" s="121">
        <v>43677</v>
      </c>
      <c r="O130" s="954" t="s">
        <v>1877</v>
      </c>
      <c r="P130" s="783"/>
      <c r="Q130" s="783"/>
      <c r="R130" s="805"/>
      <c r="S130" s="126" t="s">
        <v>1878</v>
      </c>
      <c r="T130" s="93" t="s">
        <v>1879</v>
      </c>
      <c r="U130" s="665" t="s">
        <v>1880</v>
      </c>
      <c r="V130" s="136" t="s">
        <v>71</v>
      </c>
      <c r="W130" s="120" t="s">
        <v>76</v>
      </c>
      <c r="X130" s="93" t="s">
        <v>1881</v>
      </c>
      <c r="Y130" s="23"/>
      <c r="Z130" s="23"/>
    </row>
    <row r="131" spans="1:26" ht="186.75" customHeight="1">
      <c r="A131" s="676">
        <v>1</v>
      </c>
      <c r="B131" s="676" t="s">
        <v>74</v>
      </c>
      <c r="C131" s="676" t="s">
        <v>66</v>
      </c>
      <c r="D131" s="677">
        <v>43451</v>
      </c>
      <c r="E131" s="618" t="s">
        <v>1882</v>
      </c>
      <c r="F131" s="676" t="s">
        <v>75</v>
      </c>
      <c r="G131" s="618" t="s">
        <v>1523</v>
      </c>
      <c r="H131" s="618" t="s">
        <v>1883</v>
      </c>
      <c r="I131" s="394" t="s">
        <v>69</v>
      </c>
      <c r="J131" s="394" t="s">
        <v>1884</v>
      </c>
      <c r="K131" s="394" t="s">
        <v>1525</v>
      </c>
      <c r="L131" s="617">
        <v>43451</v>
      </c>
      <c r="M131" s="617">
        <v>43497</v>
      </c>
      <c r="N131" s="617">
        <v>43524</v>
      </c>
      <c r="O131" s="1010" t="s">
        <v>1885</v>
      </c>
      <c r="P131" s="867"/>
      <c r="Q131" s="867"/>
      <c r="R131" s="868"/>
      <c r="S131" s="704" t="s">
        <v>1886</v>
      </c>
      <c r="T131" s="618" t="s">
        <v>1887</v>
      </c>
      <c r="U131" s="725" t="s">
        <v>1888</v>
      </c>
      <c r="V131" s="618" t="s">
        <v>71</v>
      </c>
      <c r="W131" s="394" t="s">
        <v>76</v>
      </c>
      <c r="X131" s="679" t="s">
        <v>1889</v>
      </c>
      <c r="Y131" s="681"/>
      <c r="Z131" s="680"/>
    </row>
    <row r="132" spans="1:26" ht="127.5" customHeight="1">
      <c r="A132" s="726" t="s">
        <v>1890</v>
      </c>
      <c r="B132" s="727"/>
      <c r="C132" s="727"/>
      <c r="D132" s="727"/>
      <c r="E132" s="727"/>
      <c r="F132" s="727"/>
      <c r="G132" s="727"/>
      <c r="H132" s="727"/>
      <c r="I132" s="727"/>
      <c r="J132" s="727"/>
      <c r="K132" s="727"/>
      <c r="L132" s="727"/>
      <c r="M132" s="727"/>
      <c r="N132" s="727"/>
      <c r="O132" s="727"/>
      <c r="P132" s="727"/>
      <c r="Q132" s="727"/>
      <c r="R132" s="727"/>
      <c r="S132" s="727"/>
      <c r="T132" s="728"/>
      <c r="U132" s="727"/>
      <c r="V132" s="727"/>
      <c r="W132" s="727"/>
      <c r="X132" s="727"/>
      <c r="Y132" s="727"/>
      <c r="Z132" s="727"/>
    </row>
    <row r="133" spans="1:26" ht="127.5" customHeight="1">
      <c r="A133" s="461">
        <v>1</v>
      </c>
      <c r="B133" s="126" t="s">
        <v>74</v>
      </c>
      <c r="C133" s="126" t="s">
        <v>66</v>
      </c>
      <c r="D133" s="312">
        <v>43922</v>
      </c>
      <c r="E133" s="93" t="s">
        <v>1891</v>
      </c>
      <c r="F133" s="126" t="s">
        <v>75</v>
      </c>
      <c r="G133" s="93" t="s">
        <v>1892</v>
      </c>
      <c r="H133" s="119" t="s">
        <v>1893</v>
      </c>
      <c r="I133" s="119" t="s">
        <v>69</v>
      </c>
      <c r="J133" s="119" t="s">
        <v>1894</v>
      </c>
      <c r="K133" s="120" t="s">
        <v>1895</v>
      </c>
      <c r="L133" s="121">
        <v>43922</v>
      </c>
      <c r="M133" s="121">
        <v>43922</v>
      </c>
      <c r="N133" s="121">
        <v>44012</v>
      </c>
      <c r="O133" s="1001" t="s">
        <v>1896</v>
      </c>
      <c r="P133" s="783"/>
      <c r="Q133" s="783"/>
      <c r="R133" s="805"/>
      <c r="S133" s="143" t="s">
        <v>1897</v>
      </c>
      <c r="T133" s="136" t="s">
        <v>1898</v>
      </c>
      <c r="U133" s="93" t="s">
        <v>1899</v>
      </c>
      <c r="V133" s="120" t="s">
        <v>64</v>
      </c>
      <c r="W133" s="483" t="s">
        <v>76</v>
      </c>
      <c r="X133" s="123" t="s">
        <v>1900</v>
      </c>
      <c r="Y133" s="23"/>
      <c r="Z133" s="23"/>
    </row>
    <row r="134" spans="1:26" ht="127.5" customHeight="1">
      <c r="A134" s="1022">
        <v>2</v>
      </c>
      <c r="B134" s="832" t="s">
        <v>60</v>
      </c>
      <c r="C134" s="832" t="s">
        <v>86</v>
      </c>
      <c r="D134" s="1025">
        <v>43665</v>
      </c>
      <c r="E134" s="832" t="s">
        <v>1901</v>
      </c>
      <c r="F134" s="1024" t="s">
        <v>61</v>
      </c>
      <c r="G134" s="918" t="s">
        <v>1902</v>
      </c>
      <c r="H134" s="93" t="s">
        <v>1903</v>
      </c>
      <c r="I134" s="120" t="s">
        <v>62</v>
      </c>
      <c r="J134" s="120" t="s">
        <v>1904</v>
      </c>
      <c r="K134" s="120" t="s">
        <v>419</v>
      </c>
      <c r="L134" s="642">
        <v>43677</v>
      </c>
      <c r="M134" s="642">
        <v>43677</v>
      </c>
      <c r="N134" s="121">
        <v>43707</v>
      </c>
      <c r="O134" s="1002" t="s">
        <v>1905</v>
      </c>
      <c r="P134" s="783"/>
      <c r="Q134" s="783"/>
      <c r="R134" s="805"/>
      <c r="S134" s="126" t="s">
        <v>1906</v>
      </c>
      <c r="T134" s="136" t="s">
        <v>1907</v>
      </c>
      <c r="U134" s="120" t="s">
        <v>1908</v>
      </c>
      <c r="V134" s="339" t="s">
        <v>64</v>
      </c>
      <c r="W134" s="347" t="s">
        <v>76</v>
      </c>
      <c r="X134" s="123" t="s">
        <v>1909</v>
      </c>
      <c r="Y134" s="23"/>
      <c r="Z134" s="23"/>
    </row>
    <row r="135" spans="1:26" ht="127.5" customHeight="1">
      <c r="A135" s="834"/>
      <c r="B135" s="834"/>
      <c r="C135" s="834"/>
      <c r="D135" s="834"/>
      <c r="E135" s="834"/>
      <c r="F135" s="834"/>
      <c r="G135" s="834"/>
      <c r="H135" s="93" t="s">
        <v>1910</v>
      </c>
      <c r="I135" s="120" t="s">
        <v>62</v>
      </c>
      <c r="J135" s="120" t="s">
        <v>1911</v>
      </c>
      <c r="K135" s="120" t="s">
        <v>419</v>
      </c>
      <c r="L135" s="642">
        <v>43677</v>
      </c>
      <c r="M135" s="642">
        <v>43709</v>
      </c>
      <c r="N135" s="121">
        <v>43830</v>
      </c>
      <c r="O135" s="1002" t="s">
        <v>1912</v>
      </c>
      <c r="P135" s="783"/>
      <c r="Q135" s="783"/>
      <c r="R135" s="805"/>
      <c r="S135" s="397"/>
      <c r="T135" s="136" t="s">
        <v>1913</v>
      </c>
      <c r="U135" s="120" t="s">
        <v>1914</v>
      </c>
      <c r="V135" s="339" t="s">
        <v>64</v>
      </c>
      <c r="W135" s="347" t="s">
        <v>76</v>
      </c>
      <c r="X135" s="123" t="s">
        <v>1915</v>
      </c>
      <c r="Y135" s="23"/>
      <c r="Z135" s="23"/>
    </row>
    <row r="136" spans="1:26" ht="127.5" customHeight="1">
      <c r="A136" s="729">
        <v>4</v>
      </c>
      <c r="B136" s="128" t="s">
        <v>60</v>
      </c>
      <c r="C136" s="128" t="s">
        <v>96</v>
      </c>
      <c r="D136" s="730">
        <v>43679</v>
      </c>
      <c r="E136" s="128" t="s">
        <v>242</v>
      </c>
      <c r="F136" s="655" t="s">
        <v>61</v>
      </c>
      <c r="G136" s="128" t="s">
        <v>243</v>
      </c>
      <c r="H136" s="93" t="s">
        <v>1916</v>
      </c>
      <c r="I136" s="120" t="s">
        <v>62</v>
      </c>
      <c r="J136" s="126" t="s">
        <v>1917</v>
      </c>
      <c r="K136" s="120" t="s">
        <v>218</v>
      </c>
      <c r="L136" s="642">
        <v>43692</v>
      </c>
      <c r="M136" s="642">
        <v>43692</v>
      </c>
      <c r="N136" s="642">
        <v>43830</v>
      </c>
      <c r="O136" s="982" t="s">
        <v>1918</v>
      </c>
      <c r="P136" s="783"/>
      <c r="Q136" s="783"/>
      <c r="R136" s="805"/>
      <c r="S136" s="143" t="s">
        <v>1919</v>
      </c>
      <c r="T136" s="731" t="s">
        <v>1920</v>
      </c>
      <c r="U136" s="142" t="s">
        <v>1921</v>
      </c>
      <c r="V136" s="339" t="s">
        <v>64</v>
      </c>
      <c r="W136" s="359" t="s">
        <v>76</v>
      </c>
      <c r="X136" s="123" t="s">
        <v>1922</v>
      </c>
      <c r="Y136" s="23"/>
      <c r="Z136" s="23"/>
    </row>
    <row r="137" spans="1:26" ht="127.5" customHeight="1">
      <c r="A137" s="446">
        <v>5</v>
      </c>
      <c r="B137" s="120" t="s">
        <v>60</v>
      </c>
      <c r="C137" s="120" t="s">
        <v>96</v>
      </c>
      <c r="D137" s="642">
        <v>43679</v>
      </c>
      <c r="E137" s="93" t="s">
        <v>1923</v>
      </c>
      <c r="F137" s="341" t="s">
        <v>61</v>
      </c>
      <c r="G137" s="93" t="s">
        <v>1924</v>
      </c>
      <c r="H137" s="93" t="s">
        <v>1925</v>
      </c>
      <c r="I137" s="120" t="s">
        <v>62</v>
      </c>
      <c r="J137" s="126" t="s">
        <v>1917</v>
      </c>
      <c r="K137" s="120" t="s">
        <v>218</v>
      </c>
      <c r="L137" s="642">
        <v>43692</v>
      </c>
      <c r="M137" s="642">
        <v>43692</v>
      </c>
      <c r="N137" s="686">
        <v>43830</v>
      </c>
      <c r="O137" s="982" t="s">
        <v>1926</v>
      </c>
      <c r="P137" s="783"/>
      <c r="Q137" s="783"/>
      <c r="R137" s="805"/>
      <c r="S137" s="143" t="s">
        <v>1927</v>
      </c>
      <c r="T137" s="731" t="s">
        <v>1928</v>
      </c>
      <c r="U137" s="732" t="s">
        <v>1929</v>
      </c>
      <c r="V137" s="339" t="s">
        <v>64</v>
      </c>
      <c r="W137" s="359" t="s">
        <v>76</v>
      </c>
      <c r="X137" s="123" t="s">
        <v>1922</v>
      </c>
      <c r="Y137" s="23"/>
      <c r="Z137" s="23"/>
    </row>
    <row r="138" spans="1:26" ht="127.5" customHeight="1">
      <c r="A138" s="832">
        <v>1</v>
      </c>
      <c r="B138" s="832" t="s">
        <v>80</v>
      </c>
      <c r="C138" s="832" t="s">
        <v>476</v>
      </c>
      <c r="D138" s="1023">
        <v>43892</v>
      </c>
      <c r="E138" s="832" t="s">
        <v>477</v>
      </c>
      <c r="F138" s="832" t="s">
        <v>68</v>
      </c>
      <c r="G138" s="832" t="s">
        <v>478</v>
      </c>
      <c r="H138" s="93" t="s">
        <v>1930</v>
      </c>
      <c r="I138" s="120" t="s">
        <v>62</v>
      </c>
      <c r="J138" s="120" t="s">
        <v>1931</v>
      </c>
      <c r="K138" s="120" t="s">
        <v>481</v>
      </c>
      <c r="L138" s="121">
        <v>43892</v>
      </c>
      <c r="M138" s="121">
        <v>43892</v>
      </c>
      <c r="N138" s="121">
        <v>43892</v>
      </c>
      <c r="O138" s="1003" t="s">
        <v>1932</v>
      </c>
      <c r="P138" s="865"/>
      <c r="Q138" s="865"/>
      <c r="R138" s="866"/>
      <c r="S138" s="119" t="s">
        <v>1933</v>
      </c>
      <c r="T138" s="123" t="s">
        <v>1934</v>
      </c>
      <c r="U138" s="345" t="s">
        <v>495</v>
      </c>
      <c r="V138" s="339" t="s">
        <v>64</v>
      </c>
      <c r="W138" s="341" t="s">
        <v>76</v>
      </c>
      <c r="X138" s="126" t="s">
        <v>1935</v>
      </c>
      <c r="Y138" s="23"/>
      <c r="Z138" s="23"/>
    </row>
    <row r="139" spans="1:26" ht="127.5" customHeight="1">
      <c r="A139" s="834"/>
      <c r="B139" s="834"/>
      <c r="C139" s="834"/>
      <c r="D139" s="834"/>
      <c r="E139" s="834"/>
      <c r="F139" s="834"/>
      <c r="G139" s="834"/>
      <c r="H139" s="93" t="s">
        <v>479</v>
      </c>
      <c r="I139" s="120" t="s">
        <v>69</v>
      </c>
      <c r="J139" s="120" t="s">
        <v>480</v>
      </c>
      <c r="K139" s="120" t="s">
        <v>481</v>
      </c>
      <c r="L139" s="121">
        <v>43892</v>
      </c>
      <c r="M139" s="121">
        <v>43892</v>
      </c>
      <c r="N139" s="121">
        <v>44044</v>
      </c>
      <c r="O139" s="1004" t="s">
        <v>1936</v>
      </c>
      <c r="P139" s="1005"/>
      <c r="Q139" s="1005"/>
      <c r="R139" s="1006"/>
      <c r="S139" s="357" t="s">
        <v>1937</v>
      </c>
      <c r="T139" s="123" t="s">
        <v>1938</v>
      </c>
      <c r="U139" s="733"/>
      <c r="V139" s="339" t="s">
        <v>77</v>
      </c>
      <c r="W139" s="341" t="s">
        <v>76</v>
      </c>
      <c r="X139" s="126" t="s">
        <v>1939</v>
      </c>
      <c r="Y139" s="23"/>
      <c r="Z139" s="23"/>
    </row>
    <row r="140" spans="1:26" ht="127.5" customHeight="1">
      <c r="A140" s="1024">
        <v>3</v>
      </c>
      <c r="B140" s="832" t="s">
        <v>80</v>
      </c>
      <c r="C140" s="832" t="s">
        <v>476</v>
      </c>
      <c r="D140" s="1023">
        <v>43936</v>
      </c>
      <c r="E140" s="832" t="s">
        <v>1940</v>
      </c>
      <c r="F140" s="832" t="s">
        <v>68</v>
      </c>
      <c r="G140" s="832" t="s">
        <v>1941</v>
      </c>
      <c r="H140" s="606" t="s">
        <v>1942</v>
      </c>
      <c r="I140" s="120" t="s">
        <v>62</v>
      </c>
      <c r="J140" s="120" t="s">
        <v>1931</v>
      </c>
      <c r="K140" s="120" t="s">
        <v>481</v>
      </c>
      <c r="L140" s="121">
        <v>43936</v>
      </c>
      <c r="M140" s="121">
        <v>43936</v>
      </c>
      <c r="N140" s="121">
        <v>43951</v>
      </c>
      <c r="O140" s="976" t="s">
        <v>1943</v>
      </c>
      <c r="P140" s="807"/>
      <c r="Q140" s="807"/>
      <c r="R140" s="891"/>
      <c r="S140" s="93" t="s">
        <v>1944</v>
      </c>
      <c r="T140" s="93" t="s">
        <v>1945</v>
      </c>
      <c r="U140" s="345" t="s">
        <v>495</v>
      </c>
      <c r="V140" s="339" t="s">
        <v>64</v>
      </c>
      <c r="W140" s="341" t="s">
        <v>76</v>
      </c>
      <c r="X140" s="126" t="s">
        <v>1946</v>
      </c>
      <c r="Y140" s="23"/>
      <c r="Z140" s="23"/>
    </row>
    <row r="141" spans="1:26" ht="127.5" customHeight="1">
      <c r="A141" s="834"/>
      <c r="B141" s="833"/>
      <c r="C141" s="834"/>
      <c r="D141" s="834"/>
      <c r="E141" s="834"/>
      <c r="F141" s="834"/>
      <c r="G141" s="834"/>
      <c r="H141" s="606" t="s">
        <v>1947</v>
      </c>
      <c r="I141" s="120" t="s">
        <v>69</v>
      </c>
      <c r="J141" s="120" t="s">
        <v>1948</v>
      </c>
      <c r="K141" s="120" t="s">
        <v>481</v>
      </c>
      <c r="L141" s="121">
        <v>43936</v>
      </c>
      <c r="M141" s="121">
        <v>43957</v>
      </c>
      <c r="N141" s="121">
        <v>44012</v>
      </c>
      <c r="O141" s="1007" t="s">
        <v>1949</v>
      </c>
      <c r="P141" s="1008"/>
      <c r="Q141" s="1008"/>
      <c r="R141" s="961"/>
      <c r="S141" s="357" t="s">
        <v>1950</v>
      </c>
      <c r="T141" s="93" t="s">
        <v>1951</v>
      </c>
      <c r="U141" s="397"/>
      <c r="V141" s="339" t="s">
        <v>77</v>
      </c>
      <c r="W141" s="341" t="s">
        <v>76</v>
      </c>
      <c r="X141" s="126" t="s">
        <v>1952</v>
      </c>
      <c r="Y141" s="23"/>
      <c r="Z141" s="23"/>
    </row>
    <row r="142" spans="1:26" ht="127.5" customHeight="1">
      <c r="A142" s="399">
        <v>4</v>
      </c>
      <c r="B142" s="126" t="s">
        <v>74</v>
      </c>
      <c r="C142" s="126" t="s">
        <v>94</v>
      </c>
      <c r="D142" s="121">
        <v>43867</v>
      </c>
      <c r="E142" s="137" t="s">
        <v>1953</v>
      </c>
      <c r="F142" s="120" t="s">
        <v>75</v>
      </c>
      <c r="G142" s="137" t="s">
        <v>1954</v>
      </c>
      <c r="H142" s="137" t="s">
        <v>1955</v>
      </c>
      <c r="I142" s="120" t="s">
        <v>69</v>
      </c>
      <c r="J142" s="93" t="s">
        <v>1956</v>
      </c>
      <c r="K142" s="93" t="s">
        <v>1957</v>
      </c>
      <c r="L142" s="121">
        <v>43881</v>
      </c>
      <c r="M142" s="121">
        <v>43891</v>
      </c>
      <c r="N142" s="132">
        <v>44134</v>
      </c>
      <c r="O142" s="954" t="s">
        <v>1958</v>
      </c>
      <c r="P142" s="783"/>
      <c r="Q142" s="783"/>
      <c r="R142" s="805"/>
      <c r="S142" s="93" t="s">
        <v>1959</v>
      </c>
      <c r="T142" s="129" t="s">
        <v>1960</v>
      </c>
      <c r="U142" s="401" t="s">
        <v>1961</v>
      </c>
      <c r="V142" s="120" t="s">
        <v>64</v>
      </c>
      <c r="W142" s="120" t="s">
        <v>76</v>
      </c>
      <c r="X142" s="93" t="s">
        <v>1962</v>
      </c>
      <c r="Y142" s="23"/>
      <c r="Z142" s="23"/>
    </row>
    <row r="143" spans="1:26" ht="127.5" customHeight="1">
      <c r="A143" s="399">
        <v>5</v>
      </c>
      <c r="B143" s="126" t="s">
        <v>74</v>
      </c>
      <c r="C143" s="126" t="s">
        <v>94</v>
      </c>
      <c r="D143" s="121">
        <v>43867</v>
      </c>
      <c r="E143" s="137" t="s">
        <v>1953</v>
      </c>
      <c r="F143" s="120" t="s">
        <v>75</v>
      </c>
      <c r="G143" s="137" t="s">
        <v>1954</v>
      </c>
      <c r="H143" s="137" t="s">
        <v>1963</v>
      </c>
      <c r="I143" s="120" t="s">
        <v>69</v>
      </c>
      <c r="J143" s="93" t="s">
        <v>1956</v>
      </c>
      <c r="K143" s="93" t="s">
        <v>1957</v>
      </c>
      <c r="L143" s="121">
        <v>43881</v>
      </c>
      <c r="M143" s="121">
        <v>43891</v>
      </c>
      <c r="N143" s="132">
        <v>44134</v>
      </c>
      <c r="O143" s="954" t="s">
        <v>1964</v>
      </c>
      <c r="P143" s="783"/>
      <c r="Q143" s="783"/>
      <c r="R143" s="805"/>
      <c r="S143" s="93" t="s">
        <v>1959</v>
      </c>
      <c r="T143" s="129" t="s">
        <v>1965</v>
      </c>
      <c r="U143" s="401" t="s">
        <v>1966</v>
      </c>
      <c r="V143" s="120" t="s">
        <v>64</v>
      </c>
      <c r="W143" s="120" t="s">
        <v>76</v>
      </c>
      <c r="X143" s="93" t="s">
        <v>1967</v>
      </c>
      <c r="Y143" s="23"/>
      <c r="Z143" s="23"/>
    </row>
    <row r="144" spans="1:26" ht="127.5" customHeight="1">
      <c r="A144" s="734">
        <v>1</v>
      </c>
      <c r="B144" s="674" t="s">
        <v>60</v>
      </c>
      <c r="C144" s="735" t="s">
        <v>1968</v>
      </c>
      <c r="D144" s="646">
        <v>43665</v>
      </c>
      <c r="E144" s="131" t="s">
        <v>1969</v>
      </c>
      <c r="F144" s="736" t="s">
        <v>61</v>
      </c>
      <c r="G144" s="131" t="s">
        <v>1970</v>
      </c>
      <c r="H144" s="131" t="s">
        <v>1971</v>
      </c>
      <c r="I144" s="674" t="s">
        <v>62</v>
      </c>
      <c r="J144" s="674" t="s">
        <v>1972</v>
      </c>
      <c r="K144" s="674" t="s">
        <v>1973</v>
      </c>
      <c r="L144" s="737">
        <v>43678</v>
      </c>
      <c r="M144" s="737">
        <v>43678</v>
      </c>
      <c r="N144" s="737">
        <v>43830</v>
      </c>
      <c r="O144" s="958" t="s">
        <v>1974</v>
      </c>
      <c r="P144" s="783"/>
      <c r="Q144" s="783"/>
      <c r="R144" s="805"/>
      <c r="S144" s="628" t="s">
        <v>1975</v>
      </c>
      <c r="T144" s="628" t="s">
        <v>1976</v>
      </c>
      <c r="U144" s="738" t="s">
        <v>1977</v>
      </c>
      <c r="V144" s="93" t="s">
        <v>64</v>
      </c>
      <c r="W144" s="120" t="s">
        <v>76</v>
      </c>
      <c r="X144" s="739" t="s">
        <v>1922</v>
      </c>
      <c r="Y144" s="23"/>
      <c r="Z144" s="23"/>
    </row>
    <row r="145" spans="1:26" ht="127.5" customHeight="1">
      <c r="A145" s="941">
        <v>5</v>
      </c>
      <c r="B145" s="938" t="s">
        <v>60</v>
      </c>
      <c r="C145" s="928" t="s">
        <v>96</v>
      </c>
      <c r="D145" s="929">
        <v>44433</v>
      </c>
      <c r="E145" s="930" t="s">
        <v>451</v>
      </c>
      <c r="F145" s="932" t="s">
        <v>61</v>
      </c>
      <c r="G145" s="933" t="s">
        <v>452</v>
      </c>
      <c r="H145" s="934" t="s">
        <v>453</v>
      </c>
      <c r="I145" s="935" t="s">
        <v>375</v>
      </c>
      <c r="J145" s="935" t="s">
        <v>454</v>
      </c>
      <c r="K145" s="935" t="s">
        <v>455</v>
      </c>
      <c r="L145" s="936">
        <v>44433</v>
      </c>
      <c r="M145" s="936">
        <v>44440</v>
      </c>
      <c r="N145" s="944">
        <v>44530</v>
      </c>
      <c r="O145" s="890" t="s">
        <v>456</v>
      </c>
      <c r="P145" s="865"/>
      <c r="Q145" s="865"/>
      <c r="R145" s="866"/>
      <c r="S145" s="937" t="s">
        <v>457</v>
      </c>
      <c r="T145" s="938" t="s">
        <v>1978</v>
      </c>
      <c r="U145" s="939" t="s">
        <v>457</v>
      </c>
      <c r="V145" s="999"/>
      <c r="W145" s="940" t="s">
        <v>76</v>
      </c>
      <c r="X145" s="1000" t="s">
        <v>1979</v>
      </c>
      <c r="Y145" s="23"/>
      <c r="Z145" s="23"/>
    </row>
    <row r="146" spans="1:26" ht="127.5" customHeight="1">
      <c r="A146" s="834"/>
      <c r="B146" s="834"/>
      <c r="C146" s="888"/>
      <c r="D146" s="834"/>
      <c r="E146" s="931"/>
      <c r="F146" s="834"/>
      <c r="G146" s="834"/>
      <c r="H146" s="834"/>
      <c r="I146" s="834"/>
      <c r="J146" s="834"/>
      <c r="K146" s="834"/>
      <c r="L146" s="834"/>
      <c r="M146" s="834"/>
      <c r="N146" s="844"/>
      <c r="O146" s="844"/>
      <c r="P146" s="867"/>
      <c r="Q146" s="867"/>
      <c r="R146" s="868"/>
      <c r="S146" s="834"/>
      <c r="T146" s="834"/>
      <c r="U146" s="834"/>
      <c r="V146" s="834"/>
      <c r="W146" s="834"/>
      <c r="X146" s="834"/>
      <c r="Y146" s="23"/>
      <c r="Z146" s="23"/>
    </row>
    <row r="147" spans="1:26" ht="127.5" customHeight="1">
      <c r="A147" s="148">
        <v>6</v>
      </c>
      <c r="B147" s="170" t="s">
        <v>60</v>
      </c>
      <c r="C147" s="376" t="s">
        <v>96</v>
      </c>
      <c r="D147" s="150">
        <v>44433</v>
      </c>
      <c r="E147" s="377" t="s">
        <v>460</v>
      </c>
      <c r="F147" s="152" t="s">
        <v>61</v>
      </c>
      <c r="G147" s="378" t="s">
        <v>461</v>
      </c>
      <c r="H147" s="379" t="s">
        <v>1980</v>
      </c>
      <c r="I147" s="379" t="s">
        <v>375</v>
      </c>
      <c r="J147" s="935" t="s">
        <v>463</v>
      </c>
      <c r="K147" s="935" t="s">
        <v>455</v>
      </c>
      <c r="L147" s="375">
        <v>44433</v>
      </c>
      <c r="M147" s="380">
        <v>44440</v>
      </c>
      <c r="N147" s="381">
        <v>44500</v>
      </c>
      <c r="O147" s="945" t="s">
        <v>464</v>
      </c>
      <c r="P147" s="783"/>
      <c r="Q147" s="783"/>
      <c r="R147" s="805"/>
      <c r="S147" s="382" t="s">
        <v>465</v>
      </c>
      <c r="T147" s="170" t="s">
        <v>466</v>
      </c>
      <c r="U147" s="383" t="s">
        <v>1981</v>
      </c>
      <c r="V147" s="740"/>
      <c r="W147" s="152" t="s">
        <v>76</v>
      </c>
      <c r="X147" s="741" t="s">
        <v>468</v>
      </c>
      <c r="Y147" s="23"/>
      <c r="Z147" s="23"/>
    </row>
    <row r="148" spans="1:26" ht="127.5" customHeight="1">
      <c r="A148" s="148">
        <v>7</v>
      </c>
      <c r="B148" s="170" t="s">
        <v>60</v>
      </c>
      <c r="C148" s="376" t="s">
        <v>96</v>
      </c>
      <c r="D148" s="150">
        <v>44433</v>
      </c>
      <c r="E148" s="377" t="s">
        <v>469</v>
      </c>
      <c r="F148" s="152" t="s">
        <v>61</v>
      </c>
      <c r="G148" s="378" t="s">
        <v>470</v>
      </c>
      <c r="H148" s="384" t="s">
        <v>471</v>
      </c>
      <c r="I148" s="379" t="s">
        <v>375</v>
      </c>
      <c r="J148" s="834"/>
      <c r="K148" s="834"/>
      <c r="L148" s="380">
        <v>44433</v>
      </c>
      <c r="M148" s="380">
        <v>44440</v>
      </c>
      <c r="N148" s="381">
        <v>44530</v>
      </c>
      <c r="O148" s="945" t="s">
        <v>472</v>
      </c>
      <c r="P148" s="783"/>
      <c r="Q148" s="783"/>
      <c r="R148" s="805"/>
      <c r="S148" s="385" t="s">
        <v>457</v>
      </c>
      <c r="T148" s="170" t="s">
        <v>473</v>
      </c>
      <c r="U148" s="386" t="s">
        <v>457</v>
      </c>
      <c r="V148" s="740"/>
      <c r="W148" s="152" t="s">
        <v>76</v>
      </c>
      <c r="X148" s="741" t="s">
        <v>474</v>
      </c>
      <c r="Y148" s="23"/>
      <c r="Z148" s="23"/>
    </row>
    <row r="149" spans="1:26" ht="127.5" customHeight="1">
      <c r="A149" s="443">
        <v>6</v>
      </c>
      <c r="B149" s="463" t="s">
        <v>60</v>
      </c>
      <c r="C149" s="463" t="s">
        <v>66</v>
      </c>
      <c r="D149" s="464">
        <v>44146</v>
      </c>
      <c r="E149" s="465" t="s">
        <v>509</v>
      </c>
      <c r="F149" s="463" t="s">
        <v>81</v>
      </c>
      <c r="G149" s="463" t="s">
        <v>510</v>
      </c>
      <c r="H149" s="464" t="s">
        <v>511</v>
      </c>
      <c r="I149" s="463" t="s">
        <v>69</v>
      </c>
      <c r="J149" s="463" t="s">
        <v>512</v>
      </c>
      <c r="K149" s="463" t="s">
        <v>513</v>
      </c>
      <c r="L149" s="464">
        <v>44146</v>
      </c>
      <c r="M149" s="445">
        <v>44146</v>
      </c>
      <c r="N149" s="466">
        <v>44346</v>
      </c>
      <c r="O149" s="959" t="s">
        <v>514</v>
      </c>
      <c r="P149" s="805"/>
      <c r="Q149" s="467" t="s">
        <v>1982</v>
      </c>
      <c r="R149" s="468" t="s">
        <v>1983</v>
      </c>
      <c r="S149" s="469" t="s">
        <v>517</v>
      </c>
      <c r="T149" s="439" t="s">
        <v>64</v>
      </c>
      <c r="U149" s="120" t="s">
        <v>76</v>
      </c>
      <c r="V149" s="741" t="s">
        <v>518</v>
      </c>
      <c r="W149" s="23"/>
      <c r="X149" s="23"/>
      <c r="Y149" s="23"/>
      <c r="Z149" s="23"/>
    </row>
    <row r="150" spans="1:26" ht="127.5" customHeight="1">
      <c r="A150" s="443"/>
      <c r="B150" s="444" t="s">
        <v>60</v>
      </c>
      <c r="C150" s="444" t="s">
        <v>66</v>
      </c>
      <c r="D150" s="445">
        <v>44413</v>
      </c>
      <c r="E150" s="458" t="s">
        <v>539</v>
      </c>
      <c r="F150" s="458" t="s">
        <v>68</v>
      </c>
      <c r="G150" s="458" t="s">
        <v>540</v>
      </c>
      <c r="H150" s="444" t="s">
        <v>541</v>
      </c>
      <c r="I150" s="444" t="s">
        <v>69</v>
      </c>
      <c r="J150" s="444" t="s">
        <v>542</v>
      </c>
      <c r="K150" s="444" t="s">
        <v>501</v>
      </c>
      <c r="L150" s="445">
        <v>44413</v>
      </c>
      <c r="M150" s="445">
        <v>44413</v>
      </c>
      <c r="N150" s="466">
        <v>44500</v>
      </c>
      <c r="O150" s="958" t="s">
        <v>1984</v>
      </c>
      <c r="P150" s="805"/>
      <c r="Q150" s="480" t="s">
        <v>544</v>
      </c>
      <c r="R150" s="121" t="s">
        <v>545</v>
      </c>
      <c r="S150" s="469" t="s">
        <v>546</v>
      </c>
      <c r="T150" s="439" t="s">
        <v>64</v>
      </c>
      <c r="U150" s="355" t="s">
        <v>76</v>
      </c>
      <c r="V150" s="742" t="s">
        <v>547</v>
      </c>
      <c r="W150" s="23"/>
      <c r="X150" s="23"/>
      <c r="Y150" s="23"/>
      <c r="Z150" s="23"/>
    </row>
    <row r="151" spans="1:26" ht="127.5" customHeight="1">
      <c r="A151" s="443">
        <v>8</v>
      </c>
      <c r="B151" s="463" t="s">
        <v>60</v>
      </c>
      <c r="C151" s="463" t="s">
        <v>66</v>
      </c>
      <c r="D151" s="464">
        <v>44146</v>
      </c>
      <c r="E151" s="465" t="s">
        <v>548</v>
      </c>
      <c r="F151" s="463" t="s">
        <v>81</v>
      </c>
      <c r="G151" s="463" t="s">
        <v>549</v>
      </c>
      <c r="H151" s="463" t="s">
        <v>550</v>
      </c>
      <c r="I151" s="463" t="s">
        <v>69</v>
      </c>
      <c r="J151" s="463" t="s">
        <v>551</v>
      </c>
      <c r="K151" s="481" t="s">
        <v>501</v>
      </c>
      <c r="L151" s="445">
        <v>44146</v>
      </c>
      <c r="M151" s="445">
        <v>44242</v>
      </c>
      <c r="N151" s="466">
        <v>44469</v>
      </c>
      <c r="O151" s="954" t="s">
        <v>1985</v>
      </c>
      <c r="P151" s="805"/>
      <c r="Q151" s="482" t="s">
        <v>1986</v>
      </c>
      <c r="R151" s="483" t="s">
        <v>554</v>
      </c>
      <c r="S151" s="469" t="s">
        <v>555</v>
      </c>
      <c r="T151" s="439" t="s">
        <v>64</v>
      </c>
      <c r="U151" s="120" t="s">
        <v>76</v>
      </c>
      <c r="V151" s="743" t="s">
        <v>556</v>
      </c>
      <c r="W151" s="23"/>
      <c r="X151" s="23"/>
      <c r="Y151" s="23"/>
      <c r="Z151" s="23"/>
    </row>
    <row r="152" spans="1:26" ht="127.5" customHeight="1">
      <c r="A152" s="443">
        <v>12</v>
      </c>
      <c r="B152" s="463" t="s">
        <v>60</v>
      </c>
      <c r="C152" s="463" t="s">
        <v>66</v>
      </c>
      <c r="D152" s="464">
        <v>44146</v>
      </c>
      <c r="E152" s="465" t="s">
        <v>572</v>
      </c>
      <c r="F152" s="463" t="s">
        <v>81</v>
      </c>
      <c r="G152" s="463" t="s">
        <v>573</v>
      </c>
      <c r="H152" s="463" t="s">
        <v>574</v>
      </c>
      <c r="I152" s="463" t="s">
        <v>69</v>
      </c>
      <c r="J152" s="463" t="s">
        <v>575</v>
      </c>
      <c r="K152" s="444" t="s">
        <v>576</v>
      </c>
      <c r="L152" s="445">
        <v>44146</v>
      </c>
      <c r="M152" s="445">
        <v>44228</v>
      </c>
      <c r="N152" s="466">
        <v>44499</v>
      </c>
      <c r="O152" s="952" t="s">
        <v>1987</v>
      </c>
      <c r="P152" s="805"/>
      <c r="Q152" s="489" t="s">
        <v>1988</v>
      </c>
      <c r="R152" s="463" t="s">
        <v>579</v>
      </c>
      <c r="S152" s="444"/>
      <c r="T152" s="490" t="s">
        <v>64</v>
      </c>
      <c r="U152" s="444" t="s">
        <v>76</v>
      </c>
      <c r="V152" s="744" t="s">
        <v>556</v>
      </c>
      <c r="W152" s="23"/>
      <c r="X152" s="23"/>
      <c r="Y152" s="23"/>
      <c r="Z152" s="23"/>
    </row>
    <row r="153" spans="1:26" ht="127.5" customHeight="1">
      <c r="A153" s="443">
        <v>15</v>
      </c>
      <c r="B153" s="463" t="s">
        <v>60</v>
      </c>
      <c r="C153" s="463" t="s">
        <v>66</v>
      </c>
      <c r="D153" s="464">
        <v>44146</v>
      </c>
      <c r="E153" s="465" t="s">
        <v>596</v>
      </c>
      <c r="F153" s="463" t="s">
        <v>61</v>
      </c>
      <c r="G153" s="463" t="s">
        <v>597</v>
      </c>
      <c r="H153" s="463" t="s">
        <v>598</v>
      </c>
      <c r="I153" s="463" t="s">
        <v>69</v>
      </c>
      <c r="J153" s="463" t="s">
        <v>599</v>
      </c>
      <c r="K153" s="444" t="s">
        <v>501</v>
      </c>
      <c r="L153" s="445">
        <v>44146</v>
      </c>
      <c r="M153" s="445">
        <v>44228</v>
      </c>
      <c r="N153" s="466">
        <v>44561</v>
      </c>
      <c r="O153" s="954" t="s">
        <v>1989</v>
      </c>
      <c r="P153" s="805"/>
      <c r="Q153" s="469" t="s">
        <v>1990</v>
      </c>
      <c r="R153" s="483" t="s">
        <v>602</v>
      </c>
      <c r="S153" s="469" t="s">
        <v>1991</v>
      </c>
      <c r="T153" s="439" t="s">
        <v>64</v>
      </c>
      <c r="U153" s="120" t="s">
        <v>76</v>
      </c>
      <c r="V153" s="741" t="s">
        <v>604</v>
      </c>
      <c r="W153" s="23"/>
      <c r="X153" s="23"/>
      <c r="Y153" s="23"/>
      <c r="Z153" s="23"/>
    </row>
    <row r="154" spans="1:26" ht="127.5" customHeight="1">
      <c r="A154" s="443">
        <v>16</v>
      </c>
      <c r="B154" s="463" t="s">
        <v>60</v>
      </c>
      <c r="C154" s="463" t="s">
        <v>66</v>
      </c>
      <c r="D154" s="464">
        <v>44146</v>
      </c>
      <c r="E154" s="465" t="s">
        <v>605</v>
      </c>
      <c r="F154" s="463" t="s">
        <v>81</v>
      </c>
      <c r="G154" s="463" t="s">
        <v>606</v>
      </c>
      <c r="H154" s="463" t="s">
        <v>607</v>
      </c>
      <c r="I154" s="463" t="s">
        <v>69</v>
      </c>
      <c r="J154" s="463" t="s">
        <v>608</v>
      </c>
      <c r="K154" s="444" t="s">
        <v>501</v>
      </c>
      <c r="L154" s="445">
        <v>44146</v>
      </c>
      <c r="M154" s="445">
        <v>44287</v>
      </c>
      <c r="N154" s="466">
        <v>44560</v>
      </c>
      <c r="O154" s="949" t="s">
        <v>1992</v>
      </c>
      <c r="P154" s="805"/>
      <c r="Q154" s="469" t="s">
        <v>610</v>
      </c>
      <c r="R154" s="483" t="s">
        <v>611</v>
      </c>
      <c r="S154" s="469" t="s">
        <v>610</v>
      </c>
      <c r="T154" s="439" t="s">
        <v>64</v>
      </c>
      <c r="U154" s="120" t="s">
        <v>76</v>
      </c>
      <c r="V154" s="741" t="s">
        <v>604</v>
      </c>
      <c r="W154" s="23"/>
      <c r="X154" s="23"/>
      <c r="Y154" s="23"/>
      <c r="Z154" s="23"/>
    </row>
    <row r="155" spans="1:26" ht="127.5" customHeight="1">
      <c r="A155" s="493">
        <v>19</v>
      </c>
      <c r="B155" s="463" t="s">
        <v>60</v>
      </c>
      <c r="C155" s="463" t="s">
        <v>66</v>
      </c>
      <c r="D155" s="464">
        <v>44146</v>
      </c>
      <c r="E155" s="465" t="s">
        <v>628</v>
      </c>
      <c r="F155" s="463" t="s">
        <v>81</v>
      </c>
      <c r="G155" s="463" t="s">
        <v>629</v>
      </c>
      <c r="H155" s="463" t="s">
        <v>630</v>
      </c>
      <c r="I155" s="463" t="s">
        <v>69</v>
      </c>
      <c r="J155" s="471" t="s">
        <v>631</v>
      </c>
      <c r="K155" s="463" t="s">
        <v>632</v>
      </c>
      <c r="L155" s="464">
        <v>44146</v>
      </c>
      <c r="M155" s="445">
        <v>44228</v>
      </c>
      <c r="N155" s="466">
        <v>44499</v>
      </c>
      <c r="O155" s="953" t="s">
        <v>1993</v>
      </c>
      <c r="P155" s="805"/>
      <c r="Q155" s="471" t="s">
        <v>634</v>
      </c>
      <c r="R155" s="463" t="s">
        <v>635</v>
      </c>
      <c r="S155" s="471" t="s">
        <v>634</v>
      </c>
      <c r="T155" s="490" t="s">
        <v>64</v>
      </c>
      <c r="U155" s="444" t="s">
        <v>76</v>
      </c>
      <c r="V155" s="745" t="s">
        <v>468</v>
      </c>
      <c r="W155" s="23"/>
      <c r="X155" s="23"/>
      <c r="Y155" s="23"/>
      <c r="Z155" s="23"/>
    </row>
    <row r="156" spans="1:26" ht="127.5" customHeight="1">
      <c r="A156" s="443">
        <v>21</v>
      </c>
      <c r="B156" s="463" t="s">
        <v>60</v>
      </c>
      <c r="C156" s="463" t="s">
        <v>66</v>
      </c>
      <c r="D156" s="464">
        <v>44146</v>
      </c>
      <c r="E156" s="465" t="s">
        <v>643</v>
      </c>
      <c r="F156" s="463" t="s">
        <v>81</v>
      </c>
      <c r="G156" s="463" t="s">
        <v>644</v>
      </c>
      <c r="H156" s="463" t="s">
        <v>645</v>
      </c>
      <c r="I156" s="463" t="s">
        <v>69</v>
      </c>
      <c r="J156" s="463" t="s">
        <v>646</v>
      </c>
      <c r="K156" s="463" t="s">
        <v>501</v>
      </c>
      <c r="L156" s="464">
        <v>44146</v>
      </c>
      <c r="M156" s="445">
        <v>44256</v>
      </c>
      <c r="N156" s="466">
        <v>44500</v>
      </c>
      <c r="O156" s="953" t="s">
        <v>647</v>
      </c>
      <c r="P156" s="805"/>
      <c r="Q156" s="327" t="s">
        <v>648</v>
      </c>
      <c r="R156" s="483" t="s">
        <v>649</v>
      </c>
      <c r="S156" s="327" t="s">
        <v>648</v>
      </c>
      <c r="T156" s="439" t="s">
        <v>64</v>
      </c>
      <c r="U156" s="120" t="s">
        <v>76</v>
      </c>
      <c r="V156" s="741" t="s">
        <v>650</v>
      </c>
      <c r="W156" s="23"/>
      <c r="X156" s="23"/>
      <c r="Y156" s="23"/>
      <c r="Z156" s="23"/>
    </row>
    <row r="157" spans="1:26" ht="127.5" customHeight="1">
      <c r="A157" s="493">
        <v>22</v>
      </c>
      <c r="B157" s="463" t="s">
        <v>60</v>
      </c>
      <c r="C157" s="463" t="s">
        <v>66</v>
      </c>
      <c r="D157" s="464">
        <v>44146</v>
      </c>
      <c r="E157" s="746" t="s">
        <v>651</v>
      </c>
      <c r="F157" s="463" t="s">
        <v>81</v>
      </c>
      <c r="G157" s="463" t="s">
        <v>652</v>
      </c>
      <c r="H157" s="463" t="s">
        <v>653</v>
      </c>
      <c r="I157" s="463" t="s">
        <v>69</v>
      </c>
      <c r="J157" s="463" t="s">
        <v>654</v>
      </c>
      <c r="K157" s="463" t="s">
        <v>501</v>
      </c>
      <c r="L157" s="464">
        <v>44146</v>
      </c>
      <c r="M157" s="445">
        <v>44409</v>
      </c>
      <c r="N157" s="466">
        <v>44560</v>
      </c>
      <c r="O157" s="952" t="s">
        <v>655</v>
      </c>
      <c r="P157" s="805"/>
      <c r="Q157" s="471" t="s">
        <v>656</v>
      </c>
      <c r="R157" s="463" t="s">
        <v>657</v>
      </c>
      <c r="S157" s="471" t="s">
        <v>656</v>
      </c>
      <c r="T157" s="490" t="s">
        <v>64</v>
      </c>
      <c r="U157" s="444" t="s">
        <v>76</v>
      </c>
      <c r="V157" s="747" t="s">
        <v>658</v>
      </c>
      <c r="W157" s="23"/>
      <c r="X157" s="23"/>
      <c r="Y157" s="23"/>
      <c r="Z157" s="23"/>
    </row>
    <row r="158" spans="1:26" ht="127.5" customHeight="1">
      <c r="A158" s="495">
        <v>23</v>
      </c>
      <c r="B158" s="471" t="s">
        <v>60</v>
      </c>
      <c r="C158" s="471" t="s">
        <v>66</v>
      </c>
      <c r="D158" s="472">
        <v>44146</v>
      </c>
      <c r="E158" s="746" t="s">
        <v>659</v>
      </c>
      <c r="F158" s="471" t="s">
        <v>81</v>
      </c>
      <c r="G158" s="471" t="s">
        <v>660</v>
      </c>
      <c r="H158" s="471" t="s">
        <v>661</v>
      </c>
      <c r="I158" s="471" t="s">
        <v>69</v>
      </c>
      <c r="J158" s="471" t="s">
        <v>662</v>
      </c>
      <c r="K158" s="471" t="s">
        <v>501</v>
      </c>
      <c r="L158" s="472">
        <v>44146</v>
      </c>
      <c r="M158" s="472">
        <v>44301</v>
      </c>
      <c r="N158" s="176">
        <v>44423</v>
      </c>
      <c r="O158" s="953" t="s">
        <v>663</v>
      </c>
      <c r="P158" s="805"/>
      <c r="Q158" s="496" t="s">
        <v>664</v>
      </c>
      <c r="R158" s="483" t="s">
        <v>665</v>
      </c>
      <c r="S158" s="496" t="s">
        <v>664</v>
      </c>
      <c r="T158" s="159" t="s">
        <v>64</v>
      </c>
      <c r="U158" s="149" t="s">
        <v>76</v>
      </c>
      <c r="V158" s="741" t="s">
        <v>658</v>
      </c>
      <c r="W158" s="23"/>
      <c r="X158" s="23"/>
      <c r="Y158" s="23"/>
      <c r="Z158" s="23"/>
    </row>
    <row r="159" spans="1:26" ht="127.5" customHeight="1">
      <c r="A159" s="495">
        <v>24</v>
      </c>
      <c r="B159" s="471" t="s">
        <v>60</v>
      </c>
      <c r="C159" s="471" t="s">
        <v>66</v>
      </c>
      <c r="D159" s="472">
        <v>44146</v>
      </c>
      <c r="E159" s="746" t="s">
        <v>666</v>
      </c>
      <c r="F159" s="471" t="s">
        <v>81</v>
      </c>
      <c r="G159" s="471" t="s">
        <v>667</v>
      </c>
      <c r="H159" s="471" t="s">
        <v>668</v>
      </c>
      <c r="I159" s="471" t="s">
        <v>69</v>
      </c>
      <c r="J159" s="471" t="s">
        <v>669</v>
      </c>
      <c r="K159" s="471" t="s">
        <v>501</v>
      </c>
      <c r="L159" s="472">
        <v>44146</v>
      </c>
      <c r="M159" s="472">
        <v>44270</v>
      </c>
      <c r="N159" s="176">
        <v>44423</v>
      </c>
      <c r="O159" s="953" t="s">
        <v>1994</v>
      </c>
      <c r="P159" s="805"/>
      <c r="Q159" s="497" t="s">
        <v>671</v>
      </c>
      <c r="R159" s="483" t="s">
        <v>672</v>
      </c>
      <c r="S159" s="497" t="s">
        <v>671</v>
      </c>
      <c r="T159" s="159" t="s">
        <v>64</v>
      </c>
      <c r="U159" s="149" t="s">
        <v>76</v>
      </c>
      <c r="V159" s="741" t="s">
        <v>658</v>
      </c>
      <c r="W159" s="23"/>
      <c r="X159" s="23"/>
      <c r="Y159" s="23"/>
      <c r="Z159" s="23"/>
    </row>
    <row r="160" spans="1:26" ht="82.5" customHeight="1">
      <c r="A160" s="443">
        <v>26</v>
      </c>
      <c r="B160" s="463" t="s">
        <v>60</v>
      </c>
      <c r="C160" s="463" t="s">
        <v>66</v>
      </c>
      <c r="D160" s="464">
        <v>44146</v>
      </c>
      <c r="E160" s="465" t="s">
        <v>679</v>
      </c>
      <c r="F160" s="463" t="s">
        <v>81</v>
      </c>
      <c r="G160" s="463" t="s">
        <v>680</v>
      </c>
      <c r="H160" s="463" t="s">
        <v>681</v>
      </c>
      <c r="I160" s="463" t="s">
        <v>69</v>
      </c>
      <c r="J160" s="463" t="s">
        <v>682</v>
      </c>
      <c r="K160" s="463" t="s">
        <v>501</v>
      </c>
      <c r="L160" s="464">
        <v>44146</v>
      </c>
      <c r="M160" s="445">
        <v>44166</v>
      </c>
      <c r="N160" s="466">
        <v>44227</v>
      </c>
      <c r="O160" s="926" t="s">
        <v>1995</v>
      </c>
      <c r="P160" s="805"/>
      <c r="Q160" s="120" t="s">
        <v>684</v>
      </c>
      <c r="R160" s="499" t="s">
        <v>685</v>
      </c>
      <c r="S160" s="120" t="s">
        <v>684</v>
      </c>
      <c r="T160" s="439" t="s">
        <v>64</v>
      </c>
      <c r="U160" s="120" t="s">
        <v>76</v>
      </c>
      <c r="V160" s="741" t="s">
        <v>686</v>
      </c>
      <c r="W160" s="23"/>
      <c r="X160" s="23"/>
      <c r="Y160" s="23"/>
      <c r="Z160" s="23"/>
    </row>
    <row r="161" spans="1:26" ht="90" customHeight="1">
      <c r="A161" s="443">
        <v>27</v>
      </c>
      <c r="B161" s="463" t="s">
        <v>60</v>
      </c>
      <c r="C161" s="463" t="s">
        <v>66</v>
      </c>
      <c r="D161" s="464">
        <v>44146</v>
      </c>
      <c r="E161" s="465" t="s">
        <v>687</v>
      </c>
      <c r="F161" s="463" t="s">
        <v>81</v>
      </c>
      <c r="G161" s="463" t="s">
        <v>688</v>
      </c>
      <c r="H161" s="463" t="s">
        <v>689</v>
      </c>
      <c r="I161" s="463" t="s">
        <v>69</v>
      </c>
      <c r="J161" s="463" t="s">
        <v>690</v>
      </c>
      <c r="K161" s="463" t="s">
        <v>501</v>
      </c>
      <c r="L161" s="464">
        <v>44146</v>
      </c>
      <c r="M161" s="445">
        <v>43891</v>
      </c>
      <c r="N161" s="466">
        <v>44499</v>
      </c>
      <c r="O161" s="953" t="s">
        <v>1996</v>
      </c>
      <c r="P161" s="805"/>
      <c r="Q161" s="120" t="s">
        <v>692</v>
      </c>
      <c r="R161" s="500" t="s">
        <v>1997</v>
      </c>
      <c r="S161" s="120" t="s">
        <v>692</v>
      </c>
      <c r="T161" s="439" t="s">
        <v>64</v>
      </c>
      <c r="U161" s="120" t="s">
        <v>76</v>
      </c>
      <c r="V161" s="741" t="s">
        <v>694</v>
      </c>
      <c r="W161" s="23"/>
      <c r="X161" s="23"/>
      <c r="Y161" s="23"/>
      <c r="Z161" s="23"/>
    </row>
    <row r="162" spans="1:26" ht="60.75" customHeight="1">
      <c r="A162" s="443">
        <v>30</v>
      </c>
      <c r="B162" s="463" t="s">
        <v>60</v>
      </c>
      <c r="C162" s="463" t="s">
        <v>66</v>
      </c>
      <c r="D162" s="464">
        <v>44146</v>
      </c>
      <c r="E162" s="465" t="s">
        <v>709</v>
      </c>
      <c r="F162" s="463" t="s">
        <v>81</v>
      </c>
      <c r="G162" s="463" t="s">
        <v>710</v>
      </c>
      <c r="H162" s="464" t="s">
        <v>711</v>
      </c>
      <c r="I162" s="463" t="s">
        <v>69</v>
      </c>
      <c r="J162" s="463" t="s">
        <v>712</v>
      </c>
      <c r="K162" s="463" t="s">
        <v>501</v>
      </c>
      <c r="L162" s="464">
        <v>44146</v>
      </c>
      <c r="M162" s="445">
        <v>44287</v>
      </c>
      <c r="N162" s="466">
        <v>44469</v>
      </c>
      <c r="O162" s="926" t="s">
        <v>1998</v>
      </c>
      <c r="P162" s="805"/>
      <c r="Q162" s="327" t="s">
        <v>610</v>
      </c>
      <c r="R162" s="499" t="s">
        <v>714</v>
      </c>
      <c r="S162" s="469" t="s">
        <v>715</v>
      </c>
      <c r="T162" s="439" t="s">
        <v>64</v>
      </c>
      <c r="U162" s="120" t="s">
        <v>76</v>
      </c>
      <c r="V162" s="747" t="s">
        <v>716</v>
      </c>
      <c r="W162" s="23"/>
      <c r="X162" s="23"/>
      <c r="Y162" s="23"/>
      <c r="Z162" s="23"/>
    </row>
    <row r="163" spans="1:26" ht="85.5" customHeight="1">
      <c r="A163" s="443">
        <v>31</v>
      </c>
      <c r="B163" s="463" t="s">
        <v>60</v>
      </c>
      <c r="C163" s="463" t="s">
        <v>66</v>
      </c>
      <c r="D163" s="464">
        <v>44146</v>
      </c>
      <c r="E163" s="465" t="s">
        <v>717</v>
      </c>
      <c r="F163" s="463" t="s">
        <v>81</v>
      </c>
      <c r="G163" s="463" t="s">
        <v>718</v>
      </c>
      <c r="H163" s="463" t="s">
        <v>719</v>
      </c>
      <c r="I163" s="463" t="s">
        <v>69</v>
      </c>
      <c r="J163" s="501" t="s">
        <v>1999</v>
      </c>
      <c r="K163" s="463" t="s">
        <v>721</v>
      </c>
      <c r="L163" s="464">
        <v>44146</v>
      </c>
      <c r="M163" s="445">
        <v>44242</v>
      </c>
      <c r="N163" s="176">
        <v>44499</v>
      </c>
      <c r="O163" s="926" t="s">
        <v>2000</v>
      </c>
      <c r="P163" s="805"/>
      <c r="Q163" s="502" t="s">
        <v>723</v>
      </c>
      <c r="R163" s="499" t="s">
        <v>724</v>
      </c>
      <c r="S163" s="469" t="s">
        <v>725</v>
      </c>
      <c r="T163" s="439" t="s">
        <v>64</v>
      </c>
      <c r="U163" s="120" t="s">
        <v>76</v>
      </c>
      <c r="V163" s="747" t="s">
        <v>716</v>
      </c>
      <c r="W163" s="23"/>
      <c r="X163" s="23"/>
      <c r="Y163" s="23"/>
      <c r="Z163" s="23"/>
    </row>
    <row r="164" spans="1:26" ht="79.5" customHeight="1">
      <c r="A164" s="443">
        <v>32</v>
      </c>
      <c r="B164" s="463" t="s">
        <v>60</v>
      </c>
      <c r="C164" s="463" t="s">
        <v>66</v>
      </c>
      <c r="D164" s="464">
        <v>44146</v>
      </c>
      <c r="E164" s="465" t="s">
        <v>726</v>
      </c>
      <c r="F164" s="463" t="s">
        <v>81</v>
      </c>
      <c r="G164" s="463" t="s">
        <v>727</v>
      </c>
      <c r="H164" s="463" t="s">
        <v>728</v>
      </c>
      <c r="I164" s="463" t="s">
        <v>69</v>
      </c>
      <c r="J164" s="471" t="s">
        <v>729</v>
      </c>
      <c r="K164" s="471" t="s">
        <v>501</v>
      </c>
      <c r="L164" s="464">
        <v>44146</v>
      </c>
      <c r="M164" s="445">
        <v>44378</v>
      </c>
      <c r="N164" s="466">
        <v>44469</v>
      </c>
      <c r="O164" s="949" t="s">
        <v>2001</v>
      </c>
      <c r="P164" s="805"/>
      <c r="Q164" s="480" t="s">
        <v>731</v>
      </c>
      <c r="R164" s="499" t="s">
        <v>732</v>
      </c>
      <c r="S164" s="480" t="s">
        <v>731</v>
      </c>
      <c r="T164" s="439" t="s">
        <v>64</v>
      </c>
      <c r="U164" s="120" t="s">
        <v>76</v>
      </c>
      <c r="V164" s="747" t="s">
        <v>716</v>
      </c>
      <c r="W164" s="23"/>
      <c r="X164" s="23"/>
      <c r="Y164" s="23"/>
      <c r="Z164" s="23"/>
    </row>
    <row r="165" spans="1:26" ht="72" customHeight="1">
      <c r="A165" s="443">
        <v>33</v>
      </c>
      <c r="B165" s="463" t="s">
        <v>60</v>
      </c>
      <c r="C165" s="463" t="s">
        <v>66</v>
      </c>
      <c r="D165" s="464">
        <v>44146</v>
      </c>
      <c r="E165" s="465" t="s">
        <v>733</v>
      </c>
      <c r="F165" s="463" t="s">
        <v>81</v>
      </c>
      <c r="G165" s="463" t="s">
        <v>734</v>
      </c>
      <c r="H165" s="463" t="s">
        <v>735</v>
      </c>
      <c r="I165" s="463" t="s">
        <v>69</v>
      </c>
      <c r="J165" s="471" t="s">
        <v>736</v>
      </c>
      <c r="K165" s="471" t="s">
        <v>501</v>
      </c>
      <c r="L165" s="464">
        <v>44146</v>
      </c>
      <c r="M165" s="445">
        <v>44242</v>
      </c>
      <c r="N165" s="466">
        <v>44392</v>
      </c>
      <c r="O165" s="950" t="s">
        <v>2002</v>
      </c>
      <c r="P165" s="805"/>
      <c r="Q165" s="480" t="s">
        <v>731</v>
      </c>
      <c r="R165" s="499" t="s">
        <v>732</v>
      </c>
      <c r="S165" s="480" t="s">
        <v>731</v>
      </c>
      <c r="T165" s="439" t="s">
        <v>64</v>
      </c>
      <c r="U165" s="120" t="s">
        <v>76</v>
      </c>
      <c r="V165" s="747" t="s">
        <v>716</v>
      </c>
      <c r="W165" s="23"/>
      <c r="X165" s="23"/>
      <c r="Y165" s="23"/>
      <c r="Z165" s="23"/>
    </row>
    <row r="166" spans="1:26" ht="77.25" customHeight="1">
      <c r="A166" s="443">
        <v>34</v>
      </c>
      <c r="B166" s="463" t="s">
        <v>60</v>
      </c>
      <c r="C166" s="463" t="s">
        <v>66</v>
      </c>
      <c r="D166" s="464">
        <v>44146</v>
      </c>
      <c r="E166" s="463" t="s">
        <v>738</v>
      </c>
      <c r="F166" s="463" t="s">
        <v>81</v>
      </c>
      <c r="G166" s="463" t="s">
        <v>739</v>
      </c>
      <c r="H166" s="463" t="s">
        <v>740</v>
      </c>
      <c r="I166" s="463" t="s">
        <v>69</v>
      </c>
      <c r="J166" s="463" t="s">
        <v>741</v>
      </c>
      <c r="K166" s="463" t="s">
        <v>501</v>
      </c>
      <c r="L166" s="464">
        <v>44146</v>
      </c>
      <c r="M166" s="445">
        <v>44228</v>
      </c>
      <c r="N166" s="466">
        <v>44316</v>
      </c>
      <c r="O166" s="951" t="s">
        <v>2003</v>
      </c>
      <c r="P166" s="805"/>
      <c r="Q166" s="503" t="s">
        <v>2004</v>
      </c>
      <c r="R166" s="135" t="s">
        <v>2005</v>
      </c>
      <c r="S166" s="503" t="s">
        <v>2006</v>
      </c>
      <c r="T166" s="439" t="s">
        <v>77</v>
      </c>
      <c r="U166" s="120" t="s">
        <v>76</v>
      </c>
      <c r="V166" s="747" t="s">
        <v>2007</v>
      </c>
      <c r="W166" s="23"/>
      <c r="X166" s="23"/>
      <c r="Y166" s="23"/>
      <c r="Z166" s="23"/>
    </row>
    <row r="167" spans="1:26" ht="87.75" customHeight="1">
      <c r="A167" s="443">
        <v>35</v>
      </c>
      <c r="B167" s="463" t="s">
        <v>60</v>
      </c>
      <c r="C167" s="463" t="s">
        <v>66</v>
      </c>
      <c r="D167" s="464">
        <v>44146</v>
      </c>
      <c r="E167" s="463" t="s">
        <v>747</v>
      </c>
      <c r="F167" s="463" t="s">
        <v>81</v>
      </c>
      <c r="G167" s="463" t="s">
        <v>748</v>
      </c>
      <c r="H167" s="463" t="s">
        <v>749</v>
      </c>
      <c r="I167" s="463" t="s">
        <v>69</v>
      </c>
      <c r="J167" s="463" t="s">
        <v>2008</v>
      </c>
      <c r="K167" s="463" t="s">
        <v>501</v>
      </c>
      <c r="L167" s="464">
        <v>44146</v>
      </c>
      <c r="M167" s="445">
        <v>44287</v>
      </c>
      <c r="N167" s="466">
        <v>44560</v>
      </c>
      <c r="O167" s="952" t="s">
        <v>2009</v>
      </c>
      <c r="P167" s="805"/>
      <c r="Q167" s="502" t="s">
        <v>752</v>
      </c>
      <c r="R167" s="499" t="s">
        <v>753</v>
      </c>
      <c r="S167" s="502" t="s">
        <v>752</v>
      </c>
      <c r="T167" s="439" t="s">
        <v>64</v>
      </c>
      <c r="U167" s="120" t="s">
        <v>76</v>
      </c>
      <c r="V167" s="742" t="s">
        <v>754</v>
      </c>
      <c r="W167" s="23"/>
      <c r="X167" s="23"/>
      <c r="Y167" s="23"/>
      <c r="Z167" s="23"/>
    </row>
    <row r="168" spans="1:26" ht="73.5" customHeight="1">
      <c r="A168" s="443">
        <v>37</v>
      </c>
      <c r="B168" s="463" t="s">
        <v>60</v>
      </c>
      <c r="C168" s="463" t="s">
        <v>66</v>
      </c>
      <c r="D168" s="464">
        <v>44146</v>
      </c>
      <c r="E168" s="465" t="s">
        <v>762</v>
      </c>
      <c r="F168" s="463" t="s">
        <v>81</v>
      </c>
      <c r="G168" s="463" t="s">
        <v>763</v>
      </c>
      <c r="H168" s="463" t="s">
        <v>764</v>
      </c>
      <c r="I168" s="463" t="s">
        <v>69</v>
      </c>
      <c r="J168" s="463" t="s">
        <v>765</v>
      </c>
      <c r="K168" s="463" t="s">
        <v>501</v>
      </c>
      <c r="L168" s="464">
        <v>44146</v>
      </c>
      <c r="M168" s="445">
        <v>44607</v>
      </c>
      <c r="N168" s="466">
        <v>44910</v>
      </c>
      <c r="O168" s="952" t="s">
        <v>2010</v>
      </c>
      <c r="P168" s="805"/>
      <c r="Q168" s="327" t="s">
        <v>767</v>
      </c>
      <c r="R168" s="499" t="s">
        <v>768</v>
      </c>
      <c r="S168" s="469" t="s">
        <v>610</v>
      </c>
      <c r="T168" s="439" t="s">
        <v>64</v>
      </c>
      <c r="U168" s="120" t="s">
        <v>76</v>
      </c>
      <c r="V168" s="747" t="s">
        <v>547</v>
      </c>
      <c r="W168" s="23"/>
      <c r="X168" s="23"/>
      <c r="Y168" s="23"/>
      <c r="Z168" s="23"/>
    </row>
    <row r="169" spans="1:26" ht="75.75" customHeight="1">
      <c r="A169" s="443">
        <v>38</v>
      </c>
      <c r="B169" s="463" t="s">
        <v>60</v>
      </c>
      <c r="C169" s="463" t="s">
        <v>66</v>
      </c>
      <c r="D169" s="464">
        <v>44146</v>
      </c>
      <c r="E169" s="465" t="s">
        <v>769</v>
      </c>
      <c r="F169" s="463" t="s">
        <v>81</v>
      </c>
      <c r="G169" s="463" t="s">
        <v>770</v>
      </c>
      <c r="H169" s="463" t="s">
        <v>771</v>
      </c>
      <c r="I169" s="463" t="s">
        <v>69</v>
      </c>
      <c r="J169" s="471" t="s">
        <v>736</v>
      </c>
      <c r="K169" s="463" t="s">
        <v>772</v>
      </c>
      <c r="L169" s="464">
        <v>44146</v>
      </c>
      <c r="M169" s="445">
        <v>44621</v>
      </c>
      <c r="N169" s="466">
        <v>44926</v>
      </c>
      <c r="O169" s="954" t="s">
        <v>2011</v>
      </c>
      <c r="P169" s="805"/>
      <c r="Q169" s="502" t="s">
        <v>731</v>
      </c>
      <c r="R169" s="483" t="s">
        <v>774</v>
      </c>
      <c r="S169" s="120" t="s">
        <v>731</v>
      </c>
      <c r="T169" s="439" t="s">
        <v>64</v>
      </c>
      <c r="U169" s="120" t="s">
        <v>76</v>
      </c>
      <c r="V169" s="741" t="s">
        <v>775</v>
      </c>
      <c r="W169" s="23"/>
      <c r="X169" s="23"/>
      <c r="Y169" s="23"/>
      <c r="Z169" s="23"/>
    </row>
    <row r="170" spans="1:26" ht="51.75" customHeight="1">
      <c r="A170" s="443">
        <v>39</v>
      </c>
      <c r="B170" s="463" t="s">
        <v>60</v>
      </c>
      <c r="C170" s="463" t="s">
        <v>66</v>
      </c>
      <c r="D170" s="464">
        <v>44146</v>
      </c>
      <c r="E170" s="463" t="s">
        <v>776</v>
      </c>
      <c r="F170" s="463" t="s">
        <v>81</v>
      </c>
      <c r="G170" s="149" t="s">
        <v>777</v>
      </c>
      <c r="H170" s="474" t="s">
        <v>778</v>
      </c>
      <c r="I170" s="504" t="s">
        <v>69</v>
      </c>
      <c r="J170" s="474" t="s">
        <v>2012</v>
      </c>
      <c r="K170" s="748" t="s">
        <v>501</v>
      </c>
      <c r="L170" s="505">
        <v>44146</v>
      </c>
      <c r="M170" s="505">
        <v>44256</v>
      </c>
      <c r="N170" s="505">
        <v>44561</v>
      </c>
      <c r="O170" s="749" t="s">
        <v>2013</v>
      </c>
      <c r="P170" s="750"/>
      <c r="Q170" s="139" t="s">
        <v>781</v>
      </c>
      <c r="R170" s="145" t="s">
        <v>782</v>
      </c>
      <c r="S170" s="139" t="s">
        <v>781</v>
      </c>
      <c r="T170" s="439" t="s">
        <v>64</v>
      </c>
      <c r="U170" s="139" t="s">
        <v>76</v>
      </c>
      <c r="V170" s="751" t="s">
        <v>595</v>
      </c>
      <c r="W170" s="23"/>
      <c r="X170" s="23"/>
      <c r="Y170" s="23"/>
      <c r="Z170" s="23"/>
    </row>
    <row r="171" spans="1:26" ht="58.5" customHeight="1">
      <c r="A171" s="443">
        <v>40</v>
      </c>
      <c r="B171" s="463" t="s">
        <v>60</v>
      </c>
      <c r="C171" s="463" t="s">
        <v>66</v>
      </c>
      <c r="D171" s="464">
        <v>44146</v>
      </c>
      <c r="E171" s="465" t="s">
        <v>783</v>
      </c>
      <c r="F171" s="463" t="s">
        <v>81</v>
      </c>
      <c r="G171" s="463" t="s">
        <v>777</v>
      </c>
      <c r="H171" s="512"/>
      <c r="I171" s="513"/>
      <c r="J171" s="512"/>
      <c r="K171" s="513"/>
      <c r="L171" s="514"/>
      <c r="M171" s="514"/>
      <c r="N171" s="514"/>
      <c r="O171" s="515"/>
      <c r="P171" s="516"/>
      <c r="Q171" s="456"/>
      <c r="R171" s="517"/>
      <c r="S171" s="456"/>
      <c r="T171" s="455"/>
      <c r="U171" s="456"/>
      <c r="V171" s="456"/>
      <c r="W171" s="23"/>
      <c r="X171" s="23"/>
      <c r="Y171" s="23"/>
      <c r="Z171" s="23"/>
    </row>
    <row r="172" spans="1:26" ht="71.25" customHeight="1">
      <c r="A172" s="443">
        <v>42</v>
      </c>
      <c r="B172" s="463" t="s">
        <v>60</v>
      </c>
      <c r="C172" s="463" t="s">
        <v>66</v>
      </c>
      <c r="D172" s="464">
        <v>44146</v>
      </c>
      <c r="E172" s="465" t="s">
        <v>786</v>
      </c>
      <c r="F172" s="463" t="s">
        <v>81</v>
      </c>
      <c r="G172" s="463" t="s">
        <v>787</v>
      </c>
      <c r="H172" s="505" t="s">
        <v>788</v>
      </c>
      <c r="I172" s="504" t="s">
        <v>69</v>
      </c>
      <c r="J172" s="504" t="s">
        <v>789</v>
      </c>
      <c r="K172" s="504" t="s">
        <v>790</v>
      </c>
      <c r="L172" s="505">
        <v>44146</v>
      </c>
      <c r="M172" s="505">
        <v>44206</v>
      </c>
      <c r="N172" s="505">
        <v>44255</v>
      </c>
      <c r="O172" s="448" t="s">
        <v>791</v>
      </c>
      <c r="P172" s="449"/>
      <c r="Q172" s="139" t="s">
        <v>792</v>
      </c>
      <c r="R172" s="508" t="s">
        <v>793</v>
      </c>
      <c r="S172" s="139" t="s">
        <v>792</v>
      </c>
      <c r="T172" s="439" t="s">
        <v>64</v>
      </c>
      <c r="U172" s="832" t="s">
        <v>76</v>
      </c>
      <c r="V172" s="1037" t="s">
        <v>794</v>
      </c>
      <c r="W172" s="23"/>
      <c r="X172" s="23"/>
      <c r="Y172" s="23"/>
      <c r="Z172" s="23"/>
    </row>
    <row r="173" spans="1:26" ht="55.5" customHeight="1">
      <c r="A173" s="443">
        <v>43</v>
      </c>
      <c r="B173" s="463" t="s">
        <v>60</v>
      </c>
      <c r="C173" s="463" t="s">
        <v>66</v>
      </c>
      <c r="D173" s="464">
        <v>44146</v>
      </c>
      <c r="E173" s="465" t="s">
        <v>795</v>
      </c>
      <c r="F173" s="463" t="s">
        <v>81</v>
      </c>
      <c r="G173" s="463" t="s">
        <v>796</v>
      </c>
      <c r="H173" s="514"/>
      <c r="I173" s="513"/>
      <c r="J173" s="513"/>
      <c r="K173" s="513"/>
      <c r="L173" s="514"/>
      <c r="M173" s="514"/>
      <c r="N173" s="514"/>
      <c r="O173" s="443"/>
      <c r="P173" s="453"/>
      <c r="Q173" s="456"/>
      <c r="R173" s="456"/>
      <c r="S173" s="456"/>
      <c r="T173" s="455"/>
      <c r="U173" s="833"/>
      <c r="V173" s="833"/>
      <c r="W173" s="23"/>
      <c r="X173" s="23"/>
      <c r="Y173" s="23"/>
      <c r="Z173" s="23"/>
    </row>
    <row r="174" spans="1:26" ht="52.5" customHeight="1">
      <c r="A174" s="443">
        <v>44</v>
      </c>
      <c r="B174" s="463" t="s">
        <v>60</v>
      </c>
      <c r="C174" s="463" t="s">
        <v>66</v>
      </c>
      <c r="D174" s="464">
        <v>44146</v>
      </c>
      <c r="E174" s="465" t="s">
        <v>797</v>
      </c>
      <c r="F174" s="463" t="s">
        <v>81</v>
      </c>
      <c r="G174" s="463" t="s">
        <v>798</v>
      </c>
      <c r="H174" s="519"/>
      <c r="I174" s="479"/>
      <c r="J174" s="479"/>
      <c r="K174" s="479"/>
      <c r="L174" s="519"/>
      <c r="M174" s="519"/>
      <c r="N174" s="519"/>
      <c r="O174" s="486"/>
      <c r="P174" s="487"/>
      <c r="Q174" s="394"/>
      <c r="R174" s="394"/>
      <c r="S174" s="394"/>
      <c r="T174" s="461"/>
      <c r="U174" s="834"/>
      <c r="V174" s="834"/>
      <c r="W174" s="23"/>
      <c r="X174" s="23"/>
      <c r="Y174" s="23"/>
      <c r="Z174" s="23"/>
    </row>
    <row r="175" spans="1:26" ht="51.75" customHeight="1">
      <c r="A175" s="443">
        <v>45</v>
      </c>
      <c r="B175" s="463" t="s">
        <v>60</v>
      </c>
      <c r="C175" s="463" t="s">
        <v>66</v>
      </c>
      <c r="D175" s="464">
        <v>44146</v>
      </c>
      <c r="E175" s="463" t="s">
        <v>799</v>
      </c>
      <c r="F175" s="463" t="s">
        <v>81</v>
      </c>
      <c r="G175" s="504" t="s">
        <v>800</v>
      </c>
      <c r="H175" s="504" t="s">
        <v>801</v>
      </c>
      <c r="I175" s="504" t="s">
        <v>69</v>
      </c>
      <c r="J175" s="504" t="s">
        <v>802</v>
      </c>
      <c r="K175" s="504" t="s">
        <v>501</v>
      </c>
      <c r="L175" s="505">
        <v>44146</v>
      </c>
      <c r="M175" s="505">
        <v>44211</v>
      </c>
      <c r="N175" s="505">
        <v>44545</v>
      </c>
      <c r="O175" s="523" t="s">
        <v>2014</v>
      </c>
      <c r="P175" s="524"/>
      <c r="Q175" s="525" t="s">
        <v>804</v>
      </c>
      <c r="R175" s="526" t="s">
        <v>805</v>
      </c>
      <c r="S175" s="525" t="s">
        <v>804</v>
      </c>
      <c r="T175" s="439" t="s">
        <v>64</v>
      </c>
      <c r="U175" s="832" t="s">
        <v>76</v>
      </c>
      <c r="V175" s="1038" t="s">
        <v>794</v>
      </c>
      <c r="W175" s="23"/>
      <c r="X175" s="23"/>
      <c r="Y175" s="23"/>
      <c r="Z175" s="23"/>
    </row>
    <row r="176" spans="1:26" ht="56.25" customHeight="1">
      <c r="A176" s="443">
        <v>46</v>
      </c>
      <c r="B176" s="463" t="s">
        <v>60</v>
      </c>
      <c r="C176" s="463" t="s">
        <v>66</v>
      </c>
      <c r="D176" s="464">
        <v>44146</v>
      </c>
      <c r="E176" s="465" t="s">
        <v>806</v>
      </c>
      <c r="F176" s="463" t="s">
        <v>81</v>
      </c>
      <c r="G176" s="479"/>
      <c r="H176" s="479"/>
      <c r="I176" s="479"/>
      <c r="J176" s="479"/>
      <c r="K176" s="479"/>
      <c r="L176" s="519"/>
      <c r="M176" s="519"/>
      <c r="N176" s="519"/>
      <c r="O176" s="527"/>
      <c r="P176" s="528"/>
      <c r="Q176" s="394"/>
      <c r="R176" s="522"/>
      <c r="S176" s="394"/>
      <c r="T176" s="461"/>
      <c r="U176" s="834"/>
      <c r="V176" s="834"/>
      <c r="W176" s="23"/>
      <c r="X176" s="23"/>
      <c r="Y176" s="23"/>
      <c r="Z176" s="23"/>
    </row>
    <row r="177" spans="1:26" ht="64.5" customHeight="1">
      <c r="A177" s="443">
        <v>48</v>
      </c>
      <c r="B177" s="463" t="s">
        <v>60</v>
      </c>
      <c r="C177" s="463" t="s">
        <v>66</v>
      </c>
      <c r="D177" s="464">
        <v>44146</v>
      </c>
      <c r="E177" s="465" t="s">
        <v>807</v>
      </c>
      <c r="F177" s="463" t="s">
        <v>81</v>
      </c>
      <c r="G177" s="504" t="s">
        <v>808</v>
      </c>
      <c r="H177" s="504" t="s">
        <v>809</v>
      </c>
      <c r="I177" s="504" t="s">
        <v>69</v>
      </c>
      <c r="J177" s="504" t="s">
        <v>810</v>
      </c>
      <c r="K177" s="504" t="s">
        <v>501</v>
      </c>
      <c r="L177" s="505">
        <v>44146</v>
      </c>
      <c r="M177" s="505">
        <v>44287</v>
      </c>
      <c r="N177" s="505">
        <v>44377</v>
      </c>
      <c r="O177" s="529" t="s">
        <v>811</v>
      </c>
      <c r="P177" s="530"/>
      <c r="Q177" s="525" t="s">
        <v>812</v>
      </c>
      <c r="R177" s="508" t="s">
        <v>813</v>
      </c>
      <c r="S177" s="485" t="s">
        <v>814</v>
      </c>
      <c r="T177" s="439" t="s">
        <v>64</v>
      </c>
      <c r="U177" s="832" t="s">
        <v>76</v>
      </c>
      <c r="V177" s="1039" t="s">
        <v>815</v>
      </c>
      <c r="W177" s="23"/>
      <c r="X177" s="23"/>
      <c r="Y177" s="23"/>
      <c r="Z177" s="23"/>
    </row>
    <row r="178" spans="1:26" ht="68.25" customHeight="1">
      <c r="A178" s="443">
        <v>49</v>
      </c>
      <c r="B178" s="463" t="s">
        <v>60</v>
      </c>
      <c r="C178" s="463" t="s">
        <v>66</v>
      </c>
      <c r="D178" s="464">
        <v>44146</v>
      </c>
      <c r="E178" s="465" t="s">
        <v>816</v>
      </c>
      <c r="F178" s="463" t="s">
        <v>81</v>
      </c>
      <c r="G178" s="479"/>
      <c r="H178" s="479"/>
      <c r="I178" s="479"/>
      <c r="J178" s="479"/>
      <c r="K178" s="479"/>
      <c r="L178" s="519"/>
      <c r="M178" s="519"/>
      <c r="N178" s="519"/>
      <c r="O178" s="532"/>
      <c r="P178" s="533"/>
      <c r="Q178" s="534"/>
      <c r="R178" s="394"/>
      <c r="S178" s="394"/>
      <c r="T178" s="461"/>
      <c r="U178" s="834"/>
      <c r="V178" s="1040"/>
      <c r="W178" s="23"/>
      <c r="X178" s="23"/>
      <c r="Y178" s="23"/>
      <c r="Z178" s="23"/>
    </row>
    <row r="179" spans="1:26" ht="46.5" customHeight="1">
      <c r="A179" s="443">
        <v>50</v>
      </c>
      <c r="B179" s="463" t="s">
        <v>60</v>
      </c>
      <c r="C179" s="463" t="s">
        <v>66</v>
      </c>
      <c r="D179" s="464">
        <v>44146</v>
      </c>
      <c r="E179" s="465" t="s">
        <v>817</v>
      </c>
      <c r="F179" s="463" t="s">
        <v>81</v>
      </c>
      <c r="G179" s="504" t="s">
        <v>818</v>
      </c>
      <c r="H179" s="504" t="s">
        <v>819</v>
      </c>
      <c r="I179" s="504" t="s">
        <v>69</v>
      </c>
      <c r="J179" s="504" t="s">
        <v>820</v>
      </c>
      <c r="K179" s="504" t="s">
        <v>501</v>
      </c>
      <c r="L179" s="505">
        <v>44146</v>
      </c>
      <c r="M179" s="505">
        <v>44287</v>
      </c>
      <c r="N179" s="505">
        <v>44347</v>
      </c>
      <c r="O179" s="523" t="s">
        <v>2015</v>
      </c>
      <c r="P179" s="524"/>
      <c r="Q179" s="525" t="s">
        <v>812</v>
      </c>
      <c r="R179" s="508" t="s">
        <v>822</v>
      </c>
      <c r="S179" s="485" t="s">
        <v>814</v>
      </c>
      <c r="T179" s="439" t="s">
        <v>64</v>
      </c>
      <c r="U179" s="832" t="s">
        <v>76</v>
      </c>
      <c r="V179" s="1041" t="s">
        <v>794</v>
      </c>
      <c r="W179" s="23"/>
      <c r="X179" s="23"/>
      <c r="Y179" s="23"/>
      <c r="Z179" s="23"/>
    </row>
    <row r="180" spans="1:26" ht="70.5" customHeight="1">
      <c r="A180" s="443">
        <v>51</v>
      </c>
      <c r="B180" s="463" t="s">
        <v>60</v>
      </c>
      <c r="C180" s="463" t="s">
        <v>66</v>
      </c>
      <c r="D180" s="464">
        <v>44146</v>
      </c>
      <c r="E180" s="465" t="s">
        <v>823</v>
      </c>
      <c r="F180" s="463" t="s">
        <v>81</v>
      </c>
      <c r="G180" s="513"/>
      <c r="H180" s="513"/>
      <c r="I180" s="513"/>
      <c r="J180" s="513"/>
      <c r="K180" s="479"/>
      <c r="L180" s="519"/>
      <c r="M180" s="519"/>
      <c r="N180" s="519"/>
      <c r="O180" s="527"/>
      <c r="P180" s="528"/>
      <c r="Q180" s="534"/>
      <c r="R180" s="394"/>
      <c r="S180" s="394"/>
      <c r="T180" s="461"/>
      <c r="U180" s="834"/>
      <c r="V180" s="888"/>
      <c r="W180" s="23"/>
      <c r="X180" s="23"/>
      <c r="Y180" s="23"/>
      <c r="Z180" s="23"/>
    </row>
    <row r="181" spans="1:26" ht="45" customHeight="1">
      <c r="A181" s="443">
        <v>52</v>
      </c>
      <c r="B181" s="463" t="s">
        <v>60</v>
      </c>
      <c r="C181" s="463" t="s">
        <v>66</v>
      </c>
      <c r="D181" s="464">
        <v>44146</v>
      </c>
      <c r="E181" s="465" t="s">
        <v>824</v>
      </c>
      <c r="F181" s="509" t="s">
        <v>81</v>
      </c>
      <c r="G181" s="463" t="s">
        <v>825</v>
      </c>
      <c r="H181" s="463" t="s">
        <v>826</v>
      </c>
      <c r="I181" s="463" t="s">
        <v>69</v>
      </c>
      <c r="J181" s="463" t="s">
        <v>827</v>
      </c>
      <c r="K181" s="463" t="s">
        <v>828</v>
      </c>
      <c r="L181" s="464">
        <v>44146</v>
      </c>
      <c r="M181" s="445">
        <v>44228</v>
      </c>
      <c r="N181" s="445">
        <v>44561</v>
      </c>
      <c r="O181" s="444" t="s">
        <v>2016</v>
      </c>
      <c r="P181" s="444"/>
      <c r="Q181" s="120" t="s">
        <v>830</v>
      </c>
      <c r="R181" s="508" t="s">
        <v>831</v>
      </c>
      <c r="S181" s="120" t="s">
        <v>830</v>
      </c>
      <c r="T181" s="424" t="s">
        <v>64</v>
      </c>
      <c r="U181" s="120" t="s">
        <v>76</v>
      </c>
      <c r="V181" s="741" t="s">
        <v>794</v>
      </c>
      <c r="W181" s="23"/>
      <c r="X181" s="23"/>
      <c r="Y181" s="23"/>
      <c r="Z181" s="23"/>
    </row>
    <row r="182" spans="1:26" ht="45" customHeight="1">
      <c r="A182" s="443">
        <v>61</v>
      </c>
      <c r="B182" s="463" t="s">
        <v>60</v>
      </c>
      <c r="C182" s="463" t="s">
        <v>66</v>
      </c>
      <c r="D182" s="464">
        <v>44146</v>
      </c>
      <c r="E182" s="463" t="s">
        <v>855</v>
      </c>
      <c r="F182" s="463" t="s">
        <v>81</v>
      </c>
      <c r="G182" s="840" t="s">
        <v>856</v>
      </c>
      <c r="H182" s="840" t="s">
        <v>857</v>
      </c>
      <c r="I182" s="840" t="s">
        <v>69</v>
      </c>
      <c r="J182" s="840" t="s">
        <v>858</v>
      </c>
      <c r="K182" s="840" t="s">
        <v>501</v>
      </c>
      <c r="L182" s="980">
        <v>44146</v>
      </c>
      <c r="M182" s="1031">
        <v>44256</v>
      </c>
      <c r="N182" s="1031">
        <v>44550</v>
      </c>
      <c r="O182" s="955" t="s">
        <v>2017</v>
      </c>
      <c r="P182" s="120"/>
      <c r="Q182" s="1043" t="s">
        <v>2018</v>
      </c>
      <c r="R182" s="840" t="s">
        <v>2019</v>
      </c>
      <c r="S182" s="1042" t="s">
        <v>2020</v>
      </c>
      <c r="T182" s="1018" t="s">
        <v>64</v>
      </c>
      <c r="U182" s="832" t="s">
        <v>76</v>
      </c>
      <c r="V182" s="1037" t="s">
        <v>794</v>
      </c>
      <c r="W182" s="23"/>
      <c r="X182" s="23"/>
      <c r="Y182" s="23"/>
      <c r="Z182" s="23"/>
    </row>
    <row r="183" spans="1:26" ht="46.5" customHeight="1">
      <c r="A183" s="443">
        <v>62</v>
      </c>
      <c r="B183" s="463" t="s">
        <v>60</v>
      </c>
      <c r="C183" s="463" t="s">
        <v>66</v>
      </c>
      <c r="D183" s="464">
        <v>44146</v>
      </c>
      <c r="E183" s="463" t="s">
        <v>863</v>
      </c>
      <c r="F183" s="463" t="s">
        <v>81</v>
      </c>
      <c r="G183" s="833"/>
      <c r="H183" s="833"/>
      <c r="I183" s="833"/>
      <c r="J183" s="833"/>
      <c r="K183" s="833"/>
      <c r="L183" s="833"/>
      <c r="M183" s="833"/>
      <c r="N183" s="833"/>
      <c r="O183" s="843"/>
      <c r="P183" s="453"/>
      <c r="Q183" s="833"/>
      <c r="R183" s="833"/>
      <c r="S183" s="833"/>
      <c r="T183" s="833"/>
      <c r="U183" s="833"/>
      <c r="V183" s="833"/>
      <c r="W183" s="23"/>
      <c r="X183" s="23"/>
      <c r="Y183" s="23"/>
      <c r="Z183" s="23"/>
    </row>
    <row r="184" spans="1:26" ht="56.25" customHeight="1">
      <c r="A184" s="443">
        <v>63</v>
      </c>
      <c r="B184" s="463" t="s">
        <v>60</v>
      </c>
      <c r="C184" s="463" t="s">
        <v>66</v>
      </c>
      <c r="D184" s="464">
        <v>44146</v>
      </c>
      <c r="E184" s="463" t="s">
        <v>864</v>
      </c>
      <c r="F184" s="463" t="s">
        <v>81</v>
      </c>
      <c r="G184" s="834"/>
      <c r="H184" s="834"/>
      <c r="I184" s="834"/>
      <c r="J184" s="834"/>
      <c r="K184" s="834"/>
      <c r="L184" s="834"/>
      <c r="M184" s="834"/>
      <c r="N184" s="834"/>
      <c r="O184" s="844"/>
      <c r="P184" s="487"/>
      <c r="Q184" s="834"/>
      <c r="R184" s="834"/>
      <c r="S184" s="834"/>
      <c r="T184" s="834"/>
      <c r="U184" s="834"/>
      <c r="V184" s="834"/>
      <c r="W184" s="23"/>
      <c r="X184" s="23"/>
      <c r="Y184" s="23"/>
      <c r="Z184" s="23"/>
    </row>
    <row r="185" spans="1:26" ht="45" customHeight="1">
      <c r="A185" s="443">
        <v>64</v>
      </c>
      <c r="B185" s="463" t="s">
        <v>60</v>
      </c>
      <c r="C185" s="463" t="s">
        <v>66</v>
      </c>
      <c r="D185" s="464">
        <v>44146</v>
      </c>
      <c r="E185" s="463" t="s">
        <v>865</v>
      </c>
      <c r="F185" s="463" t="s">
        <v>81</v>
      </c>
      <c r="G185" s="973" t="s">
        <v>866</v>
      </c>
      <c r="H185" s="974" t="s">
        <v>867</v>
      </c>
      <c r="I185" s="840" t="s">
        <v>69</v>
      </c>
      <c r="J185" s="840" t="s">
        <v>868</v>
      </c>
      <c r="K185" s="840" t="s">
        <v>501</v>
      </c>
      <c r="L185" s="504">
        <v>44146</v>
      </c>
      <c r="M185" s="504">
        <v>44287</v>
      </c>
      <c r="N185" s="504">
        <v>44742</v>
      </c>
      <c r="O185" s="975" t="s">
        <v>2021</v>
      </c>
      <c r="P185" s="550"/>
      <c r="Q185" s="979" t="s">
        <v>731</v>
      </c>
      <c r="R185" s="840" t="s">
        <v>2022</v>
      </c>
      <c r="S185" s="979" t="s">
        <v>731</v>
      </c>
      <c r="T185" s="139" t="s">
        <v>64</v>
      </c>
      <c r="U185" s="139" t="s">
        <v>76</v>
      </c>
      <c r="V185" s="566" t="s">
        <v>794</v>
      </c>
      <c r="W185" s="23"/>
      <c r="X185" s="23"/>
      <c r="Y185" s="23"/>
      <c r="Z185" s="23"/>
    </row>
    <row r="186" spans="1:26" ht="36.75" customHeight="1">
      <c r="A186" s="443">
        <v>65</v>
      </c>
      <c r="B186" s="463" t="s">
        <v>60</v>
      </c>
      <c r="C186" s="463" t="s">
        <v>66</v>
      </c>
      <c r="D186" s="464">
        <v>44146</v>
      </c>
      <c r="E186" s="463" t="s">
        <v>871</v>
      </c>
      <c r="F186" s="463" t="s">
        <v>81</v>
      </c>
      <c r="G186" s="833"/>
      <c r="H186" s="833"/>
      <c r="I186" s="833"/>
      <c r="J186" s="833"/>
      <c r="K186" s="833"/>
      <c r="L186" s="463"/>
      <c r="M186" s="463"/>
      <c r="N186" s="463"/>
      <c r="O186" s="887"/>
      <c r="P186" s="148"/>
      <c r="Q186" s="833"/>
      <c r="R186" s="833"/>
      <c r="S186" s="833"/>
      <c r="T186" s="120" t="s">
        <v>64</v>
      </c>
      <c r="U186" s="120"/>
      <c r="V186" s="120"/>
      <c r="W186" s="23"/>
      <c r="X186" s="23"/>
      <c r="Y186" s="23"/>
      <c r="Z186" s="23"/>
    </row>
    <row r="187" spans="1:26" ht="41.25" customHeight="1">
      <c r="A187" s="443">
        <v>66</v>
      </c>
      <c r="B187" s="463" t="s">
        <v>60</v>
      </c>
      <c r="C187" s="463" t="s">
        <v>66</v>
      </c>
      <c r="D187" s="464">
        <v>44146</v>
      </c>
      <c r="E187" s="463" t="s">
        <v>872</v>
      </c>
      <c r="F187" s="463" t="s">
        <v>81</v>
      </c>
      <c r="G187" s="833"/>
      <c r="H187" s="833"/>
      <c r="I187" s="833"/>
      <c r="J187" s="833"/>
      <c r="K187" s="833"/>
      <c r="L187" s="463"/>
      <c r="M187" s="463"/>
      <c r="N187" s="463"/>
      <c r="O187" s="887"/>
      <c r="P187" s="148"/>
      <c r="Q187" s="833"/>
      <c r="R187" s="833"/>
      <c r="S187" s="833"/>
      <c r="T187" s="120" t="s">
        <v>64</v>
      </c>
      <c r="U187" s="120"/>
      <c r="V187" s="120"/>
      <c r="W187" s="23"/>
      <c r="X187" s="23"/>
      <c r="Y187" s="23"/>
      <c r="Z187" s="23"/>
    </row>
    <row r="188" spans="1:26" ht="50.25" customHeight="1">
      <c r="A188" s="443">
        <v>67</v>
      </c>
      <c r="B188" s="463" t="s">
        <v>60</v>
      </c>
      <c r="C188" s="463" t="s">
        <v>66</v>
      </c>
      <c r="D188" s="464">
        <v>44146</v>
      </c>
      <c r="E188" s="463" t="s">
        <v>873</v>
      </c>
      <c r="F188" s="463" t="s">
        <v>81</v>
      </c>
      <c r="G188" s="833"/>
      <c r="H188" s="833"/>
      <c r="I188" s="833"/>
      <c r="J188" s="833"/>
      <c r="K188" s="833"/>
      <c r="L188" s="463"/>
      <c r="M188" s="463"/>
      <c r="N188" s="463"/>
      <c r="O188" s="887"/>
      <c r="P188" s="148"/>
      <c r="Q188" s="833"/>
      <c r="R188" s="833"/>
      <c r="S188" s="833"/>
      <c r="T188" s="120" t="s">
        <v>64</v>
      </c>
      <c r="U188" s="120"/>
      <c r="V188" s="120"/>
      <c r="W188" s="23"/>
      <c r="X188" s="23"/>
      <c r="Y188" s="23"/>
      <c r="Z188" s="23"/>
    </row>
    <row r="189" spans="1:26" ht="45" customHeight="1">
      <c r="A189" s="443">
        <v>68</v>
      </c>
      <c r="B189" s="463" t="s">
        <v>60</v>
      </c>
      <c r="C189" s="463" t="s">
        <v>66</v>
      </c>
      <c r="D189" s="464">
        <v>44146</v>
      </c>
      <c r="E189" s="463" t="s">
        <v>874</v>
      </c>
      <c r="F189" s="463" t="s">
        <v>81</v>
      </c>
      <c r="G189" s="833"/>
      <c r="H189" s="833"/>
      <c r="I189" s="833"/>
      <c r="J189" s="833"/>
      <c r="K189" s="833"/>
      <c r="L189" s="463"/>
      <c r="M189" s="463"/>
      <c r="N189" s="463"/>
      <c r="O189" s="887"/>
      <c r="P189" s="148"/>
      <c r="Q189" s="833"/>
      <c r="R189" s="833"/>
      <c r="S189" s="833"/>
      <c r="T189" s="120" t="s">
        <v>64</v>
      </c>
      <c r="U189" s="120"/>
      <c r="V189" s="120"/>
      <c r="W189" s="23"/>
      <c r="X189" s="23"/>
      <c r="Y189" s="23"/>
      <c r="Z189" s="23"/>
    </row>
    <row r="190" spans="1:26" ht="46.5" customHeight="1">
      <c r="A190" s="443">
        <v>69</v>
      </c>
      <c r="B190" s="463" t="s">
        <v>60</v>
      </c>
      <c r="C190" s="463" t="s">
        <v>66</v>
      </c>
      <c r="D190" s="464">
        <v>44146</v>
      </c>
      <c r="E190" s="463" t="s">
        <v>875</v>
      </c>
      <c r="F190" s="463" t="s">
        <v>81</v>
      </c>
      <c r="G190" s="833"/>
      <c r="H190" s="833"/>
      <c r="I190" s="833"/>
      <c r="J190" s="833"/>
      <c r="K190" s="833"/>
      <c r="L190" s="513"/>
      <c r="M190" s="513"/>
      <c r="N190" s="513"/>
      <c r="O190" s="887"/>
      <c r="P190" s="553"/>
      <c r="Q190" s="833"/>
      <c r="R190" s="833"/>
      <c r="S190" s="833"/>
      <c r="T190" s="456" t="s">
        <v>64</v>
      </c>
      <c r="U190" s="456"/>
      <c r="V190" s="456"/>
      <c r="W190" s="23"/>
      <c r="X190" s="23"/>
      <c r="Y190" s="23"/>
      <c r="Z190" s="23"/>
    </row>
    <row r="191" spans="1:26" ht="43.5" customHeight="1">
      <c r="A191" s="443">
        <v>70</v>
      </c>
      <c r="B191" s="463" t="s">
        <v>60</v>
      </c>
      <c r="C191" s="463" t="s">
        <v>66</v>
      </c>
      <c r="D191" s="464">
        <v>44146</v>
      </c>
      <c r="E191" s="463" t="s">
        <v>876</v>
      </c>
      <c r="F191" s="463" t="s">
        <v>81</v>
      </c>
      <c r="G191" s="833"/>
      <c r="H191" s="833"/>
      <c r="I191" s="833"/>
      <c r="J191" s="833"/>
      <c r="K191" s="833"/>
      <c r="L191" s="513"/>
      <c r="M191" s="513"/>
      <c r="N191" s="513"/>
      <c r="O191" s="887"/>
      <c r="P191" s="553"/>
      <c r="Q191" s="833"/>
      <c r="R191" s="833"/>
      <c r="S191" s="833"/>
      <c r="T191" s="456" t="s">
        <v>64</v>
      </c>
      <c r="U191" s="456"/>
      <c r="V191" s="456"/>
      <c r="W191" s="23"/>
      <c r="X191" s="23"/>
      <c r="Y191" s="23"/>
      <c r="Z191" s="23"/>
    </row>
    <row r="192" spans="1:26" ht="43.5" customHeight="1">
      <c r="A192" s="443">
        <v>71</v>
      </c>
      <c r="B192" s="463" t="s">
        <v>60</v>
      </c>
      <c r="C192" s="463" t="s">
        <v>66</v>
      </c>
      <c r="D192" s="464">
        <v>44146</v>
      </c>
      <c r="E192" s="463" t="s">
        <v>877</v>
      </c>
      <c r="F192" s="463" t="s">
        <v>81</v>
      </c>
      <c r="G192" s="834"/>
      <c r="H192" s="834"/>
      <c r="I192" s="834"/>
      <c r="J192" s="834"/>
      <c r="K192" s="834"/>
      <c r="L192" s="479"/>
      <c r="M192" s="479"/>
      <c r="N192" s="479"/>
      <c r="O192" s="888"/>
      <c r="P192" s="554"/>
      <c r="Q192" s="834"/>
      <c r="R192" s="834"/>
      <c r="S192" s="834"/>
      <c r="T192" s="394" t="s">
        <v>64</v>
      </c>
      <c r="U192" s="394"/>
      <c r="V192" s="394"/>
      <c r="W192" s="23"/>
      <c r="X192" s="23"/>
      <c r="Y192" s="23"/>
      <c r="Z192" s="23"/>
    </row>
    <row r="193" spans="1:26" ht="88.5" customHeight="1">
      <c r="A193" s="443">
        <v>72</v>
      </c>
      <c r="B193" s="463" t="s">
        <v>60</v>
      </c>
      <c r="C193" s="463" t="s">
        <v>66</v>
      </c>
      <c r="D193" s="464">
        <v>44146</v>
      </c>
      <c r="E193" s="463" t="s">
        <v>878</v>
      </c>
      <c r="F193" s="463" t="s">
        <v>81</v>
      </c>
      <c r="G193" s="505" t="s">
        <v>879</v>
      </c>
      <c r="H193" s="555" t="s">
        <v>880</v>
      </c>
      <c r="I193" s="505" t="s">
        <v>69</v>
      </c>
      <c r="J193" s="505" t="s">
        <v>881</v>
      </c>
      <c r="K193" s="505" t="s">
        <v>501</v>
      </c>
      <c r="L193" s="505">
        <v>44146</v>
      </c>
      <c r="M193" s="505">
        <v>44317</v>
      </c>
      <c r="N193" s="505">
        <v>44865</v>
      </c>
      <c r="O193" s="556" t="s">
        <v>2023</v>
      </c>
      <c r="P193" s="557"/>
      <c r="Q193" s="139" t="s">
        <v>883</v>
      </c>
      <c r="R193" s="139" t="s">
        <v>884</v>
      </c>
      <c r="S193" s="139" t="s">
        <v>883</v>
      </c>
      <c r="T193" s="439" t="s">
        <v>64</v>
      </c>
      <c r="U193" s="139" t="s">
        <v>76</v>
      </c>
      <c r="V193" s="752" t="s">
        <v>595</v>
      </c>
      <c r="W193" s="23"/>
      <c r="X193" s="23"/>
      <c r="Y193" s="23"/>
      <c r="Z193" s="23"/>
    </row>
    <row r="194" spans="1:26" ht="80.25" customHeight="1">
      <c r="A194" s="84">
        <v>88</v>
      </c>
      <c r="B194" s="463" t="s">
        <v>60</v>
      </c>
      <c r="C194" s="463" t="s">
        <v>66</v>
      </c>
      <c r="D194" s="464">
        <v>44431</v>
      </c>
      <c r="E194" s="399" t="s">
        <v>900</v>
      </c>
      <c r="F194" s="463" t="s">
        <v>61</v>
      </c>
      <c r="G194" s="379" t="s">
        <v>901</v>
      </c>
      <c r="H194" s="464" t="s">
        <v>902</v>
      </c>
      <c r="I194" s="463" t="s">
        <v>69</v>
      </c>
      <c r="J194" s="463" t="s">
        <v>903</v>
      </c>
      <c r="K194" s="463" t="s">
        <v>904</v>
      </c>
      <c r="L194" s="464">
        <v>44431</v>
      </c>
      <c r="M194" s="445">
        <v>44431</v>
      </c>
      <c r="N194" s="466">
        <v>44489</v>
      </c>
      <c r="O194" s="949" t="s">
        <v>905</v>
      </c>
      <c r="P194" s="805"/>
      <c r="Q194" s="564" t="s">
        <v>906</v>
      </c>
      <c r="R194" s="483" t="s">
        <v>907</v>
      </c>
      <c r="S194" s="120" t="s">
        <v>906</v>
      </c>
      <c r="T194" s="439" t="s">
        <v>64</v>
      </c>
      <c r="U194" s="120" t="s">
        <v>76</v>
      </c>
      <c r="V194" s="753" t="s">
        <v>794</v>
      </c>
      <c r="W194" s="23"/>
      <c r="X194" s="23"/>
      <c r="Y194" s="23"/>
      <c r="Z194" s="23"/>
    </row>
    <row r="195" spans="1:26" ht="90" customHeight="1">
      <c r="A195" s="453">
        <v>89</v>
      </c>
      <c r="B195" s="504" t="s">
        <v>60</v>
      </c>
      <c r="C195" s="504" t="s">
        <v>66</v>
      </c>
      <c r="D195" s="505">
        <v>44431</v>
      </c>
      <c r="E195" s="565" t="s">
        <v>908</v>
      </c>
      <c r="F195" s="504" t="s">
        <v>61</v>
      </c>
      <c r="G195" s="374" t="s">
        <v>909</v>
      </c>
      <c r="H195" s="505" t="s">
        <v>910</v>
      </c>
      <c r="I195" s="504" t="s">
        <v>61</v>
      </c>
      <c r="J195" s="463" t="s">
        <v>911</v>
      </c>
      <c r="K195" s="463" t="s">
        <v>904</v>
      </c>
      <c r="L195" s="464">
        <v>44431</v>
      </c>
      <c r="M195" s="445">
        <v>44431</v>
      </c>
      <c r="N195" s="466">
        <v>44489</v>
      </c>
      <c r="O195" s="978" t="s">
        <v>2024</v>
      </c>
      <c r="P195" s="805"/>
      <c r="Q195" s="327" t="s">
        <v>913</v>
      </c>
      <c r="R195" s="483" t="s">
        <v>914</v>
      </c>
      <c r="S195" s="327" t="s">
        <v>913</v>
      </c>
      <c r="T195" s="120"/>
      <c r="U195" s="120" t="s">
        <v>76</v>
      </c>
      <c r="V195" s="754" t="s">
        <v>794</v>
      </c>
      <c r="W195" s="23"/>
      <c r="X195" s="23"/>
      <c r="Y195" s="23"/>
      <c r="Z195" s="23"/>
    </row>
    <row r="196" spans="1:26" ht="52.5" customHeight="1">
      <c r="A196" s="20"/>
      <c r="B196" s="567"/>
      <c r="C196" s="567"/>
      <c r="D196" s="567"/>
      <c r="E196" s="567"/>
      <c r="F196" s="567"/>
      <c r="G196" s="567"/>
      <c r="H196" s="464" t="s">
        <v>915</v>
      </c>
      <c r="I196" s="463" t="s">
        <v>61</v>
      </c>
      <c r="J196" s="568" t="s">
        <v>916</v>
      </c>
      <c r="K196" s="463" t="s">
        <v>904</v>
      </c>
      <c r="L196" s="464">
        <v>44431</v>
      </c>
      <c r="M196" s="445">
        <v>44431</v>
      </c>
      <c r="N196" s="466">
        <v>44489</v>
      </c>
      <c r="O196" s="949" t="s">
        <v>917</v>
      </c>
      <c r="P196" s="805"/>
      <c r="Q196" s="327" t="s">
        <v>918</v>
      </c>
      <c r="R196" s="483" t="s">
        <v>919</v>
      </c>
      <c r="S196" s="120" t="s">
        <v>610</v>
      </c>
      <c r="T196" s="439" t="s">
        <v>64</v>
      </c>
      <c r="U196" s="355" t="s">
        <v>76</v>
      </c>
      <c r="V196" s="569" t="s">
        <v>595</v>
      </c>
      <c r="W196" s="23"/>
      <c r="X196" s="23"/>
      <c r="Y196" s="23"/>
      <c r="Z196" s="23"/>
    </row>
    <row r="197" spans="1:26" ht="48.75" customHeight="1">
      <c r="A197" s="570"/>
      <c r="B197" s="571"/>
      <c r="C197" s="571"/>
      <c r="D197" s="571"/>
      <c r="E197" s="572"/>
      <c r="F197" s="571"/>
      <c r="G197" s="571"/>
      <c r="H197" s="519" t="s">
        <v>920</v>
      </c>
      <c r="I197" s="479" t="s">
        <v>61</v>
      </c>
      <c r="J197" s="463" t="s">
        <v>921</v>
      </c>
      <c r="K197" s="463" t="s">
        <v>904</v>
      </c>
      <c r="L197" s="464">
        <v>44431</v>
      </c>
      <c r="M197" s="445">
        <v>44431</v>
      </c>
      <c r="N197" s="466">
        <v>44489</v>
      </c>
      <c r="O197" s="959" t="s">
        <v>514</v>
      </c>
      <c r="P197" s="805"/>
      <c r="Q197" s="573" t="s">
        <v>922</v>
      </c>
      <c r="R197" s="483" t="s">
        <v>923</v>
      </c>
      <c r="S197" s="120" t="s">
        <v>922</v>
      </c>
      <c r="T197" s="120"/>
      <c r="U197" s="120" t="s">
        <v>76</v>
      </c>
      <c r="V197" s="574" t="s">
        <v>794</v>
      </c>
      <c r="W197" s="23"/>
      <c r="X197" s="23"/>
      <c r="Y197" s="23"/>
      <c r="Z197" s="23"/>
    </row>
    <row r="198" spans="1:26" ht="66.75" customHeight="1">
      <c r="A198" s="120">
        <v>14</v>
      </c>
      <c r="B198" s="126" t="s">
        <v>60</v>
      </c>
      <c r="C198" s="126" t="s">
        <v>94</v>
      </c>
      <c r="D198" s="121">
        <v>44141</v>
      </c>
      <c r="E198" s="136" t="s">
        <v>2025</v>
      </c>
      <c r="F198" s="126" t="s">
        <v>68</v>
      </c>
      <c r="G198" s="129" t="s">
        <v>938</v>
      </c>
      <c r="H198" s="131" t="s">
        <v>2026</v>
      </c>
      <c r="I198" s="131" t="s">
        <v>62</v>
      </c>
      <c r="J198" s="494" t="s">
        <v>940</v>
      </c>
      <c r="K198" s="120" t="s">
        <v>151</v>
      </c>
      <c r="L198" s="132">
        <v>44141</v>
      </c>
      <c r="M198" s="121">
        <v>44228</v>
      </c>
      <c r="N198" s="121">
        <v>44484</v>
      </c>
      <c r="O198" s="985" t="s">
        <v>2027</v>
      </c>
      <c r="P198" s="783"/>
      <c r="Q198" s="783"/>
      <c r="R198" s="805"/>
      <c r="S198" s="578" t="s">
        <v>2028</v>
      </c>
      <c r="T198" s="134" t="s">
        <v>2029</v>
      </c>
      <c r="U198" s="201" t="s">
        <v>2030</v>
      </c>
      <c r="V198" s="120" t="s">
        <v>64</v>
      </c>
      <c r="W198" s="120" t="s">
        <v>76</v>
      </c>
      <c r="X198" s="579" t="s">
        <v>2031</v>
      </c>
      <c r="Y198" s="23"/>
      <c r="Z198" s="23"/>
    </row>
    <row r="199" spans="1:26" ht="56.25" customHeight="1">
      <c r="A199" s="120">
        <v>16</v>
      </c>
      <c r="B199" s="126" t="s">
        <v>60</v>
      </c>
      <c r="C199" s="126" t="s">
        <v>94</v>
      </c>
      <c r="D199" s="121">
        <v>44141</v>
      </c>
      <c r="E199" s="136" t="s">
        <v>2032</v>
      </c>
      <c r="F199" s="126" t="s">
        <v>68</v>
      </c>
      <c r="G199" s="93" t="s">
        <v>951</v>
      </c>
      <c r="H199" s="131" t="s">
        <v>952</v>
      </c>
      <c r="I199" s="119" t="s">
        <v>62</v>
      </c>
      <c r="J199" s="119" t="s">
        <v>953</v>
      </c>
      <c r="K199" s="120" t="s">
        <v>171</v>
      </c>
      <c r="L199" s="132">
        <v>44141</v>
      </c>
      <c r="M199" s="121">
        <v>44197</v>
      </c>
      <c r="N199" s="121">
        <v>44496</v>
      </c>
      <c r="O199" s="873" t="s">
        <v>954</v>
      </c>
      <c r="P199" s="783"/>
      <c r="Q199" s="783"/>
      <c r="R199" s="805"/>
      <c r="S199" s="137" t="s">
        <v>955</v>
      </c>
      <c r="T199" s="134" t="s">
        <v>2033</v>
      </c>
      <c r="U199" s="137" t="s">
        <v>955</v>
      </c>
      <c r="V199" s="120" t="s">
        <v>64</v>
      </c>
      <c r="W199" s="120" t="s">
        <v>76</v>
      </c>
      <c r="X199" s="579" t="s">
        <v>957</v>
      </c>
      <c r="Y199" s="23"/>
      <c r="Z199" s="23"/>
    </row>
    <row r="200" spans="1:26" ht="61.5" customHeight="1">
      <c r="A200" s="120">
        <v>20</v>
      </c>
      <c r="B200" s="126" t="s">
        <v>60</v>
      </c>
      <c r="C200" s="126" t="s">
        <v>94</v>
      </c>
      <c r="D200" s="121">
        <v>44141</v>
      </c>
      <c r="E200" s="136" t="s">
        <v>2034</v>
      </c>
      <c r="F200" s="126" t="s">
        <v>75</v>
      </c>
      <c r="G200" s="93" t="s">
        <v>975</v>
      </c>
      <c r="H200" s="119" t="s">
        <v>976</v>
      </c>
      <c r="I200" s="119" t="s">
        <v>69</v>
      </c>
      <c r="J200" s="119" t="s">
        <v>977</v>
      </c>
      <c r="K200" s="120" t="s">
        <v>318</v>
      </c>
      <c r="L200" s="132">
        <v>44141</v>
      </c>
      <c r="M200" s="121">
        <v>44197</v>
      </c>
      <c r="N200" s="121">
        <v>44500</v>
      </c>
      <c r="O200" s="873" t="s">
        <v>978</v>
      </c>
      <c r="P200" s="783"/>
      <c r="Q200" s="783"/>
      <c r="R200" s="805"/>
      <c r="S200" s="137" t="s">
        <v>979</v>
      </c>
      <c r="T200" s="147" t="s">
        <v>980</v>
      </c>
      <c r="U200" s="137" t="s">
        <v>979</v>
      </c>
      <c r="V200" s="120" t="s">
        <v>64</v>
      </c>
      <c r="W200" s="128" t="s">
        <v>76</v>
      </c>
      <c r="X200" s="579" t="s">
        <v>981</v>
      </c>
      <c r="Y200" s="23"/>
      <c r="Z200" s="23"/>
    </row>
    <row r="201" spans="1:26" ht="63" customHeight="1">
      <c r="A201" s="456"/>
      <c r="B201" s="463" t="s">
        <v>60</v>
      </c>
      <c r="C201" s="463" t="s">
        <v>66</v>
      </c>
      <c r="D201" s="464">
        <v>44146</v>
      </c>
      <c r="E201" s="479" t="s">
        <v>519</v>
      </c>
      <c r="F201" s="479" t="s">
        <v>81</v>
      </c>
      <c r="G201" s="479"/>
      <c r="H201" s="463" t="s">
        <v>533</v>
      </c>
      <c r="I201" s="463" t="s">
        <v>69</v>
      </c>
      <c r="J201" s="463" t="s">
        <v>534</v>
      </c>
      <c r="K201" s="444" t="s">
        <v>501</v>
      </c>
      <c r="L201" s="445">
        <v>44146</v>
      </c>
      <c r="M201" s="445">
        <v>44228</v>
      </c>
      <c r="N201" s="466">
        <v>44287</v>
      </c>
      <c r="O201" s="926" t="s">
        <v>535</v>
      </c>
      <c r="P201" s="805"/>
      <c r="Q201" s="120" t="s">
        <v>536</v>
      </c>
      <c r="R201" s="120" t="s">
        <v>537</v>
      </c>
      <c r="S201" s="120"/>
      <c r="T201" s="439" t="s">
        <v>77</v>
      </c>
      <c r="U201" s="120" t="s">
        <v>76</v>
      </c>
      <c r="V201" s="752" t="s">
        <v>2035</v>
      </c>
      <c r="W201" s="23"/>
      <c r="X201" s="23"/>
      <c r="Y201" s="23"/>
      <c r="Z201" s="23"/>
    </row>
    <row r="202" spans="1:26" ht="39" customHeight="1">
      <c r="A202" s="493">
        <v>58</v>
      </c>
      <c r="B202" s="463" t="s">
        <v>60</v>
      </c>
      <c r="C202" s="463" t="s">
        <v>66</v>
      </c>
      <c r="D202" s="539">
        <v>44146</v>
      </c>
      <c r="E202" s="509" t="s">
        <v>846</v>
      </c>
      <c r="F202" s="463" t="s">
        <v>81</v>
      </c>
      <c r="G202" s="840" t="s">
        <v>847</v>
      </c>
      <c r="H202" s="832" t="s">
        <v>848</v>
      </c>
      <c r="I202" s="840" t="s">
        <v>69</v>
      </c>
      <c r="J202" s="840" t="s">
        <v>849</v>
      </c>
      <c r="K202" s="840" t="s">
        <v>501</v>
      </c>
      <c r="L202" s="980">
        <v>44146</v>
      </c>
      <c r="M202" s="445">
        <v>44317</v>
      </c>
      <c r="N202" s="445">
        <v>44484</v>
      </c>
      <c r="O202" s="832" t="s">
        <v>850</v>
      </c>
      <c r="P202" s="444"/>
      <c r="Q202" s="981" t="s">
        <v>851</v>
      </c>
      <c r="R202" s="997" t="s">
        <v>852</v>
      </c>
      <c r="S202" s="981" t="s">
        <v>851</v>
      </c>
      <c r="T202" s="998" t="s">
        <v>64</v>
      </c>
      <c r="U202" s="994" t="s">
        <v>76</v>
      </c>
      <c r="V202" s="995" t="s">
        <v>794</v>
      </c>
      <c r="W202" s="23"/>
      <c r="X202" s="23"/>
      <c r="Y202" s="23"/>
      <c r="Z202" s="23"/>
    </row>
    <row r="203" spans="1:26" ht="30.75" customHeight="1">
      <c r="A203" s="443">
        <v>59</v>
      </c>
      <c r="B203" s="463" t="s">
        <v>60</v>
      </c>
      <c r="C203" s="463" t="s">
        <v>66</v>
      </c>
      <c r="D203" s="464">
        <v>44146</v>
      </c>
      <c r="E203" s="543" t="s">
        <v>853</v>
      </c>
      <c r="F203" s="463" t="s">
        <v>81</v>
      </c>
      <c r="G203" s="833"/>
      <c r="H203" s="833"/>
      <c r="I203" s="833"/>
      <c r="J203" s="833"/>
      <c r="K203" s="833"/>
      <c r="L203" s="833"/>
      <c r="M203" s="445"/>
      <c r="N203" s="445"/>
      <c r="O203" s="833"/>
      <c r="P203" s="444"/>
      <c r="Q203" s="833"/>
      <c r="R203" s="833"/>
      <c r="S203" s="833"/>
      <c r="T203" s="843"/>
      <c r="U203" s="807"/>
      <c r="V203" s="881"/>
      <c r="W203" s="23"/>
      <c r="X203" s="23"/>
      <c r="Y203" s="23"/>
      <c r="Z203" s="23"/>
    </row>
    <row r="204" spans="1:26" ht="54.75" customHeight="1">
      <c r="A204" s="443">
        <v>60</v>
      </c>
      <c r="B204" s="463" t="s">
        <v>60</v>
      </c>
      <c r="C204" s="463" t="s">
        <v>66</v>
      </c>
      <c r="D204" s="464">
        <v>44146</v>
      </c>
      <c r="E204" s="509" t="s">
        <v>854</v>
      </c>
      <c r="F204" s="463" t="s">
        <v>81</v>
      </c>
      <c r="G204" s="834"/>
      <c r="H204" s="834"/>
      <c r="I204" s="834"/>
      <c r="J204" s="834"/>
      <c r="K204" s="834"/>
      <c r="L204" s="834"/>
      <c r="M204" s="445"/>
      <c r="N204" s="445"/>
      <c r="O204" s="834"/>
      <c r="P204" s="444"/>
      <c r="Q204" s="834"/>
      <c r="R204" s="834"/>
      <c r="S204" s="834"/>
      <c r="T204" s="844"/>
      <c r="U204" s="867"/>
      <c r="V204" s="996"/>
      <c r="W204" s="23"/>
      <c r="X204" s="23"/>
      <c r="Y204" s="23"/>
      <c r="Z204" s="23"/>
    </row>
    <row r="205" spans="1:26" ht="65.25" customHeight="1">
      <c r="A205" s="443">
        <v>14</v>
      </c>
      <c r="B205" s="463" t="s">
        <v>60</v>
      </c>
      <c r="C205" s="463" t="s">
        <v>66</v>
      </c>
      <c r="D205" s="464">
        <v>44146</v>
      </c>
      <c r="E205" s="463" t="s">
        <v>588</v>
      </c>
      <c r="F205" s="463" t="s">
        <v>81</v>
      </c>
      <c r="G205" s="463" t="s">
        <v>589</v>
      </c>
      <c r="H205" s="464" t="s">
        <v>590</v>
      </c>
      <c r="I205" s="463" t="s">
        <v>69</v>
      </c>
      <c r="J205" s="463" t="s">
        <v>591</v>
      </c>
      <c r="K205" s="444" t="s">
        <v>501</v>
      </c>
      <c r="L205" s="445">
        <v>44146</v>
      </c>
      <c r="M205" s="445">
        <v>44378</v>
      </c>
      <c r="N205" s="466">
        <v>44531</v>
      </c>
      <c r="O205" s="956" t="s">
        <v>592</v>
      </c>
      <c r="P205" s="805"/>
      <c r="Q205" s="120" t="s">
        <v>593</v>
      </c>
      <c r="R205" s="491" t="s">
        <v>2036</v>
      </c>
      <c r="S205" s="84" t="s">
        <v>593</v>
      </c>
      <c r="T205" s="473" t="s">
        <v>64</v>
      </c>
      <c r="U205" s="120" t="s">
        <v>76</v>
      </c>
      <c r="V205" s="753" t="s">
        <v>595</v>
      </c>
      <c r="W205" s="23"/>
      <c r="X205" s="23"/>
      <c r="Y205" s="23"/>
      <c r="Z205" s="23"/>
    </row>
    <row r="206" spans="1:26" ht="15.75" customHeight="1">
      <c r="A206" s="871">
        <v>2</v>
      </c>
      <c r="B206" s="871" t="s">
        <v>60</v>
      </c>
      <c r="C206" s="871" t="s">
        <v>88</v>
      </c>
      <c r="D206" s="871">
        <v>44140</v>
      </c>
      <c r="E206" s="871" t="s">
        <v>323</v>
      </c>
      <c r="F206" s="871" t="s">
        <v>68</v>
      </c>
      <c r="G206" s="871" t="s">
        <v>324</v>
      </c>
      <c r="H206" s="196" t="s">
        <v>1035</v>
      </c>
      <c r="I206" s="600" t="s">
        <v>69</v>
      </c>
      <c r="J206" s="196" t="s">
        <v>1036</v>
      </c>
      <c r="K206" s="194" t="s">
        <v>1037</v>
      </c>
      <c r="L206" s="601">
        <v>44140</v>
      </c>
      <c r="M206" s="602">
        <v>44211</v>
      </c>
      <c r="N206" s="602">
        <v>44377</v>
      </c>
      <c r="O206" s="988" t="s">
        <v>2037</v>
      </c>
      <c r="P206" s="783"/>
      <c r="Q206" s="783"/>
      <c r="R206" s="805"/>
      <c r="S206" s="603" t="s">
        <v>277</v>
      </c>
      <c r="T206" s="356" t="s">
        <v>2038</v>
      </c>
      <c r="U206" s="603" t="s">
        <v>330</v>
      </c>
      <c r="V206" s="93" t="s">
        <v>77</v>
      </c>
      <c r="W206" s="120" t="s">
        <v>76</v>
      </c>
      <c r="X206" s="755" t="s">
        <v>1040</v>
      </c>
      <c r="Y206" s="23"/>
      <c r="Z206" s="23"/>
    </row>
    <row r="207" spans="1:26" ht="15.75" customHeight="1">
      <c r="A207" s="833"/>
      <c r="B207" s="833"/>
      <c r="C207" s="833"/>
      <c r="D207" s="833"/>
      <c r="E207" s="833"/>
      <c r="F207" s="833"/>
      <c r="G207" s="833"/>
      <c r="H207" s="120" t="s">
        <v>1041</v>
      </c>
      <c r="I207" s="120" t="s">
        <v>69</v>
      </c>
      <c r="J207" s="196" t="s">
        <v>1042</v>
      </c>
      <c r="K207" s="194" t="s">
        <v>1037</v>
      </c>
      <c r="L207" s="601">
        <v>44421</v>
      </c>
      <c r="M207" s="602">
        <v>44421</v>
      </c>
      <c r="N207" s="602">
        <v>44484</v>
      </c>
      <c r="O207" s="988" t="s">
        <v>2039</v>
      </c>
      <c r="P207" s="783"/>
      <c r="Q207" s="783"/>
      <c r="R207" s="805"/>
      <c r="S207" s="603" t="s">
        <v>2040</v>
      </c>
      <c r="T207" s="356" t="s">
        <v>1045</v>
      </c>
      <c r="U207" s="603" t="s">
        <v>1046</v>
      </c>
      <c r="V207" s="93" t="s">
        <v>64</v>
      </c>
      <c r="W207" s="605" t="s">
        <v>76</v>
      </c>
      <c r="X207" s="756" t="s">
        <v>1047</v>
      </c>
      <c r="Y207" s="23"/>
      <c r="Z207" s="23"/>
    </row>
    <row r="208" spans="1:26" ht="15.75" customHeight="1">
      <c r="A208" s="833"/>
      <c r="B208" s="833"/>
      <c r="C208" s="833"/>
      <c r="D208" s="833"/>
      <c r="E208" s="833"/>
      <c r="F208" s="833"/>
      <c r="G208" s="833"/>
      <c r="H208" s="119" t="s">
        <v>325</v>
      </c>
      <c r="I208" s="606" t="s">
        <v>69</v>
      </c>
      <c r="J208" s="120" t="s">
        <v>326</v>
      </c>
      <c r="K208" s="120" t="s">
        <v>252</v>
      </c>
      <c r="L208" s="466">
        <v>44022</v>
      </c>
      <c r="M208" s="602">
        <v>44034</v>
      </c>
      <c r="N208" s="602">
        <v>44377</v>
      </c>
      <c r="O208" s="873" t="s">
        <v>327</v>
      </c>
      <c r="P208" s="783"/>
      <c r="Q208" s="783"/>
      <c r="R208" s="805"/>
      <c r="S208" s="137" t="s">
        <v>328</v>
      </c>
      <c r="T208" s="356" t="s">
        <v>2041</v>
      </c>
      <c r="U208" s="603" t="s">
        <v>330</v>
      </c>
      <c r="V208" s="93" t="s">
        <v>64</v>
      </c>
      <c r="W208" s="149" t="s">
        <v>76</v>
      </c>
      <c r="X208" s="170" t="s">
        <v>331</v>
      </c>
      <c r="Y208" s="23"/>
      <c r="Z208" s="23"/>
    </row>
    <row r="209" spans="1:26" ht="15.75" customHeight="1">
      <c r="A209" s="833"/>
      <c r="B209" s="833"/>
      <c r="C209" s="833"/>
      <c r="D209" s="833"/>
      <c r="E209" s="833"/>
      <c r="F209" s="833"/>
      <c r="G209" s="833"/>
      <c r="H209" s="607" t="s">
        <v>1049</v>
      </c>
      <c r="I209" s="606" t="s">
        <v>69</v>
      </c>
      <c r="J209" s="120" t="s">
        <v>1050</v>
      </c>
      <c r="K209" s="120" t="s">
        <v>252</v>
      </c>
      <c r="L209" s="466">
        <v>44022</v>
      </c>
      <c r="M209" s="602">
        <v>44399</v>
      </c>
      <c r="N209" s="602">
        <v>44377</v>
      </c>
      <c r="O209" s="988" t="s">
        <v>2042</v>
      </c>
      <c r="P209" s="783"/>
      <c r="Q209" s="783"/>
      <c r="R209" s="805"/>
      <c r="S209" s="137" t="s">
        <v>1052</v>
      </c>
      <c r="T209" s="356" t="s">
        <v>1053</v>
      </c>
      <c r="U209" s="603" t="s">
        <v>330</v>
      </c>
      <c r="V209" s="93" t="s">
        <v>77</v>
      </c>
      <c r="W209" s="120" t="s">
        <v>76</v>
      </c>
      <c r="X209" s="757" t="s">
        <v>1054</v>
      </c>
      <c r="Y209" s="23"/>
      <c r="Z209" s="23"/>
    </row>
    <row r="210" spans="1:26" ht="15.75" customHeight="1">
      <c r="A210" s="834"/>
      <c r="B210" s="834"/>
      <c r="C210" s="834"/>
      <c r="D210" s="834"/>
      <c r="E210" s="834"/>
      <c r="F210" s="834"/>
      <c r="G210" s="834"/>
      <c r="H210" s="120" t="s">
        <v>1055</v>
      </c>
      <c r="I210" s="449" t="s">
        <v>69</v>
      </c>
      <c r="J210" s="139" t="s">
        <v>1056</v>
      </c>
      <c r="K210" s="139" t="s">
        <v>252</v>
      </c>
      <c r="L210" s="506">
        <v>44423</v>
      </c>
      <c r="M210" s="602">
        <v>44423</v>
      </c>
      <c r="N210" s="602">
        <v>44484</v>
      </c>
      <c r="O210" s="988" t="s">
        <v>2043</v>
      </c>
      <c r="P210" s="783"/>
      <c r="Q210" s="783"/>
      <c r="R210" s="805"/>
      <c r="S210" s="137" t="s">
        <v>1058</v>
      </c>
      <c r="T210" s="356" t="s">
        <v>1059</v>
      </c>
      <c r="U210" s="603" t="s">
        <v>330</v>
      </c>
      <c r="V210" s="93" t="s">
        <v>64</v>
      </c>
      <c r="W210" s="608" t="s">
        <v>76</v>
      </c>
      <c r="X210" s="758" t="s">
        <v>1060</v>
      </c>
      <c r="Y210" s="23"/>
      <c r="Z210" s="23"/>
    </row>
    <row r="211" spans="1:26" ht="63" customHeight="1">
      <c r="A211" s="194">
        <v>10</v>
      </c>
      <c r="B211" s="194" t="s">
        <v>60</v>
      </c>
      <c r="C211" s="194" t="s">
        <v>92</v>
      </c>
      <c r="D211" s="195">
        <v>44140</v>
      </c>
      <c r="E211" s="196" t="s">
        <v>2044</v>
      </c>
      <c r="F211" s="194" t="s">
        <v>68</v>
      </c>
      <c r="G211" s="196" t="s">
        <v>1078</v>
      </c>
      <c r="H211" s="197" t="s">
        <v>1079</v>
      </c>
      <c r="I211" s="196" t="s">
        <v>62</v>
      </c>
      <c r="J211" s="196" t="s">
        <v>1080</v>
      </c>
      <c r="K211" s="197" t="s">
        <v>1081</v>
      </c>
      <c r="L211" s="198">
        <v>44146</v>
      </c>
      <c r="M211" s="199">
        <v>44207</v>
      </c>
      <c r="N211" s="199">
        <v>44377</v>
      </c>
      <c r="O211" s="873" t="s">
        <v>1082</v>
      </c>
      <c r="P211" s="783"/>
      <c r="Q211" s="783"/>
      <c r="R211" s="805"/>
      <c r="S211" s="613" t="s">
        <v>1083</v>
      </c>
      <c r="T211" s="137" t="s">
        <v>1084</v>
      </c>
      <c r="U211" s="137" t="s">
        <v>1085</v>
      </c>
      <c r="V211" s="612" t="s">
        <v>77</v>
      </c>
      <c r="W211" s="126" t="s">
        <v>76</v>
      </c>
      <c r="X211" s="137" t="s">
        <v>1054</v>
      </c>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06"/>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06"/>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06"/>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06"/>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06"/>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06"/>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06"/>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06"/>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06"/>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06"/>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06"/>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06"/>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06"/>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06"/>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06"/>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06"/>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06"/>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06"/>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06"/>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06"/>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06"/>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06"/>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06"/>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06"/>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06"/>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06"/>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06"/>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06"/>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06"/>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06"/>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06"/>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06"/>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06"/>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06"/>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06"/>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06"/>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06"/>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06"/>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06"/>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06"/>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06"/>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06"/>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06"/>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06"/>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06"/>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06"/>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06"/>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06"/>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06"/>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06"/>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06"/>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06"/>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06"/>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06"/>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06"/>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06"/>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06"/>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06"/>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06"/>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06"/>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06"/>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06"/>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06"/>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06"/>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06"/>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06"/>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06"/>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06"/>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06"/>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06"/>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06"/>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06"/>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06"/>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06"/>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06"/>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06"/>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06"/>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06"/>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06"/>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06"/>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06"/>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06"/>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06"/>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06"/>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06"/>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06"/>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06"/>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06"/>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06"/>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06"/>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06"/>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06"/>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06"/>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06"/>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06"/>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06"/>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06"/>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06"/>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06"/>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06"/>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06"/>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06"/>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06"/>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06"/>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06"/>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06"/>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06"/>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06"/>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06"/>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06"/>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06"/>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06"/>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06"/>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06"/>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06"/>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06"/>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06"/>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06"/>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06"/>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06"/>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06"/>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06"/>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06"/>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06"/>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06"/>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06"/>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06"/>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9">
    <mergeCell ref="U172:U174"/>
    <mergeCell ref="V172:V174"/>
    <mergeCell ref="U175:U176"/>
    <mergeCell ref="V175:V176"/>
    <mergeCell ref="V177:V178"/>
    <mergeCell ref="M182:M184"/>
    <mergeCell ref="N182:N184"/>
    <mergeCell ref="T182:T184"/>
    <mergeCell ref="U182:U184"/>
    <mergeCell ref="U177:U178"/>
    <mergeCell ref="U179:U180"/>
    <mergeCell ref="V179:V180"/>
    <mergeCell ref="R182:R184"/>
    <mergeCell ref="S182:S184"/>
    <mergeCell ref="O182:O184"/>
    <mergeCell ref="Q182:Q184"/>
    <mergeCell ref="G182:G184"/>
    <mergeCell ref="H182:H184"/>
    <mergeCell ref="I182:I184"/>
    <mergeCell ref="J182:J184"/>
    <mergeCell ref="V182:V184"/>
    <mergeCell ref="O195:P195"/>
    <mergeCell ref="O196:P196"/>
    <mergeCell ref="K182:K184"/>
    <mergeCell ref="L182:L184"/>
    <mergeCell ref="G185:G192"/>
    <mergeCell ref="H185:H192"/>
    <mergeCell ref="I185:I192"/>
    <mergeCell ref="J185:J192"/>
    <mergeCell ref="K185:K192"/>
    <mergeCell ref="O185:O192"/>
    <mergeCell ref="Q185:Q192"/>
    <mergeCell ref="R185:R192"/>
    <mergeCell ref="S185:S192"/>
    <mergeCell ref="O194:P194"/>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A42:A44"/>
    <mergeCell ref="B42:B44"/>
    <mergeCell ref="C42:C44"/>
    <mergeCell ref="D42:D44"/>
    <mergeCell ref="E42:E44"/>
    <mergeCell ref="F42:F44"/>
    <mergeCell ref="G42:G44"/>
    <mergeCell ref="B25:B29"/>
    <mergeCell ref="C25:C29"/>
    <mergeCell ref="A30:A34"/>
    <mergeCell ref="B30:B34"/>
    <mergeCell ref="C30:C34"/>
    <mergeCell ref="B37:B38"/>
    <mergeCell ref="C37:C38"/>
    <mergeCell ref="G30:G34"/>
    <mergeCell ref="F37:F38"/>
    <mergeCell ref="G37:G38"/>
    <mergeCell ref="A64:A65"/>
    <mergeCell ref="B64:B65"/>
    <mergeCell ref="C64:C65"/>
    <mergeCell ref="D64:D65"/>
    <mergeCell ref="E64:E65"/>
    <mergeCell ref="F64:F65"/>
    <mergeCell ref="G64:G65"/>
    <mergeCell ref="O68:R68"/>
    <mergeCell ref="O69:R69"/>
    <mergeCell ref="C66:C83"/>
    <mergeCell ref="D66:D83"/>
    <mergeCell ref="E66:E83"/>
    <mergeCell ref="F66:F83"/>
    <mergeCell ref="G66:G83"/>
    <mergeCell ref="O70:R70"/>
    <mergeCell ref="O71:R71"/>
    <mergeCell ref="O72:R72"/>
    <mergeCell ref="O73:R73"/>
    <mergeCell ref="O74:R74"/>
    <mergeCell ref="O75:R75"/>
    <mergeCell ref="O76:R76"/>
    <mergeCell ref="O77:R77"/>
    <mergeCell ref="O78:R78"/>
    <mergeCell ref="O79:R79"/>
    <mergeCell ref="O80:R80"/>
    <mergeCell ref="O81:R83"/>
    <mergeCell ref="O86:R86"/>
    <mergeCell ref="O87:R87"/>
    <mergeCell ref="O88:R88"/>
    <mergeCell ref="O89:R89"/>
    <mergeCell ref="O90:R90"/>
    <mergeCell ref="O91:R91"/>
    <mergeCell ref="O92:R92"/>
    <mergeCell ref="O93:R93"/>
    <mergeCell ref="O94:R94"/>
    <mergeCell ref="O95:R95"/>
    <mergeCell ref="O96:R96"/>
    <mergeCell ref="O97:R97"/>
    <mergeCell ref="O98:R98"/>
    <mergeCell ref="O99:R99"/>
    <mergeCell ref="O100:R100"/>
    <mergeCell ref="O115:R115"/>
    <mergeCell ref="O116:R116"/>
    <mergeCell ref="O117:R117"/>
    <mergeCell ref="O118:R118"/>
    <mergeCell ref="O101:R101"/>
    <mergeCell ref="O102:R102"/>
    <mergeCell ref="O103:R103"/>
    <mergeCell ref="O104:R104"/>
    <mergeCell ref="O105:R105"/>
    <mergeCell ref="O106:R106"/>
    <mergeCell ref="O107:R107"/>
    <mergeCell ref="O108:R108"/>
    <mergeCell ref="O109:R109"/>
    <mergeCell ref="B134:B135"/>
    <mergeCell ref="C134:C135"/>
    <mergeCell ref="D134:D135"/>
    <mergeCell ref="E134:E135"/>
    <mergeCell ref="F134:F135"/>
    <mergeCell ref="O119:R119"/>
    <mergeCell ref="S119:S120"/>
    <mergeCell ref="B104:B106"/>
    <mergeCell ref="C104:C106"/>
    <mergeCell ref="C107:C108"/>
    <mergeCell ref="D107:D108"/>
    <mergeCell ref="D111:D114"/>
    <mergeCell ref="B107:B108"/>
    <mergeCell ref="B116:B122"/>
    <mergeCell ref="C116:C122"/>
    <mergeCell ref="D116:D122"/>
    <mergeCell ref="O120:R120"/>
    <mergeCell ref="O121:R121"/>
    <mergeCell ref="O122:R122"/>
    <mergeCell ref="O110:R110"/>
    <mergeCell ref="O111:R111"/>
    <mergeCell ref="O112:R112"/>
    <mergeCell ref="O113:R113"/>
    <mergeCell ref="O114:R114"/>
    <mergeCell ref="G134:G135"/>
    <mergeCell ref="A134:A135"/>
    <mergeCell ref="B138:B139"/>
    <mergeCell ref="C138:C139"/>
    <mergeCell ref="D138:D139"/>
    <mergeCell ref="E138:E139"/>
    <mergeCell ref="F138:F139"/>
    <mergeCell ref="G138:G139"/>
    <mergeCell ref="J147:J148"/>
    <mergeCell ref="A140:A141"/>
    <mergeCell ref="A145:A146"/>
    <mergeCell ref="B145:B146"/>
    <mergeCell ref="C145:C146"/>
    <mergeCell ref="D145:D146"/>
    <mergeCell ref="E145:E146"/>
    <mergeCell ref="F145:F146"/>
    <mergeCell ref="G145:G146"/>
    <mergeCell ref="A138:A139"/>
    <mergeCell ref="B140:B141"/>
    <mergeCell ref="C140:C141"/>
    <mergeCell ref="D140:D141"/>
    <mergeCell ref="E140:E141"/>
    <mergeCell ref="F140:F141"/>
    <mergeCell ref="G140:G141"/>
    <mergeCell ref="K147:K148"/>
    <mergeCell ref="H145:H146"/>
    <mergeCell ref="I145:I146"/>
    <mergeCell ref="J145:J146"/>
    <mergeCell ref="K145:K146"/>
    <mergeCell ref="L145:L146"/>
    <mergeCell ref="M145:M146"/>
    <mergeCell ref="N145:N146"/>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A66:A83"/>
    <mergeCell ref="B66:B83"/>
    <mergeCell ref="G102:G103"/>
    <mergeCell ref="G104:G106"/>
    <mergeCell ref="G107:G108"/>
    <mergeCell ref="G111:G114"/>
    <mergeCell ref="F116:F122"/>
    <mergeCell ref="G116:G122"/>
    <mergeCell ref="G124:G125"/>
    <mergeCell ref="A102:A103"/>
    <mergeCell ref="B102:B103"/>
    <mergeCell ref="D102:D103"/>
    <mergeCell ref="E102:E103"/>
    <mergeCell ref="F102:F103"/>
    <mergeCell ref="A104:A106"/>
    <mergeCell ref="D104:D106"/>
    <mergeCell ref="B111:B114"/>
    <mergeCell ref="C111:C114"/>
    <mergeCell ref="E112:E114"/>
    <mergeCell ref="F112:F114"/>
    <mergeCell ref="B124:B125"/>
    <mergeCell ref="C124:C125"/>
    <mergeCell ref="D124:D125"/>
    <mergeCell ref="A124:A125"/>
    <mergeCell ref="A107:A108"/>
    <mergeCell ref="A111:A114"/>
    <mergeCell ref="O123:R123"/>
    <mergeCell ref="O124:R124"/>
    <mergeCell ref="O125:R125"/>
    <mergeCell ref="O126:R126"/>
    <mergeCell ref="O127:R127"/>
    <mergeCell ref="O128:R128"/>
    <mergeCell ref="O129:R129"/>
    <mergeCell ref="O130:R130"/>
    <mergeCell ref="O131:R131"/>
    <mergeCell ref="O133:R133"/>
    <mergeCell ref="O134:R134"/>
    <mergeCell ref="O135:R135"/>
    <mergeCell ref="O136:R136"/>
    <mergeCell ref="O137:R137"/>
    <mergeCell ref="O138:R138"/>
    <mergeCell ref="O139:R139"/>
    <mergeCell ref="O140:R140"/>
    <mergeCell ref="O141:R141"/>
    <mergeCell ref="V145:V146"/>
    <mergeCell ref="W145:W146"/>
    <mergeCell ref="X145:X146"/>
    <mergeCell ref="O142:R142"/>
    <mergeCell ref="O143:R143"/>
    <mergeCell ref="O144:R144"/>
    <mergeCell ref="O145:R146"/>
    <mergeCell ref="S145:S146"/>
    <mergeCell ref="T145:T146"/>
    <mergeCell ref="U145:U146"/>
    <mergeCell ref="O147:R147"/>
    <mergeCell ref="O148:R148"/>
    <mergeCell ref="O149:P149"/>
    <mergeCell ref="O150:P150"/>
    <mergeCell ref="O151:P151"/>
    <mergeCell ref="O152:P152"/>
    <mergeCell ref="O153:P153"/>
    <mergeCell ref="O154:P154"/>
    <mergeCell ref="O155:P155"/>
    <mergeCell ref="O156:P156"/>
    <mergeCell ref="O157:P157"/>
    <mergeCell ref="O158:P158"/>
    <mergeCell ref="O159:P159"/>
    <mergeCell ref="O160:P160"/>
    <mergeCell ref="Q202:Q204"/>
    <mergeCell ref="R202:R204"/>
    <mergeCell ref="S202:S204"/>
    <mergeCell ref="T202:T204"/>
    <mergeCell ref="O161:P161"/>
    <mergeCell ref="O162:P162"/>
    <mergeCell ref="O163:P163"/>
    <mergeCell ref="O164:P164"/>
    <mergeCell ref="O165:P165"/>
    <mergeCell ref="O166:P166"/>
    <mergeCell ref="O167:P167"/>
    <mergeCell ref="O168:P168"/>
    <mergeCell ref="O169:P169"/>
    <mergeCell ref="O197:P197"/>
    <mergeCell ref="O198:R198"/>
    <mergeCell ref="O199:R199"/>
    <mergeCell ref="O200:R200"/>
    <mergeCell ref="O201:P201"/>
    <mergeCell ref="V202:V204"/>
    <mergeCell ref="G202:G204"/>
    <mergeCell ref="A206:A210"/>
    <mergeCell ref="B206:B210"/>
    <mergeCell ref="C206:C210"/>
    <mergeCell ref="D206:D210"/>
    <mergeCell ref="E206:E210"/>
    <mergeCell ref="F206:F210"/>
    <mergeCell ref="G206:G210"/>
    <mergeCell ref="O206:R206"/>
    <mergeCell ref="O207:R207"/>
    <mergeCell ref="O208:R208"/>
    <mergeCell ref="O209:R209"/>
    <mergeCell ref="O210:R210"/>
    <mergeCell ref="O211:R211"/>
    <mergeCell ref="H202:H204"/>
    <mergeCell ref="I202:I204"/>
    <mergeCell ref="J202:J204"/>
    <mergeCell ref="K202:K204"/>
    <mergeCell ref="L202:L204"/>
    <mergeCell ref="O202:O204"/>
    <mergeCell ref="O205:P205"/>
    <mergeCell ref="U202:U204"/>
  </mergeCells>
  <conditionalFormatting sqref="T24:T58 W136:W137">
    <cfRule type="containsText" dxfId="158" priority="1" stopIfTrue="1" operator="containsText" text="Cerrada">
      <formula>NOT(ISERROR(SEARCH(("Cerrada"),(T24))))</formula>
    </cfRule>
  </conditionalFormatting>
  <conditionalFormatting sqref="T24:T58 W136:W137">
    <cfRule type="containsText" dxfId="157" priority="2" stopIfTrue="1" operator="containsText" text="En ejecución">
      <formula>NOT(ISERROR(SEARCH(("En ejecución"),(T24))))</formula>
    </cfRule>
  </conditionalFormatting>
  <conditionalFormatting sqref="T24:T58 W136:W137">
    <cfRule type="containsText" dxfId="156" priority="3" stopIfTrue="1" operator="containsText" text="Vencida">
      <formula>NOT(ISERROR(SEARCH(("Vencida"),(T24))))</formula>
    </cfRule>
  </conditionalFormatting>
  <conditionalFormatting sqref="W86:W88">
    <cfRule type="containsText" dxfId="155" priority="4" stopIfTrue="1" operator="containsText" text="Cerrada">
      <formula>NOT(ISERROR(SEARCH(("Cerrada"),(W86))))</formula>
    </cfRule>
  </conditionalFormatting>
  <conditionalFormatting sqref="W86:W88">
    <cfRule type="containsText" dxfId="154" priority="5" stopIfTrue="1" operator="containsText" text="En ejecución">
      <formula>NOT(ISERROR(SEARCH(("En ejecución"),(W86))))</formula>
    </cfRule>
  </conditionalFormatting>
  <conditionalFormatting sqref="W86:W88">
    <cfRule type="containsText" dxfId="153" priority="6" stopIfTrue="1" operator="containsText" text="Vencida">
      <formula>NOT(ISERROR(SEARCH(("Vencida"),(W86))))</formula>
    </cfRule>
  </conditionalFormatting>
  <conditionalFormatting sqref="W90:W91">
    <cfRule type="containsText" dxfId="152" priority="7" stopIfTrue="1" operator="containsText" text="Cerrada">
      <formula>NOT(ISERROR(SEARCH(("Cerrada"),(W90))))</formula>
    </cfRule>
  </conditionalFormatting>
  <conditionalFormatting sqref="W90:W91">
    <cfRule type="containsText" dxfId="151" priority="8" stopIfTrue="1" operator="containsText" text="En ejecución">
      <formula>NOT(ISERROR(SEARCH(("En ejecución"),(W90))))</formula>
    </cfRule>
  </conditionalFormatting>
  <conditionalFormatting sqref="W90:W91">
    <cfRule type="containsText" dxfId="150" priority="9" stopIfTrue="1" operator="containsText" text="Vencida">
      <formula>NOT(ISERROR(SEARCH(("Vencida"),(W90))))</formula>
    </cfRule>
  </conditionalFormatting>
  <conditionalFormatting sqref="W96:W97">
    <cfRule type="containsText" dxfId="149" priority="10" stopIfTrue="1" operator="containsText" text="Cerrada">
      <formula>NOT(ISERROR(SEARCH(("Cerrada"),(W96))))</formula>
    </cfRule>
  </conditionalFormatting>
  <conditionalFormatting sqref="W96:W97">
    <cfRule type="containsText" dxfId="148" priority="11" stopIfTrue="1" operator="containsText" text="En ejecución">
      <formula>NOT(ISERROR(SEARCH(("En ejecución"),(W96))))</formula>
    </cfRule>
  </conditionalFormatting>
  <conditionalFormatting sqref="W96:W97">
    <cfRule type="containsText" dxfId="147" priority="12" stopIfTrue="1" operator="containsText" text="Vencida">
      <formula>NOT(ISERROR(SEARCH(("Vencida"),(W96))))</formula>
    </cfRule>
  </conditionalFormatting>
  <conditionalFormatting sqref="W98">
    <cfRule type="containsText" dxfId="146" priority="13" stopIfTrue="1" operator="containsText" text="Cerrada">
      <formula>NOT(ISERROR(SEARCH(("Cerrada"),(W98))))</formula>
    </cfRule>
  </conditionalFormatting>
  <conditionalFormatting sqref="W98">
    <cfRule type="containsText" dxfId="145" priority="14" stopIfTrue="1" operator="containsText" text="En ejecución">
      <formula>NOT(ISERROR(SEARCH(("En ejecución"),(W98))))</formula>
    </cfRule>
  </conditionalFormatting>
  <conditionalFormatting sqref="W98">
    <cfRule type="containsText" dxfId="144" priority="15" stopIfTrue="1" operator="containsText" text="Vencida">
      <formula>NOT(ISERROR(SEARCH(("Vencida"),(W98))))</formula>
    </cfRule>
  </conditionalFormatting>
  <conditionalFormatting sqref="W133">
    <cfRule type="containsText" dxfId="143" priority="16" stopIfTrue="1" operator="containsText" text="Cerrada">
      <formula>NOT(ISERROR(SEARCH(("Cerrada"),(W133))))</formula>
    </cfRule>
  </conditionalFormatting>
  <conditionalFormatting sqref="W133">
    <cfRule type="containsText" dxfId="142" priority="17" stopIfTrue="1" operator="containsText" text="En ejecución">
      <formula>NOT(ISERROR(SEARCH(("En ejecución"),(W133))))</formula>
    </cfRule>
  </conditionalFormatting>
  <conditionalFormatting sqref="W133">
    <cfRule type="containsText" dxfId="141" priority="18" stopIfTrue="1" operator="containsText" text="Vencida">
      <formula>NOT(ISERROR(SEARCH(("Vencida"),(W133))))</formula>
    </cfRule>
  </conditionalFormatting>
  <conditionalFormatting sqref="W133">
    <cfRule type="containsText" dxfId="140" priority="19" stopIfTrue="1" operator="containsText" text="Cerrada">
      <formula>NOT(ISERROR(SEARCH(("Cerrada"),(W133))))</formula>
    </cfRule>
  </conditionalFormatting>
  <conditionalFormatting sqref="W133">
    <cfRule type="containsText" dxfId="139" priority="20" stopIfTrue="1" operator="containsText" text="En ejecución">
      <formula>NOT(ISERROR(SEARCH(("En ejecución"),(W133))))</formula>
    </cfRule>
  </conditionalFormatting>
  <conditionalFormatting sqref="W133">
    <cfRule type="containsText" dxfId="138" priority="21" stopIfTrue="1" operator="containsText" text="Vencida">
      <formula>NOT(ISERROR(SEARCH(("Vencida"),(W133))))</formula>
    </cfRule>
  </conditionalFormatting>
  <conditionalFormatting sqref="W134:W135">
    <cfRule type="containsText" dxfId="137" priority="22" stopIfTrue="1" operator="containsText" text="Cerrada">
      <formula>NOT(ISERROR(SEARCH(("Cerrada"),(W134))))</formula>
    </cfRule>
  </conditionalFormatting>
  <conditionalFormatting sqref="W134:W135">
    <cfRule type="containsText" dxfId="136" priority="23" stopIfTrue="1" operator="containsText" text="En ejecución">
      <formula>NOT(ISERROR(SEARCH(("En ejecución"),(W134))))</formula>
    </cfRule>
  </conditionalFormatting>
  <conditionalFormatting sqref="W134:W135">
    <cfRule type="containsText" dxfId="135" priority="24" stopIfTrue="1" operator="containsText" text="Vencida">
      <formula>NOT(ISERROR(SEARCH(("Vencida"),(W134))))</formula>
    </cfRule>
  </conditionalFormatting>
  <conditionalFormatting sqref="W136">
    <cfRule type="containsText" dxfId="134" priority="25" stopIfTrue="1" operator="containsText" text="Cerrada">
      <formula>NOT(ISERROR(SEARCH(("Cerrada"),(W136))))</formula>
    </cfRule>
  </conditionalFormatting>
  <conditionalFormatting sqref="W136">
    <cfRule type="containsText" dxfId="133" priority="26" stopIfTrue="1" operator="containsText" text="En ejecución">
      <formula>NOT(ISERROR(SEARCH(("En ejecución"),(W136))))</formula>
    </cfRule>
  </conditionalFormatting>
  <conditionalFormatting sqref="W136">
    <cfRule type="containsText" dxfId="132" priority="27" stopIfTrue="1" operator="containsText" text="Vencida">
      <formula>NOT(ISERROR(SEARCH(("Vencida"),(W136))))</formula>
    </cfRule>
  </conditionalFormatting>
  <conditionalFormatting sqref="W137">
    <cfRule type="containsText" dxfId="131" priority="28" stopIfTrue="1" operator="containsText" text="Cerrada">
      <formula>NOT(ISERROR(SEARCH(("Cerrada"),(W137))))</formula>
    </cfRule>
  </conditionalFormatting>
  <conditionalFormatting sqref="W137">
    <cfRule type="containsText" dxfId="130" priority="29" stopIfTrue="1" operator="containsText" text="En ejecución">
      <formula>NOT(ISERROR(SEARCH(("En ejecución"),(W137))))</formula>
    </cfRule>
  </conditionalFormatting>
  <conditionalFormatting sqref="W137">
    <cfRule type="containsText" dxfId="129" priority="30" stopIfTrue="1" operator="containsText" text="Vencida">
      <formula>NOT(ISERROR(SEARCH(("Vencida"),(W137))))</formula>
    </cfRule>
  </conditionalFormatting>
  <conditionalFormatting sqref="W138">
    <cfRule type="containsText" dxfId="128" priority="31" stopIfTrue="1" operator="containsText" text="Cerrada">
      <formula>NOT(ISERROR(SEARCH(("Cerrada"),(W138))))</formula>
    </cfRule>
  </conditionalFormatting>
  <conditionalFormatting sqref="W138">
    <cfRule type="containsText" dxfId="127" priority="32" stopIfTrue="1" operator="containsText" text="En ejecución">
      <formula>NOT(ISERROR(SEARCH(("En ejecución"),(W138))))</formula>
    </cfRule>
  </conditionalFormatting>
  <conditionalFormatting sqref="W138">
    <cfRule type="containsText" dxfId="126" priority="33" stopIfTrue="1" operator="containsText" text="Vencida">
      <formula>NOT(ISERROR(SEARCH(("Vencida"),(W138))))</formula>
    </cfRule>
  </conditionalFormatting>
  <conditionalFormatting sqref="W139">
    <cfRule type="containsText" dxfId="125" priority="34" stopIfTrue="1" operator="containsText" text="Cerrada">
      <formula>NOT(ISERROR(SEARCH(("Cerrada"),(W139))))</formula>
    </cfRule>
  </conditionalFormatting>
  <conditionalFormatting sqref="W139">
    <cfRule type="containsText" dxfId="124" priority="35" stopIfTrue="1" operator="containsText" text="En ejecución">
      <formula>NOT(ISERROR(SEARCH(("En ejecución"),(W139))))</formula>
    </cfRule>
  </conditionalFormatting>
  <conditionalFormatting sqref="W139">
    <cfRule type="containsText" dxfId="123" priority="36" stopIfTrue="1" operator="containsText" text="Vencida">
      <formula>NOT(ISERROR(SEARCH(("Vencida"),(W139))))</formula>
    </cfRule>
  </conditionalFormatting>
  <conditionalFormatting sqref="W140:W141">
    <cfRule type="containsText" dxfId="122" priority="37" stopIfTrue="1" operator="containsText" text="Cerrada">
      <formula>NOT(ISERROR(SEARCH(("Cerrada"),(W140))))</formula>
    </cfRule>
  </conditionalFormatting>
  <conditionalFormatting sqref="W140:W141">
    <cfRule type="containsText" dxfId="121" priority="38" stopIfTrue="1" operator="containsText" text="En ejecución">
      <formula>NOT(ISERROR(SEARCH(("En ejecución"),(W140))))</formula>
    </cfRule>
  </conditionalFormatting>
  <conditionalFormatting sqref="W140:W141">
    <cfRule type="containsText" dxfId="120" priority="39" stopIfTrue="1" operator="containsText" text="Vencida">
      <formula>NOT(ISERROR(SEARCH(("Vencida"),(W140))))</formula>
    </cfRule>
  </conditionalFormatting>
  <conditionalFormatting sqref="W142">
    <cfRule type="containsText" dxfId="119" priority="40" stopIfTrue="1" operator="containsText" text="Cerrada">
      <formula>NOT(ISERROR(SEARCH(("Cerrada"),(W142))))</formula>
    </cfRule>
  </conditionalFormatting>
  <conditionalFormatting sqref="W142">
    <cfRule type="containsText" dxfId="118" priority="41" stopIfTrue="1" operator="containsText" text="En ejecución">
      <formula>NOT(ISERROR(SEARCH(("En ejecución"),(W142))))</formula>
    </cfRule>
  </conditionalFormatting>
  <conditionalFormatting sqref="W142">
    <cfRule type="containsText" dxfId="117" priority="42" stopIfTrue="1" operator="containsText" text="Vencida">
      <formula>NOT(ISERROR(SEARCH(("Vencida"),(W142))))</formula>
    </cfRule>
  </conditionalFormatting>
  <conditionalFormatting sqref="W143">
    <cfRule type="containsText" dxfId="116" priority="43" stopIfTrue="1" operator="containsText" text="Cerrada">
      <formula>NOT(ISERROR(SEARCH(("Cerrada"),(W143))))</formula>
    </cfRule>
  </conditionalFormatting>
  <conditionalFormatting sqref="W143">
    <cfRule type="containsText" dxfId="115" priority="44" stopIfTrue="1" operator="containsText" text="En ejecución">
      <formula>NOT(ISERROR(SEARCH(("En ejecución"),(W143))))</formula>
    </cfRule>
  </conditionalFormatting>
  <conditionalFormatting sqref="W143">
    <cfRule type="containsText" dxfId="114" priority="45" stopIfTrue="1" operator="containsText" text="Vencida">
      <formula>NOT(ISERROR(SEARCH(("Vencida"),(W143))))</formula>
    </cfRule>
  </conditionalFormatting>
  <conditionalFormatting sqref="W144">
    <cfRule type="containsText" dxfId="113" priority="46" stopIfTrue="1" operator="containsText" text="Cerrada">
      <formula>NOT(ISERROR(SEARCH(("Cerrada"),(W144))))</formula>
    </cfRule>
  </conditionalFormatting>
  <conditionalFormatting sqref="W144">
    <cfRule type="containsText" dxfId="112" priority="47" stopIfTrue="1" operator="containsText" text="En ejecución">
      <formula>NOT(ISERROR(SEARCH(("En ejecución"),(W144))))</formula>
    </cfRule>
  </conditionalFormatting>
  <conditionalFormatting sqref="W144">
    <cfRule type="containsText" dxfId="111" priority="48" stopIfTrue="1" operator="containsText" text="Vencida">
      <formula>NOT(ISERROR(SEARCH(("Vencida"),(W144))))</formula>
    </cfRule>
  </conditionalFormatting>
  <conditionalFormatting sqref="W144">
    <cfRule type="containsText" dxfId="110" priority="49" stopIfTrue="1" operator="containsText" text="Cerrada">
      <formula>NOT(ISERROR(SEARCH(("Cerrada"),(W144))))</formula>
    </cfRule>
  </conditionalFormatting>
  <conditionalFormatting sqref="W144">
    <cfRule type="containsText" dxfId="109" priority="50" stopIfTrue="1" operator="containsText" text="En ejecución">
      <formula>NOT(ISERROR(SEARCH(("En ejecución"),(W144))))</formula>
    </cfRule>
  </conditionalFormatting>
  <conditionalFormatting sqref="W144">
    <cfRule type="containsText" dxfId="108" priority="51" stopIfTrue="1" operator="containsText" text="Vencida">
      <formula>NOT(ISERROR(SEARCH(("Vencida"),(W144))))</formula>
    </cfRule>
  </conditionalFormatting>
  <conditionalFormatting sqref="W145 W147">
    <cfRule type="containsText" dxfId="107" priority="52" stopIfTrue="1" operator="containsText" text="Cerrada">
      <formula>NOT(ISERROR(SEARCH(("Cerrada"),(W145))))</formula>
    </cfRule>
  </conditionalFormatting>
  <conditionalFormatting sqref="W145 W147">
    <cfRule type="containsText" dxfId="106" priority="53" stopIfTrue="1" operator="containsText" text="En ejecución">
      <formula>NOT(ISERROR(SEARCH(("En ejecución"),(W145))))</formula>
    </cfRule>
  </conditionalFormatting>
  <conditionalFormatting sqref="W145 W147">
    <cfRule type="containsText" dxfId="105" priority="54" stopIfTrue="1" operator="containsText" text="Vencida">
      <formula>NOT(ISERROR(SEARCH(("Vencida"),(W145))))</formula>
    </cfRule>
  </conditionalFormatting>
  <conditionalFormatting sqref="W145 W147">
    <cfRule type="containsText" dxfId="104" priority="55" stopIfTrue="1" operator="containsText" text="Cerrada">
      <formula>NOT(ISERROR(SEARCH(("Cerrada"),(W145))))</formula>
    </cfRule>
  </conditionalFormatting>
  <conditionalFormatting sqref="W145 W147">
    <cfRule type="containsText" dxfId="103" priority="56" stopIfTrue="1" operator="containsText" text="En ejecución">
      <formula>NOT(ISERROR(SEARCH(("En ejecución"),(W145))))</formula>
    </cfRule>
  </conditionalFormatting>
  <conditionalFormatting sqref="W145 W147">
    <cfRule type="containsText" dxfId="102" priority="57" stopIfTrue="1" operator="containsText" text="Vencida">
      <formula>NOT(ISERROR(SEARCH(("Vencida"),(W145))))</formula>
    </cfRule>
  </conditionalFormatting>
  <conditionalFormatting sqref="W148">
    <cfRule type="containsText" dxfId="101" priority="58" stopIfTrue="1" operator="containsText" text="Cerrada">
      <formula>NOT(ISERROR(SEARCH(("Cerrada"),(W148))))</formula>
    </cfRule>
  </conditionalFormatting>
  <conditionalFormatting sqref="W148">
    <cfRule type="containsText" dxfId="100" priority="59" stopIfTrue="1" operator="containsText" text="En ejecución">
      <formula>NOT(ISERROR(SEARCH(("En ejecución"),(W148))))</formula>
    </cfRule>
  </conditionalFormatting>
  <conditionalFormatting sqref="W148">
    <cfRule type="containsText" dxfId="99" priority="60" stopIfTrue="1" operator="containsText" text="Vencida">
      <formula>NOT(ISERROR(SEARCH(("Vencida"),(W148))))</formula>
    </cfRule>
  </conditionalFormatting>
  <conditionalFormatting sqref="W148">
    <cfRule type="containsText" dxfId="98" priority="61" stopIfTrue="1" operator="containsText" text="Cerrada">
      <formula>NOT(ISERROR(SEARCH(("Cerrada"),(W148))))</formula>
    </cfRule>
  </conditionalFormatting>
  <conditionalFormatting sqref="W148">
    <cfRule type="containsText" dxfId="97" priority="62" stopIfTrue="1" operator="containsText" text="En ejecución">
      <formula>NOT(ISERROR(SEARCH(("En ejecución"),(W148))))</formula>
    </cfRule>
  </conditionalFormatting>
  <conditionalFormatting sqref="W148">
    <cfRule type="containsText" dxfId="96" priority="63" stopIfTrue="1" operator="containsText" text="Vencida">
      <formula>NOT(ISERROR(SEARCH(("Vencida"),(W148))))</formula>
    </cfRule>
  </conditionalFormatting>
  <conditionalFormatting sqref="U149">
    <cfRule type="containsText" dxfId="95" priority="64" stopIfTrue="1" operator="containsText" text="Cerrada">
      <formula>NOT(ISERROR(SEARCH(("Cerrada"),(U149))))</formula>
    </cfRule>
  </conditionalFormatting>
  <conditionalFormatting sqref="U149">
    <cfRule type="containsText" dxfId="94" priority="65" stopIfTrue="1" operator="containsText" text="En ejecución">
      <formula>NOT(ISERROR(SEARCH(("En ejecución"),(U149))))</formula>
    </cfRule>
  </conditionalFormatting>
  <conditionalFormatting sqref="U149">
    <cfRule type="containsText" dxfId="93" priority="66" stopIfTrue="1" operator="containsText" text="Vencida">
      <formula>NOT(ISERROR(SEARCH(("Vencida"),(U149))))</formula>
    </cfRule>
  </conditionalFormatting>
  <conditionalFormatting sqref="U150:U151">
    <cfRule type="containsText" dxfId="92" priority="67" stopIfTrue="1" operator="containsText" text="Cerrada">
      <formula>NOT(ISERROR(SEARCH(("Cerrada"),(U150))))</formula>
    </cfRule>
  </conditionalFormatting>
  <conditionalFormatting sqref="U150:U151">
    <cfRule type="containsText" dxfId="91" priority="68" stopIfTrue="1" operator="containsText" text="En ejecución">
      <formula>NOT(ISERROR(SEARCH(("En ejecución"),(U150))))</formula>
    </cfRule>
  </conditionalFormatting>
  <conditionalFormatting sqref="U150:U151">
    <cfRule type="containsText" dxfId="90" priority="69" stopIfTrue="1" operator="containsText" text="Vencida">
      <formula>NOT(ISERROR(SEARCH(("Vencida"),(U150))))</formula>
    </cfRule>
  </conditionalFormatting>
  <conditionalFormatting sqref="U152">
    <cfRule type="containsText" dxfId="89" priority="70" stopIfTrue="1" operator="containsText" text="Cerrada">
      <formula>NOT(ISERROR(SEARCH(("Cerrada"),(U152))))</formula>
    </cfRule>
  </conditionalFormatting>
  <conditionalFormatting sqref="U152">
    <cfRule type="containsText" dxfId="88" priority="71" stopIfTrue="1" operator="containsText" text="En ejecución">
      <formula>NOT(ISERROR(SEARCH(("En ejecución"),(U152))))</formula>
    </cfRule>
  </conditionalFormatting>
  <conditionalFormatting sqref="U152">
    <cfRule type="containsText" dxfId="87" priority="72" stopIfTrue="1" operator="containsText" text="Vencida">
      <formula>NOT(ISERROR(SEARCH(("Vencida"),(U152))))</formula>
    </cfRule>
  </conditionalFormatting>
  <conditionalFormatting sqref="U153:U154">
    <cfRule type="containsText" dxfId="86" priority="73" stopIfTrue="1" operator="containsText" text="Cerrada">
      <formula>NOT(ISERROR(SEARCH(("Cerrada"),(U153))))</formula>
    </cfRule>
  </conditionalFormatting>
  <conditionalFormatting sqref="U153:U154">
    <cfRule type="containsText" dxfId="85" priority="74" stopIfTrue="1" operator="containsText" text="En ejecución">
      <formula>NOT(ISERROR(SEARCH(("En ejecución"),(U153))))</formula>
    </cfRule>
  </conditionalFormatting>
  <conditionalFormatting sqref="U153:U154">
    <cfRule type="containsText" dxfId="84" priority="75" stopIfTrue="1" operator="containsText" text="Vencida">
      <formula>NOT(ISERROR(SEARCH(("Vencida"),(U153))))</formula>
    </cfRule>
  </conditionalFormatting>
  <conditionalFormatting sqref="U155">
    <cfRule type="containsText" dxfId="83" priority="76" stopIfTrue="1" operator="containsText" text="Cerrada">
      <formula>NOT(ISERROR(SEARCH(("Cerrada"),(U155))))</formula>
    </cfRule>
  </conditionalFormatting>
  <conditionalFormatting sqref="U155">
    <cfRule type="containsText" dxfId="82" priority="77" stopIfTrue="1" operator="containsText" text="En ejecución">
      <formula>NOT(ISERROR(SEARCH(("En ejecución"),(U155))))</formula>
    </cfRule>
  </conditionalFormatting>
  <conditionalFormatting sqref="U155">
    <cfRule type="containsText" dxfId="81" priority="78" stopIfTrue="1" operator="containsText" text="Vencida">
      <formula>NOT(ISERROR(SEARCH(("Vencida"),(U155))))</formula>
    </cfRule>
  </conditionalFormatting>
  <conditionalFormatting sqref="U156:U159">
    <cfRule type="containsText" dxfId="80" priority="79" stopIfTrue="1" operator="containsText" text="Cerrada">
      <formula>NOT(ISERROR(SEARCH(("Cerrada"),(U156))))</formula>
    </cfRule>
  </conditionalFormatting>
  <conditionalFormatting sqref="U156:U159">
    <cfRule type="containsText" dxfId="79" priority="80" stopIfTrue="1" operator="containsText" text="En ejecución">
      <formula>NOT(ISERROR(SEARCH(("En ejecución"),(U156))))</formula>
    </cfRule>
  </conditionalFormatting>
  <conditionalFormatting sqref="U156:U159">
    <cfRule type="containsText" dxfId="78" priority="81" stopIfTrue="1" operator="containsText" text="Vencida">
      <formula>NOT(ISERROR(SEARCH(("Vencida"),(U156))))</formula>
    </cfRule>
  </conditionalFormatting>
  <conditionalFormatting sqref="U160:U161">
    <cfRule type="containsText" dxfId="77" priority="82" stopIfTrue="1" operator="containsText" text="Cerrada">
      <formula>NOT(ISERROR(SEARCH(("Cerrada"),(U160))))</formula>
    </cfRule>
  </conditionalFormatting>
  <conditionalFormatting sqref="U160:U161">
    <cfRule type="containsText" dxfId="76" priority="83" stopIfTrue="1" operator="containsText" text="En ejecución">
      <formula>NOT(ISERROR(SEARCH(("En ejecución"),(U160))))</formula>
    </cfRule>
  </conditionalFormatting>
  <conditionalFormatting sqref="U160:U161">
    <cfRule type="containsText" dxfId="75" priority="84" stopIfTrue="1" operator="containsText" text="Vencida">
      <formula>NOT(ISERROR(SEARCH(("Vencida"),(U160))))</formula>
    </cfRule>
  </conditionalFormatting>
  <conditionalFormatting sqref="U162:U166">
    <cfRule type="containsText" dxfId="74" priority="85" stopIfTrue="1" operator="containsText" text="Cerrada">
      <formula>NOT(ISERROR(SEARCH(("Cerrada"),(U162))))</formula>
    </cfRule>
  </conditionalFormatting>
  <conditionalFormatting sqref="U162:U166">
    <cfRule type="containsText" dxfId="73" priority="86" stopIfTrue="1" operator="containsText" text="En ejecución">
      <formula>NOT(ISERROR(SEARCH(("En ejecución"),(U162))))</formula>
    </cfRule>
  </conditionalFormatting>
  <conditionalFormatting sqref="U162:U166">
    <cfRule type="containsText" dxfId="72" priority="87" stopIfTrue="1" operator="containsText" text="Vencida">
      <formula>NOT(ISERROR(SEARCH(("Vencida"),(U162))))</formula>
    </cfRule>
  </conditionalFormatting>
  <conditionalFormatting sqref="U167">
    <cfRule type="containsText" dxfId="71" priority="88" stopIfTrue="1" operator="containsText" text="Cerrada">
      <formula>NOT(ISERROR(SEARCH(("Cerrada"),(U167))))</formula>
    </cfRule>
  </conditionalFormatting>
  <conditionalFormatting sqref="U167">
    <cfRule type="containsText" dxfId="70" priority="89" stopIfTrue="1" operator="containsText" text="En ejecución">
      <formula>NOT(ISERROR(SEARCH(("En ejecución"),(U167))))</formula>
    </cfRule>
  </conditionalFormatting>
  <conditionalFormatting sqref="U167">
    <cfRule type="containsText" dxfId="69" priority="90" stopIfTrue="1" operator="containsText" text="Vencida">
      <formula>NOT(ISERROR(SEARCH(("Vencida"),(U167))))</formula>
    </cfRule>
  </conditionalFormatting>
  <conditionalFormatting sqref="U168:U169">
    <cfRule type="containsText" dxfId="68" priority="91" stopIfTrue="1" operator="containsText" text="Cerrada">
      <formula>NOT(ISERROR(SEARCH(("Cerrada"),(U168))))</formula>
    </cfRule>
  </conditionalFormatting>
  <conditionalFormatting sqref="U168:U169">
    <cfRule type="containsText" dxfId="67" priority="92" stopIfTrue="1" operator="containsText" text="En ejecución">
      <formula>NOT(ISERROR(SEARCH(("En ejecución"),(U168))))</formula>
    </cfRule>
  </conditionalFormatting>
  <conditionalFormatting sqref="U168:U169">
    <cfRule type="containsText" dxfId="66" priority="93" stopIfTrue="1" operator="containsText" text="Vencida">
      <formula>NOT(ISERROR(SEARCH(("Vencida"),(U168))))</formula>
    </cfRule>
  </conditionalFormatting>
  <conditionalFormatting sqref="U170">
    <cfRule type="containsText" dxfId="65" priority="94" stopIfTrue="1" operator="containsText" text="Cerrada">
      <formula>NOT(ISERROR(SEARCH(("Cerrada"),(U170))))</formula>
    </cfRule>
  </conditionalFormatting>
  <conditionalFormatting sqref="U170">
    <cfRule type="containsText" dxfId="64" priority="95" stopIfTrue="1" operator="containsText" text="En ejecución">
      <formula>NOT(ISERROR(SEARCH(("En ejecución"),(U170))))</formula>
    </cfRule>
  </conditionalFormatting>
  <conditionalFormatting sqref="U170">
    <cfRule type="containsText" dxfId="63" priority="96" stopIfTrue="1" operator="containsText" text="Vencida">
      <formula>NOT(ISERROR(SEARCH(("Vencida"),(U170))))</formula>
    </cfRule>
  </conditionalFormatting>
  <conditionalFormatting sqref="U172 U175">
    <cfRule type="containsText" dxfId="62" priority="97" stopIfTrue="1" operator="containsText" text="Cerrada">
      <formula>NOT(ISERROR(SEARCH(("Cerrada"),(U172))))</formula>
    </cfRule>
  </conditionalFormatting>
  <conditionalFormatting sqref="U172 U175">
    <cfRule type="containsText" dxfId="61" priority="98" stopIfTrue="1" operator="containsText" text="En ejecución">
      <formula>NOT(ISERROR(SEARCH(("En ejecución"),(U172))))</formula>
    </cfRule>
  </conditionalFormatting>
  <conditionalFormatting sqref="U172 U175">
    <cfRule type="containsText" dxfId="60" priority="99" stopIfTrue="1" operator="containsText" text="Vencida">
      <formula>NOT(ISERROR(SEARCH(("Vencida"),(U172))))</formula>
    </cfRule>
  </conditionalFormatting>
  <conditionalFormatting sqref="U177">
    <cfRule type="containsText" dxfId="59" priority="100" stopIfTrue="1" operator="containsText" text="Cerrada">
      <formula>NOT(ISERROR(SEARCH(("Cerrada"),(U177))))</formula>
    </cfRule>
  </conditionalFormatting>
  <conditionalFormatting sqref="U177">
    <cfRule type="containsText" dxfId="58" priority="101" stopIfTrue="1" operator="containsText" text="En ejecución">
      <formula>NOT(ISERROR(SEARCH(("En ejecución"),(U177))))</formula>
    </cfRule>
  </conditionalFormatting>
  <conditionalFormatting sqref="U177">
    <cfRule type="containsText" dxfId="57" priority="102" stopIfTrue="1" operator="containsText" text="Vencida">
      <formula>NOT(ISERROR(SEARCH(("Vencida"),(U177))))</formula>
    </cfRule>
  </conditionalFormatting>
  <conditionalFormatting sqref="U179">
    <cfRule type="containsText" dxfId="56" priority="103" stopIfTrue="1" operator="containsText" text="Cerrada">
      <formula>NOT(ISERROR(SEARCH(("Cerrada"),(U179))))</formula>
    </cfRule>
  </conditionalFormatting>
  <conditionalFormatting sqref="U179">
    <cfRule type="containsText" dxfId="55" priority="104" stopIfTrue="1" operator="containsText" text="En ejecución">
      <formula>NOT(ISERROR(SEARCH(("En ejecución"),(U179))))</formula>
    </cfRule>
  </conditionalFormatting>
  <conditionalFormatting sqref="U179">
    <cfRule type="containsText" dxfId="54" priority="105" stopIfTrue="1" operator="containsText" text="Vencida">
      <formula>NOT(ISERROR(SEARCH(("Vencida"),(U179))))</formula>
    </cfRule>
  </conditionalFormatting>
  <conditionalFormatting sqref="U181">
    <cfRule type="containsText" dxfId="53" priority="106" stopIfTrue="1" operator="containsText" text="Cerrada">
      <formula>NOT(ISERROR(SEARCH(("Cerrada"),(U181))))</formula>
    </cfRule>
  </conditionalFormatting>
  <conditionalFormatting sqref="U181">
    <cfRule type="containsText" dxfId="52" priority="107" stopIfTrue="1" operator="containsText" text="En ejecución">
      <formula>NOT(ISERROR(SEARCH(("En ejecución"),(U181))))</formula>
    </cfRule>
  </conditionalFormatting>
  <conditionalFormatting sqref="U181">
    <cfRule type="containsText" dxfId="51" priority="108" stopIfTrue="1" operator="containsText" text="Vencida">
      <formula>NOT(ISERROR(SEARCH(("Vencida"),(U181))))</formula>
    </cfRule>
  </conditionalFormatting>
  <conditionalFormatting sqref="U182">
    <cfRule type="containsText" dxfId="50" priority="109" stopIfTrue="1" operator="containsText" text="Cerrada">
      <formula>NOT(ISERROR(SEARCH(("Cerrada"),(U182))))</formula>
    </cfRule>
  </conditionalFormatting>
  <conditionalFormatting sqref="U182">
    <cfRule type="containsText" dxfId="49" priority="110" stopIfTrue="1" operator="containsText" text="En ejecución">
      <formula>NOT(ISERROR(SEARCH(("En ejecución"),(U182))))</formula>
    </cfRule>
  </conditionalFormatting>
  <conditionalFormatting sqref="U182">
    <cfRule type="containsText" dxfId="48" priority="111" stopIfTrue="1" operator="containsText" text="Vencida">
      <formula>NOT(ISERROR(SEARCH(("Vencida"),(U182))))</formula>
    </cfRule>
  </conditionalFormatting>
  <conditionalFormatting sqref="U185">
    <cfRule type="containsText" dxfId="47" priority="112" stopIfTrue="1" operator="containsText" text="Cerrada">
      <formula>NOT(ISERROR(SEARCH(("Cerrada"),(U185))))</formula>
    </cfRule>
  </conditionalFormatting>
  <conditionalFormatting sqref="U185">
    <cfRule type="containsText" dxfId="46" priority="113" stopIfTrue="1" operator="containsText" text="En ejecución">
      <formula>NOT(ISERROR(SEARCH(("En ejecución"),(U185))))</formula>
    </cfRule>
  </conditionalFormatting>
  <conditionalFormatting sqref="U185">
    <cfRule type="containsText" dxfId="45" priority="114" stopIfTrue="1" operator="containsText" text="Vencida">
      <formula>NOT(ISERROR(SEARCH(("Vencida"),(U185))))</formula>
    </cfRule>
  </conditionalFormatting>
  <conditionalFormatting sqref="U193">
    <cfRule type="containsText" dxfId="44" priority="115" stopIfTrue="1" operator="containsText" text="Cerrada">
      <formula>NOT(ISERROR(SEARCH(("Cerrada"),(U193))))</formula>
    </cfRule>
  </conditionalFormatting>
  <conditionalFormatting sqref="U193">
    <cfRule type="containsText" dxfId="43" priority="116" stopIfTrue="1" operator="containsText" text="En ejecución">
      <formula>NOT(ISERROR(SEARCH(("En ejecución"),(U193))))</formula>
    </cfRule>
  </conditionalFormatting>
  <conditionalFormatting sqref="U193">
    <cfRule type="containsText" dxfId="42" priority="117" stopIfTrue="1" operator="containsText" text="Vencida">
      <formula>NOT(ISERROR(SEARCH(("Vencida"),(U193))))</formula>
    </cfRule>
  </conditionalFormatting>
  <conditionalFormatting sqref="U194">
    <cfRule type="containsText" dxfId="41" priority="118" stopIfTrue="1" operator="containsText" text="Cerrada">
      <formula>NOT(ISERROR(SEARCH(("Cerrada"),(U194))))</formula>
    </cfRule>
  </conditionalFormatting>
  <conditionalFormatting sqref="U194">
    <cfRule type="containsText" dxfId="40" priority="119" stopIfTrue="1" operator="containsText" text="En ejecución">
      <formula>NOT(ISERROR(SEARCH(("En ejecución"),(U194))))</formula>
    </cfRule>
  </conditionalFormatting>
  <conditionalFormatting sqref="U194">
    <cfRule type="containsText" dxfId="39" priority="120" stopIfTrue="1" operator="containsText" text="Vencida">
      <formula>NOT(ISERROR(SEARCH(("Vencida"),(U194))))</formula>
    </cfRule>
  </conditionalFormatting>
  <conditionalFormatting sqref="U197">
    <cfRule type="containsText" dxfId="38" priority="121" stopIfTrue="1" operator="containsText" text="Cerrada">
      <formula>NOT(ISERROR(SEARCH(("Cerrada"),(U197))))</formula>
    </cfRule>
  </conditionalFormatting>
  <conditionalFormatting sqref="U197">
    <cfRule type="containsText" dxfId="37" priority="122" stopIfTrue="1" operator="containsText" text="En ejecución">
      <formula>NOT(ISERROR(SEARCH(("En ejecución"),(U197))))</formula>
    </cfRule>
  </conditionalFormatting>
  <conditionalFormatting sqref="U197">
    <cfRule type="containsText" dxfId="36" priority="123" stopIfTrue="1" operator="containsText" text="Vencida">
      <formula>NOT(ISERROR(SEARCH(("Vencida"),(U197))))</formula>
    </cfRule>
  </conditionalFormatting>
  <conditionalFormatting sqref="U196">
    <cfRule type="containsText" dxfId="35" priority="124" stopIfTrue="1" operator="containsText" text="Cerrada">
      <formula>NOT(ISERROR(SEARCH(("Cerrada"),(U196))))</formula>
    </cfRule>
  </conditionalFormatting>
  <conditionalFormatting sqref="U196">
    <cfRule type="containsText" dxfId="34" priority="125" stopIfTrue="1" operator="containsText" text="En ejecución">
      <formula>NOT(ISERROR(SEARCH(("En ejecución"),(U196))))</formula>
    </cfRule>
  </conditionalFormatting>
  <conditionalFormatting sqref="U196">
    <cfRule type="containsText" dxfId="33" priority="126" stopIfTrue="1" operator="containsText" text="Vencida">
      <formula>NOT(ISERROR(SEARCH(("Vencida"),(U196))))</formula>
    </cfRule>
  </conditionalFormatting>
  <conditionalFormatting sqref="U195">
    <cfRule type="containsText" dxfId="32" priority="127" stopIfTrue="1" operator="containsText" text="Cerrada">
      <formula>NOT(ISERROR(SEARCH(("Cerrada"),(U195))))</formula>
    </cfRule>
  </conditionalFormatting>
  <conditionalFormatting sqref="U195">
    <cfRule type="containsText" dxfId="31" priority="128" stopIfTrue="1" operator="containsText" text="En ejecución">
      <formula>NOT(ISERROR(SEARCH(("En ejecución"),(U195))))</formula>
    </cfRule>
  </conditionalFormatting>
  <conditionalFormatting sqref="U195">
    <cfRule type="containsText" dxfId="30" priority="129" stopIfTrue="1" operator="containsText" text="Vencida">
      <formula>NOT(ISERROR(SEARCH(("Vencida"),(U195))))</formula>
    </cfRule>
  </conditionalFormatting>
  <conditionalFormatting sqref="W206:W210">
    <cfRule type="containsText" dxfId="29" priority="130" stopIfTrue="1" operator="containsText" text="Cerrada">
      <formula>NOT(ISERROR(SEARCH(("Cerrada"),(W206))))</formula>
    </cfRule>
  </conditionalFormatting>
  <conditionalFormatting sqref="W198">
    <cfRule type="containsText" dxfId="28" priority="131" stopIfTrue="1" operator="containsText" text="Cerrada">
      <formula>NOT(ISERROR(SEARCH(("Cerrada"),(W198))))</formula>
    </cfRule>
  </conditionalFormatting>
  <conditionalFormatting sqref="W198">
    <cfRule type="containsText" dxfId="27" priority="132" stopIfTrue="1" operator="containsText" text="En ejecución">
      <formula>NOT(ISERROR(SEARCH(("En ejecución"),(W198))))</formula>
    </cfRule>
  </conditionalFormatting>
  <conditionalFormatting sqref="W198">
    <cfRule type="containsText" dxfId="26" priority="133" stopIfTrue="1" operator="containsText" text="Vencida">
      <formula>NOT(ISERROR(SEARCH(("Vencida"),(W198))))</formula>
    </cfRule>
  </conditionalFormatting>
  <conditionalFormatting sqref="W199">
    <cfRule type="containsText" dxfId="25" priority="134" stopIfTrue="1" operator="containsText" text="Cerrada">
      <formula>NOT(ISERROR(SEARCH(("Cerrada"),(W199))))</formula>
    </cfRule>
  </conditionalFormatting>
  <conditionalFormatting sqref="W199">
    <cfRule type="containsText" dxfId="24" priority="135" stopIfTrue="1" operator="containsText" text="En ejecución">
      <formula>NOT(ISERROR(SEARCH(("En ejecución"),(W199))))</formula>
    </cfRule>
  </conditionalFormatting>
  <conditionalFormatting sqref="W199">
    <cfRule type="containsText" dxfId="23" priority="136" stopIfTrue="1" operator="containsText" text="Vencida">
      <formula>NOT(ISERROR(SEARCH(("Vencida"),(W199))))</formula>
    </cfRule>
  </conditionalFormatting>
  <conditionalFormatting sqref="W200">
    <cfRule type="containsText" dxfId="22" priority="137" stopIfTrue="1" operator="containsText" text="Cerrada">
      <formula>NOT(ISERROR(SEARCH(("Cerrada"),(W200))))</formula>
    </cfRule>
  </conditionalFormatting>
  <conditionalFormatting sqref="W200">
    <cfRule type="containsText" dxfId="21" priority="138" stopIfTrue="1" operator="containsText" text="En ejecución">
      <formula>NOT(ISERROR(SEARCH(("En ejecución"),(W200))))</formula>
    </cfRule>
  </conditionalFormatting>
  <conditionalFormatting sqref="W200">
    <cfRule type="containsText" dxfId="20" priority="139" stopIfTrue="1" operator="containsText" text="Vencida">
      <formula>NOT(ISERROR(SEARCH(("Vencida"),(W200))))</formula>
    </cfRule>
  </conditionalFormatting>
  <conditionalFormatting sqref="U201">
    <cfRule type="containsText" dxfId="19" priority="140" stopIfTrue="1" operator="containsText" text="Cerrada">
      <formula>NOT(ISERROR(SEARCH(("Cerrada"),(U201))))</formula>
    </cfRule>
  </conditionalFormatting>
  <conditionalFormatting sqref="U201">
    <cfRule type="containsText" dxfId="18" priority="141" stopIfTrue="1" operator="containsText" text="En ejecución">
      <formula>NOT(ISERROR(SEARCH(("En ejecución"),(U201))))</formula>
    </cfRule>
  </conditionalFormatting>
  <conditionalFormatting sqref="U201">
    <cfRule type="containsText" dxfId="17" priority="142" stopIfTrue="1" operator="containsText" text="Vencida">
      <formula>NOT(ISERROR(SEARCH(("Vencida"),(U201))))</formula>
    </cfRule>
  </conditionalFormatting>
  <conditionalFormatting sqref="U202">
    <cfRule type="containsText" dxfId="16" priority="143" stopIfTrue="1" operator="containsText" text="Cerrada">
      <formula>NOT(ISERROR(SEARCH(("Cerrada"),(U202))))</formula>
    </cfRule>
  </conditionalFormatting>
  <conditionalFormatting sqref="U202">
    <cfRule type="containsText" dxfId="15" priority="144" stopIfTrue="1" operator="containsText" text="En ejecución">
      <formula>NOT(ISERROR(SEARCH(("En ejecución"),(U202))))</formula>
    </cfRule>
  </conditionalFormatting>
  <conditionalFormatting sqref="U202">
    <cfRule type="containsText" dxfId="14" priority="145" stopIfTrue="1" operator="containsText" text="Vencida">
      <formula>NOT(ISERROR(SEARCH(("Vencida"),(U202))))</formula>
    </cfRule>
  </conditionalFormatting>
  <conditionalFormatting sqref="U205">
    <cfRule type="containsText" dxfId="13" priority="146" stopIfTrue="1" operator="containsText" text="Cerrada">
      <formula>NOT(ISERROR(SEARCH(("Cerrada"),(U205))))</formula>
    </cfRule>
  </conditionalFormatting>
  <conditionalFormatting sqref="U205">
    <cfRule type="containsText" dxfId="12" priority="147" stopIfTrue="1" operator="containsText" text="En ejecución">
      <formula>NOT(ISERROR(SEARCH(("En ejecución"),(U205))))</formula>
    </cfRule>
  </conditionalFormatting>
  <conditionalFormatting sqref="U205">
    <cfRule type="containsText" dxfId="11" priority="148" stopIfTrue="1" operator="containsText" text="Vencida">
      <formula>NOT(ISERROR(SEARCH(("Vencida"),(U205))))</formula>
    </cfRule>
  </conditionalFormatting>
  <conditionalFormatting sqref="W206:W210">
    <cfRule type="containsText" dxfId="10" priority="149" stopIfTrue="1" operator="containsText" text="En ejecución">
      <formula>NOT(ISERROR(SEARCH(("En ejecución"),(W206))))</formula>
    </cfRule>
  </conditionalFormatting>
  <conditionalFormatting sqref="W206:W210">
    <cfRule type="containsText" dxfId="9" priority="150" stopIfTrue="1" operator="containsText" text="Vencida">
      <formula>NOT(ISERROR(SEARCH(("Vencida"),(W206))))</formula>
    </cfRule>
  </conditionalFormatting>
  <conditionalFormatting sqref="W206:W210">
    <cfRule type="containsText" dxfId="8" priority="151" stopIfTrue="1" operator="containsText" text="Cerrada">
      <formula>NOT(ISERROR(SEARCH(("Cerrada"),(W206))))</formula>
    </cfRule>
  </conditionalFormatting>
  <conditionalFormatting sqref="W206:W210">
    <cfRule type="containsText" dxfId="7" priority="152" stopIfTrue="1" operator="containsText" text="En ejecución">
      <formula>NOT(ISERROR(SEARCH(("En ejecución"),(W206))))</formula>
    </cfRule>
  </conditionalFormatting>
  <conditionalFormatting sqref="W206:W210">
    <cfRule type="containsText" dxfId="6" priority="153" stopIfTrue="1" operator="containsText" text="Vencida">
      <formula>NOT(ISERROR(SEARCH(("Vencida"),(W206))))</formula>
    </cfRule>
  </conditionalFormatting>
  <conditionalFormatting sqref="W211">
    <cfRule type="containsText" dxfId="5" priority="154" stopIfTrue="1" operator="containsText" text="Cerrada">
      <formula>NOT(ISERROR(SEARCH(("Cerrada"),(W211))))</formula>
    </cfRule>
  </conditionalFormatting>
  <conditionalFormatting sqref="W211">
    <cfRule type="containsText" dxfId="4" priority="155" stopIfTrue="1" operator="containsText" text="En ejecución">
      <formula>NOT(ISERROR(SEARCH(("En ejecución"),(W211))))</formula>
    </cfRule>
  </conditionalFormatting>
  <conditionalFormatting sqref="W211">
    <cfRule type="containsText" dxfId="3" priority="156" stopIfTrue="1" operator="containsText" text="Vencida">
      <formula>NOT(ISERROR(SEARCH(("Vencida"),(W211))))</formula>
    </cfRule>
  </conditionalFormatting>
  <conditionalFormatting sqref="W211">
    <cfRule type="containsText" dxfId="2" priority="157" stopIfTrue="1" operator="containsText" text="Cerrada">
      <formula>NOT(ISERROR(SEARCH(("Cerrada"),(W211))))</formula>
    </cfRule>
  </conditionalFormatting>
  <conditionalFormatting sqref="W211">
    <cfRule type="containsText" dxfId="1" priority="158" stopIfTrue="1" operator="containsText" text="En ejecución">
      <formula>NOT(ISERROR(SEARCH(("En ejecución"),(W211))))</formula>
    </cfRule>
  </conditionalFormatting>
  <conditionalFormatting sqref="W211">
    <cfRule type="containsText" dxfId="0" priority="159" stopIfTrue="1" operator="containsText" text="Vencida">
      <formula>NOT(ISERROR(SEARCH(("Vencida"),(W211))))</formula>
    </cfRule>
  </conditionalFormatting>
  <dataValidations count="12">
    <dataValidation type="list" allowBlank="1" showErrorMessage="1" sqref="T24:T51 T55:T67 W68:W83 T84 W86:W131 W133:W145 W147:W148 U149:U170 U172 U175 U177 U179 U181:U182 U185 U193:U197 W198:W200 U201:U202 U205 W206:W211">
      <formula1>$I$2:$I$4</formula1>
    </dataValidation>
    <dataValidation type="list" allowBlank="1" showErrorMessage="1" sqref="B48 B55 B58:B60 B84 B86:B95 B98 B100 B128:B131 B133 B136:B138 B140 B142:B143 B145 B147:B195 B198:B206 B211">
      <formula1>$F$2:$F$6</formula1>
    </dataValidation>
    <dataValidation type="list" allowBlank="1" showErrorMessage="1" sqref="S24:S67 V68:V83 S84 V86:V131 V133:V144 T149:T170 T172 T175 T177 T179 T181:T182 T185:T194 T196 V198:V200 T201:T202 T205 V206:V211">
      <formula1>$J$2:$J$4</formula1>
    </dataValidation>
    <dataValidation type="list" allowBlank="1" showErrorMessage="1" sqref="F48 F55 F58:F60 F84 F86:F95 F98 F100 F102 F104:F112 F115:F116 F123:F125 F128:F131 F133 F138 F140 F142:F143 F149:F195 F198:F200 F202:F206 F211">
      <formula1>$G$2:$G$5</formula1>
    </dataValidation>
    <dataValidation type="list" allowBlank="1" showErrorMessage="1" sqref="T52:T54">
      <formula1>$I$2:$I$5</formula1>
    </dataValidation>
    <dataValidation type="list" allowBlank="1" showErrorMessage="1" sqref="I48:I60 I84 I86:I95 I98:I131 I133 I138:I140 I142:I143 I198:I200 I206:I211">
      <formula1>$H$2:$H$3</formula1>
    </dataValidation>
    <dataValidation type="list" allowBlank="1" showInputMessage="1" showErrorMessage="1" prompt=" - " sqref="F25 F30 F35:F37 F39 F42 F97">
      <formula1>$G$2:$G$5</formula1>
    </dataValidation>
    <dataValidation type="list" allowBlank="1" showErrorMessage="1" sqref="C48 C55 C58:C60 C84 C86:C95 C98 C100 C128:C131 C133 C136:C137 C142:C143 C145 C147:C148 C198:C200 C206 C211">
      <formula1>$D$2:$D$13</formula1>
    </dataValidation>
    <dataValidation type="list" allowBlank="1" showInputMessage="1" showErrorMessage="1" prompt=" - " sqref="C134">
      <formula1>$D$2:$D$16</formula1>
    </dataValidation>
    <dataValidation type="list" allowBlank="1" showErrorMessage="1" sqref="I149:I170 I172 I175 I177 I179 I181:I182 I185 I193:I197 I201:I202 I205">
      <formula1>$G$2:$G$3</formula1>
    </dataValidation>
    <dataValidation type="list" allowBlank="1" showInputMessage="1" showErrorMessage="1" prompt=" - " sqref="B25 B30 B35:B37 B39 B42 B97">
      <formula1>$F$2:$F$11</formula1>
    </dataValidation>
    <dataValidation type="list" allowBlank="1" showInputMessage="1" showErrorMessage="1" prompt=" - " sqref="C25 C30 C35:C37 C39 C42 C97">
      <formula1>$D$2:$D$15</formula1>
    </dataValidation>
  </dataValidations>
  <hyperlinks>
    <hyperlink ref="R49" r:id="rId1"/>
    <hyperlink ref="R55" r:id="rId2"/>
    <hyperlink ref="R56" r:id="rId3"/>
    <hyperlink ref="R60" r:id="rId4"/>
    <hyperlink ref="R62" r:id="rId5" location="overlay-context=_x000a__x000a_24/12/2018:  radicado No. 00106-817-001434 del 29 de noviembre de 2018. "/>
    <hyperlink ref="J63" r:id="rId6" location="overlay-context="/>
    <hyperlink ref="J64" r:id="rId7" location="overlay-context="/>
    <hyperlink ref="U74" r:id="rId8" location="overlay-context=_x000a__x000a_19/07/2018:"/>
    <hyperlink ref="U78" r:id="rId9"/>
    <hyperlink ref="U79" r:id="rId10"/>
    <hyperlink ref="U89" r:id="rId11"/>
    <hyperlink ref="U94" r:id="rId12"/>
    <hyperlink ref="S95" r:id="rId13"/>
    <hyperlink ref="U95" r:id="rId14"/>
    <hyperlink ref="S98" r:id="rId15"/>
    <hyperlink ref="U98" r:id="rId16"/>
    <hyperlink ref="U101" r:id="rId17" location="gid=292185415_x000a_"/>
    <hyperlink ref="S102" r:id="rId18"/>
    <hyperlink ref="U102" r:id="rId19"/>
    <hyperlink ref="S103" r:id="rId20" location="gid=292185415"/>
    <hyperlink ref="U103" r:id="rId21" location="gid=292185415_x000a_"/>
    <hyperlink ref="U104" r:id="rId22"/>
    <hyperlink ref="U105" r:id="rId23"/>
    <hyperlink ref="U106" r:id="rId24"/>
    <hyperlink ref="U114" r:id="rId25" location="gid=0"/>
    <hyperlink ref="U116" r:id="rId26" location="gid=1828784513_x000a_"/>
    <hyperlink ref="U123" r:id="rId27"/>
    <hyperlink ref="U127" r:id="rId28" location="overlay-context=_x000a_"/>
    <hyperlink ref="U130" r:id="rId29" location="search/autoreporte/WhctKJVRNJdDGPhSjSjkwHLGPlwPdgbXrvSQdbLBMJBxLXBfNXTKjWGFjcdBTqvxxftBKqL"/>
    <hyperlink ref="U131" r:id="rId30"/>
    <hyperlink ref="U144" r:id="rId31"/>
    <hyperlink ref="S145" r:id="rId32"/>
    <hyperlink ref="U145" r:id="rId33"/>
    <hyperlink ref="U147" r:id="rId34"/>
    <hyperlink ref="S148" r:id="rId35"/>
    <hyperlink ref="U148" r:id="rId36"/>
    <hyperlink ref="Q149" r:id="rId37"/>
    <hyperlink ref="S149" r:id="rId38"/>
    <hyperlink ref="S150" r:id="rId39" location="overlay-context=content/gt-12-proceso-de-gesti%25C3%25B3n-tecnol%25C3%25B3gica%3Fq%3Dcontent/gt-12-proceso-de-gesti%25C3%25B3n-tecnol%25C3%25B3gica"/>
    <hyperlink ref="Q151" r:id="rId40" location="overlay-context=content/gt-12-proceso-de-gesti%25C3%25B3n-tecnol%25C3%25B3gica%3Fq%3Dcontent/gt-12-proceso-de-gesti%25C3%25B3n-tecnol%25C3%25B3gica"/>
    <hyperlink ref="S151" r:id="rId41" location="overlay-context=content/gt-12-proceso-de-gesti%25C3%25B3n-tecnol%25C3%25B3gica%3Fq%3Dcontent/gt-12-proceso-de-gesti%25C3%25B3n-tecnol%25C3%25B3gica"/>
    <hyperlink ref="Q152" r:id="rId42" location="overlay-context="/>
    <hyperlink ref="Q153" r:id="rId43" location="overlay-context="/>
    <hyperlink ref="S153" r:id="rId44" location="overlay-context="/>
    <hyperlink ref="Q154" r:id="rId45" location="overlay-context="/>
    <hyperlink ref="S154" r:id="rId46" location="overlay-context="/>
    <hyperlink ref="Q156" r:id="rId47" location="overlay-context=_x000a_MN-GT-12-16 Manual Administración y Gestión Cuentas Correo"/>
    <hyperlink ref="S156" r:id="rId48" location="overlay-context=_x000a_MN-GT-12-16 Manual Administración y Gestión Cuentas Correo"/>
    <hyperlink ref="Q159" r:id="rId49"/>
    <hyperlink ref="S159" r:id="rId50"/>
    <hyperlink ref="Q162" r:id="rId51" location="overlay-context="/>
    <hyperlink ref="S162" r:id="rId52" location="overlay-context=content/gt-12-proceso-de-gesti%25C3%25B3n-tecnol%25C3%25B3gica%3Fq%3Dcontent/gt-12-proceso-de-gesti%25C3%25B3n-tecnol%25C3%25B3gica"/>
    <hyperlink ref="S163" r:id="rId53" location="overlay-context=content/gt-12-proceso-de-gesti%25C3%25B3n-tecnol%25C3%25B3gica%3Fq%3Dcontent/gt-12-proceso-de-gesti%25C3%25B3n-tecnol%25C3%25B3gica"/>
    <hyperlink ref="Q166" r:id="rId54"/>
    <hyperlink ref="S166" r:id="rId55"/>
    <hyperlink ref="Q168" r:id="rId56"/>
    <hyperlink ref="S168" r:id="rId57" location="overlay-context="/>
    <hyperlink ref="S177" r:id="rId58"/>
    <hyperlink ref="S179" r:id="rId59"/>
    <hyperlink ref="Q182" r:id="rId60"/>
    <hyperlink ref="S182" r:id="rId61"/>
    <hyperlink ref="Q194" r:id="rId62" location=":~:text=PRO%2DGT%2D12,servicio%20del%20IDEP"/>
    <hyperlink ref="Q195" r:id="rId63" location="overlay-context=content/gt-12-proceso-de-gesti%25C3%25B3n-tecnol%25C3%25B3gica%3Fq%3Dcontent/gt-12-proceso-de-gesti%25C3%25B3n-tecnol%25C3%25B3gica"/>
    <hyperlink ref="S195" r:id="rId64" location="overlay-context=content/gt-12-proceso-de-gesti%25C3%25B3n-tecnol%25C3%25B3gica%3Fq%3Dcontent/gt-12-proceso-de-gesti%25C3%25B3n-tecnol%25C3%25B3gica"/>
    <hyperlink ref="Q196" r:id="rId65" location="overlay-context=content/gt-12-proceso-de-gesti%25C3%25B3n-tecnol%25C3%25B3gica%3Fq%3Dcontent/gt-12-proceso-de-gesti%25C3%25B3n-tecnol%25C3%25B3gica"/>
    <hyperlink ref="O198" r:id="rId66" location="overlay-context="/>
    <hyperlink ref="S198" r:id="rId67"/>
    <hyperlink ref="U198" r:id="rId68" location="overlay-context=content/gth-13-proceso-de-gesti%25C3%25B3n-de-talento-humano%3Fq%3Dcontent/gth-13-proceso-de-gesti%25C3%25B3n-de-talento-humano"/>
    <hyperlink ref="Q202" r:id="rId69"/>
    <hyperlink ref="S202" r:id="rId70"/>
    <hyperlink ref="O206" r:id="rId71"/>
    <hyperlink ref="S206" r:id="rId72"/>
    <hyperlink ref="O207" r:id="rId73"/>
    <hyperlink ref="S207" r:id="rId74"/>
    <hyperlink ref="O209" r:id="rId75"/>
    <hyperlink ref="O210" r:id="rId76"/>
    <hyperlink ref="S211" r:id="rId77" location="overlay-context="/>
  </hyperlinks>
  <pageMargins left="0.7" right="0.7" top="0.75" bottom="0.75" header="0" footer="0"/>
  <pageSetup orientation="portrait"/>
  <drawing r:id="rId78"/>
  <legacyDrawing r:id="rId7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c r="A1" s="759" t="s">
        <v>2045</v>
      </c>
      <c r="B1" s="760" t="s">
        <v>15</v>
      </c>
      <c r="C1" s="760" t="s">
        <v>52</v>
      </c>
      <c r="D1" s="73" t="s">
        <v>56</v>
      </c>
      <c r="E1" s="73" t="s">
        <v>2046</v>
      </c>
      <c r="F1" s="73" t="s">
        <v>2047</v>
      </c>
      <c r="G1" s="73" t="s">
        <v>55</v>
      </c>
      <c r="H1" s="73" t="s">
        <v>53</v>
      </c>
    </row>
    <row r="2" spans="1:8">
      <c r="A2" s="761" t="s">
        <v>22</v>
      </c>
      <c r="B2" s="762" t="s">
        <v>58</v>
      </c>
      <c r="C2" s="762" t="s">
        <v>59</v>
      </c>
      <c r="D2" s="762" t="s">
        <v>2048</v>
      </c>
      <c r="E2" s="762" t="s">
        <v>68</v>
      </c>
      <c r="F2" s="761" t="s">
        <v>2049</v>
      </c>
      <c r="G2" s="762" t="s">
        <v>2050</v>
      </c>
      <c r="H2" s="762" t="s">
        <v>60</v>
      </c>
    </row>
    <row r="3" spans="1:8">
      <c r="A3" s="761" t="s">
        <v>24</v>
      </c>
      <c r="B3" s="762" t="s">
        <v>65</v>
      </c>
      <c r="C3" s="762" t="s">
        <v>66</v>
      </c>
      <c r="D3" s="762" t="s">
        <v>2051</v>
      </c>
      <c r="E3" s="762" t="s">
        <v>81</v>
      </c>
      <c r="F3" s="761" t="s">
        <v>2052</v>
      </c>
      <c r="G3" s="762" t="s">
        <v>2053</v>
      </c>
      <c r="H3" s="762" t="s">
        <v>2054</v>
      </c>
    </row>
    <row r="4" spans="1:8">
      <c r="A4" s="761" t="s">
        <v>26</v>
      </c>
      <c r="B4" s="762" t="s">
        <v>72</v>
      </c>
      <c r="C4" s="762" t="s">
        <v>434</v>
      </c>
      <c r="D4" s="762" t="s">
        <v>76</v>
      </c>
      <c r="E4" s="762"/>
      <c r="F4" s="761" t="s">
        <v>2055</v>
      </c>
      <c r="G4" s="762" t="s">
        <v>62</v>
      </c>
      <c r="H4" s="762" t="s">
        <v>2056</v>
      </c>
    </row>
    <row r="5" spans="1:8">
      <c r="A5" s="761" t="s">
        <v>28</v>
      </c>
      <c r="B5" s="762" t="s">
        <v>78</v>
      </c>
      <c r="C5" s="762" t="s">
        <v>2057</v>
      </c>
      <c r="D5" s="762" t="s">
        <v>2058</v>
      </c>
      <c r="E5" s="762"/>
      <c r="F5" s="761" t="s">
        <v>2059</v>
      </c>
      <c r="G5" s="762" t="s">
        <v>2060</v>
      </c>
      <c r="H5" s="762" t="s">
        <v>2061</v>
      </c>
    </row>
    <row r="6" spans="1:8">
      <c r="A6" s="761" t="s">
        <v>30</v>
      </c>
      <c r="B6" s="762" t="s">
        <v>82</v>
      </c>
      <c r="C6" s="762" t="s">
        <v>2062</v>
      </c>
      <c r="D6" s="762"/>
      <c r="E6" s="762"/>
      <c r="F6" s="761" t="s">
        <v>2063</v>
      </c>
      <c r="H6" s="762" t="s">
        <v>2064</v>
      </c>
    </row>
    <row r="7" spans="1:8">
      <c r="A7" s="761" t="s">
        <v>32</v>
      </c>
      <c r="B7" s="762" t="s">
        <v>85</v>
      </c>
      <c r="C7" s="762" t="s">
        <v>88</v>
      </c>
      <c r="D7" s="762"/>
      <c r="E7" s="762"/>
      <c r="F7" s="761" t="s">
        <v>2065</v>
      </c>
      <c r="H7" s="762" t="s">
        <v>2066</v>
      </c>
    </row>
    <row r="8" spans="1:8">
      <c r="A8" s="761" t="s">
        <v>34</v>
      </c>
      <c r="B8" s="762" t="s">
        <v>87</v>
      </c>
      <c r="C8" s="762" t="s">
        <v>90</v>
      </c>
      <c r="D8" s="762"/>
      <c r="E8" s="762"/>
      <c r="F8" s="761" t="s">
        <v>2067</v>
      </c>
      <c r="H8" s="762" t="s">
        <v>2068</v>
      </c>
    </row>
    <row r="9" spans="1:8">
      <c r="A9" s="761" t="s">
        <v>36</v>
      </c>
      <c r="B9" s="762" t="s">
        <v>89</v>
      </c>
      <c r="C9" s="762" t="s">
        <v>92</v>
      </c>
      <c r="D9" s="762"/>
      <c r="E9" s="762"/>
      <c r="F9" s="761"/>
      <c r="H9" s="762" t="s">
        <v>2069</v>
      </c>
    </row>
    <row r="10" spans="1:8">
      <c r="A10" s="761" t="s">
        <v>38</v>
      </c>
      <c r="B10" s="762" t="s">
        <v>91</v>
      </c>
      <c r="C10" s="762" t="s">
        <v>2070</v>
      </c>
      <c r="D10" s="762"/>
      <c r="E10" s="762"/>
      <c r="F10" s="761"/>
      <c r="H10" s="762" t="s">
        <v>2071</v>
      </c>
    </row>
    <row r="11" spans="1:8">
      <c r="A11" s="761" t="s">
        <v>40</v>
      </c>
      <c r="B11" s="762" t="s">
        <v>93</v>
      </c>
      <c r="C11" s="762" t="s">
        <v>2072</v>
      </c>
      <c r="D11" s="763"/>
      <c r="E11" s="763"/>
      <c r="F11" s="764"/>
      <c r="H11" s="762" t="s">
        <v>2073</v>
      </c>
    </row>
    <row r="12" spans="1:8">
      <c r="A12" s="761" t="s">
        <v>42</v>
      </c>
      <c r="B12" s="762" t="s">
        <v>95</v>
      </c>
      <c r="C12" s="762" t="s">
        <v>2074</v>
      </c>
      <c r="D12" s="763"/>
      <c r="E12" s="763"/>
      <c r="F12" s="764"/>
    </row>
    <row r="13" spans="1:8">
      <c r="A13" s="761" t="s">
        <v>44</v>
      </c>
      <c r="B13" s="762" t="s">
        <v>97</v>
      </c>
      <c r="C13" s="762" t="s">
        <v>2075</v>
      </c>
      <c r="D13" s="763"/>
      <c r="E13" s="763"/>
      <c r="F13" s="764"/>
    </row>
    <row r="14" spans="1:8">
      <c r="A14" s="761" t="s">
        <v>46</v>
      </c>
      <c r="B14" s="762" t="s">
        <v>99</v>
      </c>
      <c r="C14" s="762" t="s">
        <v>371</v>
      </c>
      <c r="D14" s="763"/>
      <c r="E14" s="763"/>
      <c r="F14" s="764"/>
    </row>
    <row r="15" spans="1:8">
      <c r="A15" s="761" t="s">
        <v>48</v>
      </c>
      <c r="B15" s="762" t="s">
        <v>100</v>
      </c>
      <c r="C15" s="762" t="s">
        <v>98</v>
      </c>
      <c r="D15" s="23"/>
      <c r="E15" s="763"/>
      <c r="F15" s="764"/>
    </row>
    <row r="16" spans="1:8">
      <c r="A16" s="23"/>
      <c r="B16" s="23"/>
      <c r="C16" s="23"/>
      <c r="D16" s="23"/>
      <c r="E16" s="763"/>
      <c r="F16" s="764"/>
    </row>
    <row r="17" spans="1:6">
      <c r="A17" s="23"/>
      <c r="B17" s="23"/>
      <c r="C17" s="23"/>
      <c r="D17" s="23"/>
      <c r="E17" s="763"/>
      <c r="F17" s="764"/>
    </row>
    <row r="18" spans="1:6">
      <c r="A18" s="23"/>
      <c r="B18" s="23"/>
      <c r="C18" s="23"/>
      <c r="D18" s="23"/>
      <c r="E18" s="23"/>
      <c r="F18" s="23"/>
    </row>
    <row r="19" spans="1:6">
      <c r="A19" s="23"/>
      <c r="B19" s="23"/>
      <c r="C19" s="23"/>
      <c r="D19" s="23"/>
      <c r="E19" s="23"/>
      <c r="F19" s="23"/>
    </row>
    <row r="20" spans="1:6">
      <c r="A20" s="23"/>
      <c r="B20" s="23"/>
      <c r="C20" s="23"/>
      <c r="D20" s="23"/>
      <c r="E20" s="23"/>
      <c r="F20" s="23"/>
    </row>
    <row r="21" spans="1:6" ht="15.75" customHeight="1">
      <c r="A21" s="23"/>
      <c r="B21" s="23"/>
      <c r="C21" s="23"/>
      <c r="D21" s="23"/>
      <c r="E21" s="23"/>
      <c r="F21" s="23"/>
    </row>
    <row r="22" spans="1:6" ht="15.75" customHeight="1">
      <c r="A22" s="23"/>
      <c r="B22" s="23"/>
      <c r="C22" s="23"/>
      <c r="D22" s="23"/>
      <c r="E22" s="23"/>
      <c r="F22" s="23"/>
    </row>
    <row r="23" spans="1:6" ht="15.75" customHeight="1">
      <c r="A23" s="23"/>
      <c r="B23" s="23"/>
      <c r="C23" s="23"/>
      <c r="D23" s="23"/>
      <c r="E23" s="23"/>
      <c r="F23" s="23"/>
    </row>
    <row r="24" spans="1:6" ht="15.75" customHeight="1">
      <c r="A24" s="23"/>
      <c r="B24" s="23"/>
      <c r="C24" s="23"/>
      <c r="D24" s="23"/>
      <c r="E24" s="23"/>
      <c r="F24" s="23"/>
    </row>
    <row r="25" spans="1:6" ht="15.75" customHeight="1">
      <c r="A25" s="23"/>
      <c r="B25" s="23"/>
      <c r="C25" s="23"/>
      <c r="D25" s="23"/>
      <c r="E25" s="23"/>
      <c r="F25" s="23"/>
    </row>
    <row r="26" spans="1:6" ht="15.75" customHeight="1">
      <c r="A26" s="23"/>
      <c r="B26" s="23"/>
      <c r="C26" s="23"/>
      <c r="D26" s="23"/>
      <c r="E26" s="23"/>
      <c r="F26" s="23"/>
    </row>
    <row r="27" spans="1:6" ht="15.75" customHeight="1">
      <c r="A27" s="23"/>
      <c r="B27" s="23"/>
      <c r="C27" s="23"/>
      <c r="D27" s="23"/>
      <c r="E27" s="23"/>
      <c r="F27" s="23"/>
    </row>
    <row r="28" spans="1:6" ht="15.75" customHeight="1">
      <c r="A28" s="23"/>
      <c r="B28" s="23"/>
      <c r="C28" s="23"/>
      <c r="D28" s="23"/>
      <c r="E28" s="23"/>
      <c r="F28" s="23"/>
    </row>
    <row r="29" spans="1:6" ht="15.75" customHeight="1">
      <c r="A29" s="23"/>
      <c r="B29" s="23"/>
      <c r="C29" s="23"/>
      <c r="D29" s="23"/>
      <c r="E29" s="23"/>
      <c r="F29" s="23"/>
    </row>
    <row r="30" spans="1:6" ht="15.75" customHeight="1">
      <c r="A30" s="23"/>
      <c r="B30" s="23"/>
      <c r="C30" s="23"/>
      <c r="D30" s="23"/>
      <c r="E30" s="23"/>
      <c r="F30" s="23"/>
    </row>
    <row r="31" spans="1:6" ht="15.75" customHeight="1">
      <c r="A31" s="23"/>
      <c r="B31" s="23"/>
      <c r="C31" s="23"/>
      <c r="D31" s="23"/>
      <c r="E31" s="23"/>
      <c r="F31" s="23"/>
    </row>
    <row r="32" spans="1:6" ht="15.75" customHeight="1">
      <c r="A32" s="23"/>
      <c r="B32" s="23"/>
      <c r="C32" s="23"/>
      <c r="D32" s="23"/>
      <c r="E32" s="23"/>
      <c r="F32" s="23"/>
    </row>
    <row r="33" spans="1:6" ht="15.75" customHeight="1">
      <c r="A33" s="23"/>
      <c r="B33" s="23"/>
      <c r="C33" s="23"/>
      <c r="D33" s="23"/>
      <c r="E33" s="23"/>
      <c r="F33" s="23"/>
    </row>
    <row r="34" spans="1:6" ht="15.75" customHeight="1">
      <c r="A34" s="23"/>
      <c r="B34" s="23"/>
      <c r="C34" s="23"/>
      <c r="D34" s="23"/>
      <c r="E34" s="23"/>
      <c r="F34" s="23"/>
    </row>
    <row r="35" spans="1:6" ht="15.75" customHeight="1">
      <c r="A35" s="23"/>
      <c r="B35" s="23"/>
      <c r="C35" s="23"/>
      <c r="D35" s="23"/>
      <c r="E35" s="23"/>
      <c r="F35" s="23"/>
    </row>
    <row r="36" spans="1:6" ht="15.75" customHeight="1">
      <c r="A36" s="23"/>
      <c r="B36" s="23"/>
      <c r="C36" s="23"/>
      <c r="D36" s="23"/>
      <c r="E36" s="23"/>
      <c r="F36" s="23"/>
    </row>
    <row r="37" spans="1:6" ht="15.75" customHeight="1">
      <c r="A37" s="23"/>
      <c r="B37" s="23"/>
      <c r="C37" s="23"/>
      <c r="D37" s="23"/>
      <c r="E37" s="23"/>
      <c r="F37" s="23"/>
    </row>
    <row r="38" spans="1:6" ht="15.75" customHeight="1">
      <c r="A38" s="23"/>
      <c r="B38" s="23"/>
      <c r="C38" s="23"/>
      <c r="D38" s="23"/>
      <c r="E38" s="23"/>
      <c r="F38" s="23"/>
    </row>
    <row r="39" spans="1:6" ht="15.75" customHeight="1">
      <c r="A39" s="23"/>
      <c r="B39" s="23"/>
      <c r="C39" s="23"/>
      <c r="D39" s="23"/>
      <c r="E39" s="23"/>
      <c r="F39" s="23"/>
    </row>
    <row r="40" spans="1:6" ht="15.75" customHeight="1">
      <c r="A40" s="23"/>
      <c r="B40" s="23"/>
      <c r="C40" s="23"/>
      <c r="D40" s="23"/>
      <c r="E40" s="23"/>
      <c r="F40" s="23"/>
    </row>
    <row r="41" spans="1:6" ht="15.75" customHeight="1">
      <c r="A41" s="23"/>
      <c r="B41" s="23"/>
      <c r="C41" s="23"/>
      <c r="D41" s="23"/>
      <c r="E41" s="23"/>
      <c r="F41" s="23"/>
    </row>
    <row r="42" spans="1:6" ht="15.75" customHeight="1">
      <c r="A42" s="23"/>
      <c r="B42" s="23"/>
      <c r="C42" s="23"/>
      <c r="D42" s="23"/>
      <c r="E42" s="23"/>
      <c r="F42" s="23"/>
    </row>
    <row r="43" spans="1:6" ht="15.75" customHeight="1">
      <c r="A43" s="23"/>
      <c r="B43" s="23"/>
      <c r="C43" s="23"/>
      <c r="D43" s="23"/>
      <c r="E43" s="23"/>
      <c r="F43" s="23"/>
    </row>
    <row r="44" spans="1:6" ht="15.75" customHeight="1">
      <c r="A44" s="23"/>
      <c r="B44" s="23"/>
      <c r="C44" s="23"/>
      <c r="D44" s="23"/>
      <c r="E44" s="23"/>
      <c r="F44" s="23"/>
    </row>
    <row r="45" spans="1:6" ht="15.75" customHeight="1">
      <c r="A45" s="23"/>
      <c r="B45" s="23"/>
      <c r="C45" s="23"/>
      <c r="D45" s="23"/>
      <c r="E45" s="23"/>
      <c r="F45" s="23"/>
    </row>
    <row r="46" spans="1:6" ht="15.75" customHeight="1">
      <c r="A46" s="23"/>
      <c r="B46" s="23"/>
      <c r="C46" s="23"/>
      <c r="D46" s="23"/>
      <c r="E46" s="23"/>
      <c r="F46" s="23"/>
    </row>
    <row r="47" spans="1:6" ht="15.75" customHeight="1">
      <c r="A47" s="23"/>
      <c r="B47" s="23"/>
      <c r="C47" s="23"/>
      <c r="D47" s="23"/>
      <c r="E47" s="23"/>
      <c r="F47" s="23"/>
    </row>
    <row r="48" spans="1:6" ht="15.75" customHeight="1">
      <c r="A48" s="23"/>
      <c r="B48" s="23"/>
      <c r="C48" s="23"/>
      <c r="D48" s="23"/>
      <c r="E48" s="23"/>
      <c r="F48" s="23"/>
    </row>
    <row r="49" spans="1:6" ht="15.75" customHeight="1">
      <c r="A49" s="23"/>
      <c r="B49" s="23"/>
      <c r="C49" s="23"/>
      <c r="D49" s="23"/>
      <c r="E49" s="23"/>
      <c r="F49" s="23"/>
    </row>
    <row r="50" spans="1:6" ht="15.75" customHeight="1">
      <c r="A50" s="23"/>
      <c r="B50" s="23"/>
      <c r="C50" s="23"/>
      <c r="D50" s="23"/>
      <c r="E50" s="23"/>
      <c r="F50" s="23"/>
    </row>
    <row r="51" spans="1:6" ht="15.75" customHeight="1">
      <c r="A51" s="23"/>
      <c r="B51" s="23"/>
      <c r="C51" s="23"/>
      <c r="D51" s="23"/>
      <c r="E51" s="23"/>
      <c r="F51" s="23"/>
    </row>
    <row r="52" spans="1:6" ht="15.75" customHeight="1">
      <c r="A52" s="23"/>
      <c r="B52" s="23"/>
      <c r="C52" s="23"/>
      <c r="D52" s="23"/>
      <c r="E52" s="23"/>
      <c r="F52" s="23"/>
    </row>
    <row r="53" spans="1:6" ht="15.75" customHeight="1">
      <c r="A53" s="23"/>
      <c r="B53" s="23"/>
      <c r="C53" s="23"/>
      <c r="D53" s="23"/>
      <c r="E53" s="23"/>
      <c r="F53" s="23"/>
    </row>
    <row r="54" spans="1:6" ht="15.75" customHeight="1">
      <c r="A54" s="23"/>
      <c r="B54" s="23"/>
      <c r="C54" s="23"/>
      <c r="D54" s="23"/>
      <c r="E54" s="23"/>
      <c r="F54" s="23"/>
    </row>
    <row r="55" spans="1:6" ht="15.75" customHeight="1">
      <c r="A55" s="23"/>
      <c r="B55" s="23"/>
      <c r="C55" s="23"/>
      <c r="D55" s="23"/>
      <c r="E55" s="23"/>
      <c r="F55" s="23"/>
    </row>
    <row r="56" spans="1:6" ht="15.75" customHeight="1">
      <c r="A56" s="23"/>
      <c r="B56" s="23"/>
      <c r="C56" s="23"/>
      <c r="D56" s="23"/>
      <c r="E56" s="23"/>
      <c r="F56" s="23"/>
    </row>
    <row r="57" spans="1:6" ht="15.75" customHeight="1">
      <c r="A57" s="23"/>
      <c r="B57" s="23"/>
      <c r="C57" s="23"/>
      <c r="D57" s="23"/>
      <c r="E57" s="23"/>
      <c r="F57" s="23"/>
    </row>
    <row r="58" spans="1:6" ht="15.75" customHeight="1">
      <c r="A58" s="23"/>
      <c r="B58" s="23"/>
      <c r="C58" s="23"/>
      <c r="D58" s="23"/>
      <c r="E58" s="23"/>
      <c r="F58" s="23"/>
    </row>
    <row r="59" spans="1:6" ht="15.75" customHeight="1">
      <c r="A59" s="23"/>
      <c r="B59" s="23"/>
      <c r="C59" s="23"/>
      <c r="D59" s="23"/>
      <c r="E59" s="23"/>
      <c r="F59" s="23"/>
    </row>
    <row r="60" spans="1:6" ht="15.75" customHeight="1">
      <c r="A60" s="23"/>
      <c r="B60" s="23"/>
      <c r="C60" s="23"/>
      <c r="D60" s="23"/>
      <c r="E60" s="23"/>
      <c r="F60" s="23"/>
    </row>
    <row r="61" spans="1:6" ht="15.75" customHeight="1">
      <c r="A61" s="23"/>
      <c r="B61" s="23"/>
      <c r="C61" s="23"/>
      <c r="D61" s="23"/>
      <c r="E61" s="23"/>
      <c r="F61" s="23"/>
    </row>
    <row r="62" spans="1:6" ht="15.75" customHeight="1">
      <c r="A62" s="23"/>
      <c r="B62" s="23"/>
      <c r="C62" s="23"/>
      <c r="D62" s="23"/>
      <c r="E62" s="23"/>
      <c r="F62" s="23"/>
    </row>
    <row r="63" spans="1:6" ht="15.75" customHeight="1">
      <c r="A63" s="23"/>
      <c r="B63" s="23"/>
      <c r="C63" s="23"/>
      <c r="D63" s="23"/>
      <c r="E63" s="23"/>
      <c r="F63" s="23"/>
    </row>
    <row r="64" spans="1:6" ht="15.75" customHeight="1">
      <c r="A64" s="23"/>
      <c r="B64" s="23"/>
      <c r="C64" s="23"/>
      <c r="D64" s="23"/>
      <c r="E64" s="23"/>
      <c r="F64" s="23"/>
    </row>
    <row r="65" spans="1:6" ht="15.75" customHeight="1">
      <c r="A65" s="23"/>
      <c r="B65" s="23"/>
      <c r="C65" s="23"/>
      <c r="D65" s="23"/>
      <c r="E65" s="23"/>
      <c r="F65" s="23"/>
    </row>
    <row r="66" spans="1:6" ht="15.75" customHeight="1">
      <c r="A66" s="23"/>
      <c r="B66" s="23"/>
      <c r="C66" s="23"/>
      <c r="D66" s="23"/>
      <c r="E66" s="23"/>
      <c r="F66" s="23"/>
    </row>
    <row r="67" spans="1:6" ht="15.75" customHeight="1">
      <c r="A67" s="23"/>
      <c r="B67" s="23"/>
      <c r="C67" s="23"/>
      <c r="D67" s="23"/>
      <c r="E67" s="23"/>
      <c r="F67" s="23"/>
    </row>
    <row r="68" spans="1:6" ht="15.75" customHeight="1">
      <c r="A68" s="23"/>
      <c r="B68" s="23"/>
      <c r="C68" s="23"/>
      <c r="D68" s="23"/>
      <c r="E68" s="23"/>
      <c r="F68" s="23"/>
    </row>
    <row r="69" spans="1:6" ht="15.75" customHeight="1">
      <c r="A69" s="23"/>
      <c r="B69" s="23"/>
      <c r="C69" s="23"/>
      <c r="D69" s="23"/>
      <c r="E69" s="23"/>
      <c r="F69" s="23"/>
    </row>
    <row r="70" spans="1:6" ht="15.75" customHeight="1">
      <c r="A70" s="23"/>
      <c r="B70" s="23"/>
      <c r="C70" s="23"/>
      <c r="D70" s="23"/>
      <c r="E70" s="23"/>
      <c r="F70" s="23"/>
    </row>
    <row r="71" spans="1:6" ht="15.75" customHeight="1">
      <c r="A71" s="23"/>
      <c r="B71" s="23"/>
      <c r="C71" s="23"/>
      <c r="D71" s="23"/>
      <c r="E71" s="23"/>
      <c r="F71" s="23"/>
    </row>
    <row r="72" spans="1:6" ht="15.75" customHeight="1">
      <c r="A72" s="23"/>
      <c r="B72" s="23"/>
      <c r="C72" s="23"/>
      <c r="D72" s="23"/>
      <c r="E72" s="23"/>
      <c r="F72" s="23"/>
    </row>
    <row r="73" spans="1:6" ht="15.75" customHeight="1">
      <c r="A73" s="23"/>
      <c r="B73" s="23"/>
      <c r="C73" s="23"/>
      <c r="D73" s="23"/>
      <c r="E73" s="23"/>
      <c r="F73" s="23"/>
    </row>
    <row r="74" spans="1:6" ht="15.75" customHeight="1">
      <c r="A74" s="23"/>
      <c r="B74" s="23"/>
      <c r="C74" s="23"/>
      <c r="D74" s="23"/>
      <c r="E74" s="23"/>
      <c r="F74" s="23"/>
    </row>
    <row r="75" spans="1:6" ht="15.75" customHeight="1">
      <c r="A75" s="23"/>
      <c r="B75" s="23"/>
      <c r="C75" s="23"/>
      <c r="D75" s="23"/>
      <c r="E75" s="23"/>
      <c r="F75" s="23"/>
    </row>
    <row r="76" spans="1:6" ht="15.75" customHeight="1">
      <c r="A76" s="23"/>
      <c r="B76" s="23"/>
      <c r="C76" s="23"/>
      <c r="D76" s="23"/>
      <c r="E76" s="23"/>
      <c r="F76" s="23"/>
    </row>
    <row r="77" spans="1:6" ht="15.75" customHeight="1">
      <c r="A77" s="23"/>
      <c r="B77" s="23"/>
      <c r="C77" s="23"/>
      <c r="D77" s="23"/>
      <c r="E77" s="23"/>
      <c r="F77" s="23"/>
    </row>
    <row r="78" spans="1:6" ht="15.75" customHeight="1">
      <c r="A78" s="23"/>
      <c r="B78" s="23"/>
      <c r="C78" s="23"/>
      <c r="D78" s="23"/>
      <c r="E78" s="23"/>
      <c r="F78" s="23"/>
    </row>
    <row r="79" spans="1:6" ht="15.75" customHeight="1">
      <c r="A79" s="23"/>
      <c r="B79" s="23"/>
      <c r="C79" s="23"/>
      <c r="D79" s="23"/>
      <c r="E79" s="23"/>
      <c r="F79" s="23"/>
    </row>
    <row r="80" spans="1:6" ht="15.75" customHeight="1">
      <c r="A80" s="23"/>
      <c r="B80" s="23"/>
      <c r="C80" s="23"/>
      <c r="D80" s="23"/>
      <c r="E80" s="23"/>
      <c r="F80" s="23"/>
    </row>
    <row r="81" spans="1:6" ht="15.75" customHeight="1">
      <c r="A81" s="23"/>
      <c r="B81" s="23"/>
      <c r="C81" s="23"/>
      <c r="D81" s="23"/>
      <c r="E81" s="23"/>
      <c r="F81" s="23"/>
    </row>
    <row r="82" spans="1:6" ht="15.75" customHeight="1">
      <c r="A82" s="23"/>
      <c r="B82" s="23"/>
      <c r="C82" s="23"/>
      <c r="D82" s="23"/>
      <c r="E82" s="23"/>
      <c r="F82" s="23"/>
    </row>
    <row r="83" spans="1:6" ht="15.75" customHeight="1">
      <c r="A83" s="23"/>
      <c r="B83" s="23"/>
      <c r="C83" s="23"/>
      <c r="D83" s="23"/>
      <c r="E83" s="23"/>
      <c r="F83" s="23"/>
    </row>
    <row r="84" spans="1:6" ht="15.75" customHeight="1">
      <c r="A84" s="23"/>
      <c r="B84" s="23"/>
      <c r="C84" s="23"/>
      <c r="D84" s="23"/>
      <c r="E84" s="23"/>
      <c r="F84" s="23"/>
    </row>
    <row r="85" spans="1:6" ht="15.75" customHeight="1">
      <c r="A85" s="23"/>
      <c r="B85" s="23"/>
      <c r="C85" s="23"/>
      <c r="D85" s="23"/>
      <c r="E85" s="23"/>
      <c r="F85" s="23"/>
    </row>
    <row r="86" spans="1:6" ht="15.75" customHeight="1">
      <c r="A86" s="23"/>
      <c r="B86" s="23"/>
      <c r="C86" s="23"/>
      <c r="D86" s="23"/>
      <c r="E86" s="23"/>
      <c r="F86" s="23"/>
    </row>
    <row r="87" spans="1:6" ht="15.75" customHeight="1">
      <c r="A87" s="23"/>
      <c r="B87" s="23"/>
      <c r="C87" s="23"/>
      <c r="D87" s="23"/>
      <c r="E87" s="23"/>
      <c r="F87" s="23"/>
    </row>
    <row r="88" spans="1:6" ht="15.75" customHeight="1">
      <c r="A88" s="23"/>
      <c r="B88" s="23"/>
      <c r="C88" s="23"/>
      <c r="D88" s="23"/>
      <c r="E88" s="23"/>
      <c r="F88" s="23"/>
    </row>
    <row r="89" spans="1:6" ht="15.75" customHeight="1">
      <c r="A89" s="23"/>
      <c r="B89" s="23"/>
      <c r="C89" s="23"/>
      <c r="D89" s="23"/>
      <c r="E89" s="23"/>
      <c r="F89" s="23"/>
    </row>
    <row r="90" spans="1:6" ht="15.75" customHeight="1">
      <c r="A90" s="23"/>
      <c r="B90" s="23"/>
      <c r="C90" s="23"/>
      <c r="D90" s="23"/>
      <c r="E90" s="23"/>
      <c r="F90" s="23"/>
    </row>
    <row r="91" spans="1:6" ht="15.75" customHeight="1">
      <c r="A91" s="23"/>
      <c r="B91" s="23"/>
      <c r="C91" s="23"/>
      <c r="D91" s="23"/>
      <c r="E91" s="23"/>
      <c r="F91" s="23"/>
    </row>
    <row r="92" spans="1:6" ht="15.75" customHeight="1">
      <c r="A92" s="23"/>
      <c r="B92" s="23"/>
      <c r="C92" s="23"/>
      <c r="D92" s="23"/>
      <c r="E92" s="23"/>
      <c r="F92" s="23"/>
    </row>
    <row r="93" spans="1:6" ht="15.75" customHeight="1">
      <c r="A93" s="23"/>
      <c r="B93" s="23"/>
      <c r="C93" s="23"/>
      <c r="D93" s="23"/>
      <c r="E93" s="23"/>
      <c r="F93" s="23"/>
    </row>
    <row r="94" spans="1:6" ht="15.75" customHeight="1">
      <c r="A94" s="23"/>
      <c r="B94" s="23"/>
      <c r="C94" s="23"/>
      <c r="D94" s="23"/>
      <c r="E94" s="23"/>
      <c r="F94" s="23"/>
    </row>
    <row r="95" spans="1:6" ht="15.75" customHeight="1">
      <c r="A95" s="23"/>
      <c r="B95" s="23"/>
      <c r="C95" s="23"/>
      <c r="D95" s="23"/>
      <c r="E95" s="23"/>
      <c r="F95" s="23"/>
    </row>
    <row r="96" spans="1:6" ht="15.75" customHeight="1">
      <c r="A96" s="23"/>
      <c r="B96" s="23"/>
      <c r="C96" s="23"/>
      <c r="D96" s="23"/>
      <c r="E96" s="23"/>
      <c r="F96" s="23"/>
    </row>
    <row r="97" spans="1:6" ht="15.75" customHeight="1">
      <c r="A97" s="23"/>
      <c r="B97" s="23"/>
      <c r="C97" s="23"/>
      <c r="D97" s="23"/>
      <c r="E97" s="23"/>
      <c r="F97" s="23"/>
    </row>
    <row r="98" spans="1:6" ht="15.75" customHeight="1">
      <c r="A98" s="23"/>
      <c r="B98" s="23"/>
      <c r="C98" s="23"/>
      <c r="D98" s="23"/>
      <c r="E98" s="23"/>
      <c r="F98" s="23"/>
    </row>
    <row r="99" spans="1:6" ht="15.75" customHeight="1">
      <c r="A99" s="23"/>
      <c r="B99" s="23"/>
      <c r="C99" s="23"/>
      <c r="D99" s="23"/>
      <c r="E99" s="23"/>
      <c r="F99" s="23"/>
    </row>
    <row r="100" spans="1:6" ht="15.75" customHeight="1">
      <c r="A100" s="23"/>
      <c r="B100" s="23"/>
      <c r="C100" s="23"/>
      <c r="D100" s="23"/>
      <c r="E100" s="23"/>
      <c r="F100" s="23"/>
    </row>
    <row r="101" spans="1:6" ht="15.75" customHeight="1">
      <c r="A101" s="23"/>
      <c r="B101" s="23"/>
      <c r="C101" s="23"/>
      <c r="D101" s="23"/>
      <c r="E101" s="23"/>
      <c r="F101" s="23"/>
    </row>
    <row r="102" spans="1:6" ht="15.75" customHeight="1">
      <c r="A102" s="23"/>
      <c r="B102" s="23"/>
      <c r="C102" s="23"/>
      <c r="D102" s="23"/>
      <c r="E102" s="23"/>
      <c r="F102" s="23"/>
    </row>
    <row r="103" spans="1:6" ht="15.75" customHeight="1">
      <c r="A103" s="23"/>
      <c r="B103" s="23"/>
      <c r="C103" s="23"/>
      <c r="D103" s="23"/>
      <c r="E103" s="23"/>
      <c r="F103" s="23"/>
    </row>
    <row r="104" spans="1:6" ht="15.75" customHeight="1">
      <c r="A104" s="23"/>
      <c r="B104" s="23"/>
      <c r="C104" s="23"/>
      <c r="D104" s="23"/>
      <c r="E104" s="23"/>
      <c r="F104" s="23"/>
    </row>
    <row r="105" spans="1:6" ht="15.75" customHeight="1">
      <c r="A105" s="23"/>
      <c r="B105" s="23"/>
      <c r="C105" s="23"/>
      <c r="D105" s="23"/>
      <c r="E105" s="23"/>
      <c r="F105" s="23"/>
    </row>
    <row r="106" spans="1:6" ht="15.75" customHeight="1">
      <c r="A106" s="23"/>
      <c r="B106" s="23"/>
      <c r="C106" s="23"/>
      <c r="D106" s="23"/>
      <c r="E106" s="23"/>
      <c r="F106" s="23"/>
    </row>
    <row r="107" spans="1:6" ht="15.75" customHeight="1">
      <c r="A107" s="23"/>
      <c r="B107" s="23"/>
      <c r="C107" s="23"/>
      <c r="D107" s="23"/>
      <c r="E107" s="23"/>
      <c r="F107" s="23"/>
    </row>
    <row r="108" spans="1:6" ht="15.75" customHeight="1">
      <c r="A108" s="23"/>
      <c r="B108" s="23"/>
      <c r="C108" s="23"/>
      <c r="D108" s="23"/>
      <c r="E108" s="23"/>
      <c r="F108" s="23"/>
    </row>
    <row r="109" spans="1:6" ht="15.75" customHeight="1">
      <c r="A109" s="23"/>
      <c r="B109" s="23"/>
      <c r="C109" s="23"/>
      <c r="D109" s="23"/>
      <c r="E109" s="23"/>
      <c r="F109" s="23"/>
    </row>
    <row r="110" spans="1:6" ht="15.75" customHeight="1">
      <c r="A110" s="23"/>
      <c r="B110" s="23"/>
      <c r="C110" s="23"/>
      <c r="D110" s="23"/>
      <c r="E110" s="23"/>
      <c r="F110" s="23"/>
    </row>
    <row r="111" spans="1:6" ht="15.75" customHeight="1">
      <c r="A111" s="23"/>
      <c r="B111" s="23"/>
      <c r="C111" s="23"/>
      <c r="D111" s="23"/>
      <c r="E111" s="23"/>
      <c r="F111" s="23"/>
    </row>
    <row r="112" spans="1:6" ht="15.75" customHeight="1">
      <c r="A112" s="23"/>
      <c r="B112" s="23"/>
      <c r="C112" s="23"/>
      <c r="D112" s="23"/>
      <c r="E112" s="23"/>
      <c r="F112" s="23"/>
    </row>
    <row r="113" spans="1:6" ht="15.75" customHeight="1">
      <c r="A113" s="23"/>
      <c r="B113" s="23"/>
      <c r="C113" s="23"/>
      <c r="D113" s="23"/>
      <c r="E113" s="23"/>
      <c r="F113" s="23"/>
    </row>
    <row r="114" spans="1:6" ht="15.75" customHeight="1">
      <c r="A114" s="23"/>
      <c r="B114" s="23"/>
      <c r="C114" s="23"/>
      <c r="D114" s="23"/>
      <c r="E114" s="23"/>
      <c r="F114" s="23"/>
    </row>
    <row r="115" spans="1:6" ht="15.75" customHeight="1">
      <c r="A115" s="23"/>
      <c r="B115" s="23"/>
      <c r="C115" s="23"/>
      <c r="D115" s="23"/>
      <c r="E115" s="23"/>
      <c r="F115" s="23"/>
    </row>
    <row r="116" spans="1:6" ht="15.75" customHeight="1">
      <c r="A116" s="23"/>
      <c r="B116" s="23"/>
      <c r="C116" s="23"/>
      <c r="D116" s="23"/>
      <c r="E116" s="23"/>
      <c r="F116" s="23"/>
    </row>
    <row r="117" spans="1:6" ht="15.75" customHeight="1">
      <c r="A117" s="23"/>
      <c r="B117" s="23"/>
      <c r="C117" s="23"/>
      <c r="D117" s="23"/>
      <c r="E117" s="23"/>
      <c r="F117" s="23"/>
    </row>
    <row r="118" spans="1:6" ht="15.75" customHeight="1">
      <c r="A118" s="23"/>
      <c r="B118" s="23"/>
      <c r="C118" s="23"/>
      <c r="D118" s="23"/>
      <c r="E118" s="23"/>
      <c r="F118" s="23"/>
    </row>
    <row r="119" spans="1:6" ht="15.75" customHeight="1">
      <c r="A119" s="23"/>
      <c r="B119" s="23"/>
      <c r="C119" s="23"/>
      <c r="D119" s="23"/>
      <c r="E119" s="23"/>
      <c r="F119" s="23"/>
    </row>
    <row r="120" spans="1:6" ht="15.75" customHeight="1">
      <c r="A120" s="23"/>
      <c r="B120" s="23"/>
      <c r="C120" s="23"/>
      <c r="D120" s="23"/>
      <c r="E120" s="23"/>
      <c r="F120" s="23"/>
    </row>
    <row r="121" spans="1:6" ht="15.75" customHeight="1">
      <c r="D121" s="23"/>
    </row>
    <row r="122" spans="1:6" ht="15.75" customHeight="1">
      <c r="D122" s="23"/>
    </row>
    <row r="123" spans="1:6" ht="15.75" customHeight="1">
      <c r="D123" s="23"/>
    </row>
    <row r="124" spans="1:6" ht="15.75" customHeight="1">
      <c r="D124" s="23"/>
    </row>
    <row r="125" spans="1:6" ht="15.75" customHeight="1">
      <c r="D125" s="23"/>
    </row>
    <row r="126" spans="1:6" ht="15.75" customHeight="1">
      <c r="D126" s="23"/>
    </row>
    <row r="127" spans="1:6" ht="15.75" customHeight="1">
      <c r="D127" s="23"/>
    </row>
    <row r="128" spans="1:6" ht="15.75" customHeight="1">
      <c r="D128" s="23"/>
    </row>
    <row r="129" spans="4:4" ht="15.75" customHeight="1">
      <c r="D129" s="23"/>
    </row>
    <row r="130" spans="4:4" ht="15.75" customHeight="1">
      <c r="D130" s="23"/>
    </row>
    <row r="131" spans="4:4" ht="15.75" customHeight="1">
      <c r="D131" s="23"/>
    </row>
    <row r="132" spans="4:4" ht="15.75" customHeight="1">
      <c r="D132" s="23"/>
    </row>
    <row r="133" spans="4:4" ht="15.75" customHeight="1">
      <c r="D133" s="23"/>
    </row>
    <row r="134" spans="4:4" ht="15.75" customHeight="1">
      <c r="D134" s="23"/>
    </row>
    <row r="135" spans="4:4" ht="15.75" customHeight="1">
      <c r="D135" s="23"/>
    </row>
    <row r="136" spans="4:4" ht="15.75" customHeight="1">
      <c r="D136" s="23"/>
    </row>
    <row r="137" spans="4:4" ht="15.75" customHeight="1">
      <c r="D137" s="23"/>
    </row>
    <row r="138" spans="4:4" ht="15.75" customHeight="1">
      <c r="D138" s="23"/>
    </row>
    <row r="139" spans="4:4" ht="15.75" customHeight="1">
      <c r="D139" s="23"/>
    </row>
    <row r="140" spans="4:4" ht="15.75" customHeight="1">
      <c r="D140" s="23"/>
    </row>
    <row r="141" spans="4:4" ht="15.75" customHeight="1">
      <c r="D141" s="23"/>
    </row>
    <row r="142" spans="4:4" ht="15.75" customHeight="1">
      <c r="D142" s="23"/>
    </row>
    <row r="143" spans="4:4" ht="15.75" customHeight="1">
      <c r="D143" s="23"/>
    </row>
    <row r="144" spans="4:4" ht="15.75" customHeight="1">
      <c r="D144" s="23"/>
    </row>
    <row r="145" spans="4:4" ht="15.75" customHeight="1">
      <c r="D145" s="23"/>
    </row>
    <row r="146" spans="4:4" ht="15.75" customHeight="1">
      <c r="D146" s="23"/>
    </row>
    <row r="147" spans="4:4" ht="15.75" customHeight="1">
      <c r="D147" s="23"/>
    </row>
    <row r="148" spans="4:4" ht="15.75" customHeight="1">
      <c r="D148" s="23"/>
    </row>
    <row r="149" spans="4:4" ht="15.75" customHeight="1">
      <c r="D149" s="23"/>
    </row>
    <row r="150" spans="4:4" ht="15.75" customHeight="1">
      <c r="D150" s="23"/>
    </row>
    <row r="151" spans="4:4" ht="15.75" customHeight="1">
      <c r="D151" s="23"/>
    </row>
    <row r="152" spans="4:4" ht="15.75" customHeight="1">
      <c r="D152" s="23"/>
    </row>
    <row r="153" spans="4:4" ht="15.75" customHeight="1">
      <c r="D153" s="23"/>
    </row>
    <row r="154" spans="4:4" ht="15.75" customHeight="1">
      <c r="D154" s="23"/>
    </row>
    <row r="155" spans="4:4" ht="15.75" customHeight="1">
      <c r="D155" s="23"/>
    </row>
    <row r="156" spans="4:4" ht="15.75" customHeight="1">
      <c r="D156" s="23"/>
    </row>
    <row r="157" spans="4:4" ht="15.75" customHeight="1">
      <c r="D157" s="23"/>
    </row>
    <row r="158" spans="4:4" ht="15.75" customHeight="1">
      <c r="D158" s="23"/>
    </row>
    <row r="159" spans="4:4" ht="15.75" customHeight="1">
      <c r="D159" s="23"/>
    </row>
    <row r="160" spans="4:4" ht="15.75" customHeight="1">
      <c r="D160" s="23"/>
    </row>
    <row r="161" spans="4:4" ht="15.75" customHeight="1">
      <c r="D161" s="23"/>
    </row>
    <row r="162" spans="4:4" ht="15.75" customHeight="1">
      <c r="D162" s="23"/>
    </row>
    <row r="163" spans="4:4" ht="15.75" customHeight="1">
      <c r="D163" s="23"/>
    </row>
    <row r="164" spans="4:4" ht="15.75" customHeight="1">
      <c r="D164" s="23"/>
    </row>
    <row r="165" spans="4:4" ht="15.75" customHeight="1">
      <c r="D165" s="23"/>
    </row>
    <row r="166" spans="4:4" ht="15.75" customHeight="1">
      <c r="D166" s="23"/>
    </row>
    <row r="167" spans="4:4" ht="15.75" customHeight="1">
      <c r="D167" s="23"/>
    </row>
    <row r="168" spans="4:4" ht="15.75" customHeight="1">
      <c r="D168" s="23"/>
    </row>
    <row r="169" spans="4:4" ht="15.75" customHeight="1">
      <c r="D169" s="23"/>
    </row>
    <row r="170" spans="4:4" ht="15.75" customHeight="1">
      <c r="D170" s="23"/>
    </row>
    <row r="171" spans="4:4" ht="15.75" customHeight="1">
      <c r="D171" s="23"/>
    </row>
    <row r="172" spans="4:4" ht="15.75" customHeight="1">
      <c r="D172" s="23"/>
    </row>
    <row r="173" spans="4:4" ht="15.75" customHeight="1">
      <c r="D173" s="23"/>
    </row>
    <row r="174" spans="4:4" ht="15.75" customHeight="1">
      <c r="D174" s="23"/>
    </row>
    <row r="175" spans="4:4" ht="15.75" customHeight="1">
      <c r="D175" s="23"/>
    </row>
    <row r="176" spans="4:4" ht="15.75" customHeight="1">
      <c r="D176" s="23"/>
    </row>
    <row r="177" spans="4:4" ht="15.75" customHeight="1">
      <c r="D177" s="23"/>
    </row>
    <row r="178" spans="4:4" ht="15.75" customHeight="1">
      <c r="D178" s="23"/>
    </row>
    <row r="179" spans="4:4" ht="15.75" customHeight="1">
      <c r="D179" s="23"/>
    </row>
    <row r="180" spans="4:4" ht="15.75" customHeight="1">
      <c r="D180" s="23"/>
    </row>
    <row r="181" spans="4:4" ht="15.75" customHeight="1">
      <c r="D181" s="23"/>
    </row>
    <row r="182" spans="4:4" ht="15.75" customHeight="1">
      <c r="D182" s="23"/>
    </row>
    <row r="183" spans="4:4" ht="15.75" customHeight="1">
      <c r="D183" s="23"/>
    </row>
    <row r="184" spans="4:4" ht="15.75" customHeight="1">
      <c r="D184" s="23"/>
    </row>
    <row r="185" spans="4:4" ht="15.75" customHeight="1">
      <c r="D185" s="23"/>
    </row>
    <row r="186" spans="4:4" ht="15.75" customHeight="1">
      <c r="D186" s="23"/>
    </row>
    <row r="187" spans="4:4" ht="15.75" customHeight="1">
      <c r="D187" s="23"/>
    </row>
    <row r="188" spans="4:4" ht="15.75" customHeight="1">
      <c r="D188" s="23"/>
    </row>
    <row r="189" spans="4:4" ht="15.75" customHeight="1">
      <c r="D189" s="23"/>
    </row>
    <row r="190" spans="4:4" ht="15.75" customHeight="1">
      <c r="D190" s="23"/>
    </row>
    <row r="191" spans="4:4" ht="15.75" customHeight="1">
      <c r="D191" s="23"/>
    </row>
    <row r="192" spans="4:4" ht="15.75" customHeight="1">
      <c r="D192" s="23"/>
    </row>
    <row r="193" spans="4:4" ht="15.75" customHeight="1">
      <c r="D193" s="23"/>
    </row>
    <row r="194" spans="4:4" ht="15.75" customHeight="1">
      <c r="D194" s="23"/>
    </row>
    <row r="195" spans="4:4" ht="15.75" customHeight="1">
      <c r="D195" s="23"/>
    </row>
    <row r="196" spans="4:4" ht="15.75" customHeight="1">
      <c r="D196" s="23"/>
    </row>
    <row r="197" spans="4:4" ht="15.75" customHeight="1">
      <c r="D197" s="23"/>
    </row>
    <row r="198" spans="4:4" ht="15.75" customHeight="1">
      <c r="D198" s="23"/>
    </row>
    <row r="199" spans="4:4" ht="15.75" customHeight="1">
      <c r="D199" s="23"/>
    </row>
    <row r="200" spans="4:4" ht="15.75" customHeight="1">
      <c r="D200" s="23"/>
    </row>
    <row r="201" spans="4:4" ht="15.75" customHeight="1">
      <c r="D201" s="23"/>
    </row>
    <row r="202" spans="4:4" ht="15.75" customHeight="1">
      <c r="D202" s="23"/>
    </row>
    <row r="203" spans="4:4" ht="15.75" customHeight="1">
      <c r="D203" s="23"/>
    </row>
    <row r="204" spans="4:4" ht="15.75" customHeight="1">
      <c r="D204" s="23"/>
    </row>
    <row r="205" spans="4:4" ht="15.75" customHeight="1">
      <c r="D205" s="23"/>
    </row>
    <row r="206" spans="4:4" ht="15.75" customHeight="1">
      <c r="D206" s="23"/>
    </row>
    <row r="207" spans="4:4" ht="15.75" customHeight="1">
      <c r="D207" s="23"/>
    </row>
    <row r="208" spans="4:4" ht="15.75" customHeight="1">
      <c r="D208" s="23"/>
    </row>
    <row r="209" spans="4:4" ht="15.75" customHeight="1">
      <c r="D209" s="23"/>
    </row>
    <row r="210" spans="4:4" ht="15.75" customHeight="1">
      <c r="D210" s="23"/>
    </row>
    <row r="211" spans="4:4" ht="15.75" customHeight="1">
      <c r="D211" s="23"/>
    </row>
    <row r="212" spans="4:4" ht="15.75" customHeight="1">
      <c r="D212" s="23"/>
    </row>
    <row r="213" spans="4:4" ht="15.75" customHeight="1">
      <c r="D213" s="23"/>
    </row>
    <row r="214" spans="4:4" ht="15.75" customHeight="1">
      <c r="D214" s="23"/>
    </row>
    <row r="215" spans="4:4" ht="15.75" customHeight="1">
      <c r="D215" s="23"/>
    </row>
    <row r="216" spans="4:4" ht="15.75" customHeight="1">
      <c r="D216" s="23"/>
    </row>
    <row r="217" spans="4:4" ht="15.75" customHeight="1">
      <c r="D217" s="23"/>
    </row>
    <row r="218" spans="4:4" ht="15.75" customHeight="1">
      <c r="D218" s="23"/>
    </row>
    <row r="219" spans="4:4" ht="15.75" customHeight="1">
      <c r="D219" s="23"/>
    </row>
    <row r="220" spans="4:4" ht="15.75" customHeight="1">
      <c r="D220" s="23"/>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CONSOLIDADO </vt:lpstr>
      <vt:lpstr>CERRADAS EN EL TRIMESTRE</vt:lpstr>
      <vt:lpstr>Hoja1</vt:lpstr>
      <vt:lpstr>DIC-01</vt:lpstr>
      <vt:lpstr>DIP-02</vt:lpstr>
      <vt:lpstr>IDP-04</vt:lpstr>
      <vt:lpstr>AC-10</vt:lpstr>
      <vt:lpstr>GD-07</vt:lpstr>
      <vt:lpstr>GC-08</vt:lpstr>
      <vt:lpstr>GRF-11</vt:lpstr>
      <vt:lpstr>GJ-09</vt:lpstr>
      <vt:lpstr>GT-12</vt:lpstr>
      <vt:lpstr>GTH-13</vt:lpstr>
      <vt:lpstr>GF-14</vt:lpstr>
      <vt:lpstr>CID-15</vt:lpstr>
      <vt:lpstr>EC-16</vt:lpstr>
      <vt:lpstr>MIC-03</vt:lpstr>
      <vt:lpstr>HISTORICO CERRADAS</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Laura Daniela Rojas Gutierrez</cp:lastModifiedBy>
  <dcterms:created xsi:type="dcterms:W3CDTF">2017-11-27T18:50:14Z</dcterms:created>
  <dcterms:modified xsi:type="dcterms:W3CDTF">2022-08-23T16:31:59Z</dcterms:modified>
</cp:coreProperties>
</file>